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esto\Desktop\"/>
    </mc:Choice>
  </mc:AlternateContent>
  <xr:revisionPtr revIDLastSave="0" documentId="8_{546AEA22-C672-4D68-9CDD-BEE1CD091DBB}" xr6:coauthVersionLast="47" xr6:coauthVersionMax="47" xr10:uidLastSave="{00000000-0000-0000-0000-000000000000}"/>
  <bookViews>
    <workbookView xWindow="19215" yWindow="-16320" windowWidth="29040" windowHeight="15720" activeTab="5" xr2:uid="{00000000-000D-0000-FFFF-FFFF00000000}"/>
  </bookViews>
  <sheets>
    <sheet name="Crowdfunding" sheetId="1" r:id="rId1"/>
    <sheet name="Crowdfunding Goal Analysis" sheetId="2" r:id="rId2"/>
    <sheet name="Pivot Table 1" sheetId="3" r:id="rId3"/>
    <sheet name="Pivot Table 2" sheetId="4" r:id="rId4"/>
    <sheet name="Pivot Table 3" sheetId="5" r:id="rId5"/>
    <sheet name="Statistical Analysis" sheetId="6" r:id="rId6"/>
  </sheets>
  <externalReferences>
    <externalReference r:id="rId7"/>
  </externalReferenc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2" i="6" l="1"/>
  <c r="G26" i="6"/>
  <c r="F26" i="6"/>
  <c r="G24" i="6"/>
  <c r="F24" i="6"/>
  <c r="G19" i="6"/>
  <c r="F19" i="6"/>
  <c r="G15" i="6"/>
  <c r="F15" i="6"/>
  <c r="G9" i="6"/>
  <c r="F9" i="6"/>
  <c r="G4" i="6"/>
  <c r="F4" i="6"/>
  <c r="D13" i="2"/>
  <c r="C13" i="2"/>
  <c r="B13" i="2"/>
  <c r="D12" i="2"/>
  <c r="C12" i="2"/>
  <c r="B12" i="2"/>
  <c r="D11" i="2"/>
  <c r="C11" i="2"/>
  <c r="B11" i="2"/>
  <c r="D10" i="2"/>
  <c r="C10" i="2"/>
  <c r="B10" i="2"/>
  <c r="E10" i="2" s="1"/>
  <c r="D9" i="2"/>
  <c r="C9" i="2"/>
  <c r="B9" i="2"/>
  <c r="E9" i="2" s="1"/>
  <c r="D8" i="2"/>
  <c r="C8" i="2"/>
  <c r="B8" i="2"/>
  <c r="D7" i="2"/>
  <c r="C7" i="2"/>
  <c r="B7" i="2"/>
  <c r="D6" i="2"/>
  <c r="H6" i="2" s="1"/>
  <c r="C6" i="2"/>
  <c r="G6" i="2" s="1"/>
  <c r="B6" i="2"/>
  <c r="F6" i="2" s="1"/>
  <c r="D5" i="2"/>
  <c r="C5" i="2"/>
  <c r="B5" i="2"/>
  <c r="D4" i="2"/>
  <c r="C4" i="2"/>
  <c r="B4" i="2"/>
  <c r="D3" i="2"/>
  <c r="C3" i="2"/>
  <c r="B3" i="2"/>
  <c r="E3" i="2" s="1"/>
  <c r="D2" i="2"/>
  <c r="C2" i="2"/>
  <c r="B2" i="2"/>
  <c r="E2" i="2" s="1"/>
  <c r="G2" i="2" l="1"/>
  <c r="H2" i="2"/>
  <c r="F2" i="2"/>
  <c r="G10" i="2"/>
  <c r="F10" i="2"/>
  <c r="H10" i="2"/>
  <c r="H3" i="2"/>
  <c r="F3" i="2"/>
  <c r="G3" i="2"/>
  <c r="G7" i="2"/>
  <c r="F9" i="2"/>
  <c r="H9" i="2"/>
  <c r="G9" i="2"/>
  <c r="F13" i="2"/>
  <c r="G13" i="2"/>
  <c r="H13" i="2"/>
  <c r="E12" i="2"/>
  <c r="E5" i="2"/>
  <c r="E7" i="2"/>
  <c r="E4" i="2"/>
  <c r="E11" i="2"/>
  <c r="E13" i="2"/>
  <c r="E8" i="2"/>
  <c r="H8" i="2" s="1"/>
  <c r="G5" i="2" l="1"/>
  <c r="F5" i="2"/>
  <c r="G12" i="2"/>
  <c r="F12" i="2"/>
  <c r="H5" i="2"/>
  <c r="F11" i="2"/>
  <c r="G11" i="2"/>
  <c r="H12" i="2"/>
  <c r="G4" i="2"/>
  <c r="F4" i="2"/>
  <c r="H4" i="2"/>
  <c r="F8" i="2"/>
  <c r="H7" i="2"/>
  <c r="F7" i="2"/>
  <c r="G8" i="2"/>
  <c r="H11" i="2"/>
</calcChain>
</file>

<file path=xl/sharedStrings.xml><?xml version="1.0" encoding="utf-8"?>
<sst xmlns="http://schemas.openxmlformats.org/spreadsheetml/2006/main" count="7500" uniqueCount="2116">
  <si>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</si>
  <si>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</si>
  <si>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</si>
  <si>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</si>
  <si>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</si>
  <si>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</si>
  <si>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</si>
  <si>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</si>
  <si>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</si>
  <si>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</si>
  <si>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</si>
  <si>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</si>
  <si>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</si>
  <si>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</si>
  <si>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</si>
  <si>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</si>
  <si>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</si>
  <si>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</si>
  <si>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</si>
  <si>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</si>
  <si>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</si>
  <si>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</si>
  <si>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</si>
  <si>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</si>
  <si>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</si>
  <si>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</si>
  <si>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</si>
  <si>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</si>
  <si>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</si>
  <si>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</si>
  <si>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</si>
  <si>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</si>
  <si>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</si>
  <si>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</si>
  <si>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</si>
  <si>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</si>
  <si>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</si>
  <si>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</si>
  <si>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</si>
  <si>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</si>
  <si>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</si>
  <si>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</si>
  <si>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</si>
  <si>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</si>
  <si>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</si>
  <si>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</si>
  <si>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</si>
  <si>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</si>
  <si>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</si>
  <si>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</si>
  <si>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</si>
  <si>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</si>
  <si>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</si>
  <si>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</si>
  <si>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</si>
  <si>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</si>
  <si>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</si>
  <si>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</si>
  <si>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</si>
  <si>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</si>
  <si>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</si>
  <si>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</si>
  <si>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</si>
  <si>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</si>
  <si>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</si>
  <si>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</si>
  <si>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</si>
  <si>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</si>
  <si>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</si>
  <si>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</si>
  <si>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</si>
  <si>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</si>
  <si>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</si>
  <si>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</si>
  <si>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</si>
  <si>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</si>
  <si>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</si>
  <si>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</si>
  <si>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</si>
  <si>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</si>
  <si>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</si>
  <si>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</si>
  <si>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</si>
  <si>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</si>
  <si>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</si>
  <si>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</si>
  <si>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</si>
  <si>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</si>
  <si>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</si>
  <si>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</si>
  <si>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</si>
  <si>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</si>
  <si>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</si>
  <si>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</si>
  <si>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</si>
  <si>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</si>
  <si>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</si>
  <si>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</si>
  <si>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</si>
  <si>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</si>
  <si>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</si>
  <si>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</si>
  <si>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</si>
  <si>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</si>
  <si>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</si>
  <si>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</si>
  <si>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</si>
  <si>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</si>
  <si>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</si>
  <si>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</si>
  <si>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</si>
  <si>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</si>
  <si>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</si>
  <si>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</si>
  <si>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</si>
  <si>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</si>
  <si>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</si>
  <si>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</si>
  <si>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</si>
  <si>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</si>
  <si>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</si>
  <si>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</si>
  <si>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</si>
  <si>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</si>
  <si>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</si>
  <si>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</si>
  <si>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</si>
  <si>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</si>
  <si>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</si>
  <si>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</si>
  <si>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</si>
  <si>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</si>
  <si>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</si>
  <si>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</si>
  <si>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</si>
  <si>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</si>
  <si>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</si>
  <si>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</si>
  <si>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</si>
  <si>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</si>
  <si>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</si>
  <si>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</si>
  <si>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</si>
  <si>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</si>
  <si>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</si>
  <si>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</si>
  <si>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</si>
  <si>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</si>
  <si>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</si>
  <si>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</si>
  <si>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</si>
  <si>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</si>
  <si>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</si>
  <si>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</si>
  <si>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</si>
  <si>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</si>
  <si>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</si>
  <si>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</si>
  <si>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</si>
  <si>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</si>
  <si>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</si>
  <si>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</si>
  <si>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</si>
  <si>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</si>
  <si>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</si>
  <si>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</si>
  <si>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</si>
  <si>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</si>
  <si>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</si>
  <si>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</si>
  <si>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</si>
  <si>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</si>
  <si>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</si>
  <si>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</si>
  <si>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</si>
  <si>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</si>
  <si>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</si>
  <si>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</si>
  <si>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</si>
  <si>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</si>
  <si>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</si>
  <si>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</si>
  <si>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</si>
  <si>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</si>
  <si>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</si>
  <si>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</si>
  <si>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</si>
  <si>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</si>
  <si>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</si>
  <si>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</si>
  <si>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</si>
  <si>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</si>
  <si>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</si>
  <si>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</si>
  <si>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</si>
  <si>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</si>
  <si>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</si>
  <si>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</si>
  <si>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</si>
  <si>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</si>
  <si>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</si>
  <si>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</si>
  <si>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</si>
  <si>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</si>
  <si>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</si>
  <si>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</si>
  <si>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</si>
  <si>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</si>
  <si>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</si>
  <si>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</si>
  <si>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</si>
  <si>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</si>
  <si>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</si>
  <si>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</si>
  <si>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</si>
  <si>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</si>
  <si>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</si>
  <si>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</si>
  <si>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</si>
  <si>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</si>
  <si>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</si>
  <si>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</si>
  <si>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</si>
  <si>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</si>
  <si>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</si>
  <si>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</si>
  <si>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</si>
  <si>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</si>
  <si>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</si>
  <si>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</si>
  <si>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</si>
  <si>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</si>
  <si>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</si>
  <si>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</si>
  <si>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</si>
  <si>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</si>
  <si>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</si>
  <si>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</si>
  <si>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</si>
  <si>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</si>
  <si>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</si>
  <si>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</si>
  <si>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</si>
  <si>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</si>
  <si>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</si>
  <si>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</si>
  <si>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</si>
  <si>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</si>
  <si>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</si>
  <si>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</si>
  <si>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</si>
  <si>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</si>
  <si>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</si>
  <si>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</si>
  <si>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</si>
  <si>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</si>
  <si>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</si>
  <si>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</si>
  <si>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</si>
  <si>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</si>
  <si>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</si>
  <si>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</si>
  <si>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</si>
  <si>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</si>
  <si>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</si>
  <si>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</si>
  <si>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</si>
  <si>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</si>
  <si>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</si>
  <si>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</si>
  <si>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</si>
  <si>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</si>
  <si>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</si>
  <si>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</si>
  <si>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</si>
  <si>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</si>
  <si>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</si>
  <si>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</si>
  <si>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</si>
  <si>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</si>
  <si>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</si>
  <si>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</si>
  <si>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</si>
  <si>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</si>
  <si>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</si>
  <si>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</si>
  <si>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</si>
  <si>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</si>
  <si>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</si>
  <si>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</si>
  <si>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</si>
  <si>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</si>
  <si>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</si>
  <si>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</si>
  <si>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</si>
  <si>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</si>
  <si>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</si>
  <si>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</si>
  <si>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</si>
  <si>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</si>
  <si>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</si>
  <si>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</si>
  <si>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</si>
  <si>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</si>
  <si>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</si>
  <si>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</si>
  <si>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</si>
  <si>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</si>
  <si>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</si>
  <si>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</si>
  <si>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</si>
  <si>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</si>
  <si>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</si>
  <si>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</si>
  <si>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</si>
  <si>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</si>
  <si>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</si>
  <si>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</si>
  <si>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</si>
  <si>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</si>
  <si>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</si>
  <si>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</si>
  <si>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</si>
  <si>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</si>
  <si>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</si>
  <si>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</si>
  <si>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</si>
  <si>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</si>
  <si>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</si>
  <si>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</si>
  <si>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</si>
  <si>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</si>
  <si>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</si>
  <si>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</si>
  <si>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</si>
  <si>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</si>
  <si>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</si>
  <si>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</si>
  <si>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</si>
  <si>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</si>
  <si>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</si>
  <si>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</si>
  <si>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</si>
  <si>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</si>
  <si>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</si>
  <si>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</si>
  <si>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</si>
  <si>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</si>
  <si>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</si>
  <si>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</si>
  <si>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</si>
  <si>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</si>
  <si>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</si>
  <si>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</si>
  <si>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</si>
  <si>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</si>
  <si>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</si>
  <si>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</si>
  <si>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</si>
  <si>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</si>
  <si>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</si>
  <si>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</si>
  <si>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</si>
  <si>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</si>
  <si>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</si>
  <si>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</si>
  <si>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</si>
  <si>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</si>
  <si>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</si>
  <si>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</si>
  <si>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</si>
  <si>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</si>
  <si>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</si>
  <si>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</si>
  <si>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</si>
  <si>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</si>
  <si>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</si>
  <si>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</si>
  <si>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</si>
  <si>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</si>
  <si>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</si>
  <si>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</si>
  <si>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</si>
  <si>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</si>
  <si>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</si>
  <si>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</si>
  <si>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</si>
  <si>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</si>
  <si>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</si>
  <si>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</si>
  <si>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</si>
  <si>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</si>
  <si>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</si>
  <si>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</si>
  <si>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</si>
  <si>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</si>
  <si>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</si>
  <si>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</si>
  <si>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</si>
  <si>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</si>
  <si>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</si>
  <si>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</si>
  <si>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</si>
  <si>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</si>
  <si>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</si>
  <si>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</si>
  <si>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</si>
  <si>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</si>
  <si>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</si>
  <si>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</si>
  <si>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</si>
  <si>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</si>
  <si>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</si>
  <si>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</si>
  <si>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</si>
  <si>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</si>
  <si>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</si>
  <si>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</si>
  <si>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</si>
  <si>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</si>
  <si>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</si>
  <si>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</si>
  <si>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</si>
  <si>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</si>
  <si>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</si>
  <si>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</si>
  <si>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</si>
  <si>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</si>
  <si>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</si>
  <si>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</si>
  <si>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</si>
  <si>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</si>
  <si>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</si>
  <si>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</si>
  <si>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</si>
  <si>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</si>
  <si>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</si>
  <si>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</si>
  <si>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</si>
  <si>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</si>
  <si>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</si>
  <si>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</si>
  <si>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</si>
  <si>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</si>
  <si>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</si>
  <si>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</si>
  <si>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</si>
  <si>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</si>
  <si>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</si>
  <si>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</si>
  <si>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</si>
  <si>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</si>
  <si>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</si>
  <si>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</si>
  <si>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</si>
  <si>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</si>
  <si>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</si>
  <si>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</si>
  <si>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</si>
  <si>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</si>
  <si>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</si>
  <si>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</si>
  <si>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</si>
  <si>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</si>
  <si>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</si>
  <si>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</si>
  <si>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</si>
  <si>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</si>
  <si>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</si>
  <si>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</si>
  <si>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</si>
  <si>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</si>
  <si>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</si>
  <si>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</si>
  <si>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</si>
  <si>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</si>
  <si>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</si>
  <si>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</si>
  <si>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</si>
  <si>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</si>
  <si>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</si>
  <si>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</si>
  <si>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</si>
  <si>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</si>
  <si>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</si>
  <si>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</si>
  <si>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</si>
  <si>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</si>
  <si>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</si>
  <si>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</si>
  <si>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</si>
  <si>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</si>
  <si>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</si>
  <si>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</si>
  <si>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</si>
  <si>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</si>
  <si>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</si>
  <si>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</si>
  <si>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</si>
  <si>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</si>
  <si>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</si>
  <si>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</si>
  <si>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</si>
  <si>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</si>
  <si>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</si>
  <si>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</si>
  <si>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</si>
  <si>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</si>
  <si>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</si>
  <si>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</si>
  <si>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</si>
  <si>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</si>
  <si>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</si>
  <si>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</si>
  <si>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</si>
  <si>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</si>
  <si>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</si>
  <si>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</si>
  <si>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</si>
  <si>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</si>
  <si>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</si>
  <si>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</si>
  <si>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</si>
  <si>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</si>
  <si>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</si>
  <si>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</si>
  <si>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</si>
  <si>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</si>
  <si>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</si>
  <si>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</si>
  <si>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</si>
  <si>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</si>
  <si>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</si>
  <si>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</si>
  <si>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</si>
  <si>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</si>
  <si>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</si>
  <si>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</si>
  <si>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</si>
  <si>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</si>
  <si>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</si>
  <si>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</si>
  <si>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</si>
  <si>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</si>
  <si>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</si>
  <si>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</si>
  <si>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</si>
  <si>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</si>
  <si>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</si>
  <si>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</si>
  <si>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</si>
  <si>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</si>
  <si>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</si>
  <si>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</si>
  <si>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</si>
  <si>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</si>
  <si>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</si>
  <si>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</si>
  <si>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</si>
  <si>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</si>
  <si>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</si>
  <si>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</si>
  <si>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</si>
  <si>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</si>
  <si>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</si>
  <si>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</si>
  <si>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</si>
  <si>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</si>
  <si>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</si>
  <si>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</si>
  <si>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</si>
  <si>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</si>
  <si>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</si>
  <si>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</si>
  <si>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</si>
  <si>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</si>
  <si>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</si>
  <si>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</si>
  <si>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</si>
  <si>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</si>
  <si>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</si>
  <si>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</si>
  <si>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</si>
  <si>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</si>
  <si>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</si>
  <si>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</si>
  <si>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</si>
  <si>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</si>
  <si>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</si>
  <si>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</si>
  <si>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</si>
  <si>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</si>
  <si>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</si>
  <si>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</si>
  <si>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</si>
  <si>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</si>
  <si>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</si>
  <si>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</si>
  <si>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</si>
  <si>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</si>
  <si>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</si>
  <si>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</si>
  <si>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</si>
  <si>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</si>
  <si>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</si>
  <si>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</si>
  <si>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</si>
  <si>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</si>
  <si>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</si>
  <si>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</si>
  <si>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</si>
  <si>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</si>
  <si>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</si>
  <si>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</si>
  <si>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</si>
  <si>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</si>
  <si>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</si>
  <si>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</si>
  <si>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</si>
  <si>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</si>
  <si>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</si>
  <si>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</si>
  <si>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</si>
  <si>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</si>
  <si>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</si>
  <si>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</si>
  <si>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</si>
  <si>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</si>
  <si>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</si>
  <si>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</si>
  <si>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</si>
  <si>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</si>
  <si>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</si>
  <si>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</si>
  <si>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</si>
  <si>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</si>
  <si>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</si>
  <si>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</si>
  <si>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</si>
  <si>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</si>
  <si>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</si>
  <si>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</si>
  <si>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</si>
  <si>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</si>
  <si>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</si>
  <si>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</si>
  <si>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</si>
  <si>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</si>
  <si>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</si>
  <si>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</si>
  <si>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</si>
  <si>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</si>
  <si>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</si>
  <si>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</si>
  <si>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</si>
  <si>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</si>
  <si>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</si>
  <si>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</si>
  <si>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</si>
  <si>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</si>
  <si>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</si>
  <si>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</si>
  <si>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</si>
  <si>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</si>
  <si>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</si>
  <si>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</si>
  <si>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</si>
  <si>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</si>
  <si>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</si>
  <si>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</si>
  <si>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</si>
  <si>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</si>
  <si>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</si>
  <si>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</si>
  <si>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</si>
  <si>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</si>
  <si>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</si>
  <si>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</si>
  <si>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</si>
  <si>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</si>
  <si>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</si>
  <si>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</si>
  <si>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</si>
  <si>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</si>
  <si>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</si>
  <si>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</si>
  <si>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</si>
  <si>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</si>
  <si>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</si>
  <si>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</si>
  <si>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</si>
  <si>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</si>
  <si>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</si>
  <si>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</si>
  <si>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</si>
  <si>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</si>
  <si>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</si>
  <si>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</si>
  <si>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</si>
  <si>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</si>
  <si>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</si>
  <si>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</si>
  <si>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</si>
  <si>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</si>
  <si>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</si>
  <si>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</si>
  <si>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</si>
  <si>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</si>
  <si>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</si>
  <si>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</si>
  <si>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</si>
  <si>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</si>
  <si>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</si>
  <si>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</si>
  <si>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</si>
  <si>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</si>
  <si>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</si>
  <si>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</si>
  <si>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</si>
  <si>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</si>
  <si>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</si>
  <si>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</si>
  <si>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</si>
  <si>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</si>
  <si>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</si>
  <si>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</si>
  <si>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</si>
  <si>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</si>
  <si>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</si>
  <si>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</si>
  <si>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</si>
  <si>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</si>
  <si>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</si>
  <si>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</si>
  <si>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</si>
  <si>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</si>
  <si>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</si>
  <si>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</si>
  <si>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</si>
  <si>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</si>
  <si>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</si>
  <si>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</si>
  <si>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</si>
  <si>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</si>
  <si>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</si>
  <si>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</si>
  <si>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</si>
  <si>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</si>
  <si>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</si>
  <si>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</si>
  <si>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</si>
  <si>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</si>
  <si>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</si>
  <si>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</si>
  <si>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</si>
  <si>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</si>
  <si>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</si>
  <si>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</si>
  <si>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</si>
  <si>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</si>
  <si>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</si>
  <si>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</si>
  <si>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</si>
  <si>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</si>
  <si>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</si>
  <si>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</si>
  <si>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</si>
  <si>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</si>
  <si>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</si>
  <si>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</si>
  <si>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</si>
  <si>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</si>
  <si>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</si>
  <si>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</si>
  <si>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</si>
  <si>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</si>
  <si>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</si>
  <si>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</si>
  <si>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</si>
  <si>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</si>
  <si>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</si>
  <si>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</si>
  <si>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</si>
  <si>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</si>
  <si>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</si>
  <si>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</si>
  <si>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</si>
  <si>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</si>
  <si>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</si>
  <si>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</si>
  <si>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</si>
  <si>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</si>
  <si>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</si>
  <si>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</si>
  <si>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</si>
  <si>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</si>
  <si>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</si>
  <si>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</si>
  <si>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</si>
  <si>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</si>
  <si>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</si>
  <si>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</si>
  <si>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</si>
  <si>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</si>
  <si>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</si>
  <si>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</si>
  <si>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</si>
  <si>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</si>
  <si>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</si>
  <si>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</si>
  <si>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</si>
  <si>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</si>
  <si>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</si>
  <si>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</si>
  <si>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</si>
  <si>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</si>
  <si>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</si>
  <si>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</si>
  <si>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</si>
  <si>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</si>
  <si>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</si>
  <si>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</si>
  <si>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</si>
  <si>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</si>
  <si>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</si>
  <si>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</si>
  <si>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</si>
  <si>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</si>
  <si>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</si>
  <si>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</si>
  <si>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</si>
  <si>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</si>
  <si>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</si>
  <si>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</si>
  <si>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</si>
  <si>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</si>
  <si>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</si>
  <si>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</si>
  <si>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</si>
  <si>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</si>
  <si>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</si>
  <si>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</si>
  <si>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</si>
  <si>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</si>
  <si>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</si>
  <si>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</si>
  <si>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</si>
  <si>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</si>
  <si>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</si>
  <si>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</si>
  <si>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</si>
  <si>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</si>
  <si>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</si>
  <si>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</si>
  <si>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</si>
  <si>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</si>
  <si>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</si>
  <si>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</si>
  <si>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</si>
  <si>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</si>
  <si>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</si>
  <si>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</si>
  <si>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</si>
  <si>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</si>
  <si>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</si>
  <si>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</si>
  <si>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</si>
  <si>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</si>
  <si>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</si>
  <si>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</si>
  <si>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</si>
  <si>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</si>
  <si>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</si>
  <si>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</si>
  <si>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</si>
  <si>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</si>
  <si>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</si>
  <si>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</si>
  <si>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</si>
  <si>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</si>
  <si>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</si>
  <si>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</si>
  <si>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</si>
  <si>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</si>
  <si>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</si>
  <si>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</si>
  <si>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</si>
  <si>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</si>
  <si>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</si>
  <si>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</si>
  <si>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</si>
  <si>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</si>
  <si>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</si>
  <si>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</si>
  <si>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</si>
  <si>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</si>
  <si>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</si>
  <si>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</si>
  <si>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</si>
  <si>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</si>
  <si>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</si>
  <si>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</si>
  <si>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</si>
  <si>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</si>
  <si>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</si>
  <si>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</si>
  <si>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</si>
  <si>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</si>
  <si>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</si>
  <si>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</si>
  <si>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</si>
  <si>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</si>
  <si>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</si>
  <si>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</si>
  <si>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</si>
  <si>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</si>
  <si>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</si>
  <si>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</si>
  <si>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</si>
  <si>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</si>
  <si>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</si>
  <si>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</si>
  <si>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</si>
  <si>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</si>
  <si>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</si>
  <si>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</si>
  <si>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</si>
  <si>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</si>
  <si>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</si>
  <si>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</si>
  <si>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</si>
  <si>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</si>
  <si>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</si>
  <si>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</si>
  <si>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</si>
  <si>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</si>
  <si>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</si>
  <si>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</si>
  <si>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</si>
  <si>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</si>
  <si>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</si>
  <si>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</si>
  <si>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</si>
  <si>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</si>
  <si>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</si>
  <si>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</si>
  <si>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</si>
  <si>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</si>
  <si>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</si>
  <si>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</si>
  <si>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</si>
  <si>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</si>
  <si>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</si>
  <si>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</si>
  <si>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</si>
  <si>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</si>
  <si>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</si>
  <si>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</si>
  <si>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</si>
  <si>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</si>
  <si>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</si>
  <si>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</si>
  <si>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</si>
  <si>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</si>
  <si>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</si>
  <si>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</si>
  <si>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</si>
  <si>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</si>
  <si>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</si>
  <si>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</si>
  <si>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</si>
  <si>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</si>
  <si>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</si>
  <si>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</si>
  <si>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</si>
  <si>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</si>
  <si>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</si>
  <si>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</si>
  <si>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</si>
  <si>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</si>
  <si>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</si>
  <si>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</si>
  <si>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</si>
  <si>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</si>
  <si>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</si>
  <si>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</si>
  <si>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</si>
  <si>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</si>
  <si>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</si>
  <si>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</si>
  <si>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</si>
  <si>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</si>
  <si>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</si>
  <si>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</si>
  <si>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</si>
  <si>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</si>
  <si>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</si>
  <si>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</si>
  <si>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</si>
  <si>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</si>
  <si>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</si>
  <si>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</si>
  <si>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</si>
  <si>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</si>
  <si>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</si>
  <si>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</si>
  <si>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</si>
  <si>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</si>
  <si>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</si>
  <si>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</si>
  <si>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</si>
  <si>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</si>
  <si>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</si>
  <si>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</si>
  <si>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</si>
  <si>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</si>
  <si>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</si>
  <si>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</si>
  <si>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</si>
  <si>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</si>
  <si>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</si>
  <si>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</si>
  <si>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</si>
  <si>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</si>
  <si>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</si>
  <si>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</si>
  <si>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</si>
  <si>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</si>
  <si>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</si>
  <si>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</si>
  <si>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</si>
  <si>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</si>
  <si>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</si>
  <si>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</si>
  <si>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</si>
  <si>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</si>
  <si>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</si>
  <si>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</si>
  <si>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</si>
  <si>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</si>
  <si>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</si>
  <si>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</si>
  <si>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</si>
  <si>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</si>
  <si>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</si>
  <si>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</si>
  <si>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</si>
  <si>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</si>
  <si>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</si>
  <si>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</si>
  <si>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</si>
  <si>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</si>
  <si>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</si>
  <si>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</si>
  <si>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</si>
  <si>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</si>
  <si>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</si>
  <si>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</si>
  <si>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</si>
  <si>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</si>
  <si>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</si>
  <si>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</si>
  <si>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</si>
  <si>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</si>
  <si>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</si>
  <si>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</si>
  <si>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</si>
  <si>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</si>
  <si>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</si>
  <si>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</si>
  <si>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</si>
  <si>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</si>
  <si>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</si>
  <si>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</si>
  <si>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</si>
  <si>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</si>
  <si>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</si>
  <si>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</si>
  <si>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</si>
  <si>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</si>
  <si>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</si>
  <si>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</si>
  <si>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</si>
  <si>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</si>
  <si>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</si>
  <si>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</si>
  <si>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</si>
  <si>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</si>
  <si>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</si>
  <si>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</si>
  <si>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</si>
  <si>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</si>
  <si>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</si>
  <si>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</si>
  <si>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</si>
  <si>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</si>
  <si>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</si>
  <si>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</si>
  <si>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</si>
  <si>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</si>
  <si>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</si>
  <si>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</si>
  <si>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</si>
  <si>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</si>
  <si>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</si>
  <si>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</si>
  <si>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</si>
  <si>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</si>
  <si>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</si>
  <si>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</si>
  <si>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</si>
  <si>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</si>
  <si>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</si>
  <si>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</si>
  <si>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</si>
  <si>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</si>
  <si>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</si>
  <si>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</si>
  <si>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</si>
  <si>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</si>
  <si>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</si>
  <si>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</si>
  <si>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</si>
  <si>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</si>
  <si>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</si>
  <si>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</si>
  <si>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</si>
  <si>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</si>
  <si>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</si>
  <si>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</si>
  <si>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</si>
  <si>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</si>
  <si>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</si>
  <si>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</si>
  <si>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</si>
  <si>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</si>
  <si>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</si>
  <si>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</si>
  <si>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</si>
  <si>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</si>
  <si>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</si>
  <si>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</si>
  <si>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</si>
  <si>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</si>
  <si>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</si>
  <si>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</si>
  <si>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</si>
  <si>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</si>
  <si>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</si>
  <si>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</si>
  <si>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</si>
  <si>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</si>
  <si>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</si>
  <si>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</si>
  <si>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</si>
  <si>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</si>
  <si>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</si>
  <si>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</si>
  <si>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</si>
  <si>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</si>
  <si>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</si>
  <si>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</si>
  <si>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</si>
  <si>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</si>
  <si>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</si>
  <si>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</si>
  <si>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</si>
  <si>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</si>
  <si>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</si>
  <si>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</si>
  <si>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</si>
  <si>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</si>
  <si>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</si>
  <si>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</si>
  <si>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</si>
  <si>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</si>
  <si>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</si>
  <si>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</si>
  <si>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</si>
  <si>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</si>
  <si>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</si>
  <si>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</si>
  <si>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</si>
  <si>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</si>
  <si>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</si>
  <si>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</si>
  <si>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</si>
  <si>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</si>
  <si>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</si>
  <si>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</si>
  <si>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</si>
  <si>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</si>
  <si>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</si>
  <si>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</si>
  <si>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</si>
  <si>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</si>
  <si>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</si>
  <si>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</si>
  <si>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</si>
  <si>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</si>
  <si>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</si>
  <si>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</si>
  <si>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</si>
  <si>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</si>
  <si>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</si>
  <si>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</si>
  <si>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</si>
  <si>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</si>
  <si>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</si>
  <si>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</si>
  <si>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</si>
  <si>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</si>
  <si>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</si>
  <si>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</si>
  <si>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</si>
  <si>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</si>
  <si>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</si>
  <si>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</si>
  <si>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</si>
  <si>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</si>
  <si>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</si>
  <si>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</si>
  <si>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</si>
  <si>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</si>
  <si>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</si>
  <si>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</si>
  <si>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</si>
  <si>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</si>
  <si>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</si>
  <si>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</si>
  <si>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</si>
  <si>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</si>
  <si>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</si>
  <si>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</si>
  <si>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</si>
  <si>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</si>
  <si>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</si>
  <si>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</si>
  <si>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</si>
  <si>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</si>
  <si>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</si>
  <si>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</si>
  <si>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</si>
  <si>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</si>
  <si>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</si>
  <si>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</si>
  <si>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</si>
  <si>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</si>
  <si>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</si>
  <si>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</si>
  <si>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</si>
  <si>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</si>
  <si>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</si>
  <si>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</si>
  <si>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</si>
  <si>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</si>
  <si>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</si>
  <si>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</si>
  <si>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</si>
  <si>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</si>
  <si>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</si>
  <si>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</si>
  <si>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</si>
  <si>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</si>
  <si>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</si>
  <si>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</si>
  <si>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</si>
  <si>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</si>
  <si>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</si>
  <si>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</si>
  <si>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</si>
  <si>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</si>
  <si>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</si>
  <si>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</si>
  <si>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</si>
  <si>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</si>
  <si>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</si>
  <si>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</si>
  <si>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</si>
  <si>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</si>
  <si>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</si>
  <si>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</si>
  <si>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</si>
  <si>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</si>
  <si>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</si>
  <si>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</si>
  <si>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</si>
  <si>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</si>
  <si>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</si>
  <si>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</si>
  <si>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</si>
  <si>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</si>
  <si>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</si>
  <si>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</si>
  <si>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</si>
  <si>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</si>
  <si>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</si>
  <si>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</si>
  <si>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</si>
  <si>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</si>
  <si>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</si>
  <si>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</si>
  <si>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</si>
  <si>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</si>
  <si>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</si>
  <si>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</si>
  <si>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</si>
  <si>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</si>
  <si>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</si>
  <si>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</si>
  <si>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</si>
  <si>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</si>
  <si>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</si>
  <si>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</si>
  <si>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</si>
  <si>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</si>
  <si>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</si>
  <si>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</si>
  <si>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</si>
  <si>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</si>
  <si>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</si>
  <si>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</si>
  <si>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</si>
  <si>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</si>
  <si>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</si>
  <si>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</si>
  <si>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</si>
  <si>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</si>
  <si>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</si>
  <si>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</si>
  <si>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</si>
  <si>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</si>
  <si>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</si>
  <si>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</si>
  <si>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</si>
  <si>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</si>
  <si>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</si>
  <si>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</si>
  <si>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</si>
  <si>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</si>
  <si>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</si>
  <si>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</si>
  <si>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</si>
  <si>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</si>
  <si>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</si>
  <si>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</si>
  <si>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</si>
  <si>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</si>
  <si>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</si>
  <si>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</si>
  <si>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</si>
  <si>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</si>
  <si>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</si>
  <si>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</si>
  <si>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</si>
  <si>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</si>
  <si>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</si>
  <si>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</si>
  <si>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</si>
  <si>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</si>
  <si>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</si>
  <si>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</si>
  <si>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</si>
  <si>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</si>
  <si>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</si>
  <si>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</si>
  <si>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</si>
  <si>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</si>
  <si>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</si>
  <si>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</si>
  <si>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</si>
  <si>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</si>
  <si>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</si>
  <si>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</si>
  <si>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</si>
  <si>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</si>
  <si>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</si>
  <si>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</si>
  <si>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</si>
  <si>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</si>
  <si>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</si>
  <si>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</si>
  <si>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</si>
  <si>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</si>
  <si>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</si>
  <si>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</si>
  <si>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</si>
  <si>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</si>
  <si>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</si>
  <si>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</si>
  <si>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</si>
  <si>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</si>
  <si>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</si>
  <si>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</si>
  <si>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</si>
  <si>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</si>
  <si>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</si>
  <si>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</si>
  <si>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</si>
  <si>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</si>
  <si>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</si>
  <si>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</si>
  <si>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</si>
  <si>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</si>
  <si>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</si>
  <si>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</si>
  <si>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</si>
  <si>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</si>
  <si>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</si>
  <si>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</si>
  <si>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</si>
  <si>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</si>
  <si>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</si>
  <si>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</si>
  <si>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</si>
  <si>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</si>
  <si>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</si>
  <si>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</si>
  <si>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</si>
  <si>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</si>
  <si>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</si>
  <si>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</si>
  <si>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</si>
  <si>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</si>
  <si>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</si>
  <si>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</si>
  <si>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</si>
  <si>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</si>
  <si>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</si>
  <si>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</si>
  <si>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</si>
  <si>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</si>
  <si>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</si>
  <si>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</si>
  <si>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</si>
  <si>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</si>
  <si>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</si>
  <si>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</si>
  <si>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</si>
  <si>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</si>
  <si>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</si>
  <si>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</si>
  <si>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</si>
  <si>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</si>
  <si>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</si>
  <si>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</si>
  <si>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</si>
  <si>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</si>
  <si>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</si>
  <si>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</si>
  <si>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</si>
  <si>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</si>
  <si>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</si>
  <si>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</si>
  <si>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</si>
  <si>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</si>
  <si>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</si>
  <si>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</si>
  <si>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</si>
  <si>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</si>
  <si>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</si>
  <si>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</si>
  <si>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</si>
  <si>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</si>
  <si>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</si>
  <si>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</si>
  <si>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</si>
  <si>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</si>
  <si>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</si>
  <si>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</si>
  <si>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</si>
  <si>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</si>
  <si>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</si>
  <si>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</si>
  <si>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</si>
  <si>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</si>
  <si>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</si>
  <si>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</si>
  <si>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</si>
  <si>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</si>
  <si>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</si>
  <si>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</si>
  <si>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</si>
  <si>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</si>
  <si>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</si>
  <si>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</si>
  <si>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</si>
  <si>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</si>
  <si>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</si>
  <si>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</si>
  <si>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</si>
  <si>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</si>
  <si>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</si>
  <si>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</si>
  <si>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</si>
  <si>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</si>
  <si>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</si>
  <si>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</si>
  <si>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</si>
  <si>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</si>
  <si>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</si>
  <si>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</si>
  <si>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</si>
  <si>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</si>
  <si>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</si>
  <si>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</si>
  <si>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</si>
  <si>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</si>
  <si>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</si>
  <si>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</si>
  <si>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</si>
  <si>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</si>
  <si>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</si>
  <si>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</si>
  <si>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</si>
  <si>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</si>
  <si>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</si>
  <si>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</si>
  <si>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</si>
  <si>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</si>
  <si>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</si>
  <si>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</si>
  <si>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</si>
  <si>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</si>
  <si>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</si>
  <si>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</si>
  <si>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</si>
  <si>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</si>
  <si>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</si>
  <si>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</si>
  <si>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</si>
  <si>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</si>
  <si>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</si>
  <si>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</si>
  <si>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</si>
  <si>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</si>
  <si>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</si>
  <si>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</si>
  <si>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</si>
  <si>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</si>
  <si>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</si>
  <si>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</si>
  <si>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</si>
  <si>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</si>
  <si>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</si>
  <si>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</si>
  <si>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</si>
  <si>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</si>
  <si>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</si>
  <si>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</si>
  <si>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</si>
  <si>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</si>
  <si>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</si>
  <si>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</si>
  <si>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</si>
  <si>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</si>
  <si>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</si>
  <si>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</si>
  <si>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</si>
  <si>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</si>
  <si>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</si>
  <si>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</si>
  <si>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</si>
  <si>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</si>
  <si>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</si>
  <si>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</si>
  <si>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</si>
  <si>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</si>
  <si>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</si>
  <si>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</si>
  <si>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</si>
  <si>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</si>
  <si>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</si>
  <si>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</si>
  <si>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</si>
  <si>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</si>
  <si>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</si>
  <si>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</si>
  <si>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</si>
  <si>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</si>
  <si>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</si>
  <si>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</si>
  <si>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</si>
  <si>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</si>
  <si>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</si>
  <si>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</si>
  <si>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</si>
  <si>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</si>
  <si>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</si>
  <si>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</si>
  <si>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</si>
  <si>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</si>
  <si>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</si>
  <si>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</si>
  <si>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</si>
  <si>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</si>
  <si>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</si>
  <si>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</si>
  <si>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</si>
  <si>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</si>
  <si>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</si>
  <si>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</si>
  <si>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</si>
  <si>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</si>
  <si>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</si>
  <si>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</si>
  <si>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</si>
  <si>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</si>
  <si>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</si>
  <si>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</si>
  <si>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</si>
  <si>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</si>
  <si>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</si>
  <si>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</si>
  <si>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</si>
  <si>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</si>
  <si>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</si>
  <si>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</si>
  <si>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</si>
  <si>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</si>
  <si>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</si>
  <si>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</si>
  <si>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</si>
  <si>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</si>
  <si>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</si>
  <si>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</si>
  <si>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</si>
  <si>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</si>
  <si>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</si>
  <si>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</si>
  <si>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</si>
  <si>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</si>
  <si>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</si>
  <si>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</si>
  <si>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</si>
  <si>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</si>
  <si>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</si>
  <si>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</si>
  <si>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</si>
  <si>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</si>
  <si>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</si>
  <si>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</si>
  <si>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</si>
  <si>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</si>
  <si>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</si>
  <si>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</si>
  <si>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</si>
  <si>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</si>
  <si>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</si>
  <si>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</si>
  <si>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</si>
  <si>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</si>
  <si>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</si>
  <si>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</si>
  <si>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</si>
  <si>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</si>
  <si>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</si>
  <si>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</si>
  <si>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</si>
  <si>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</si>
  <si>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</si>
  <si>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</si>
  <si>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</si>
  <si>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</si>
  <si>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</si>
  <si>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</si>
  <si>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</si>
  <si>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</si>
  <si>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</si>
  <si>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</si>
  <si>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</si>
  <si>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</si>
  <si>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</si>
  <si>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</si>
  <si>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</si>
  <si>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</si>
  <si>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</si>
  <si>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</si>
  <si>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</si>
  <si>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</si>
  <si>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</si>
  <si>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</si>
  <si>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</si>
  <si>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</si>
  <si>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</si>
  <si>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</si>
  <si>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</si>
  <si>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</si>
  <si>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</si>
  <si>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</si>
  <si>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</si>
  <si>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</si>
  <si>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</si>
  <si>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</si>
  <si>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</si>
  <si>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</si>
  <si>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</si>
  <si>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</si>
  <si>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</si>
  <si>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</si>
  <si>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</si>
  <si>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</si>
  <si>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</si>
  <si>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</si>
  <si>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</si>
  <si>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</si>
  <si>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</si>
  <si>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</si>
  <si>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</si>
  <si>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</si>
  <si>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</si>
  <si>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</si>
  <si>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</si>
  <si>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</si>
  <si>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</si>
  <si>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</si>
  <si>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</si>
  <si>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</si>
  <si>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</si>
  <si>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</si>
  <si>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</si>
  <si>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</si>
  <si>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</si>
  <si>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</si>
  <si>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</si>
  <si>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</si>
  <si>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</si>
  <si>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</si>
  <si>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</si>
  <si>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</si>
  <si>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</si>
  <si>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</si>
  <si>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</si>
  <si>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</si>
  <si>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</si>
  <si>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</si>
  <si>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</si>
  <si>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</si>
  <si>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</si>
  <si>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</si>
  <si>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</si>
  <si>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</si>
  <si>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</si>
  <si>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</si>
  <si>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</si>
  <si>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</si>
  <si>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</si>
  <si>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</si>
  <si>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</si>
  <si>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</si>
  <si>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</si>
  <si>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</si>
  <si>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</si>
  <si>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</si>
  <si>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</si>
  <si>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</si>
  <si>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</si>
  <si>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</si>
  <si>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</si>
  <si>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</si>
  <si>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</si>
  <si>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</si>
  <si>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</si>
  <si>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</si>
  <si>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</si>
  <si>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</si>
  <si>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</si>
  <si>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</si>
  <si>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</si>
  <si>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</si>
  <si>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</si>
  <si>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</si>
  <si>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</si>
  <si>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</si>
  <si>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</si>
  <si>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</si>
  <si>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</si>
  <si>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</si>
  <si>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</si>
  <si>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</si>
  <si>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</si>
  <si>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</si>
  <si>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</si>
  <si>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</si>
  <si>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</si>
  <si>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</si>
  <si>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</si>
  <si>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</si>
  <si>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</si>
  <si>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</si>
  <si>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</si>
  <si>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</si>
  <si>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</si>
  <si>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</si>
  <si>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</si>
  <si>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</si>
  <si>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</si>
  <si>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</si>
  <si>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</si>
  <si>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</si>
  <si>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</si>
  <si>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</si>
  <si>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</si>
  <si>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</si>
  <si>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</si>
  <si>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</si>
  <si>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</si>
  <si>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</si>
  <si>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</si>
  <si>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</si>
  <si>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</si>
  <si>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</si>
  <si>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</si>
  <si>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</si>
  <si>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</si>
  <si>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</si>
  <si>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</si>
  <si>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</si>
  <si>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</si>
  <si>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</si>
  <si>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</si>
  <si>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</si>
  <si>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</si>
  <si>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</si>
  <si>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</si>
  <si>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</si>
  <si>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</si>
  <si>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</si>
  <si>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</si>
  <si>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</si>
  <si>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</si>
  <si>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</si>
  <si>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</si>
  <si>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</si>
  <si>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</si>
  <si>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</si>
  <si>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</si>
  <si>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</si>
  <si>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</si>
  <si>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</si>
  <si>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</si>
  <si>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</si>
  <si>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</si>
  <si>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</si>
  <si>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</si>
  <si>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</si>
  <si>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</si>
  <si>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</si>
  <si>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</si>
  <si>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</si>
  <si>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</si>
  <si>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</si>
  <si>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</si>
  <si>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</si>
  <si>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</si>
  <si>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</si>
  <si>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</si>
  <si>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</si>
  <si>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</si>
  <si>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</si>
  <si>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</si>
  <si>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</si>
  <si>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</si>
  <si>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</si>
  <si>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</si>
  <si>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</si>
  <si>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</si>
  <si>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</si>
  <si>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</si>
  <si>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</si>
  <si>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</si>
  <si>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</si>
  <si>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</si>
  <si>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</si>
  <si>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</si>
  <si>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</si>
  <si>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</si>
  <si>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</si>
  <si>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</si>
  <si>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</si>
  <si>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</si>
  <si>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</si>
  <si>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</si>
  <si>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</si>
  <si>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</si>
  <si>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</si>
  <si>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</si>
  <si>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</si>
  <si>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</si>
  <si>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</si>
  <si>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</si>
  <si>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</si>
  <si>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</si>
  <si>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</si>
  <si>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</si>
  <si>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</si>
  <si>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</si>
  <si>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</si>
  <si>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</si>
  <si>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</si>
  <si>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</si>
  <si>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</si>
  <si>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</si>
  <si>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</si>
  <si>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</si>
  <si>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</si>
  <si>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</si>
  <si>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</si>
  <si>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</si>
  <si>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</si>
  <si>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</si>
  <si>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</si>
  <si>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</si>
  <si>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</si>
  <si>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</si>
  <si>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</si>
  <si>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</si>
  <si>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</si>
  <si>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</si>
  <si>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</si>
  <si>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</si>
  <si>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</si>
  <si>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</si>
  <si>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</si>
  <si>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</si>
  <si>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</si>
  <si>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</si>
  <si>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</si>
  <si>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</si>
  <si>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</si>
  <si>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</si>
  <si>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</si>
  <si>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</si>
  <si>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</si>
  <si>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</si>
  <si>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</si>
  <si>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</si>
  <si>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</si>
  <si>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</si>
  <si>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</si>
  <si>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</si>
  <si>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</si>
  <si>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</si>
  <si>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</si>
  <si>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</si>
  <si>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</si>
  <si>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</si>
  <si>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</si>
  <si>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</si>
  <si>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</si>
  <si>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</si>
  <si>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</si>
  <si>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</si>
  <si>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</si>
  <si>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</si>
  <si>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</si>
  <si>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</si>
  <si>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</si>
  <si>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</si>
  <si>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</si>
  <si>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</si>
  <si>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</si>
  <si>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</si>
  <si>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</si>
  <si>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</si>
  <si>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</si>
  <si>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</si>
  <si>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</si>
  <si>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</si>
  <si>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</si>
  <si>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</si>
  <si>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</si>
  <si>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</si>
  <si>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</si>
  <si>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</si>
  <si>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</si>
  <si>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</si>
  <si>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</si>
  <si>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</si>
  <si>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</si>
  <si>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</si>
  <si>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</si>
  <si>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</si>
  <si>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</si>
  <si>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</si>
  <si>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</si>
  <si>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</si>
  <si>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</si>
  <si>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</si>
  <si>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</si>
  <si>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</si>
  <si>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</si>
  <si>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</si>
  <si>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</si>
  <si>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</si>
  <si>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</si>
  <si>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</si>
  <si>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</si>
  <si>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</si>
  <si>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</si>
  <si>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</si>
  <si>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</si>
  <si>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</si>
  <si>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</si>
  <si>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</si>
  <si>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</si>
  <si>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</si>
  <si>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</si>
  <si>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</si>
  <si>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</si>
  <si>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</si>
  <si>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</si>
  <si>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</si>
  <si>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</si>
  <si>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</si>
  <si>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</si>
  <si>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</si>
  <si>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</si>
  <si>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</si>
  <si>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</si>
  <si>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</si>
  <si>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</si>
  <si>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</si>
  <si>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</si>
  <si>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</si>
  <si>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</si>
  <si>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</si>
  <si>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</si>
  <si>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</si>
  <si>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Parent 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</si>
  <si>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</si>
  <si>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</si>
  <si>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</si>
  <si>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</si>
  <si>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</si>
  <si>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</si>
  <si>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</si>
  <si>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</si>
  <si>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</si>
  <si>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</si>
  <si>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</si>
  <si>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</si>
  <si>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</si>
  <si>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</si>
  <si>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</si>
  <si>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</si>
  <si>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</si>
  <si>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</si>
  <si>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</si>
  <si>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 or = to 50000</t>
  </si>
  <si>
    <t>(All)</t>
  </si>
  <si>
    <t>Count of outcome</t>
  </si>
  <si>
    <t>Column Labels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</si>
  <si>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</si>
  <si>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</si>
  <si>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</si>
  <si>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</si>
  <si>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</si>
  <si>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</si>
  <si>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</si>
  <si>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</si>
  <si>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</si>
  <si>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</si>
  <si>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</si>
  <si>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(blank)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</si>
  <si>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</si>
  <si>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</si>
  <si>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</si>
  <si>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</si>
  <si>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</si>
  <si>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</si>
  <si>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</si>
  <si>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</si>
  <si>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</si>
  <si>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</si>
  <si>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</si>
  <si>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</si>
  <si>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</si>
  <si>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</si>
  <si>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</si>
  <si>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</si>
  <si>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</si>
  <si>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</si>
  <si>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</si>
  <si>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</si>
  <si>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</si>
  <si>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</si>
  <si>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</si>
  <si>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</si>
  <si>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</si>
  <si>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</si>
  <si>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</si>
  <si>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</si>
  <si>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</si>
  <si>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</si>
  <si>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</si>
  <si>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</si>
  <si>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</si>
  <si>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</si>
  <si>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</si>
  <si>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</si>
  <si>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backers count</t>
  </si>
  <si>
    <t>outcome2</t>
  </si>
  <si>
    <t>backers count2</t>
  </si>
  <si>
    <t>Successful</t>
  </si>
  <si>
    <t>Failed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</si>
  <si>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</si>
  <si>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</si>
  <si>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</si>
  <si>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</si>
  <si>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</si>
  <si>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standard deviation of the number of backers</t>
  </si>
  <si>
    <t>looking at the numbers the median is better summarization of the data because the number didn’t get influcened by the extemely large or small backer count</t>
  </si>
  <si>
    <t xml:space="preserve">the successful data has more variability </t>
  </si>
  <si>
    <t xml:space="preserve">make sense because the value is higher and less consistent than the failed data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</si>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</sst>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applyAlignment="1">
      <alignment horizontal="left"/>
    </xf>
    <xf numFmtId="0" fontId="18" fillId="0" borderId="0" xfId="0" applyFont="1"/>
    <xf numFmtId="0" fontId="19" fillId="0" borderId="0" xfId="0" applyFont="1"/>
    <xf numFmtId="0" fontId="20" fillId="0" borderId="0" xfId="0" applyFon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degree="90">
          <stop position="0">
            <color rgb="FF0070C0"/>
          </stop>
          <stop position="1">
            <color theme="8" tint="0.59999389629810485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degree="90">
          <stop position="0">
            <color rgb="FF0070C0"/>
          </stop>
          <stop position="1">
            <color theme="8" tint="0.59999389629810485"/>
          </stop>
        </gradient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degree="90">
          <stop position="0">
            <color rgb="FF0070C0"/>
          </stop>
          <stop position="1">
            <color theme="8" tint="0.59999389629810485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 or =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4-4A51-A358-CFA29095E31C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 or =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4-4A51-A358-CFA29095E31C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 or =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D4-4A51-A358-CFA29095E3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4513296"/>
        <c:axId val="444512336"/>
      </c:lineChart>
      <c:catAx>
        <c:axId val="44451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12336"/>
        <c:crosses val="autoZero"/>
        <c:auto val="1"/>
        <c:lblAlgn val="ctr"/>
        <c:lblOffset val="100"/>
        <c:noMultiLvlLbl val="0"/>
      </c:catAx>
      <c:valAx>
        <c:axId val="4445123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4451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E-401F-9405-6B4FB7202EA0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E-401F-9405-6B4FB7202EA0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E-401F-9405-6B4FB7202EA0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9E-401F-9405-6B4FB7202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3387152"/>
        <c:axId val="2023387632"/>
      </c:barChart>
      <c:catAx>
        <c:axId val="202338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387632"/>
        <c:crosses val="autoZero"/>
        <c:auto val="1"/>
        <c:lblAlgn val="ctr"/>
        <c:lblOffset val="100"/>
        <c:noMultiLvlLbl val="0"/>
      </c:catAx>
      <c:valAx>
        <c:axId val="20233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38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2'!$B$5:$B$30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E-4550-B19F-8BFE7F0F536D}"/>
            </c:ext>
          </c:extLst>
        </c:ser>
        <c:ser>
          <c:idx val="1"/>
          <c:order val="1"/>
          <c:tx>
            <c:strRef>
              <c:f>'Pivot Table 2'!$C$3:$C$4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2'!$C$5:$C$30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E-4550-B19F-8BFE7F0F536D}"/>
            </c:ext>
          </c:extLst>
        </c:ser>
        <c:ser>
          <c:idx val="2"/>
          <c:order val="2"/>
          <c:tx>
            <c:strRef>
              <c:f>'Pivot Table 2'!$D$3:$D$4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2'!$D$5:$D$30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E-4550-B19F-8BFE7F0F536D}"/>
            </c:ext>
          </c:extLst>
        </c:ser>
        <c:ser>
          <c:idx val="3"/>
          <c:order val="3"/>
          <c:tx>
            <c:strRef>
              <c:f>'Pivot Table 2'!$E$3:$E$4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2'!$E$5:$E$30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0E-4550-B19F-8BFE7F0F536D}"/>
            </c:ext>
          </c:extLst>
        </c:ser>
        <c:ser>
          <c:idx val="4"/>
          <c:order val="4"/>
          <c:tx>
            <c:strRef>
              <c:f>'Pivot Table 2'!$F$3:$F$4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2'!$A$5:$A$30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2'!$F$5:$F$30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8F0E-4550-B19F-8BFE7F0F5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7761392"/>
        <c:axId val="337761872"/>
      </c:barChart>
      <c:catAx>
        <c:axId val="33776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61872"/>
        <c:crosses val="autoZero"/>
        <c:auto val="1"/>
        <c:lblAlgn val="ctr"/>
        <c:lblOffset val="100"/>
        <c:noMultiLvlLbl val="0"/>
      </c:catAx>
      <c:valAx>
        <c:axId val="3377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6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B-48C1-B21F-9B58E3533A22}"/>
            </c:ext>
          </c:extLst>
        </c:ser>
        <c:ser>
          <c:idx val="1"/>
          <c:order val="1"/>
          <c:tx>
            <c:strRef>
              <c:f>'Pivot Table 3'!$C$5:$C$6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B-48C1-B21F-9B58E3533A22}"/>
            </c:ext>
          </c:extLst>
        </c:ser>
        <c:ser>
          <c:idx val="2"/>
          <c:order val="2"/>
          <c:tx>
            <c:strRef>
              <c:f>'Pivot Table 3'!$D$5:$D$6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2B-48C1-B21F-9B58E3533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454656"/>
        <c:axId val="435455136"/>
      </c:lineChart>
      <c:catAx>
        <c:axId val="4354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55136"/>
        <c:crosses val="autoZero"/>
        <c:auto val="1"/>
        <c:lblAlgn val="ctr"/>
        <c:lblOffset val="100"/>
        <c:noMultiLvlLbl val="0"/>
      </c:catAx>
      <c:valAx>
        <c:axId val="4354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5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13</xdr:row>
      <xdr:rowOff>171450</xdr:rowOff>
    </xdr:from>
    <xdr:to>
      <xdr:col>6</xdr:col>
      <xdr:colOff>1339850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B600E-DA59-48E7-A582-955B97EFB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185737</xdr:colOff>
      <xdr:row>1</xdr:row>
      <xdr:rowOff>190500</xdr:rowOff>
    </xdr:from>
    <xdr:to>
      <xdr:col>18</xdr:col>
      <xdr:colOff>257175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C3A0F-9A6E-4AE0-BA66-42B845067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452436</xdr:colOff>
      <xdr:row>2</xdr:row>
      <xdr:rowOff>9525</xdr:rowOff>
    </xdr:from>
    <xdr:to>
      <xdr:col>19</xdr:col>
      <xdr:colOff>533400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CBD3D-D7C8-4DED-9947-32DE68B8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519112</xdr:colOff>
      <xdr:row>1</xdr:row>
      <xdr:rowOff>66675</xdr:rowOff>
    </xdr:from>
    <xdr:to>
      <xdr:col>11</xdr:col>
      <xdr:colOff>95250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9B8EA2-4DDB-4A0F-AABB-16FFBF438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sto\AppData\Local\Temp\4c6ccd45-0d4f-447d-ba89-f4a23ce067e0_Module1-main.zip.7e0\Module1-main\excel-challenge.xlsx" TargetMode="External"/><Relationship Id="rId1" Type="http://schemas.openxmlformats.org/officeDocument/2006/relationships/externalLinkPath" Target="/Users/nesto/AppData/Local/Temp/4c6ccd45-0d4f-447d-ba89-f4a23ce067e0_Module1-main.zip.7e0/Module1-main/excel-challen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owdfunding"/>
      <sheetName val="Crowdfunding Goal Analysis"/>
      <sheetName val="Pivot Table 1"/>
      <sheetName val="Pivot Table 2"/>
      <sheetName val="Pivot Table 3"/>
      <sheetName val="Statistical Analysis"/>
    </sheetNames>
    <sheetDataSet>
      <sheetData sheetId="0">
        <row r="2">
          <cell r="D2">
            <v>100</v>
          </cell>
          <cell r="G2" t="str">
            <v>failed</v>
          </cell>
        </row>
        <row r="3">
          <cell r="D3">
            <v>1400</v>
          </cell>
          <cell r="G3" t="str">
            <v>successful</v>
          </cell>
        </row>
        <row r="4">
          <cell r="D4">
            <v>108400</v>
          </cell>
          <cell r="G4" t="str">
            <v>successful</v>
          </cell>
        </row>
        <row r="5">
          <cell r="D5">
            <v>4200</v>
          </cell>
          <cell r="G5" t="str">
            <v>failed</v>
          </cell>
        </row>
        <row r="6">
          <cell r="D6">
            <v>7600</v>
          </cell>
          <cell r="G6" t="str">
            <v>failed</v>
          </cell>
        </row>
        <row r="7">
          <cell r="D7">
            <v>7600</v>
          </cell>
          <cell r="G7" t="str">
            <v>successful</v>
          </cell>
        </row>
        <row r="8">
          <cell r="D8">
            <v>5200</v>
          </cell>
          <cell r="G8" t="str">
            <v>failed</v>
          </cell>
        </row>
        <row r="9">
          <cell r="D9">
            <v>4500</v>
          </cell>
          <cell r="G9" t="str">
            <v>successful</v>
          </cell>
        </row>
        <row r="10">
          <cell r="D10">
            <v>110100</v>
          </cell>
          <cell r="G10" t="str">
            <v>live</v>
          </cell>
        </row>
        <row r="11">
          <cell r="D11">
            <v>6200</v>
          </cell>
          <cell r="G11" t="str">
            <v>failed</v>
          </cell>
        </row>
        <row r="12">
          <cell r="D12">
            <v>5200</v>
          </cell>
          <cell r="G12" t="str">
            <v>successful</v>
          </cell>
        </row>
        <row r="13">
          <cell r="D13">
            <v>6300</v>
          </cell>
          <cell r="G13" t="str">
            <v>failed</v>
          </cell>
        </row>
        <row r="14">
          <cell r="D14">
            <v>6300</v>
          </cell>
          <cell r="G14" t="str">
            <v>failed</v>
          </cell>
        </row>
        <row r="15">
          <cell r="D15">
            <v>4200</v>
          </cell>
          <cell r="G15" t="str">
            <v>successful</v>
          </cell>
        </row>
        <row r="16">
          <cell r="D16">
            <v>28200</v>
          </cell>
          <cell r="G16" t="str">
            <v>failed</v>
          </cell>
        </row>
        <row r="17">
          <cell r="D17">
            <v>81200</v>
          </cell>
          <cell r="G17" t="str">
            <v>failed</v>
          </cell>
        </row>
        <row r="18">
          <cell r="D18">
            <v>1700</v>
          </cell>
          <cell r="G18" t="str">
            <v>successful</v>
          </cell>
        </row>
        <row r="19">
          <cell r="D19">
            <v>84600</v>
          </cell>
          <cell r="G19" t="str">
            <v>successful</v>
          </cell>
        </row>
        <row r="20">
          <cell r="D20">
            <v>9100</v>
          </cell>
          <cell r="G20" t="str">
            <v>canceled</v>
          </cell>
        </row>
        <row r="21">
          <cell r="D21">
            <v>62500</v>
          </cell>
          <cell r="G21" t="str">
            <v>failed</v>
          </cell>
        </row>
        <row r="22">
          <cell r="D22">
            <v>131800</v>
          </cell>
          <cell r="G22" t="str">
            <v>successful</v>
          </cell>
        </row>
        <row r="23">
          <cell r="D23">
            <v>94000</v>
          </cell>
          <cell r="G23" t="str">
            <v>failed</v>
          </cell>
        </row>
        <row r="24">
          <cell r="D24">
            <v>59100</v>
          </cell>
          <cell r="G24" t="str">
            <v>successful</v>
          </cell>
        </row>
        <row r="25">
          <cell r="D25">
            <v>4500</v>
          </cell>
          <cell r="G25" t="str">
            <v>successful</v>
          </cell>
        </row>
        <row r="26">
          <cell r="D26">
            <v>92400</v>
          </cell>
          <cell r="G26" t="str">
            <v>successful</v>
          </cell>
        </row>
        <row r="27">
          <cell r="D27">
            <v>5500</v>
          </cell>
          <cell r="G27" t="str">
            <v>successful</v>
          </cell>
        </row>
        <row r="28">
          <cell r="D28">
            <v>107500</v>
          </cell>
          <cell r="G28" t="str">
            <v>canceled</v>
          </cell>
        </row>
        <row r="29">
          <cell r="D29">
            <v>2000</v>
          </cell>
          <cell r="G29" t="str">
            <v>failed</v>
          </cell>
        </row>
        <row r="30">
          <cell r="D30">
            <v>130800</v>
          </cell>
          <cell r="G30" t="str">
            <v>successful</v>
          </cell>
        </row>
        <row r="31">
          <cell r="D31">
            <v>45900</v>
          </cell>
          <cell r="G31" t="str">
            <v>successful</v>
          </cell>
        </row>
        <row r="32">
          <cell r="D32">
            <v>9000</v>
          </cell>
          <cell r="G32" t="str">
            <v>successful</v>
          </cell>
        </row>
        <row r="33">
          <cell r="D33">
            <v>3500</v>
          </cell>
          <cell r="G33" t="str">
            <v>successful</v>
          </cell>
        </row>
        <row r="34">
          <cell r="D34">
            <v>101000</v>
          </cell>
          <cell r="G34" t="str">
            <v>failed</v>
          </cell>
        </row>
        <row r="35">
          <cell r="D35">
            <v>50200</v>
          </cell>
          <cell r="G35" t="str">
            <v>successful</v>
          </cell>
        </row>
        <row r="36">
          <cell r="D36">
            <v>9300</v>
          </cell>
          <cell r="G36" t="str">
            <v>successful</v>
          </cell>
        </row>
        <row r="37">
          <cell r="D37">
            <v>125500</v>
          </cell>
          <cell r="G37" t="str">
            <v>successful</v>
          </cell>
        </row>
        <row r="38">
          <cell r="D38">
            <v>700</v>
          </cell>
          <cell r="G38" t="str">
            <v>successful</v>
          </cell>
        </row>
        <row r="39">
          <cell r="D39">
            <v>8100</v>
          </cell>
          <cell r="G39" t="str">
            <v>successful</v>
          </cell>
        </row>
        <row r="40">
          <cell r="D40">
            <v>3100</v>
          </cell>
          <cell r="G40" t="str">
            <v>successful</v>
          </cell>
        </row>
        <row r="41">
          <cell r="D41">
            <v>9900</v>
          </cell>
          <cell r="G41" t="str">
            <v>failed</v>
          </cell>
        </row>
        <row r="42">
          <cell r="D42">
            <v>8800</v>
          </cell>
          <cell r="G42" t="str">
            <v>successful</v>
          </cell>
        </row>
        <row r="43">
          <cell r="D43">
            <v>5600</v>
          </cell>
          <cell r="G43" t="str">
            <v>successful</v>
          </cell>
        </row>
        <row r="44">
          <cell r="D44">
            <v>1800</v>
          </cell>
          <cell r="G44" t="str">
            <v>successful</v>
          </cell>
        </row>
        <row r="45">
          <cell r="D45">
            <v>90200</v>
          </cell>
          <cell r="G45" t="str">
            <v>successful</v>
          </cell>
        </row>
        <row r="46">
          <cell r="D46">
            <v>1600</v>
          </cell>
          <cell r="G46" t="str">
            <v>successful</v>
          </cell>
        </row>
        <row r="47">
          <cell r="D47">
            <v>9500</v>
          </cell>
          <cell r="G47" t="str">
            <v>failed</v>
          </cell>
        </row>
        <row r="48">
          <cell r="D48">
            <v>3700</v>
          </cell>
          <cell r="G48" t="str">
            <v>successful</v>
          </cell>
        </row>
        <row r="49">
          <cell r="D49">
            <v>1500</v>
          </cell>
          <cell r="G49" t="str">
            <v>successful</v>
          </cell>
        </row>
        <row r="50">
          <cell r="D50">
            <v>33300</v>
          </cell>
          <cell r="G50" t="str">
            <v>successful</v>
          </cell>
        </row>
        <row r="51">
          <cell r="D51">
            <v>7200</v>
          </cell>
          <cell r="G51" t="str">
            <v>successful</v>
          </cell>
        </row>
        <row r="52">
          <cell r="D52">
            <v>100</v>
          </cell>
          <cell r="G52" t="str">
            <v>failed</v>
          </cell>
        </row>
        <row r="53">
          <cell r="D53">
            <v>158100</v>
          </cell>
          <cell r="G53" t="str">
            <v>failed</v>
          </cell>
        </row>
        <row r="54">
          <cell r="D54">
            <v>7200</v>
          </cell>
          <cell r="G54" t="str">
            <v>failed</v>
          </cell>
        </row>
        <row r="55">
          <cell r="D55">
            <v>8800</v>
          </cell>
          <cell r="G55" t="str">
            <v>successful</v>
          </cell>
        </row>
        <row r="56">
          <cell r="D56">
            <v>6000</v>
          </cell>
          <cell r="G56" t="str">
            <v>failed</v>
          </cell>
        </row>
        <row r="57">
          <cell r="D57">
            <v>6600</v>
          </cell>
          <cell r="G57" t="str">
            <v>successful</v>
          </cell>
        </row>
        <row r="58">
          <cell r="D58">
            <v>8000</v>
          </cell>
          <cell r="G58" t="str">
            <v>successful</v>
          </cell>
        </row>
        <row r="59">
          <cell r="D59">
            <v>2900</v>
          </cell>
          <cell r="G59" t="str">
            <v>successful</v>
          </cell>
        </row>
        <row r="60">
          <cell r="D60">
            <v>2700</v>
          </cell>
          <cell r="G60" t="str">
            <v>successful</v>
          </cell>
        </row>
        <row r="61">
          <cell r="D61">
            <v>1400</v>
          </cell>
          <cell r="G61" t="str">
            <v>successful</v>
          </cell>
        </row>
        <row r="62">
          <cell r="D62">
            <v>94200</v>
          </cell>
          <cell r="G62" t="str">
            <v>successful</v>
          </cell>
        </row>
        <row r="63">
          <cell r="D63">
            <v>199200</v>
          </cell>
          <cell r="G63" t="str">
            <v>failed</v>
          </cell>
        </row>
        <row r="64">
          <cell r="D64">
            <v>2000</v>
          </cell>
          <cell r="G64" t="str">
            <v>successful</v>
          </cell>
        </row>
        <row r="65">
          <cell r="D65">
            <v>4700</v>
          </cell>
          <cell r="G65" t="str">
            <v>failed</v>
          </cell>
        </row>
        <row r="66">
          <cell r="D66">
            <v>2800</v>
          </cell>
          <cell r="G66" t="str">
            <v>failed</v>
          </cell>
        </row>
        <row r="67">
          <cell r="D67">
            <v>6100</v>
          </cell>
          <cell r="G67" t="str">
            <v>successful</v>
          </cell>
        </row>
        <row r="68">
          <cell r="D68">
            <v>2900</v>
          </cell>
          <cell r="G68" t="str">
            <v>failed</v>
          </cell>
        </row>
        <row r="69">
          <cell r="D69">
            <v>72600</v>
          </cell>
          <cell r="G69" t="str">
            <v>successful</v>
          </cell>
        </row>
        <row r="70">
          <cell r="D70">
            <v>5700</v>
          </cell>
          <cell r="G70" t="str">
            <v>successful</v>
          </cell>
        </row>
        <row r="71">
          <cell r="D71">
            <v>7900</v>
          </cell>
          <cell r="G71" t="str">
            <v>canceled</v>
          </cell>
        </row>
        <row r="72">
          <cell r="D72">
            <v>128000</v>
          </cell>
          <cell r="G72" t="str">
            <v>successful</v>
          </cell>
        </row>
        <row r="73">
          <cell r="D73">
            <v>6000</v>
          </cell>
          <cell r="G73" t="str">
            <v>successful</v>
          </cell>
        </row>
        <row r="74">
          <cell r="D74">
            <v>600</v>
          </cell>
          <cell r="G74" t="str">
            <v>successful</v>
          </cell>
        </row>
        <row r="75">
          <cell r="D75">
            <v>1400</v>
          </cell>
          <cell r="G75" t="str">
            <v>successful</v>
          </cell>
        </row>
        <row r="76">
          <cell r="D76">
            <v>3900</v>
          </cell>
          <cell r="G76" t="str">
            <v>successful</v>
          </cell>
        </row>
        <row r="77">
          <cell r="D77">
            <v>9700</v>
          </cell>
          <cell r="G77" t="str">
            <v>successful</v>
          </cell>
        </row>
        <row r="78">
          <cell r="D78">
            <v>122900</v>
          </cell>
          <cell r="G78" t="str">
            <v>failed</v>
          </cell>
        </row>
        <row r="79">
          <cell r="D79">
            <v>9500</v>
          </cell>
          <cell r="G79" t="str">
            <v>failed</v>
          </cell>
        </row>
        <row r="80">
          <cell r="D80">
            <v>4500</v>
          </cell>
          <cell r="G80" t="str">
            <v>successful</v>
          </cell>
        </row>
        <row r="81">
          <cell r="D81">
            <v>57800</v>
          </cell>
          <cell r="G81" t="str">
            <v>failed</v>
          </cell>
        </row>
        <row r="82">
          <cell r="D82">
            <v>1100</v>
          </cell>
          <cell r="G82" t="str">
            <v>successful</v>
          </cell>
        </row>
        <row r="83">
          <cell r="D83">
            <v>16800</v>
          </cell>
          <cell r="G83" t="str">
            <v>successful</v>
          </cell>
        </row>
        <row r="84">
          <cell r="D84">
            <v>1000</v>
          </cell>
          <cell r="G84" t="str">
            <v>successful</v>
          </cell>
        </row>
        <row r="85">
          <cell r="D85">
            <v>106400</v>
          </cell>
          <cell r="G85" t="str">
            <v>failed</v>
          </cell>
        </row>
        <row r="86">
          <cell r="D86">
            <v>31400</v>
          </cell>
          <cell r="G86" t="str">
            <v>successful</v>
          </cell>
        </row>
        <row r="87">
          <cell r="D87">
            <v>4900</v>
          </cell>
          <cell r="G87" t="str">
            <v>successful</v>
          </cell>
        </row>
        <row r="88">
          <cell r="D88">
            <v>7400</v>
          </cell>
          <cell r="G88" t="str">
            <v>successful</v>
          </cell>
        </row>
        <row r="89">
          <cell r="D89">
            <v>198500</v>
          </cell>
          <cell r="G89" t="str">
            <v>failed</v>
          </cell>
        </row>
        <row r="90">
          <cell r="D90">
            <v>4800</v>
          </cell>
          <cell r="G90" t="str">
            <v>successful</v>
          </cell>
        </row>
        <row r="91">
          <cell r="D91">
            <v>3400</v>
          </cell>
          <cell r="G91" t="str">
            <v>successful</v>
          </cell>
        </row>
        <row r="92">
          <cell r="D92">
            <v>7800</v>
          </cell>
          <cell r="G92" t="str">
            <v>failed</v>
          </cell>
        </row>
        <row r="93">
          <cell r="D93">
            <v>154300</v>
          </cell>
          <cell r="G93" t="str">
            <v>failed</v>
          </cell>
        </row>
        <row r="94">
          <cell r="D94">
            <v>20000</v>
          </cell>
          <cell r="G94" t="str">
            <v>successful</v>
          </cell>
        </row>
        <row r="95">
          <cell r="D95">
            <v>108800</v>
          </cell>
          <cell r="G95" t="str">
            <v>canceled</v>
          </cell>
        </row>
        <row r="96">
          <cell r="D96">
            <v>2900</v>
          </cell>
          <cell r="G96" t="str">
            <v>successful</v>
          </cell>
        </row>
        <row r="97">
          <cell r="D97">
            <v>900</v>
          </cell>
          <cell r="G97" t="str">
            <v>successful</v>
          </cell>
        </row>
        <row r="98">
          <cell r="D98">
            <v>69700</v>
          </cell>
          <cell r="G98" t="str">
            <v>successful</v>
          </cell>
        </row>
        <row r="99">
          <cell r="D99">
            <v>1300</v>
          </cell>
          <cell r="G99" t="str">
            <v>successful</v>
          </cell>
        </row>
        <row r="100">
          <cell r="D100">
            <v>97800</v>
          </cell>
          <cell r="G100" t="str">
            <v>failed</v>
          </cell>
        </row>
        <row r="101">
          <cell r="D101">
            <v>7600</v>
          </cell>
          <cell r="G101" t="str">
            <v>successful</v>
          </cell>
        </row>
        <row r="102">
          <cell r="D102">
            <v>100</v>
          </cell>
          <cell r="G102" t="str">
            <v>failed</v>
          </cell>
        </row>
        <row r="103">
          <cell r="D103">
            <v>900</v>
          </cell>
          <cell r="G103" t="str">
            <v>successful</v>
          </cell>
        </row>
        <row r="104">
          <cell r="D104">
            <v>3700</v>
          </cell>
          <cell r="G104" t="str">
            <v>successful</v>
          </cell>
        </row>
        <row r="105">
          <cell r="D105">
            <v>10000</v>
          </cell>
          <cell r="G105" t="str">
            <v>failed</v>
          </cell>
        </row>
        <row r="106">
          <cell r="D106">
            <v>119200</v>
          </cell>
          <cell r="G106" t="str">
            <v>successful</v>
          </cell>
        </row>
        <row r="107">
          <cell r="D107">
            <v>6800</v>
          </cell>
          <cell r="G107" t="str">
            <v>successful</v>
          </cell>
        </row>
        <row r="108">
          <cell r="D108">
            <v>3900</v>
          </cell>
          <cell r="G108" t="str">
            <v>successful</v>
          </cell>
        </row>
        <row r="109">
          <cell r="D109">
            <v>3500</v>
          </cell>
          <cell r="G109" t="str">
            <v>successful</v>
          </cell>
        </row>
        <row r="110">
          <cell r="D110">
            <v>1500</v>
          </cell>
          <cell r="G110" t="str">
            <v>successful</v>
          </cell>
        </row>
        <row r="111">
          <cell r="D111">
            <v>5200</v>
          </cell>
          <cell r="G111" t="str">
            <v>failed</v>
          </cell>
        </row>
        <row r="112">
          <cell r="D112">
            <v>142400</v>
          </cell>
          <cell r="G112" t="str">
            <v>failed</v>
          </cell>
        </row>
        <row r="113">
          <cell r="D113">
            <v>61400</v>
          </cell>
          <cell r="G113" t="str">
            <v>successful</v>
          </cell>
        </row>
        <row r="114">
          <cell r="D114">
            <v>4700</v>
          </cell>
          <cell r="G114" t="str">
            <v>successful</v>
          </cell>
        </row>
        <row r="115">
          <cell r="D115">
            <v>3300</v>
          </cell>
          <cell r="G115" t="str">
            <v>successful</v>
          </cell>
        </row>
        <row r="116">
          <cell r="D116">
            <v>1900</v>
          </cell>
          <cell r="G116" t="str">
            <v>successful</v>
          </cell>
        </row>
        <row r="117">
          <cell r="D117">
            <v>166700</v>
          </cell>
          <cell r="G117" t="str">
            <v>failed</v>
          </cell>
        </row>
        <row r="118">
          <cell r="D118">
            <v>7200</v>
          </cell>
          <cell r="G118" t="str">
            <v>failed</v>
          </cell>
        </row>
        <row r="119">
          <cell r="D119">
            <v>4900</v>
          </cell>
          <cell r="G119" t="str">
            <v>successful</v>
          </cell>
        </row>
        <row r="120">
          <cell r="D120">
            <v>5400</v>
          </cell>
          <cell r="G120" t="str">
            <v>successful</v>
          </cell>
        </row>
        <row r="121">
          <cell r="D121">
            <v>5000</v>
          </cell>
          <cell r="G121" t="str">
            <v>successful</v>
          </cell>
        </row>
        <row r="122">
          <cell r="D122">
            <v>75100</v>
          </cell>
          <cell r="G122" t="str">
            <v>successful</v>
          </cell>
        </row>
        <row r="123">
          <cell r="D123">
            <v>45300</v>
          </cell>
          <cell r="G123" t="str">
            <v>successful</v>
          </cell>
        </row>
        <row r="124">
          <cell r="D124">
            <v>136800</v>
          </cell>
          <cell r="G124" t="str">
            <v>failed</v>
          </cell>
        </row>
        <row r="125">
          <cell r="D125">
            <v>177700</v>
          </cell>
          <cell r="G125" t="str">
            <v>failed</v>
          </cell>
        </row>
        <row r="126">
          <cell r="D126">
            <v>2600</v>
          </cell>
          <cell r="G126" t="str">
            <v>successful</v>
          </cell>
        </row>
        <row r="127">
          <cell r="D127">
            <v>5300</v>
          </cell>
          <cell r="G127" t="str">
            <v>successful</v>
          </cell>
        </row>
        <row r="128">
          <cell r="D128">
            <v>180200</v>
          </cell>
          <cell r="G128" t="str">
            <v>failed</v>
          </cell>
        </row>
        <row r="129">
          <cell r="D129">
            <v>103200</v>
          </cell>
          <cell r="G129" t="str">
            <v>failed</v>
          </cell>
        </row>
        <row r="130">
          <cell r="D130">
            <v>70600</v>
          </cell>
          <cell r="G130" t="str">
            <v>canceled</v>
          </cell>
        </row>
        <row r="131">
          <cell r="D131">
            <v>148500</v>
          </cell>
          <cell r="G131" t="str">
            <v>canceled</v>
          </cell>
        </row>
        <row r="132">
          <cell r="D132">
            <v>9600</v>
          </cell>
          <cell r="G132" t="str">
            <v>successful</v>
          </cell>
        </row>
        <row r="133">
          <cell r="D133">
            <v>164700</v>
          </cell>
          <cell r="G133" t="str">
            <v>successful</v>
          </cell>
        </row>
        <row r="134">
          <cell r="D134">
            <v>3300</v>
          </cell>
          <cell r="G134" t="str">
            <v>successful</v>
          </cell>
        </row>
        <row r="135">
          <cell r="D135">
            <v>4500</v>
          </cell>
          <cell r="G135" t="str">
            <v>successful</v>
          </cell>
        </row>
        <row r="136">
          <cell r="D136">
            <v>99500</v>
          </cell>
          <cell r="G136" t="str">
            <v>failed</v>
          </cell>
        </row>
        <row r="137">
          <cell r="D137">
            <v>7700</v>
          </cell>
          <cell r="G137" t="str">
            <v>failed</v>
          </cell>
        </row>
        <row r="138">
          <cell r="D138">
            <v>82800</v>
          </cell>
          <cell r="G138" t="str">
            <v>canceled</v>
          </cell>
        </row>
        <row r="139">
          <cell r="D139">
            <v>1800</v>
          </cell>
          <cell r="G139" t="str">
            <v>successful</v>
          </cell>
        </row>
        <row r="140">
          <cell r="D140">
            <v>9600</v>
          </cell>
          <cell r="G140" t="str">
            <v>failed</v>
          </cell>
        </row>
        <row r="141">
          <cell r="D141">
            <v>92100</v>
          </cell>
          <cell r="G141" t="str">
            <v>failed</v>
          </cell>
        </row>
        <row r="142">
          <cell r="D142">
            <v>5500</v>
          </cell>
          <cell r="G142" t="str">
            <v>successful</v>
          </cell>
        </row>
        <row r="143">
          <cell r="D143">
            <v>64300</v>
          </cell>
          <cell r="G143" t="str">
            <v>successful</v>
          </cell>
        </row>
        <row r="144">
          <cell r="D144">
            <v>5000</v>
          </cell>
          <cell r="G144" t="str">
            <v>successful</v>
          </cell>
        </row>
        <row r="145">
          <cell r="D145">
            <v>5400</v>
          </cell>
          <cell r="G145" t="str">
            <v>successful</v>
          </cell>
        </row>
        <row r="146">
          <cell r="D146">
            <v>9000</v>
          </cell>
          <cell r="G146" t="str">
            <v>successful</v>
          </cell>
        </row>
        <row r="147">
          <cell r="D147">
            <v>25000</v>
          </cell>
          <cell r="G147" t="str">
            <v>successful</v>
          </cell>
        </row>
        <row r="148">
          <cell r="D148">
            <v>8800</v>
          </cell>
          <cell r="G148" t="str">
            <v>canceled</v>
          </cell>
        </row>
        <row r="149">
          <cell r="D149">
            <v>8300</v>
          </cell>
          <cell r="G149" t="str">
            <v>successful</v>
          </cell>
        </row>
        <row r="150">
          <cell r="D150">
            <v>9300</v>
          </cell>
          <cell r="G150" t="str">
            <v>successful</v>
          </cell>
        </row>
        <row r="151">
          <cell r="D151">
            <v>6200</v>
          </cell>
          <cell r="G151" t="str">
            <v>successful</v>
          </cell>
        </row>
        <row r="152">
          <cell r="D152">
            <v>100</v>
          </cell>
          <cell r="G152" t="str">
            <v>failed</v>
          </cell>
        </row>
        <row r="153">
          <cell r="D153">
            <v>137200</v>
          </cell>
          <cell r="G153" t="str">
            <v>failed</v>
          </cell>
        </row>
        <row r="154">
          <cell r="D154">
            <v>41500</v>
          </cell>
          <cell r="G154" t="str">
            <v>successful</v>
          </cell>
        </row>
        <row r="155">
          <cell r="D155">
            <v>189400</v>
          </cell>
          <cell r="G155" t="str">
            <v>failed</v>
          </cell>
        </row>
        <row r="156">
          <cell r="D156">
            <v>171300</v>
          </cell>
          <cell r="G156" t="str">
            <v>failed</v>
          </cell>
        </row>
        <row r="157">
          <cell r="D157">
            <v>139500</v>
          </cell>
          <cell r="G157" t="str">
            <v>failed</v>
          </cell>
        </row>
        <row r="158">
          <cell r="D158">
            <v>36400</v>
          </cell>
          <cell r="G158" t="str">
            <v>canceled</v>
          </cell>
        </row>
        <row r="159">
          <cell r="D159">
            <v>4200</v>
          </cell>
          <cell r="G159" t="str">
            <v>failed</v>
          </cell>
        </row>
        <row r="160">
          <cell r="D160">
            <v>2100</v>
          </cell>
          <cell r="G160" t="str">
            <v>successful</v>
          </cell>
        </row>
        <row r="161">
          <cell r="D161">
            <v>191200</v>
          </cell>
          <cell r="G161" t="str">
            <v>successful</v>
          </cell>
        </row>
        <row r="162">
          <cell r="D162">
            <v>8000</v>
          </cell>
          <cell r="G162" t="str">
            <v>successful</v>
          </cell>
        </row>
        <row r="163">
          <cell r="D163">
            <v>5500</v>
          </cell>
          <cell r="G163" t="str">
            <v>failed</v>
          </cell>
        </row>
        <row r="164">
          <cell r="D164">
            <v>6100</v>
          </cell>
          <cell r="G164" t="str">
            <v>successful</v>
          </cell>
        </row>
        <row r="165">
          <cell r="D165">
            <v>3500</v>
          </cell>
          <cell r="G165" t="str">
            <v>successful</v>
          </cell>
        </row>
        <row r="166">
          <cell r="D166">
            <v>150500</v>
          </cell>
          <cell r="G166" t="str">
            <v>successful</v>
          </cell>
        </row>
        <row r="167">
          <cell r="D167">
            <v>90400</v>
          </cell>
          <cell r="G167" t="str">
            <v>successful</v>
          </cell>
        </row>
        <row r="168">
          <cell r="D168">
            <v>9800</v>
          </cell>
          <cell r="G168" t="str">
            <v>successful</v>
          </cell>
        </row>
        <row r="169">
          <cell r="D169">
            <v>2600</v>
          </cell>
          <cell r="G169" t="str">
            <v>successful</v>
          </cell>
        </row>
        <row r="170">
          <cell r="D170">
            <v>128100</v>
          </cell>
          <cell r="G170" t="str">
            <v>failed</v>
          </cell>
        </row>
        <row r="171">
          <cell r="D171">
            <v>23300</v>
          </cell>
          <cell r="G171" t="str">
            <v>successful</v>
          </cell>
        </row>
        <row r="172">
          <cell r="D172">
            <v>188100</v>
          </cell>
          <cell r="G172" t="str">
            <v>failed</v>
          </cell>
        </row>
        <row r="173">
          <cell r="D173">
            <v>4900</v>
          </cell>
          <cell r="G173" t="str">
            <v>failed</v>
          </cell>
        </row>
        <row r="174">
          <cell r="D174">
            <v>800</v>
          </cell>
          <cell r="G174" t="str">
            <v>failed</v>
          </cell>
        </row>
        <row r="175">
          <cell r="D175">
            <v>96700</v>
          </cell>
          <cell r="G175" t="str">
            <v>successful</v>
          </cell>
        </row>
        <row r="176">
          <cell r="D176">
            <v>600</v>
          </cell>
          <cell r="G176" t="str">
            <v>successful</v>
          </cell>
        </row>
        <row r="177">
          <cell r="D177">
            <v>181200</v>
          </cell>
          <cell r="G177" t="str">
            <v>failed</v>
          </cell>
        </row>
        <row r="178">
          <cell r="D178">
            <v>115000</v>
          </cell>
          <cell r="G178" t="str">
            <v>failed</v>
          </cell>
        </row>
        <row r="179">
          <cell r="D179">
            <v>38800</v>
          </cell>
          <cell r="G179" t="str">
            <v>successful</v>
          </cell>
        </row>
        <row r="180">
          <cell r="D180">
            <v>7200</v>
          </cell>
          <cell r="G180" t="str">
            <v>failed</v>
          </cell>
        </row>
        <row r="181">
          <cell r="D181">
            <v>44500</v>
          </cell>
          <cell r="G181" t="str">
            <v>successful</v>
          </cell>
        </row>
        <row r="182">
          <cell r="D182">
            <v>56000</v>
          </cell>
          <cell r="G182" t="str">
            <v>successful</v>
          </cell>
        </row>
        <row r="183">
          <cell r="D183">
            <v>8600</v>
          </cell>
          <cell r="G183" t="str">
            <v>failed</v>
          </cell>
        </row>
        <row r="184">
          <cell r="D184">
            <v>27100</v>
          </cell>
          <cell r="G184" t="str">
            <v>successful</v>
          </cell>
        </row>
        <row r="185">
          <cell r="D185">
            <v>5100</v>
          </cell>
          <cell r="G185" t="str">
            <v>failed</v>
          </cell>
        </row>
        <row r="186">
          <cell r="D186">
            <v>3600</v>
          </cell>
          <cell r="G186" t="str">
            <v>successful</v>
          </cell>
        </row>
        <row r="187">
          <cell r="D187">
            <v>1000</v>
          </cell>
          <cell r="G187" t="str">
            <v>failed</v>
          </cell>
        </row>
        <row r="188">
          <cell r="D188">
            <v>88800</v>
          </cell>
          <cell r="G188" t="str">
            <v>failed</v>
          </cell>
        </row>
        <row r="189">
          <cell r="D189">
            <v>60200</v>
          </cell>
          <cell r="G189" t="str">
            <v>successful</v>
          </cell>
        </row>
        <row r="190">
          <cell r="D190">
            <v>8200</v>
          </cell>
          <cell r="G190" t="str">
            <v>failed</v>
          </cell>
        </row>
        <row r="191">
          <cell r="D191">
            <v>191300</v>
          </cell>
          <cell r="G191" t="str">
            <v>canceled</v>
          </cell>
        </row>
        <row r="192">
          <cell r="D192">
            <v>3700</v>
          </cell>
          <cell r="G192" t="str">
            <v>failed</v>
          </cell>
        </row>
        <row r="193">
          <cell r="D193">
            <v>8400</v>
          </cell>
          <cell r="G193" t="str">
            <v>failed</v>
          </cell>
        </row>
        <row r="194">
          <cell r="D194">
            <v>42600</v>
          </cell>
          <cell r="G194" t="str">
            <v>failed</v>
          </cell>
        </row>
        <row r="195">
          <cell r="D195">
            <v>6600</v>
          </cell>
          <cell r="G195" t="str">
            <v>failed</v>
          </cell>
        </row>
        <row r="196">
          <cell r="D196">
            <v>7100</v>
          </cell>
          <cell r="G196" t="str">
            <v>successful</v>
          </cell>
        </row>
        <row r="197">
          <cell r="D197">
            <v>15800</v>
          </cell>
          <cell r="G197" t="str">
            <v>successful</v>
          </cell>
        </row>
        <row r="198">
          <cell r="D198">
            <v>8200</v>
          </cell>
          <cell r="G198" t="str">
            <v>failed</v>
          </cell>
        </row>
        <row r="199">
          <cell r="D199">
            <v>54700</v>
          </cell>
          <cell r="G199" t="str">
            <v>successful</v>
          </cell>
        </row>
        <row r="200">
          <cell r="D200">
            <v>63200</v>
          </cell>
          <cell r="G200" t="str">
            <v>failed</v>
          </cell>
        </row>
        <row r="201">
          <cell r="D201">
            <v>1800</v>
          </cell>
          <cell r="G201" t="str">
            <v>failed</v>
          </cell>
        </row>
        <row r="202">
          <cell r="D202">
            <v>100</v>
          </cell>
          <cell r="G202" t="str">
            <v>failed</v>
          </cell>
        </row>
        <row r="203">
          <cell r="D203">
            <v>2100</v>
          </cell>
          <cell r="G203" t="str">
            <v>successful</v>
          </cell>
        </row>
        <row r="204">
          <cell r="D204">
            <v>8300</v>
          </cell>
          <cell r="G204" t="str">
            <v>canceled</v>
          </cell>
        </row>
        <row r="205">
          <cell r="D205">
            <v>143900</v>
          </cell>
          <cell r="G205" t="str">
            <v>successful</v>
          </cell>
        </row>
        <row r="206">
          <cell r="D206">
            <v>75000</v>
          </cell>
          <cell r="G206" t="str">
            <v>failed</v>
          </cell>
        </row>
        <row r="207">
          <cell r="D207">
            <v>1300</v>
          </cell>
          <cell r="G207" t="str">
            <v>successful</v>
          </cell>
        </row>
        <row r="208">
          <cell r="D208">
            <v>9000</v>
          </cell>
          <cell r="G208" t="str">
            <v>canceled</v>
          </cell>
        </row>
        <row r="209">
          <cell r="D209">
            <v>1000</v>
          </cell>
          <cell r="G209" t="str">
            <v>successful</v>
          </cell>
        </row>
        <row r="210">
          <cell r="D210">
            <v>196900</v>
          </cell>
          <cell r="G210" t="str">
            <v>successful</v>
          </cell>
        </row>
        <row r="211">
          <cell r="D211">
            <v>194500</v>
          </cell>
          <cell r="G211" t="str">
            <v>live</v>
          </cell>
        </row>
        <row r="212">
          <cell r="D212">
            <v>9400</v>
          </cell>
          <cell r="G212" t="str">
            <v>failed</v>
          </cell>
        </row>
        <row r="213">
          <cell r="D213">
            <v>104400</v>
          </cell>
          <cell r="G213" t="str">
            <v>failed</v>
          </cell>
        </row>
        <row r="214">
          <cell r="D214">
            <v>8100</v>
          </cell>
          <cell r="G214" t="str">
            <v>successful</v>
          </cell>
        </row>
        <row r="215">
          <cell r="D215">
            <v>87900</v>
          </cell>
          <cell r="G215" t="str">
            <v>successful</v>
          </cell>
        </row>
        <row r="216">
          <cell r="D216">
            <v>1400</v>
          </cell>
          <cell r="G216" t="str">
            <v>successful</v>
          </cell>
        </row>
        <row r="217">
          <cell r="D217">
            <v>156800</v>
          </cell>
          <cell r="G217" t="str">
            <v>failed</v>
          </cell>
        </row>
        <row r="218">
          <cell r="D218">
            <v>121700</v>
          </cell>
          <cell r="G218" t="str">
            <v>successful</v>
          </cell>
        </row>
        <row r="219">
          <cell r="D219">
            <v>129400</v>
          </cell>
          <cell r="G219" t="str">
            <v>failed</v>
          </cell>
        </row>
        <row r="220">
          <cell r="D220">
            <v>5700</v>
          </cell>
          <cell r="G220" t="str">
            <v>successful</v>
          </cell>
        </row>
        <row r="221">
          <cell r="D221">
            <v>41700</v>
          </cell>
          <cell r="G221" t="str">
            <v>successful</v>
          </cell>
        </row>
        <row r="222">
          <cell r="D222">
            <v>7900</v>
          </cell>
          <cell r="G222" t="str">
            <v>failed</v>
          </cell>
        </row>
        <row r="223">
          <cell r="D223">
            <v>121500</v>
          </cell>
          <cell r="G223" t="str">
            <v>failed</v>
          </cell>
        </row>
        <row r="224">
          <cell r="D224">
            <v>4800</v>
          </cell>
          <cell r="G224" t="str">
            <v>successful</v>
          </cell>
        </row>
        <row r="225">
          <cell r="D225">
            <v>87300</v>
          </cell>
          <cell r="G225" t="str">
            <v>failed</v>
          </cell>
        </row>
        <row r="226">
          <cell r="D226">
            <v>46300</v>
          </cell>
          <cell r="G226" t="str">
            <v>successful</v>
          </cell>
        </row>
        <row r="227">
          <cell r="D227">
            <v>67800</v>
          </cell>
          <cell r="G227" t="str">
            <v>successful</v>
          </cell>
        </row>
        <row r="228">
          <cell r="D228">
            <v>3000</v>
          </cell>
          <cell r="G228" t="str">
            <v>successful</v>
          </cell>
        </row>
        <row r="229">
          <cell r="D229">
            <v>60900</v>
          </cell>
          <cell r="G229" t="str">
            <v>successful</v>
          </cell>
        </row>
        <row r="230">
          <cell r="D230">
            <v>137900</v>
          </cell>
          <cell r="G230" t="str">
            <v>successful</v>
          </cell>
        </row>
        <row r="231">
          <cell r="D231">
            <v>85600</v>
          </cell>
          <cell r="G231" t="str">
            <v>successful</v>
          </cell>
        </row>
        <row r="232">
          <cell r="D232">
            <v>2400</v>
          </cell>
          <cell r="G232" t="str">
            <v>successful</v>
          </cell>
        </row>
        <row r="233">
          <cell r="D233">
            <v>7200</v>
          </cell>
          <cell r="G233" t="str">
            <v>canceled</v>
          </cell>
        </row>
        <row r="234">
          <cell r="D234">
            <v>3400</v>
          </cell>
          <cell r="G234" t="str">
            <v>successful</v>
          </cell>
        </row>
        <row r="235">
          <cell r="D235">
            <v>3800</v>
          </cell>
          <cell r="G235" t="str">
            <v>successful</v>
          </cell>
        </row>
        <row r="236">
          <cell r="D236">
            <v>7500</v>
          </cell>
          <cell r="G236" t="str">
            <v>successful</v>
          </cell>
        </row>
        <row r="237">
          <cell r="D237">
            <v>8600</v>
          </cell>
          <cell r="G237" t="str">
            <v>failed</v>
          </cell>
        </row>
        <row r="238">
          <cell r="D238">
            <v>39500</v>
          </cell>
          <cell r="G238" t="str">
            <v>failed</v>
          </cell>
        </row>
        <row r="239">
          <cell r="D239">
            <v>9300</v>
          </cell>
          <cell r="G239" t="str">
            <v>successful</v>
          </cell>
        </row>
        <row r="240">
          <cell r="D240">
            <v>2400</v>
          </cell>
          <cell r="G240" t="str">
            <v>successful</v>
          </cell>
        </row>
        <row r="241">
          <cell r="D241">
            <v>3200</v>
          </cell>
          <cell r="G241" t="str">
            <v>failed</v>
          </cell>
        </row>
        <row r="242">
          <cell r="D242">
            <v>29400</v>
          </cell>
          <cell r="G242" t="str">
            <v>successful</v>
          </cell>
        </row>
        <row r="243">
          <cell r="D243">
            <v>168500</v>
          </cell>
          <cell r="G243" t="str">
            <v>successful</v>
          </cell>
        </row>
        <row r="244">
          <cell r="D244">
            <v>8400</v>
          </cell>
          <cell r="G244" t="str">
            <v>successful</v>
          </cell>
        </row>
        <row r="245">
          <cell r="D245">
            <v>2300</v>
          </cell>
          <cell r="G245" t="str">
            <v>successful</v>
          </cell>
        </row>
        <row r="246">
          <cell r="D246">
            <v>700</v>
          </cell>
          <cell r="G246" t="str">
            <v>successful</v>
          </cell>
        </row>
        <row r="247">
          <cell r="D247">
            <v>2900</v>
          </cell>
          <cell r="G247" t="str">
            <v>successful</v>
          </cell>
        </row>
        <row r="248">
          <cell r="D248">
            <v>4500</v>
          </cell>
          <cell r="G248" t="str">
            <v>successful</v>
          </cell>
        </row>
        <row r="249">
          <cell r="D249">
            <v>19800</v>
          </cell>
          <cell r="G249" t="str">
            <v>successful</v>
          </cell>
        </row>
        <row r="250">
          <cell r="D250">
            <v>6200</v>
          </cell>
          <cell r="G250" t="str">
            <v>successful</v>
          </cell>
        </row>
        <row r="251">
          <cell r="D251">
            <v>61500</v>
          </cell>
          <cell r="G251" t="str">
            <v>successful</v>
          </cell>
        </row>
        <row r="252">
          <cell r="D252">
            <v>100</v>
          </cell>
          <cell r="G252" t="str">
            <v>failed</v>
          </cell>
        </row>
        <row r="253">
          <cell r="D253">
            <v>7100</v>
          </cell>
          <cell r="G253" t="str">
            <v>failed</v>
          </cell>
        </row>
        <row r="254">
          <cell r="D254">
            <v>1000</v>
          </cell>
          <cell r="G254" t="str">
            <v>successful</v>
          </cell>
        </row>
        <row r="255">
          <cell r="D255">
            <v>121500</v>
          </cell>
          <cell r="G255" t="str">
            <v>failed</v>
          </cell>
        </row>
        <row r="256">
          <cell r="D256">
            <v>4600</v>
          </cell>
          <cell r="G256" t="str">
            <v>successful</v>
          </cell>
        </row>
        <row r="257">
          <cell r="D257">
            <v>80500</v>
          </cell>
          <cell r="G257" t="str">
            <v>successful</v>
          </cell>
        </row>
        <row r="258">
          <cell r="D258">
            <v>4100</v>
          </cell>
          <cell r="G258" t="str">
            <v>failed</v>
          </cell>
        </row>
        <row r="259">
          <cell r="D259">
            <v>5700</v>
          </cell>
          <cell r="G259" t="str">
            <v>successful</v>
          </cell>
        </row>
        <row r="260">
          <cell r="D260">
            <v>5000</v>
          </cell>
          <cell r="G260" t="str">
            <v>successful</v>
          </cell>
        </row>
        <row r="261">
          <cell r="D261">
            <v>1800</v>
          </cell>
          <cell r="G261" t="str">
            <v>successful</v>
          </cell>
        </row>
        <row r="262">
          <cell r="D262">
            <v>6300</v>
          </cell>
          <cell r="G262" t="str">
            <v>successful</v>
          </cell>
        </row>
        <row r="263">
          <cell r="D263">
            <v>84300</v>
          </cell>
          <cell r="G263" t="str">
            <v>failed</v>
          </cell>
        </row>
        <row r="264">
          <cell r="D264">
            <v>1700</v>
          </cell>
          <cell r="G264" t="str">
            <v>successful</v>
          </cell>
        </row>
        <row r="265">
          <cell r="D265">
            <v>2900</v>
          </cell>
          <cell r="G265" t="str">
            <v>successful</v>
          </cell>
        </row>
        <row r="266">
          <cell r="D266">
            <v>45600</v>
          </cell>
          <cell r="G266" t="str">
            <v>successful</v>
          </cell>
        </row>
        <row r="267">
          <cell r="D267">
            <v>4900</v>
          </cell>
          <cell r="G267" t="str">
            <v>successful</v>
          </cell>
        </row>
        <row r="268">
          <cell r="D268">
            <v>111900</v>
          </cell>
          <cell r="G268" t="str">
            <v>failed</v>
          </cell>
        </row>
        <row r="269">
          <cell r="D269">
            <v>61600</v>
          </cell>
          <cell r="G269" t="str">
            <v>successful</v>
          </cell>
        </row>
        <row r="270">
          <cell r="D270">
            <v>1500</v>
          </cell>
          <cell r="G270" t="str">
            <v>successful</v>
          </cell>
        </row>
        <row r="271">
          <cell r="D271">
            <v>3500</v>
          </cell>
          <cell r="G271" t="str">
            <v>successful</v>
          </cell>
        </row>
        <row r="272">
          <cell r="D272">
            <v>173900</v>
          </cell>
          <cell r="G272" t="str">
            <v>canceled</v>
          </cell>
        </row>
        <row r="273">
          <cell r="D273">
            <v>153700</v>
          </cell>
          <cell r="G273" t="str">
            <v>live</v>
          </cell>
        </row>
        <row r="274">
          <cell r="D274">
            <v>51100</v>
          </cell>
          <cell r="G274" t="str">
            <v>successful</v>
          </cell>
        </row>
        <row r="275">
          <cell r="D275">
            <v>7800</v>
          </cell>
          <cell r="G275" t="str">
            <v>successful</v>
          </cell>
        </row>
        <row r="276">
          <cell r="D276">
            <v>2400</v>
          </cell>
          <cell r="G276" t="str">
            <v>failed</v>
          </cell>
        </row>
        <row r="277">
          <cell r="D277">
            <v>3900</v>
          </cell>
          <cell r="G277" t="str">
            <v>successful</v>
          </cell>
        </row>
        <row r="278">
          <cell r="D278">
            <v>5500</v>
          </cell>
          <cell r="G278" t="str">
            <v>failed</v>
          </cell>
        </row>
        <row r="279">
          <cell r="D279">
            <v>700</v>
          </cell>
          <cell r="G279" t="str">
            <v>successful</v>
          </cell>
        </row>
        <row r="280">
          <cell r="D280">
            <v>2700</v>
          </cell>
          <cell r="G280" t="str">
            <v>successful</v>
          </cell>
        </row>
        <row r="281">
          <cell r="D281">
            <v>8000</v>
          </cell>
          <cell r="G281" t="str">
            <v>successful</v>
          </cell>
        </row>
        <row r="282">
          <cell r="D282">
            <v>2500</v>
          </cell>
          <cell r="G282" t="str">
            <v>successful</v>
          </cell>
        </row>
        <row r="283">
          <cell r="D283">
            <v>164500</v>
          </cell>
          <cell r="G283" t="str">
            <v>failed</v>
          </cell>
        </row>
        <row r="284">
          <cell r="D284">
            <v>8400</v>
          </cell>
          <cell r="G284" t="str">
            <v>successful</v>
          </cell>
        </row>
        <row r="285">
          <cell r="D285">
            <v>8100</v>
          </cell>
          <cell r="G285" t="str">
            <v>failed</v>
          </cell>
        </row>
        <row r="286">
          <cell r="D286">
            <v>9800</v>
          </cell>
          <cell r="G286" t="str">
            <v>failed</v>
          </cell>
        </row>
        <row r="287">
          <cell r="D287">
            <v>900</v>
          </cell>
          <cell r="G287" t="str">
            <v>successful</v>
          </cell>
        </row>
        <row r="288">
          <cell r="D288">
            <v>112100</v>
          </cell>
          <cell r="G288" t="str">
            <v>canceled</v>
          </cell>
        </row>
        <row r="289">
          <cell r="D289">
            <v>6300</v>
          </cell>
          <cell r="G289" t="str">
            <v>successful</v>
          </cell>
        </row>
        <row r="290">
          <cell r="D290">
            <v>5600</v>
          </cell>
          <cell r="G290" t="str">
            <v>failed</v>
          </cell>
        </row>
        <row r="291">
          <cell r="D291">
            <v>800</v>
          </cell>
          <cell r="G291" t="str">
            <v>successful</v>
          </cell>
        </row>
        <row r="292">
          <cell r="D292">
            <v>168600</v>
          </cell>
          <cell r="G292" t="str">
            <v>failed</v>
          </cell>
        </row>
        <row r="293">
          <cell r="D293">
            <v>1800</v>
          </cell>
          <cell r="G293" t="str">
            <v>successful</v>
          </cell>
        </row>
        <row r="294">
          <cell r="D294">
            <v>7300</v>
          </cell>
          <cell r="G294" t="str">
            <v>failed</v>
          </cell>
        </row>
        <row r="295">
          <cell r="D295">
            <v>6500</v>
          </cell>
          <cell r="G295" t="str">
            <v>canceled</v>
          </cell>
        </row>
        <row r="296">
          <cell r="D296">
            <v>600</v>
          </cell>
          <cell r="G296" t="str">
            <v>successful</v>
          </cell>
        </row>
        <row r="297">
          <cell r="D297">
            <v>192900</v>
          </cell>
          <cell r="G297" t="str">
            <v>failed</v>
          </cell>
        </row>
        <row r="298">
          <cell r="D298">
            <v>6100</v>
          </cell>
          <cell r="G298" t="str">
            <v>failed</v>
          </cell>
        </row>
        <row r="299">
          <cell r="D299">
            <v>7200</v>
          </cell>
          <cell r="G299" t="str">
            <v>failed</v>
          </cell>
        </row>
        <row r="300">
          <cell r="D300">
            <v>3500</v>
          </cell>
          <cell r="G300" t="str">
            <v>successful</v>
          </cell>
        </row>
        <row r="301">
          <cell r="D301">
            <v>3800</v>
          </cell>
          <cell r="G301" t="str">
            <v>failed</v>
          </cell>
        </row>
        <row r="302">
          <cell r="D302">
            <v>100</v>
          </cell>
          <cell r="G302" t="str">
            <v>failed</v>
          </cell>
        </row>
        <row r="303">
          <cell r="D303">
            <v>900</v>
          </cell>
          <cell r="G303" t="str">
            <v>successful</v>
          </cell>
        </row>
        <row r="304">
          <cell r="D304">
            <v>76100</v>
          </cell>
          <cell r="G304" t="str">
            <v>failed</v>
          </cell>
        </row>
        <row r="305">
          <cell r="D305">
            <v>3400</v>
          </cell>
          <cell r="G305" t="str">
            <v>failed</v>
          </cell>
        </row>
        <row r="306">
          <cell r="D306">
            <v>2100</v>
          </cell>
          <cell r="G306" t="str">
            <v>successful</v>
          </cell>
        </row>
        <row r="307">
          <cell r="D307">
            <v>2800</v>
          </cell>
          <cell r="G307" t="str">
            <v>successful</v>
          </cell>
        </row>
        <row r="308">
          <cell r="D308">
            <v>6500</v>
          </cell>
          <cell r="G308" t="str">
            <v>failed</v>
          </cell>
        </row>
        <row r="309">
          <cell r="D309">
            <v>32900</v>
          </cell>
          <cell r="G309" t="str">
            <v>successful</v>
          </cell>
        </row>
        <row r="310">
          <cell r="D310">
            <v>118200</v>
          </cell>
          <cell r="G310" t="str">
            <v>failed</v>
          </cell>
        </row>
        <row r="311">
          <cell r="D311">
            <v>4100</v>
          </cell>
          <cell r="G311" t="str">
            <v>canceled</v>
          </cell>
        </row>
        <row r="312">
          <cell r="D312">
            <v>7800</v>
          </cell>
          <cell r="G312" t="str">
            <v>failed</v>
          </cell>
        </row>
        <row r="313">
          <cell r="D313">
            <v>6300</v>
          </cell>
          <cell r="G313" t="str">
            <v>successful</v>
          </cell>
        </row>
        <row r="314">
          <cell r="D314">
            <v>59100</v>
          </cell>
          <cell r="G314" t="str">
            <v>successful</v>
          </cell>
        </row>
        <row r="315">
          <cell r="D315">
            <v>2200</v>
          </cell>
          <cell r="G315" t="str">
            <v>successful</v>
          </cell>
        </row>
        <row r="316">
          <cell r="D316">
            <v>1400</v>
          </cell>
          <cell r="G316" t="str">
            <v>successful</v>
          </cell>
        </row>
        <row r="317">
          <cell r="D317">
            <v>9500</v>
          </cell>
          <cell r="G317" t="str">
            <v>failed</v>
          </cell>
        </row>
        <row r="318">
          <cell r="D318">
            <v>9600</v>
          </cell>
          <cell r="G318" t="str">
            <v>failed</v>
          </cell>
        </row>
        <row r="319">
          <cell r="D319">
            <v>6600</v>
          </cell>
          <cell r="G319" t="str">
            <v>failed</v>
          </cell>
        </row>
        <row r="320">
          <cell r="D320">
            <v>5700</v>
          </cell>
          <cell r="G320" t="str">
            <v>failed</v>
          </cell>
        </row>
        <row r="321">
          <cell r="D321">
            <v>8400</v>
          </cell>
          <cell r="G321" t="str">
            <v>canceled</v>
          </cell>
        </row>
        <row r="322">
          <cell r="D322">
            <v>84400</v>
          </cell>
          <cell r="G322" t="str">
            <v>failed</v>
          </cell>
        </row>
        <row r="323">
          <cell r="D323">
            <v>170400</v>
          </cell>
          <cell r="G323" t="str">
            <v>failed</v>
          </cell>
        </row>
        <row r="324">
          <cell r="D324">
            <v>117900</v>
          </cell>
          <cell r="G324" t="str">
            <v>successful</v>
          </cell>
        </row>
        <row r="325">
          <cell r="D325">
            <v>8900</v>
          </cell>
          <cell r="G325" t="str">
            <v>failed</v>
          </cell>
        </row>
        <row r="326">
          <cell r="D326">
            <v>7100</v>
          </cell>
          <cell r="G326" t="str">
            <v>successful</v>
          </cell>
        </row>
        <row r="327">
          <cell r="D327">
            <v>6500</v>
          </cell>
          <cell r="G327" t="str">
            <v>failed</v>
          </cell>
        </row>
        <row r="328">
          <cell r="D328">
            <v>7200</v>
          </cell>
          <cell r="G328" t="str">
            <v>failed</v>
          </cell>
        </row>
        <row r="329">
          <cell r="D329">
            <v>2600</v>
          </cell>
          <cell r="G329" t="str">
            <v>failed</v>
          </cell>
        </row>
        <row r="330">
          <cell r="D330">
            <v>98700</v>
          </cell>
          <cell r="G330" t="str">
            <v>successful</v>
          </cell>
        </row>
        <row r="331">
          <cell r="D331">
            <v>93800</v>
          </cell>
          <cell r="G331" t="str">
            <v>live</v>
          </cell>
        </row>
        <row r="332">
          <cell r="D332">
            <v>33700</v>
          </cell>
          <cell r="G332" t="str">
            <v>successful</v>
          </cell>
        </row>
        <row r="333">
          <cell r="D333">
            <v>3300</v>
          </cell>
          <cell r="G333" t="str">
            <v>successful</v>
          </cell>
        </row>
        <row r="334">
          <cell r="D334">
            <v>20700</v>
          </cell>
          <cell r="G334" t="str">
            <v>successful</v>
          </cell>
        </row>
        <row r="335">
          <cell r="D335">
            <v>9600</v>
          </cell>
          <cell r="G335" t="str">
            <v>successful</v>
          </cell>
        </row>
        <row r="336">
          <cell r="D336">
            <v>66200</v>
          </cell>
          <cell r="G336" t="str">
            <v>successful</v>
          </cell>
        </row>
        <row r="337">
          <cell r="D337">
            <v>173800</v>
          </cell>
          <cell r="G337" t="str">
            <v>successful</v>
          </cell>
        </row>
        <row r="338">
          <cell r="D338">
            <v>70700</v>
          </cell>
          <cell r="G338" t="str">
            <v>failed</v>
          </cell>
        </row>
        <row r="339">
          <cell r="D339">
            <v>94500</v>
          </cell>
          <cell r="G339" t="str">
            <v>successful</v>
          </cell>
        </row>
        <row r="340">
          <cell r="D340">
            <v>69800</v>
          </cell>
          <cell r="G340" t="str">
            <v>successful</v>
          </cell>
        </row>
        <row r="341">
          <cell r="D341">
            <v>136300</v>
          </cell>
          <cell r="G341" t="str">
            <v>canceled</v>
          </cell>
        </row>
        <row r="342">
          <cell r="D342">
            <v>37100</v>
          </cell>
          <cell r="G342" t="str">
            <v>failed</v>
          </cell>
        </row>
        <row r="343">
          <cell r="D343">
            <v>114300</v>
          </cell>
          <cell r="G343" t="str">
            <v>failed</v>
          </cell>
        </row>
        <row r="344">
          <cell r="D344">
            <v>47900</v>
          </cell>
          <cell r="G344" t="str">
            <v>failed</v>
          </cell>
        </row>
        <row r="345">
          <cell r="D345">
            <v>9000</v>
          </cell>
          <cell r="G345" t="str">
            <v>failed</v>
          </cell>
        </row>
        <row r="346">
          <cell r="D346">
            <v>197600</v>
          </cell>
          <cell r="G346" t="str">
            <v>failed</v>
          </cell>
        </row>
        <row r="347">
          <cell r="D347">
            <v>157600</v>
          </cell>
          <cell r="G347" t="str">
            <v>failed</v>
          </cell>
        </row>
        <row r="348">
          <cell r="D348">
            <v>8000</v>
          </cell>
          <cell r="G348" t="str">
            <v>failed</v>
          </cell>
        </row>
        <row r="349">
          <cell r="D349">
            <v>900</v>
          </cell>
          <cell r="G349" t="str">
            <v>successful</v>
          </cell>
        </row>
        <row r="350">
          <cell r="D350">
            <v>199000</v>
          </cell>
          <cell r="G350" t="str">
            <v>failed</v>
          </cell>
        </row>
        <row r="351">
          <cell r="D351">
            <v>180800</v>
          </cell>
          <cell r="G351" t="str">
            <v>failed</v>
          </cell>
        </row>
        <row r="352">
          <cell r="D352">
            <v>100</v>
          </cell>
          <cell r="G352" t="str">
            <v>failed</v>
          </cell>
        </row>
        <row r="353">
          <cell r="D353">
            <v>74100</v>
          </cell>
          <cell r="G353" t="str">
            <v>successful</v>
          </cell>
        </row>
        <row r="354">
          <cell r="D354">
            <v>2800</v>
          </cell>
          <cell r="G354" t="str">
            <v>failed</v>
          </cell>
        </row>
        <row r="355">
          <cell r="D355">
            <v>33600</v>
          </cell>
          <cell r="G355" t="str">
            <v>successful</v>
          </cell>
        </row>
        <row r="356">
          <cell r="D356">
            <v>6100</v>
          </cell>
          <cell r="G356" t="str">
            <v>successful</v>
          </cell>
        </row>
        <row r="357">
          <cell r="D357">
            <v>3800</v>
          </cell>
          <cell r="G357" t="str">
            <v>live</v>
          </cell>
        </row>
        <row r="358">
          <cell r="D358">
            <v>9300</v>
          </cell>
          <cell r="G358" t="str">
            <v>failed</v>
          </cell>
        </row>
        <row r="359">
          <cell r="D359">
            <v>2300</v>
          </cell>
          <cell r="G359" t="str">
            <v>successful</v>
          </cell>
        </row>
        <row r="360">
          <cell r="D360">
            <v>9700</v>
          </cell>
          <cell r="G360" t="str">
            <v>failed</v>
          </cell>
        </row>
        <row r="361">
          <cell r="D361">
            <v>4000</v>
          </cell>
          <cell r="G361" t="str">
            <v>successful</v>
          </cell>
        </row>
        <row r="362">
          <cell r="D362">
            <v>59700</v>
          </cell>
          <cell r="G362" t="str">
            <v>successful</v>
          </cell>
        </row>
        <row r="363">
          <cell r="D363">
            <v>5500</v>
          </cell>
          <cell r="G363" t="str">
            <v>successful</v>
          </cell>
        </row>
        <row r="364">
          <cell r="D364">
            <v>3700</v>
          </cell>
          <cell r="G364" t="str">
            <v>successful</v>
          </cell>
        </row>
        <row r="365">
          <cell r="D365">
            <v>5200</v>
          </cell>
          <cell r="G365" t="str">
            <v>successful</v>
          </cell>
        </row>
        <row r="366">
          <cell r="D366">
            <v>900</v>
          </cell>
          <cell r="G366" t="str">
            <v>successful</v>
          </cell>
        </row>
        <row r="367">
          <cell r="D367">
            <v>1600</v>
          </cell>
          <cell r="G367" t="str">
            <v>successful</v>
          </cell>
        </row>
        <row r="368">
          <cell r="D368">
            <v>1800</v>
          </cell>
          <cell r="G368" t="str">
            <v>successful</v>
          </cell>
        </row>
        <row r="369">
          <cell r="D369">
            <v>9900</v>
          </cell>
          <cell r="G369" t="str">
            <v>failed</v>
          </cell>
        </row>
        <row r="370">
          <cell r="D370">
            <v>5200</v>
          </cell>
          <cell r="G370" t="str">
            <v>successful</v>
          </cell>
        </row>
        <row r="371">
          <cell r="D371">
            <v>5400</v>
          </cell>
          <cell r="G371" t="str">
            <v>successful</v>
          </cell>
        </row>
        <row r="372">
          <cell r="D372">
            <v>112300</v>
          </cell>
          <cell r="G372" t="str">
            <v>successful</v>
          </cell>
        </row>
        <row r="373">
          <cell r="D373">
            <v>189200</v>
          </cell>
          <cell r="G373" t="str">
            <v>failed</v>
          </cell>
        </row>
        <row r="374">
          <cell r="D374">
            <v>900</v>
          </cell>
          <cell r="G374" t="str">
            <v>successful</v>
          </cell>
        </row>
        <row r="375">
          <cell r="D375">
            <v>22500</v>
          </cell>
          <cell r="G375" t="str">
            <v>successful</v>
          </cell>
        </row>
        <row r="376">
          <cell r="D376">
            <v>167400</v>
          </cell>
          <cell r="G376" t="str">
            <v>failed</v>
          </cell>
        </row>
        <row r="377">
          <cell r="D377">
            <v>2700</v>
          </cell>
          <cell r="G377" t="str">
            <v>failed</v>
          </cell>
        </row>
        <row r="378">
          <cell r="D378">
            <v>3400</v>
          </cell>
          <cell r="G378" t="str">
            <v>successful</v>
          </cell>
        </row>
        <row r="379">
          <cell r="D379">
            <v>49700</v>
          </cell>
          <cell r="G379" t="str">
            <v>failed</v>
          </cell>
        </row>
        <row r="380">
          <cell r="D380">
            <v>178200</v>
          </cell>
          <cell r="G380" t="str">
            <v>failed</v>
          </cell>
        </row>
        <row r="381">
          <cell r="D381">
            <v>7200</v>
          </cell>
          <cell r="G381" t="str">
            <v>failed</v>
          </cell>
        </row>
        <row r="382">
          <cell r="D382">
            <v>2500</v>
          </cell>
          <cell r="G382" t="str">
            <v>successful</v>
          </cell>
        </row>
        <row r="383">
          <cell r="D383">
            <v>5300</v>
          </cell>
          <cell r="G383" t="str">
            <v>successful</v>
          </cell>
        </row>
        <row r="384">
          <cell r="D384">
            <v>9100</v>
          </cell>
          <cell r="G384" t="str">
            <v>failed</v>
          </cell>
        </row>
        <row r="385">
          <cell r="D385">
            <v>6300</v>
          </cell>
          <cell r="G385" t="str">
            <v>successful</v>
          </cell>
        </row>
        <row r="386">
          <cell r="D386">
            <v>114400</v>
          </cell>
          <cell r="G386" t="str">
            <v>successful</v>
          </cell>
        </row>
        <row r="387">
          <cell r="D387">
            <v>38900</v>
          </cell>
          <cell r="G387" t="str">
            <v>successful</v>
          </cell>
        </row>
        <row r="388">
          <cell r="D388">
            <v>135500</v>
          </cell>
          <cell r="G388" t="str">
            <v>failed</v>
          </cell>
        </row>
        <row r="389">
          <cell r="D389">
            <v>109000</v>
          </cell>
          <cell r="G389" t="str">
            <v>failed</v>
          </cell>
        </row>
        <row r="390">
          <cell r="D390">
            <v>114800</v>
          </cell>
          <cell r="G390" t="str">
            <v>canceled</v>
          </cell>
        </row>
        <row r="391">
          <cell r="D391">
            <v>83000</v>
          </cell>
          <cell r="G391" t="str">
            <v>successful</v>
          </cell>
        </row>
        <row r="392">
          <cell r="D392">
            <v>2400</v>
          </cell>
          <cell r="G392" t="str">
            <v>successful</v>
          </cell>
        </row>
        <row r="393">
          <cell r="D393">
            <v>60400</v>
          </cell>
          <cell r="G393" t="str">
            <v>failed</v>
          </cell>
        </row>
        <row r="394">
          <cell r="D394">
            <v>102900</v>
          </cell>
          <cell r="G394" t="str">
            <v>failed</v>
          </cell>
        </row>
        <row r="395">
          <cell r="D395">
            <v>62800</v>
          </cell>
          <cell r="G395" t="str">
            <v>successful</v>
          </cell>
        </row>
        <row r="396">
          <cell r="D396">
            <v>800</v>
          </cell>
          <cell r="G396" t="str">
            <v>successful</v>
          </cell>
        </row>
        <row r="397">
          <cell r="D397">
            <v>7100</v>
          </cell>
          <cell r="G397" t="str">
            <v>successful</v>
          </cell>
        </row>
        <row r="398">
          <cell r="D398">
            <v>46100</v>
          </cell>
          <cell r="G398" t="str">
            <v>successful</v>
          </cell>
        </row>
        <row r="399">
          <cell r="D399">
            <v>8100</v>
          </cell>
          <cell r="G399" t="str">
            <v>successful</v>
          </cell>
        </row>
        <row r="400">
          <cell r="D400">
            <v>1700</v>
          </cell>
          <cell r="G400" t="str">
            <v>successful</v>
          </cell>
        </row>
        <row r="401">
          <cell r="D401">
            <v>97300</v>
          </cell>
          <cell r="G401" t="str">
            <v>failed</v>
          </cell>
        </row>
        <row r="402">
          <cell r="D402">
            <v>100</v>
          </cell>
          <cell r="G402" t="str">
            <v>failed</v>
          </cell>
        </row>
        <row r="403">
          <cell r="D403">
            <v>900</v>
          </cell>
          <cell r="G403" t="str">
            <v>successful</v>
          </cell>
        </row>
        <row r="404">
          <cell r="D404">
            <v>7300</v>
          </cell>
          <cell r="G404" t="str">
            <v>failed</v>
          </cell>
        </row>
        <row r="405">
          <cell r="D405">
            <v>195800</v>
          </cell>
          <cell r="G405" t="str">
            <v>failed</v>
          </cell>
        </row>
        <row r="406">
          <cell r="D406">
            <v>48900</v>
          </cell>
          <cell r="G406" t="str">
            <v>successful</v>
          </cell>
        </row>
        <row r="407">
          <cell r="D407">
            <v>29600</v>
          </cell>
          <cell r="G407" t="str">
            <v>failed</v>
          </cell>
        </row>
        <row r="408">
          <cell r="D408">
            <v>39300</v>
          </cell>
          <cell r="G408" t="str">
            <v>successful</v>
          </cell>
        </row>
        <row r="409">
          <cell r="D409">
            <v>3400</v>
          </cell>
          <cell r="G409" t="str">
            <v>successful</v>
          </cell>
        </row>
        <row r="410">
          <cell r="D410">
            <v>9200</v>
          </cell>
          <cell r="G410" t="str">
            <v>successful</v>
          </cell>
        </row>
        <row r="411">
          <cell r="D411">
            <v>135600</v>
          </cell>
          <cell r="G411" t="str">
            <v>failed</v>
          </cell>
        </row>
        <row r="412">
          <cell r="D412">
            <v>153700</v>
          </cell>
          <cell r="G412" t="str">
            <v>live</v>
          </cell>
        </row>
        <row r="413">
          <cell r="D413">
            <v>7800</v>
          </cell>
          <cell r="G413" t="str">
            <v>successful</v>
          </cell>
        </row>
        <row r="414">
          <cell r="D414">
            <v>2100</v>
          </cell>
          <cell r="G414" t="str">
            <v>successful</v>
          </cell>
        </row>
        <row r="415">
          <cell r="D415">
            <v>189500</v>
          </cell>
          <cell r="G415" t="str">
            <v>live</v>
          </cell>
        </row>
        <row r="416">
          <cell r="D416">
            <v>188200</v>
          </cell>
          <cell r="G416" t="str">
            <v>failed</v>
          </cell>
        </row>
        <row r="417">
          <cell r="D417">
            <v>113500</v>
          </cell>
          <cell r="G417" t="str">
            <v>failed</v>
          </cell>
        </row>
        <row r="418">
          <cell r="D418">
            <v>134600</v>
          </cell>
          <cell r="G418" t="str">
            <v>failed</v>
          </cell>
        </row>
        <row r="419">
          <cell r="D419">
            <v>1700</v>
          </cell>
          <cell r="G419" t="str">
            <v>failed</v>
          </cell>
        </row>
        <row r="420">
          <cell r="D420">
            <v>163700</v>
          </cell>
          <cell r="G420" t="str">
            <v>failed</v>
          </cell>
        </row>
        <row r="421">
          <cell r="D421">
            <v>113800</v>
          </cell>
          <cell r="G421" t="str">
            <v>successful</v>
          </cell>
        </row>
        <row r="422">
          <cell r="D422">
            <v>5000</v>
          </cell>
          <cell r="G422" t="str">
            <v>successful</v>
          </cell>
        </row>
        <row r="423">
          <cell r="D423">
            <v>9400</v>
          </cell>
          <cell r="G423" t="str">
            <v>failed</v>
          </cell>
        </row>
        <row r="424">
          <cell r="D424">
            <v>8700</v>
          </cell>
          <cell r="G424" t="str">
            <v>successful</v>
          </cell>
        </row>
        <row r="425">
          <cell r="D425">
            <v>147800</v>
          </cell>
          <cell r="G425" t="str">
            <v>failed</v>
          </cell>
        </row>
        <row r="426">
          <cell r="D426">
            <v>5100</v>
          </cell>
          <cell r="G426" t="str">
            <v>failed</v>
          </cell>
        </row>
        <row r="427">
          <cell r="D427">
            <v>2700</v>
          </cell>
          <cell r="G427" t="str">
            <v>successful</v>
          </cell>
        </row>
        <row r="428">
          <cell r="D428">
            <v>1800</v>
          </cell>
          <cell r="G428" t="str">
            <v>successful</v>
          </cell>
        </row>
        <row r="429">
          <cell r="D429">
            <v>174500</v>
          </cell>
          <cell r="G429" t="str">
            <v>successful</v>
          </cell>
        </row>
        <row r="430">
          <cell r="D430">
            <v>101400</v>
          </cell>
          <cell r="G430" t="str">
            <v>failed</v>
          </cell>
        </row>
        <row r="431">
          <cell r="D431">
            <v>191000</v>
          </cell>
          <cell r="G431" t="str">
            <v>canceled</v>
          </cell>
        </row>
        <row r="432">
          <cell r="D432">
            <v>8100</v>
          </cell>
          <cell r="G432" t="str">
            <v>failed</v>
          </cell>
        </row>
        <row r="433">
          <cell r="D433">
            <v>5100</v>
          </cell>
          <cell r="G433" t="str">
            <v>successful</v>
          </cell>
        </row>
        <row r="434">
          <cell r="D434">
            <v>7700</v>
          </cell>
          <cell r="G434" t="str">
            <v>failed</v>
          </cell>
        </row>
        <row r="435">
          <cell r="D435">
            <v>121400</v>
          </cell>
          <cell r="G435" t="str">
            <v>failed</v>
          </cell>
        </row>
        <row r="436">
          <cell r="D436">
            <v>5400</v>
          </cell>
          <cell r="G436" t="str">
            <v>canceled</v>
          </cell>
        </row>
        <row r="437">
          <cell r="D437">
            <v>152400</v>
          </cell>
          <cell r="G437" t="str">
            <v>successful</v>
          </cell>
        </row>
        <row r="438">
          <cell r="D438">
            <v>1300</v>
          </cell>
          <cell r="G438" t="str">
            <v>successful</v>
          </cell>
        </row>
        <row r="439">
          <cell r="D439">
            <v>8100</v>
          </cell>
          <cell r="G439" t="str">
            <v>successful</v>
          </cell>
        </row>
        <row r="440">
          <cell r="D440">
            <v>8300</v>
          </cell>
          <cell r="G440" t="str">
            <v>successful</v>
          </cell>
        </row>
        <row r="441">
          <cell r="D441">
            <v>28400</v>
          </cell>
          <cell r="G441" t="str">
            <v>successful</v>
          </cell>
        </row>
        <row r="442">
          <cell r="D442">
            <v>102500</v>
          </cell>
          <cell r="G442" t="str">
            <v>successful</v>
          </cell>
        </row>
        <row r="443">
          <cell r="D443">
            <v>7000</v>
          </cell>
          <cell r="G443" t="str">
            <v>failed</v>
          </cell>
        </row>
        <row r="444">
          <cell r="D444">
            <v>5400</v>
          </cell>
          <cell r="G444" t="str">
            <v>successful</v>
          </cell>
        </row>
        <row r="445">
          <cell r="D445">
            <v>9300</v>
          </cell>
          <cell r="G445" t="str">
            <v>canceled</v>
          </cell>
        </row>
        <row r="446">
          <cell r="D446">
            <v>6200</v>
          </cell>
          <cell r="G446" t="str">
            <v>successful</v>
          </cell>
        </row>
        <row r="447">
          <cell r="D447">
            <v>2100</v>
          </cell>
          <cell r="G447" t="str">
            <v>successful</v>
          </cell>
        </row>
        <row r="448">
          <cell r="D448">
            <v>6800</v>
          </cell>
          <cell r="G448" t="str">
            <v>failed</v>
          </cell>
        </row>
        <row r="449">
          <cell r="D449">
            <v>155200</v>
          </cell>
          <cell r="G449" t="str">
            <v>canceled</v>
          </cell>
        </row>
        <row r="450">
          <cell r="D450">
            <v>89900</v>
          </cell>
          <cell r="G450" t="str">
            <v>failed</v>
          </cell>
        </row>
        <row r="451">
          <cell r="D451">
            <v>900</v>
          </cell>
          <cell r="G451" t="str">
            <v>successful</v>
          </cell>
        </row>
        <row r="452">
          <cell r="D452">
            <v>100</v>
          </cell>
          <cell r="G452" t="str">
            <v>failed</v>
          </cell>
        </row>
        <row r="453">
          <cell r="D453">
            <v>148400</v>
          </cell>
          <cell r="G453" t="str">
            <v>successful</v>
          </cell>
        </row>
        <row r="454">
          <cell r="D454">
            <v>4800</v>
          </cell>
          <cell r="G454" t="str">
            <v>failed</v>
          </cell>
        </row>
        <row r="455">
          <cell r="D455">
            <v>182400</v>
          </cell>
          <cell r="G455" t="str">
            <v>failed</v>
          </cell>
        </row>
        <row r="456">
          <cell r="D456">
            <v>4000</v>
          </cell>
          <cell r="G456" t="str">
            <v>failed</v>
          </cell>
        </row>
        <row r="457">
          <cell r="D457">
            <v>116500</v>
          </cell>
          <cell r="G457" t="str">
            <v>successful</v>
          </cell>
        </row>
        <row r="458">
          <cell r="D458">
            <v>146400</v>
          </cell>
          <cell r="G458" t="str">
            <v>successful</v>
          </cell>
        </row>
        <row r="459">
          <cell r="D459">
            <v>5000</v>
          </cell>
          <cell r="G459" t="str">
            <v>failed</v>
          </cell>
        </row>
        <row r="460">
          <cell r="D460">
            <v>33800</v>
          </cell>
          <cell r="G460" t="str">
            <v>successful</v>
          </cell>
        </row>
        <row r="461">
          <cell r="D461">
            <v>6300</v>
          </cell>
          <cell r="G461" t="str">
            <v>failed</v>
          </cell>
        </row>
        <row r="462">
          <cell r="D462">
            <v>2400</v>
          </cell>
          <cell r="G462" t="str">
            <v>successful</v>
          </cell>
        </row>
        <row r="463">
          <cell r="D463">
            <v>98800</v>
          </cell>
          <cell r="G463" t="str">
            <v>successful</v>
          </cell>
        </row>
        <row r="464">
          <cell r="D464">
            <v>188800</v>
          </cell>
          <cell r="G464" t="str">
            <v>failed</v>
          </cell>
        </row>
        <row r="465">
          <cell r="D465">
            <v>134300</v>
          </cell>
          <cell r="G465" t="str">
            <v>successful</v>
          </cell>
        </row>
        <row r="466">
          <cell r="D466">
            <v>71200</v>
          </cell>
          <cell r="G466" t="str">
            <v>successful</v>
          </cell>
        </row>
        <row r="467">
          <cell r="D467">
            <v>4700</v>
          </cell>
          <cell r="G467" t="str">
            <v>successful</v>
          </cell>
        </row>
        <row r="468">
          <cell r="D468">
            <v>1200</v>
          </cell>
          <cell r="G468" t="str">
            <v>successful</v>
          </cell>
        </row>
        <row r="469">
          <cell r="D469">
            <v>1400</v>
          </cell>
          <cell r="G469" t="str">
            <v>successful</v>
          </cell>
        </row>
        <row r="470">
          <cell r="D470">
            <v>4000</v>
          </cell>
          <cell r="G470" t="str">
            <v>failed</v>
          </cell>
        </row>
        <row r="471">
          <cell r="D471">
            <v>5600</v>
          </cell>
          <cell r="G471" t="str">
            <v>successful</v>
          </cell>
        </row>
        <row r="472">
          <cell r="D472">
            <v>3600</v>
          </cell>
          <cell r="G472" t="str">
            <v>successful</v>
          </cell>
        </row>
        <row r="473">
          <cell r="D473">
            <v>3100</v>
          </cell>
          <cell r="G473" t="str">
            <v>successful</v>
          </cell>
        </row>
        <row r="474">
          <cell r="D474">
            <v>153800</v>
          </cell>
          <cell r="G474" t="str">
            <v>failed</v>
          </cell>
        </row>
        <row r="475">
          <cell r="D475">
            <v>5000</v>
          </cell>
          <cell r="G475" t="str">
            <v>successful</v>
          </cell>
        </row>
        <row r="476">
          <cell r="D476">
            <v>4000</v>
          </cell>
          <cell r="G476" t="str">
            <v>successful</v>
          </cell>
        </row>
        <row r="477">
          <cell r="D477">
            <v>7400</v>
          </cell>
          <cell r="G477" t="str">
            <v>successful</v>
          </cell>
        </row>
        <row r="478">
          <cell r="D478">
            <v>191500</v>
          </cell>
          <cell r="G478" t="str">
            <v>failed</v>
          </cell>
        </row>
        <row r="479">
          <cell r="D479">
            <v>8500</v>
          </cell>
          <cell r="G479" t="str">
            <v>failed</v>
          </cell>
        </row>
        <row r="480">
          <cell r="D480">
            <v>68800</v>
          </cell>
          <cell r="G480" t="str">
            <v>successful</v>
          </cell>
        </row>
        <row r="481">
          <cell r="D481">
            <v>2400</v>
          </cell>
          <cell r="G481" t="str">
            <v>successful</v>
          </cell>
        </row>
        <row r="482">
          <cell r="D482">
            <v>8600</v>
          </cell>
          <cell r="G482" t="str">
            <v>successful</v>
          </cell>
        </row>
        <row r="483">
          <cell r="D483">
            <v>196600</v>
          </cell>
          <cell r="G483" t="str">
            <v>failed</v>
          </cell>
        </row>
        <row r="484">
          <cell r="D484">
            <v>4200</v>
          </cell>
          <cell r="G484" t="str">
            <v>failed</v>
          </cell>
        </row>
        <row r="485">
          <cell r="D485">
            <v>91400</v>
          </cell>
          <cell r="G485" t="str">
            <v>failed</v>
          </cell>
        </row>
        <row r="486">
          <cell r="D486">
            <v>29600</v>
          </cell>
          <cell r="G486" t="str">
            <v>successful</v>
          </cell>
        </row>
        <row r="487">
          <cell r="D487">
            <v>90600</v>
          </cell>
          <cell r="G487" t="str">
            <v>failed</v>
          </cell>
        </row>
        <row r="488">
          <cell r="D488">
            <v>5200</v>
          </cell>
          <cell r="G488" t="str">
            <v>failed</v>
          </cell>
        </row>
        <row r="489">
          <cell r="D489">
            <v>110300</v>
          </cell>
          <cell r="G489" t="str">
            <v>successful</v>
          </cell>
        </row>
        <row r="490">
          <cell r="D490">
            <v>5300</v>
          </cell>
          <cell r="G490" t="str">
            <v>successful</v>
          </cell>
        </row>
        <row r="491">
          <cell r="D491">
            <v>9200</v>
          </cell>
          <cell r="G491" t="str">
            <v>successful</v>
          </cell>
        </row>
        <row r="492">
          <cell r="D492">
            <v>2400</v>
          </cell>
          <cell r="G492" t="str">
            <v>successful</v>
          </cell>
        </row>
        <row r="493">
          <cell r="D493">
            <v>56800</v>
          </cell>
          <cell r="G493" t="str">
            <v>successful</v>
          </cell>
        </row>
        <row r="494">
          <cell r="D494">
            <v>191000</v>
          </cell>
          <cell r="G494" t="str">
            <v>canceled</v>
          </cell>
        </row>
        <row r="495">
          <cell r="D495">
            <v>900</v>
          </cell>
          <cell r="G495" t="str">
            <v>successful</v>
          </cell>
        </row>
        <row r="496">
          <cell r="D496">
            <v>2500</v>
          </cell>
          <cell r="G496" t="str">
            <v>successful</v>
          </cell>
        </row>
        <row r="497">
          <cell r="D497">
            <v>3200</v>
          </cell>
          <cell r="G497" t="str">
            <v>successful</v>
          </cell>
        </row>
        <row r="498">
          <cell r="D498">
            <v>183800</v>
          </cell>
          <cell r="G498" t="str">
            <v>failed</v>
          </cell>
        </row>
        <row r="499">
          <cell r="D499">
            <v>9800</v>
          </cell>
          <cell r="G499" t="str">
            <v>failed</v>
          </cell>
        </row>
        <row r="500">
          <cell r="D500">
            <v>193400</v>
          </cell>
          <cell r="G500" t="str">
            <v>failed</v>
          </cell>
        </row>
        <row r="501">
          <cell r="D501">
            <v>163800</v>
          </cell>
          <cell r="G501" t="str">
            <v>failed</v>
          </cell>
        </row>
        <row r="502">
          <cell r="D502">
            <v>100</v>
          </cell>
          <cell r="G502" t="str">
            <v>failed</v>
          </cell>
        </row>
        <row r="503">
          <cell r="D503">
            <v>153600</v>
          </cell>
          <cell r="G503" t="str">
            <v>failed</v>
          </cell>
        </row>
        <row r="504">
          <cell r="D504">
            <v>1300</v>
          </cell>
          <cell r="G504" t="str">
            <v>successful</v>
          </cell>
        </row>
        <row r="505">
          <cell r="D505">
            <v>25500</v>
          </cell>
          <cell r="G505" t="str">
            <v>successful</v>
          </cell>
        </row>
        <row r="506">
          <cell r="D506">
            <v>7500</v>
          </cell>
          <cell r="G506" t="str">
            <v>failed</v>
          </cell>
        </row>
        <row r="507">
          <cell r="D507">
            <v>89900</v>
          </cell>
          <cell r="G507" t="str">
            <v>failed</v>
          </cell>
        </row>
        <row r="508">
          <cell r="D508">
            <v>18000</v>
          </cell>
          <cell r="G508" t="str">
            <v>successful</v>
          </cell>
        </row>
        <row r="509">
          <cell r="D509">
            <v>2100</v>
          </cell>
          <cell r="G509" t="str">
            <v>failed</v>
          </cell>
        </row>
        <row r="510">
          <cell r="D510">
            <v>172700</v>
          </cell>
          <cell r="G510" t="str">
            <v>successful</v>
          </cell>
        </row>
        <row r="511">
          <cell r="D511">
            <v>168500</v>
          </cell>
          <cell r="G511" t="str">
            <v>failed</v>
          </cell>
        </row>
        <row r="512">
          <cell r="D512">
            <v>7800</v>
          </cell>
          <cell r="G512" t="str">
            <v>successful</v>
          </cell>
        </row>
        <row r="513">
          <cell r="D513">
            <v>147800</v>
          </cell>
          <cell r="G513" t="str">
            <v>failed</v>
          </cell>
        </row>
        <row r="514">
          <cell r="D514">
            <v>9100</v>
          </cell>
          <cell r="G514" t="str">
            <v>successful</v>
          </cell>
        </row>
        <row r="515">
          <cell r="D515">
            <v>8300</v>
          </cell>
          <cell r="G515" t="str">
            <v>canceled</v>
          </cell>
        </row>
        <row r="516">
          <cell r="D516">
            <v>138700</v>
          </cell>
          <cell r="G516" t="str">
            <v>canceled</v>
          </cell>
        </row>
        <row r="517">
          <cell r="D517">
            <v>8600</v>
          </cell>
          <cell r="G517" t="str">
            <v>failed</v>
          </cell>
        </row>
        <row r="518">
          <cell r="D518">
            <v>125400</v>
          </cell>
          <cell r="G518" t="str">
            <v>failed</v>
          </cell>
        </row>
        <row r="519">
          <cell r="D519">
            <v>5900</v>
          </cell>
          <cell r="G519" t="str">
            <v>successful</v>
          </cell>
        </row>
        <row r="520">
          <cell r="D520">
            <v>8800</v>
          </cell>
          <cell r="G520" t="str">
            <v>failed</v>
          </cell>
        </row>
        <row r="521">
          <cell r="D521">
            <v>177700</v>
          </cell>
          <cell r="G521" t="str">
            <v>successful</v>
          </cell>
        </row>
        <row r="522">
          <cell r="D522">
            <v>800</v>
          </cell>
          <cell r="G522" t="str">
            <v>successful</v>
          </cell>
        </row>
        <row r="523">
          <cell r="D523">
            <v>7600</v>
          </cell>
          <cell r="G523" t="str">
            <v>successful</v>
          </cell>
        </row>
        <row r="524">
          <cell r="D524">
            <v>50500</v>
          </cell>
          <cell r="G524" t="str">
            <v>failed</v>
          </cell>
        </row>
        <row r="525">
          <cell r="D525">
            <v>900</v>
          </cell>
          <cell r="G525" t="str">
            <v>successful</v>
          </cell>
        </row>
        <row r="526">
          <cell r="D526">
            <v>96700</v>
          </cell>
          <cell r="G526" t="str">
            <v>failed</v>
          </cell>
        </row>
        <row r="527">
          <cell r="D527">
            <v>2100</v>
          </cell>
          <cell r="G527" t="str">
            <v>failed</v>
          </cell>
        </row>
        <row r="528">
          <cell r="D528">
            <v>8300</v>
          </cell>
          <cell r="G528" t="str">
            <v>successful</v>
          </cell>
        </row>
        <row r="529">
          <cell r="D529">
            <v>189200</v>
          </cell>
          <cell r="G529" t="str">
            <v>failed</v>
          </cell>
        </row>
        <row r="530">
          <cell r="D530">
            <v>9000</v>
          </cell>
          <cell r="G530" t="str">
            <v>failed</v>
          </cell>
        </row>
        <row r="531">
          <cell r="D531">
            <v>5100</v>
          </cell>
          <cell r="G531" t="str">
            <v>failed</v>
          </cell>
        </row>
        <row r="532">
          <cell r="D532">
            <v>105000</v>
          </cell>
          <cell r="G532" t="str">
            <v>failed</v>
          </cell>
        </row>
        <row r="533">
          <cell r="D533">
            <v>186700</v>
          </cell>
          <cell r="G533" t="str">
            <v>live</v>
          </cell>
        </row>
        <row r="534">
          <cell r="D534">
            <v>1600</v>
          </cell>
          <cell r="G534" t="str">
            <v>successful</v>
          </cell>
        </row>
        <row r="535">
          <cell r="D535">
            <v>115600</v>
          </cell>
          <cell r="G535" t="str">
            <v>successful</v>
          </cell>
        </row>
        <row r="536">
          <cell r="D536">
            <v>89100</v>
          </cell>
          <cell r="G536" t="str">
            <v>failed</v>
          </cell>
        </row>
        <row r="537">
          <cell r="D537">
            <v>2600</v>
          </cell>
          <cell r="G537" t="str">
            <v>successful</v>
          </cell>
        </row>
        <row r="538">
          <cell r="D538">
            <v>9800</v>
          </cell>
          <cell r="G538" t="str">
            <v>successful</v>
          </cell>
        </row>
        <row r="539">
          <cell r="D539">
            <v>84400</v>
          </cell>
          <cell r="G539" t="str">
            <v>successful</v>
          </cell>
        </row>
        <row r="540">
          <cell r="D540">
            <v>151300</v>
          </cell>
          <cell r="G540" t="str">
            <v>failed</v>
          </cell>
        </row>
        <row r="541">
          <cell r="D541">
            <v>9800</v>
          </cell>
          <cell r="G541" t="str">
            <v>failed</v>
          </cell>
        </row>
        <row r="542">
          <cell r="D542">
            <v>5300</v>
          </cell>
          <cell r="G542" t="str">
            <v>successful</v>
          </cell>
        </row>
        <row r="543">
          <cell r="D543">
            <v>178000</v>
          </cell>
          <cell r="G543" t="str">
            <v>failed</v>
          </cell>
        </row>
        <row r="544">
          <cell r="D544">
            <v>77000</v>
          </cell>
          <cell r="G544" t="str">
            <v>failed</v>
          </cell>
        </row>
        <row r="545">
          <cell r="D545">
            <v>84900</v>
          </cell>
          <cell r="G545" t="str">
            <v>failed</v>
          </cell>
        </row>
        <row r="546">
          <cell r="D546">
            <v>2800</v>
          </cell>
          <cell r="G546" t="str">
            <v>successful</v>
          </cell>
        </row>
        <row r="547">
          <cell r="D547">
            <v>184800</v>
          </cell>
          <cell r="G547" t="str">
            <v>failed</v>
          </cell>
        </row>
        <row r="548">
          <cell r="D548">
            <v>4200</v>
          </cell>
          <cell r="G548" t="str">
            <v>successful</v>
          </cell>
        </row>
        <row r="549">
          <cell r="D549">
            <v>1300</v>
          </cell>
          <cell r="G549" t="str">
            <v>successful</v>
          </cell>
        </row>
        <row r="550">
          <cell r="D550">
            <v>66100</v>
          </cell>
          <cell r="G550" t="str">
            <v>successful</v>
          </cell>
        </row>
        <row r="551">
          <cell r="D551">
            <v>29500</v>
          </cell>
          <cell r="G551" t="str">
            <v>successful</v>
          </cell>
        </row>
        <row r="552">
          <cell r="D552">
            <v>100</v>
          </cell>
          <cell r="G552" t="str">
            <v>canceled</v>
          </cell>
        </row>
        <row r="553">
          <cell r="D553">
            <v>180100</v>
          </cell>
          <cell r="G553" t="str">
            <v>failed</v>
          </cell>
        </row>
        <row r="554">
          <cell r="D554">
            <v>9000</v>
          </cell>
          <cell r="G554" t="str">
            <v>failed</v>
          </cell>
        </row>
        <row r="555">
          <cell r="D555">
            <v>170600</v>
          </cell>
          <cell r="G555" t="str">
            <v>failed</v>
          </cell>
        </row>
        <row r="556">
          <cell r="D556">
            <v>9500</v>
          </cell>
          <cell r="G556" t="str">
            <v>successful</v>
          </cell>
        </row>
        <row r="557">
          <cell r="D557">
            <v>6300</v>
          </cell>
          <cell r="G557" t="str">
            <v>successful</v>
          </cell>
        </row>
        <row r="558">
          <cell r="D558">
            <v>5200</v>
          </cell>
          <cell r="G558" t="str">
            <v>successful</v>
          </cell>
        </row>
        <row r="559">
          <cell r="D559">
            <v>6000</v>
          </cell>
          <cell r="G559" t="str">
            <v>successful</v>
          </cell>
        </row>
        <row r="560">
          <cell r="D560">
            <v>5800</v>
          </cell>
          <cell r="G560" t="str">
            <v>successful</v>
          </cell>
        </row>
        <row r="561">
          <cell r="D561">
            <v>105300</v>
          </cell>
          <cell r="G561" t="str">
            <v>successful</v>
          </cell>
        </row>
        <row r="562">
          <cell r="D562">
            <v>20000</v>
          </cell>
          <cell r="G562" t="str">
            <v>successful</v>
          </cell>
        </row>
        <row r="563">
          <cell r="D563">
            <v>3000</v>
          </cell>
          <cell r="G563" t="str">
            <v>successful</v>
          </cell>
        </row>
        <row r="564">
          <cell r="D564">
            <v>9900</v>
          </cell>
          <cell r="G564" t="str">
            <v>failed</v>
          </cell>
        </row>
        <row r="565">
          <cell r="D565">
            <v>3700</v>
          </cell>
          <cell r="G565" t="str">
            <v>successful</v>
          </cell>
        </row>
        <row r="566">
          <cell r="D566">
            <v>168700</v>
          </cell>
          <cell r="G566" t="str">
            <v>failed</v>
          </cell>
        </row>
        <row r="567">
          <cell r="D567">
            <v>94900</v>
          </cell>
          <cell r="G567" t="str">
            <v>successful</v>
          </cell>
        </row>
        <row r="568">
          <cell r="D568">
            <v>9300</v>
          </cell>
          <cell r="G568" t="str">
            <v>failed</v>
          </cell>
        </row>
        <row r="569">
          <cell r="D569">
            <v>6800</v>
          </cell>
          <cell r="G569" t="str">
            <v>successful</v>
          </cell>
        </row>
        <row r="570">
          <cell r="D570">
            <v>72400</v>
          </cell>
          <cell r="G570" t="str">
            <v>successful</v>
          </cell>
        </row>
        <row r="571">
          <cell r="D571">
            <v>20100</v>
          </cell>
          <cell r="G571" t="str">
            <v>successful</v>
          </cell>
        </row>
        <row r="572">
          <cell r="D572">
            <v>31200</v>
          </cell>
          <cell r="G572" t="str">
            <v>successful</v>
          </cell>
        </row>
        <row r="573">
          <cell r="D573">
            <v>3500</v>
          </cell>
          <cell r="G573" t="str">
            <v>failed</v>
          </cell>
        </row>
        <row r="574">
          <cell r="D574">
            <v>9000</v>
          </cell>
          <cell r="G574" t="str">
            <v>canceled</v>
          </cell>
        </row>
        <row r="575">
          <cell r="D575">
            <v>6700</v>
          </cell>
          <cell r="G575" t="str">
            <v>successful</v>
          </cell>
        </row>
        <row r="576">
          <cell r="D576">
            <v>2700</v>
          </cell>
          <cell r="G576" t="str">
            <v>successful</v>
          </cell>
        </row>
        <row r="577">
          <cell r="D577">
            <v>83300</v>
          </cell>
          <cell r="G577" t="str">
            <v>failed</v>
          </cell>
        </row>
        <row r="578">
          <cell r="D578">
            <v>9700</v>
          </cell>
          <cell r="G578" t="str">
            <v>failed</v>
          </cell>
        </row>
        <row r="579">
          <cell r="D579">
            <v>8200</v>
          </cell>
          <cell r="G579" t="str">
            <v>canceled</v>
          </cell>
        </row>
        <row r="580">
          <cell r="D580">
            <v>96500</v>
          </cell>
          <cell r="G580" t="str">
            <v>failed</v>
          </cell>
        </row>
        <row r="581">
          <cell r="D581">
            <v>6200</v>
          </cell>
          <cell r="G581" t="str">
            <v>successful</v>
          </cell>
        </row>
        <row r="582">
          <cell r="D582">
            <v>43800</v>
          </cell>
          <cell r="G582" t="str">
            <v>successful</v>
          </cell>
        </row>
        <row r="583">
          <cell r="D583">
            <v>6000</v>
          </cell>
          <cell r="G583" t="str">
            <v>failed</v>
          </cell>
        </row>
        <row r="584">
          <cell r="D584">
            <v>8700</v>
          </cell>
          <cell r="G584" t="str">
            <v>failed</v>
          </cell>
        </row>
        <row r="585">
          <cell r="D585">
            <v>18900</v>
          </cell>
          <cell r="G585" t="str">
            <v>successful</v>
          </cell>
        </row>
        <row r="586">
          <cell r="D586">
            <v>86400</v>
          </cell>
          <cell r="G586" t="str">
            <v>successful</v>
          </cell>
        </row>
        <row r="587">
          <cell r="D587">
            <v>8900</v>
          </cell>
          <cell r="G587" t="str">
            <v>successful</v>
          </cell>
        </row>
        <row r="588">
          <cell r="D588">
            <v>700</v>
          </cell>
          <cell r="G588" t="str">
            <v>successful</v>
          </cell>
        </row>
        <row r="589">
          <cell r="D589">
            <v>9400</v>
          </cell>
          <cell r="G589" t="str">
            <v>failed</v>
          </cell>
        </row>
        <row r="590">
          <cell r="D590">
            <v>157600</v>
          </cell>
          <cell r="G590" t="str">
            <v>failed</v>
          </cell>
        </row>
        <row r="591">
          <cell r="D591">
            <v>7900</v>
          </cell>
          <cell r="G591" t="str">
            <v>failed</v>
          </cell>
        </row>
        <row r="592">
          <cell r="D592">
            <v>7100</v>
          </cell>
          <cell r="G592" t="str">
            <v>failed</v>
          </cell>
        </row>
        <row r="593">
          <cell r="D593">
            <v>600</v>
          </cell>
          <cell r="G593" t="str">
            <v>successful</v>
          </cell>
        </row>
        <row r="594">
          <cell r="D594">
            <v>156800</v>
          </cell>
          <cell r="G594" t="str">
            <v>failed</v>
          </cell>
        </row>
        <row r="595">
          <cell r="D595">
            <v>121600</v>
          </cell>
          <cell r="G595" t="str">
            <v>successful</v>
          </cell>
        </row>
        <row r="596">
          <cell r="D596">
            <v>157300</v>
          </cell>
          <cell r="G596" t="str">
            <v>failed</v>
          </cell>
        </row>
        <row r="597">
          <cell r="D597">
            <v>70300</v>
          </cell>
          <cell r="G597" t="str">
            <v>successful</v>
          </cell>
        </row>
        <row r="598">
          <cell r="D598">
            <v>7900</v>
          </cell>
          <cell r="G598" t="str">
            <v>failed</v>
          </cell>
        </row>
        <row r="599">
          <cell r="D599">
            <v>73800</v>
          </cell>
          <cell r="G599" t="str">
            <v>successful</v>
          </cell>
        </row>
        <row r="600">
          <cell r="D600">
            <v>108500</v>
          </cell>
          <cell r="G600" t="str">
            <v>successful</v>
          </cell>
        </row>
        <row r="601">
          <cell r="D601">
            <v>140300</v>
          </cell>
          <cell r="G601" t="str">
            <v>failed</v>
          </cell>
        </row>
        <row r="602">
          <cell r="D602">
            <v>100</v>
          </cell>
          <cell r="G602" t="str">
            <v>failed</v>
          </cell>
        </row>
        <row r="603">
          <cell r="D603">
            <v>6300</v>
          </cell>
          <cell r="G603" t="str">
            <v>successful</v>
          </cell>
        </row>
        <row r="604">
          <cell r="D604">
            <v>71100</v>
          </cell>
          <cell r="G604" t="str">
            <v>successful</v>
          </cell>
        </row>
        <row r="605">
          <cell r="D605">
            <v>5300</v>
          </cell>
          <cell r="G605" t="str">
            <v>successful</v>
          </cell>
        </row>
        <row r="606">
          <cell r="D606">
            <v>88700</v>
          </cell>
          <cell r="G606" t="str">
            <v>successful</v>
          </cell>
        </row>
        <row r="607">
          <cell r="D607">
            <v>3300</v>
          </cell>
          <cell r="G607" t="str">
            <v>successful</v>
          </cell>
        </row>
        <row r="608">
          <cell r="D608">
            <v>3400</v>
          </cell>
          <cell r="G608" t="str">
            <v>successful</v>
          </cell>
        </row>
        <row r="609">
          <cell r="D609">
            <v>137600</v>
          </cell>
          <cell r="G609" t="str">
            <v>successful</v>
          </cell>
        </row>
        <row r="610">
          <cell r="D610">
            <v>3900</v>
          </cell>
          <cell r="G610" t="str">
            <v>successful</v>
          </cell>
        </row>
        <row r="611">
          <cell r="D611">
            <v>10000</v>
          </cell>
          <cell r="G611" t="str">
            <v>successful</v>
          </cell>
        </row>
        <row r="612">
          <cell r="D612">
            <v>42800</v>
          </cell>
          <cell r="G612" t="str">
            <v>successful</v>
          </cell>
        </row>
        <row r="613">
          <cell r="D613">
            <v>8200</v>
          </cell>
          <cell r="G613" t="str">
            <v>canceled</v>
          </cell>
        </row>
        <row r="614">
          <cell r="D614">
            <v>6200</v>
          </cell>
          <cell r="G614" t="str">
            <v>successful</v>
          </cell>
        </row>
        <row r="615">
          <cell r="D615">
            <v>1100</v>
          </cell>
          <cell r="G615" t="str">
            <v>successful</v>
          </cell>
        </row>
        <row r="616">
          <cell r="D616">
            <v>26500</v>
          </cell>
          <cell r="G616" t="str">
            <v>successful</v>
          </cell>
        </row>
        <row r="617">
          <cell r="D617">
            <v>8500</v>
          </cell>
          <cell r="G617" t="str">
            <v>successful</v>
          </cell>
        </row>
        <row r="618">
          <cell r="D618">
            <v>6400</v>
          </cell>
          <cell r="G618" t="str">
            <v>successful</v>
          </cell>
        </row>
        <row r="619">
          <cell r="D619">
            <v>1400</v>
          </cell>
          <cell r="G619" t="str">
            <v>successful</v>
          </cell>
        </row>
        <row r="620">
          <cell r="D620">
            <v>198600</v>
          </cell>
          <cell r="G620" t="str">
            <v>failed</v>
          </cell>
        </row>
        <row r="621">
          <cell r="D621">
            <v>195900</v>
          </cell>
          <cell r="G621" t="str">
            <v>failed</v>
          </cell>
        </row>
        <row r="622">
          <cell r="D622">
            <v>4300</v>
          </cell>
          <cell r="G622" t="str">
            <v>successful</v>
          </cell>
        </row>
        <row r="623">
          <cell r="D623">
            <v>25600</v>
          </cell>
          <cell r="G623" t="str">
            <v>successful</v>
          </cell>
        </row>
        <row r="624">
          <cell r="D624">
            <v>189000</v>
          </cell>
          <cell r="G624" t="str">
            <v>failed</v>
          </cell>
        </row>
        <row r="625">
          <cell r="D625">
            <v>94300</v>
          </cell>
          <cell r="G625" t="str">
            <v>successful</v>
          </cell>
        </row>
        <row r="626">
          <cell r="D626">
            <v>5100</v>
          </cell>
          <cell r="G626" t="str">
            <v>successful</v>
          </cell>
        </row>
        <row r="627">
          <cell r="D627">
            <v>7500</v>
          </cell>
          <cell r="G627" t="str">
            <v>failed</v>
          </cell>
        </row>
        <row r="628">
          <cell r="D628">
            <v>6400</v>
          </cell>
          <cell r="G628" t="str">
            <v>successful</v>
          </cell>
        </row>
        <row r="629">
          <cell r="D629">
            <v>1600</v>
          </cell>
          <cell r="G629" t="str">
            <v>successful</v>
          </cell>
        </row>
        <row r="630">
          <cell r="D630">
            <v>1900</v>
          </cell>
          <cell r="G630" t="str">
            <v>successful</v>
          </cell>
        </row>
        <row r="631">
          <cell r="D631">
            <v>85900</v>
          </cell>
          <cell r="G631" t="str">
            <v>failed</v>
          </cell>
        </row>
        <row r="632">
          <cell r="D632">
            <v>9500</v>
          </cell>
          <cell r="G632" t="str">
            <v>canceled</v>
          </cell>
        </row>
        <row r="633">
          <cell r="D633">
            <v>59200</v>
          </cell>
          <cell r="G633" t="str">
            <v>successful</v>
          </cell>
        </row>
        <row r="634">
          <cell r="D634">
            <v>72100</v>
          </cell>
          <cell r="G634" t="str">
            <v>live</v>
          </cell>
        </row>
        <row r="635">
          <cell r="D635">
            <v>6700</v>
          </cell>
          <cell r="G635" t="str">
            <v>failed</v>
          </cell>
        </row>
        <row r="636">
          <cell r="D636">
            <v>118200</v>
          </cell>
          <cell r="G636" t="str">
            <v>canceled</v>
          </cell>
        </row>
        <row r="637">
          <cell r="D637">
            <v>139000</v>
          </cell>
          <cell r="G637" t="str">
            <v>successful</v>
          </cell>
        </row>
        <row r="638">
          <cell r="D638">
            <v>197700</v>
          </cell>
          <cell r="G638" t="str">
            <v>failed</v>
          </cell>
        </row>
        <row r="639">
          <cell r="D639">
            <v>8500</v>
          </cell>
          <cell r="G639" t="str">
            <v>failed</v>
          </cell>
        </row>
        <row r="640">
          <cell r="D640">
            <v>81600</v>
          </cell>
          <cell r="G640" t="str">
            <v>failed</v>
          </cell>
        </row>
        <row r="641">
          <cell r="D641">
            <v>8600</v>
          </cell>
          <cell r="G641" t="str">
            <v>live</v>
          </cell>
        </row>
        <row r="642">
          <cell r="D642">
            <v>119800</v>
          </cell>
          <cell r="G642" t="str">
            <v>failed</v>
          </cell>
        </row>
        <row r="643">
          <cell r="D643">
            <v>9400</v>
          </cell>
          <cell r="G643" t="str">
            <v>successful</v>
          </cell>
        </row>
        <row r="644">
          <cell r="D644">
            <v>9200</v>
          </cell>
          <cell r="G644" t="str">
            <v>successful</v>
          </cell>
        </row>
        <row r="645">
          <cell r="D645">
            <v>14900</v>
          </cell>
          <cell r="G645" t="str">
            <v>successful</v>
          </cell>
        </row>
        <row r="646">
          <cell r="D646">
            <v>169400</v>
          </cell>
          <cell r="G646" t="str">
            <v>failed</v>
          </cell>
        </row>
        <row r="647">
          <cell r="D647">
            <v>192100</v>
          </cell>
          <cell r="G647" t="str">
            <v>failed</v>
          </cell>
        </row>
        <row r="648">
          <cell r="D648">
            <v>98700</v>
          </cell>
          <cell r="G648" t="str">
            <v>failed</v>
          </cell>
        </row>
        <row r="649">
          <cell r="D649">
            <v>4500</v>
          </cell>
          <cell r="G649" t="str">
            <v>failed</v>
          </cell>
        </row>
        <row r="650">
          <cell r="D650">
            <v>98600</v>
          </cell>
          <cell r="G650" t="str">
            <v>canceled</v>
          </cell>
        </row>
        <row r="651">
          <cell r="D651">
            <v>121700</v>
          </cell>
          <cell r="G651" t="str">
            <v>failed</v>
          </cell>
        </row>
        <row r="652">
          <cell r="D652">
            <v>100</v>
          </cell>
          <cell r="G652" t="str">
            <v>failed</v>
          </cell>
        </row>
        <row r="653">
          <cell r="D653">
            <v>196700</v>
          </cell>
          <cell r="G653" t="str">
            <v>failed</v>
          </cell>
        </row>
        <row r="654">
          <cell r="D654">
            <v>10000</v>
          </cell>
          <cell r="G654" t="str">
            <v>successful</v>
          </cell>
        </row>
        <row r="655">
          <cell r="D655">
            <v>600</v>
          </cell>
          <cell r="G655" t="str">
            <v>successful</v>
          </cell>
        </row>
        <row r="656">
          <cell r="D656">
            <v>35000</v>
          </cell>
          <cell r="G656" t="str">
            <v>successful</v>
          </cell>
        </row>
        <row r="657">
          <cell r="D657">
            <v>6900</v>
          </cell>
          <cell r="G657" t="str">
            <v>successful</v>
          </cell>
        </row>
        <row r="658">
          <cell r="D658">
            <v>118400</v>
          </cell>
          <cell r="G658" t="str">
            <v>failed</v>
          </cell>
        </row>
        <row r="659">
          <cell r="D659">
            <v>10000</v>
          </cell>
          <cell r="G659" t="str">
            <v>failed</v>
          </cell>
        </row>
        <row r="660">
          <cell r="D660">
            <v>52600</v>
          </cell>
          <cell r="G660" t="str">
            <v>canceled</v>
          </cell>
        </row>
        <row r="661">
          <cell r="D661">
            <v>120700</v>
          </cell>
          <cell r="G661" t="str">
            <v>failed</v>
          </cell>
        </row>
        <row r="662">
          <cell r="D662">
            <v>9100</v>
          </cell>
          <cell r="G662" t="str">
            <v>failed</v>
          </cell>
        </row>
        <row r="663">
          <cell r="D663">
            <v>106800</v>
          </cell>
          <cell r="G663" t="str">
            <v>failed</v>
          </cell>
        </row>
        <row r="664">
          <cell r="D664">
            <v>9100</v>
          </cell>
          <cell r="G664" t="str">
            <v>failed</v>
          </cell>
        </row>
        <row r="665">
          <cell r="D665">
            <v>10000</v>
          </cell>
          <cell r="G665" t="str">
            <v>failed</v>
          </cell>
        </row>
        <row r="666">
          <cell r="D666">
            <v>79400</v>
          </cell>
          <cell r="G666" t="str">
            <v>failed</v>
          </cell>
        </row>
        <row r="667">
          <cell r="D667">
            <v>5100</v>
          </cell>
          <cell r="G667" t="str">
            <v>successful</v>
          </cell>
        </row>
        <row r="668">
          <cell r="D668">
            <v>3100</v>
          </cell>
          <cell r="G668" t="str">
            <v>canceled</v>
          </cell>
        </row>
        <row r="669">
          <cell r="D669">
            <v>6900</v>
          </cell>
          <cell r="G669" t="str">
            <v>successful</v>
          </cell>
        </row>
        <row r="670">
          <cell r="D670">
            <v>27500</v>
          </cell>
          <cell r="G670" t="str">
            <v>failed</v>
          </cell>
        </row>
        <row r="671">
          <cell r="D671">
            <v>48800</v>
          </cell>
          <cell r="G671" t="str">
            <v>successful</v>
          </cell>
        </row>
        <row r="672">
          <cell r="D672">
            <v>16200</v>
          </cell>
          <cell r="G672" t="str">
            <v>successful</v>
          </cell>
        </row>
        <row r="673">
          <cell r="D673">
            <v>97600</v>
          </cell>
          <cell r="G673" t="str">
            <v>successful</v>
          </cell>
        </row>
        <row r="674">
          <cell r="D674">
            <v>197900</v>
          </cell>
          <cell r="G674" t="str">
            <v>failed</v>
          </cell>
        </row>
        <row r="675">
          <cell r="D675">
            <v>5600</v>
          </cell>
          <cell r="G675" t="str">
            <v>failed</v>
          </cell>
        </row>
        <row r="676">
          <cell r="D676">
            <v>170700</v>
          </cell>
          <cell r="G676" t="str">
            <v>canceled</v>
          </cell>
        </row>
        <row r="677">
          <cell r="D677">
            <v>9700</v>
          </cell>
          <cell r="G677" t="str">
            <v>successful</v>
          </cell>
        </row>
        <row r="678">
          <cell r="D678">
            <v>62300</v>
          </cell>
          <cell r="G678" t="str">
            <v>successful</v>
          </cell>
        </row>
        <row r="679">
          <cell r="D679">
            <v>5300</v>
          </cell>
          <cell r="G679" t="str">
            <v>failed</v>
          </cell>
        </row>
        <row r="680">
          <cell r="D680">
            <v>99500</v>
          </cell>
          <cell r="G680" t="str">
            <v>canceled</v>
          </cell>
        </row>
        <row r="681">
          <cell r="D681">
            <v>1400</v>
          </cell>
          <cell r="G681" t="str">
            <v>successful</v>
          </cell>
        </row>
        <row r="682">
          <cell r="D682">
            <v>145600</v>
          </cell>
          <cell r="G682" t="str">
            <v>failed</v>
          </cell>
        </row>
        <row r="683">
          <cell r="D683">
            <v>184100</v>
          </cell>
          <cell r="G683" t="str">
            <v>failed</v>
          </cell>
        </row>
        <row r="684">
          <cell r="D684">
            <v>5400</v>
          </cell>
          <cell r="G684" t="str">
            <v>successful</v>
          </cell>
        </row>
        <row r="685">
          <cell r="D685">
            <v>2300</v>
          </cell>
          <cell r="G685" t="str">
            <v>successful</v>
          </cell>
        </row>
        <row r="686">
          <cell r="D686">
            <v>1400</v>
          </cell>
          <cell r="G686" t="str">
            <v>successful</v>
          </cell>
        </row>
        <row r="687">
          <cell r="D687">
            <v>140000</v>
          </cell>
          <cell r="G687" t="str">
            <v>failed</v>
          </cell>
        </row>
        <row r="688">
          <cell r="D688">
            <v>7500</v>
          </cell>
          <cell r="G688" t="str">
            <v>successful</v>
          </cell>
        </row>
        <row r="689">
          <cell r="D689">
            <v>1500</v>
          </cell>
          <cell r="G689" t="str">
            <v>successful</v>
          </cell>
        </row>
        <row r="690">
          <cell r="D690">
            <v>2900</v>
          </cell>
          <cell r="G690" t="str">
            <v>successful</v>
          </cell>
        </row>
        <row r="691">
          <cell r="D691">
            <v>7300</v>
          </cell>
          <cell r="G691" t="str">
            <v>successful</v>
          </cell>
        </row>
        <row r="692">
          <cell r="D692">
            <v>3600</v>
          </cell>
          <cell r="G692" t="str">
            <v>successful</v>
          </cell>
        </row>
        <row r="693">
          <cell r="D693">
            <v>5000</v>
          </cell>
          <cell r="G693" t="str">
            <v>successful</v>
          </cell>
        </row>
        <row r="694">
          <cell r="D694">
            <v>6000</v>
          </cell>
          <cell r="G694" t="str">
            <v>failed</v>
          </cell>
        </row>
        <row r="695">
          <cell r="D695">
            <v>180400</v>
          </cell>
          <cell r="G695" t="str">
            <v>failed</v>
          </cell>
        </row>
        <row r="696">
          <cell r="D696">
            <v>9100</v>
          </cell>
          <cell r="G696" t="str">
            <v>failed</v>
          </cell>
        </row>
        <row r="697">
          <cell r="D697">
            <v>9200</v>
          </cell>
          <cell r="G697" t="str">
            <v>successful</v>
          </cell>
        </row>
        <row r="698">
          <cell r="D698">
            <v>164100</v>
          </cell>
          <cell r="G698" t="str">
            <v>failed</v>
          </cell>
        </row>
        <row r="699">
          <cell r="D699">
            <v>128900</v>
          </cell>
          <cell r="G699" t="str">
            <v>successful</v>
          </cell>
        </row>
        <row r="700">
          <cell r="D700">
            <v>42100</v>
          </cell>
          <cell r="G700" t="str">
            <v>successful</v>
          </cell>
        </row>
        <row r="701">
          <cell r="D701">
            <v>7400</v>
          </cell>
          <cell r="G701" t="str">
            <v>failed</v>
          </cell>
        </row>
        <row r="702">
          <cell r="D702">
            <v>100</v>
          </cell>
          <cell r="G702" t="str">
            <v>failed</v>
          </cell>
        </row>
        <row r="703">
          <cell r="D703">
            <v>52000</v>
          </cell>
          <cell r="G703" t="str">
            <v>successful</v>
          </cell>
        </row>
        <row r="704">
          <cell r="D704">
            <v>8700</v>
          </cell>
          <cell r="G704" t="str">
            <v>failed</v>
          </cell>
        </row>
        <row r="705">
          <cell r="D705">
            <v>63400</v>
          </cell>
          <cell r="G705" t="str">
            <v>successful</v>
          </cell>
        </row>
        <row r="706">
          <cell r="D706">
            <v>8700</v>
          </cell>
          <cell r="G706" t="str">
            <v>successful</v>
          </cell>
        </row>
        <row r="707">
          <cell r="D707">
            <v>169700</v>
          </cell>
          <cell r="G707" t="str">
            <v>failed</v>
          </cell>
        </row>
        <row r="708">
          <cell r="D708">
            <v>108400</v>
          </cell>
          <cell r="G708" t="str">
            <v>successful</v>
          </cell>
        </row>
        <row r="709">
          <cell r="D709">
            <v>7300</v>
          </cell>
          <cell r="G709" t="str">
            <v>successful</v>
          </cell>
        </row>
        <row r="710">
          <cell r="D710">
            <v>1700</v>
          </cell>
          <cell r="G710" t="str">
            <v>successful</v>
          </cell>
        </row>
        <row r="711">
          <cell r="D711">
            <v>9800</v>
          </cell>
          <cell r="G711" t="str">
            <v>successful</v>
          </cell>
        </row>
        <row r="712">
          <cell r="D712">
            <v>4300</v>
          </cell>
          <cell r="G712" t="str">
            <v>successful</v>
          </cell>
        </row>
        <row r="713">
          <cell r="D713">
            <v>6200</v>
          </cell>
          <cell r="G713" t="str">
            <v>failed</v>
          </cell>
        </row>
        <row r="714">
          <cell r="D714">
            <v>800</v>
          </cell>
          <cell r="G714" t="str">
            <v>successful</v>
          </cell>
        </row>
        <row r="715">
          <cell r="D715">
            <v>6900</v>
          </cell>
          <cell r="G715" t="str">
            <v>successful</v>
          </cell>
        </row>
        <row r="716">
          <cell r="D716">
            <v>38500</v>
          </cell>
          <cell r="G716" t="str">
            <v>successful</v>
          </cell>
        </row>
        <row r="717">
          <cell r="D717">
            <v>118000</v>
          </cell>
          <cell r="G717" t="str">
            <v>failed</v>
          </cell>
        </row>
        <row r="718">
          <cell r="D718">
            <v>2000</v>
          </cell>
          <cell r="G718" t="str">
            <v>successful</v>
          </cell>
        </row>
        <row r="719">
          <cell r="D719">
            <v>5600</v>
          </cell>
          <cell r="G719" t="str">
            <v>successful</v>
          </cell>
        </row>
        <row r="720">
          <cell r="D720">
            <v>8300</v>
          </cell>
          <cell r="G720" t="str">
            <v>successful</v>
          </cell>
        </row>
        <row r="721">
          <cell r="D721">
            <v>6900</v>
          </cell>
          <cell r="G721" t="str">
            <v>successful</v>
          </cell>
        </row>
        <row r="722">
          <cell r="D722">
            <v>8700</v>
          </cell>
          <cell r="G722" t="str">
            <v>canceled</v>
          </cell>
        </row>
        <row r="723">
          <cell r="D723">
            <v>123600</v>
          </cell>
          <cell r="G723" t="str">
            <v>canceled</v>
          </cell>
        </row>
        <row r="724">
          <cell r="D724">
            <v>48500</v>
          </cell>
          <cell r="G724" t="str">
            <v>successful</v>
          </cell>
        </row>
        <row r="725">
          <cell r="D725">
            <v>4900</v>
          </cell>
          <cell r="G725" t="str">
            <v>successful</v>
          </cell>
        </row>
        <row r="726">
          <cell r="D726">
            <v>8400</v>
          </cell>
          <cell r="G726" t="str">
            <v>successful</v>
          </cell>
        </row>
        <row r="727">
          <cell r="D727">
            <v>193200</v>
          </cell>
          <cell r="G727" t="str">
            <v>failed</v>
          </cell>
        </row>
        <row r="728">
          <cell r="D728">
            <v>54300</v>
          </cell>
          <cell r="G728" t="str">
            <v>canceled</v>
          </cell>
        </row>
        <row r="729">
          <cell r="D729">
            <v>8900</v>
          </cell>
          <cell r="G729" t="str">
            <v>successful</v>
          </cell>
        </row>
        <row r="730">
          <cell r="D730">
            <v>4200</v>
          </cell>
          <cell r="G730" t="str">
            <v>failed</v>
          </cell>
        </row>
        <row r="731">
          <cell r="D731">
            <v>5600</v>
          </cell>
          <cell r="G731" t="str">
            <v>successful</v>
          </cell>
        </row>
        <row r="732">
          <cell r="D732">
            <v>28800</v>
          </cell>
          <cell r="G732" t="str">
            <v>successful</v>
          </cell>
        </row>
        <row r="733">
          <cell r="D733">
            <v>8000</v>
          </cell>
          <cell r="G733" t="str">
            <v>canceled</v>
          </cell>
        </row>
        <row r="734">
          <cell r="D734">
            <v>117000</v>
          </cell>
          <cell r="G734" t="str">
            <v>failed</v>
          </cell>
        </row>
        <row r="735">
          <cell r="D735">
            <v>15800</v>
          </cell>
          <cell r="G735" t="str">
            <v>successful</v>
          </cell>
        </row>
        <row r="736">
          <cell r="D736">
            <v>4200</v>
          </cell>
          <cell r="G736" t="str">
            <v>successful</v>
          </cell>
        </row>
        <row r="737">
          <cell r="D737">
            <v>37100</v>
          </cell>
          <cell r="G737" t="str">
            <v>successful</v>
          </cell>
        </row>
        <row r="738">
          <cell r="D738">
            <v>7700</v>
          </cell>
          <cell r="G738" t="str">
            <v>canceled</v>
          </cell>
        </row>
        <row r="739">
          <cell r="D739">
            <v>3700</v>
          </cell>
          <cell r="G739" t="str">
            <v>successful</v>
          </cell>
        </row>
        <row r="740">
          <cell r="D740">
            <v>74700</v>
          </cell>
          <cell r="G740" t="str">
            <v>failed</v>
          </cell>
        </row>
        <row r="741">
          <cell r="D741">
            <v>10000</v>
          </cell>
          <cell r="G741" t="str">
            <v>failed</v>
          </cell>
        </row>
        <row r="742">
          <cell r="D742">
            <v>5300</v>
          </cell>
          <cell r="G742" t="str">
            <v>failed</v>
          </cell>
        </row>
        <row r="743">
          <cell r="D743">
            <v>1200</v>
          </cell>
          <cell r="G743" t="str">
            <v>successful</v>
          </cell>
        </row>
        <row r="744">
          <cell r="D744">
            <v>1200</v>
          </cell>
          <cell r="G744" t="str">
            <v>successful</v>
          </cell>
        </row>
        <row r="745">
          <cell r="D745">
            <v>3900</v>
          </cell>
          <cell r="G745" t="str">
            <v>failed</v>
          </cell>
        </row>
        <row r="746">
          <cell r="D746">
            <v>2000</v>
          </cell>
          <cell r="G746" t="str">
            <v>successful</v>
          </cell>
        </row>
        <row r="747">
          <cell r="D747">
            <v>6900</v>
          </cell>
          <cell r="G747" t="str">
            <v>failed</v>
          </cell>
        </row>
        <row r="748">
          <cell r="D748">
            <v>55800</v>
          </cell>
          <cell r="G748" t="str">
            <v>successful</v>
          </cell>
        </row>
        <row r="749">
          <cell r="D749">
            <v>4900</v>
          </cell>
          <cell r="G749" t="str">
            <v>successful</v>
          </cell>
        </row>
        <row r="750">
          <cell r="D750">
            <v>194900</v>
          </cell>
          <cell r="G750" t="str">
            <v>canceled</v>
          </cell>
        </row>
        <row r="751">
          <cell r="D751">
            <v>8600</v>
          </cell>
          <cell r="G751" t="str">
            <v>successful</v>
          </cell>
        </row>
        <row r="752">
          <cell r="D752">
            <v>100</v>
          </cell>
          <cell r="G752" t="str">
            <v>failed</v>
          </cell>
        </row>
        <row r="753">
          <cell r="D753">
            <v>3600</v>
          </cell>
          <cell r="G753" t="str">
            <v>successful</v>
          </cell>
        </row>
        <row r="754">
          <cell r="D754">
            <v>5800</v>
          </cell>
          <cell r="G754" t="str">
            <v>canceled</v>
          </cell>
        </row>
        <row r="755">
          <cell r="D755">
            <v>4700</v>
          </cell>
          <cell r="G755" t="str">
            <v>successful</v>
          </cell>
        </row>
        <row r="756">
          <cell r="D756">
            <v>70400</v>
          </cell>
          <cell r="G756" t="str">
            <v>successful</v>
          </cell>
        </row>
        <row r="757">
          <cell r="D757">
            <v>4500</v>
          </cell>
          <cell r="G757" t="str">
            <v>successful</v>
          </cell>
        </row>
        <row r="758">
          <cell r="D758">
            <v>1300</v>
          </cell>
          <cell r="G758" t="str">
            <v>successful</v>
          </cell>
        </row>
        <row r="759">
          <cell r="D759">
            <v>1400</v>
          </cell>
          <cell r="G759" t="str">
            <v>successful</v>
          </cell>
        </row>
        <row r="760">
          <cell r="D760">
            <v>29600</v>
          </cell>
          <cell r="G760" t="str">
            <v>successful</v>
          </cell>
        </row>
        <row r="761">
          <cell r="D761">
            <v>167500</v>
          </cell>
          <cell r="G761" t="str">
            <v>failed</v>
          </cell>
        </row>
        <row r="762">
          <cell r="D762">
            <v>48300</v>
          </cell>
          <cell r="G762" t="str">
            <v>failed</v>
          </cell>
        </row>
        <row r="763">
          <cell r="D763">
            <v>2200</v>
          </cell>
          <cell r="G763" t="str">
            <v>successful</v>
          </cell>
        </row>
        <row r="764">
          <cell r="D764">
            <v>3500</v>
          </cell>
          <cell r="G764" t="str">
            <v>successful</v>
          </cell>
        </row>
        <row r="765">
          <cell r="D765">
            <v>5600</v>
          </cell>
          <cell r="G765" t="str">
            <v>successful</v>
          </cell>
        </row>
        <row r="766">
          <cell r="D766">
            <v>1100</v>
          </cell>
          <cell r="G766" t="str">
            <v>successful</v>
          </cell>
        </row>
        <row r="767">
          <cell r="D767">
            <v>3900</v>
          </cell>
          <cell r="G767" t="str">
            <v>successful</v>
          </cell>
        </row>
        <row r="768">
          <cell r="D768">
            <v>43800</v>
          </cell>
          <cell r="G768" t="str">
            <v>failed</v>
          </cell>
        </row>
        <row r="769">
          <cell r="D769">
            <v>97200</v>
          </cell>
          <cell r="G769" t="str">
            <v>failed</v>
          </cell>
        </row>
        <row r="770">
          <cell r="D770">
            <v>4800</v>
          </cell>
          <cell r="G770" t="str">
            <v>successful</v>
          </cell>
        </row>
        <row r="771">
          <cell r="D771">
            <v>125600</v>
          </cell>
          <cell r="G771" t="str">
            <v>failed</v>
          </cell>
        </row>
        <row r="772">
          <cell r="D772">
            <v>4300</v>
          </cell>
          <cell r="G772" t="str">
            <v>successful</v>
          </cell>
        </row>
        <row r="773">
          <cell r="D773">
            <v>5600</v>
          </cell>
          <cell r="G773" t="str">
            <v>canceled</v>
          </cell>
        </row>
        <row r="774">
          <cell r="D774">
            <v>149600</v>
          </cell>
          <cell r="G774" t="str">
            <v>successful</v>
          </cell>
        </row>
        <row r="775">
          <cell r="D775">
            <v>53100</v>
          </cell>
          <cell r="G775" t="str">
            <v>successful</v>
          </cell>
        </row>
        <row r="776">
          <cell r="D776">
            <v>5000</v>
          </cell>
          <cell r="G776" t="str">
            <v>successful</v>
          </cell>
        </row>
        <row r="777">
          <cell r="D777">
            <v>9400</v>
          </cell>
          <cell r="G777" t="str">
            <v>failed</v>
          </cell>
        </row>
        <row r="778">
          <cell r="D778">
            <v>110800</v>
          </cell>
          <cell r="G778" t="str">
            <v>failed</v>
          </cell>
        </row>
        <row r="779">
          <cell r="D779">
            <v>93800</v>
          </cell>
          <cell r="G779" t="str">
            <v>failed</v>
          </cell>
        </row>
        <row r="780">
          <cell r="D780">
            <v>1300</v>
          </cell>
          <cell r="G780" t="str">
            <v>successful</v>
          </cell>
        </row>
        <row r="781">
          <cell r="D781">
            <v>108700</v>
          </cell>
          <cell r="G781" t="str">
            <v>failed</v>
          </cell>
        </row>
        <row r="782">
          <cell r="D782">
            <v>5100</v>
          </cell>
          <cell r="G782" t="str">
            <v>successful</v>
          </cell>
        </row>
        <row r="783">
          <cell r="D783">
            <v>8700</v>
          </cell>
          <cell r="G783" t="str">
            <v>canceled</v>
          </cell>
        </row>
        <row r="784">
          <cell r="D784">
            <v>5100</v>
          </cell>
          <cell r="G784" t="str">
            <v>successful</v>
          </cell>
        </row>
        <row r="785">
          <cell r="D785">
            <v>7400</v>
          </cell>
          <cell r="G785" t="str">
            <v>successful</v>
          </cell>
        </row>
        <row r="786">
          <cell r="D786">
            <v>88900</v>
          </cell>
          <cell r="G786" t="str">
            <v>successful</v>
          </cell>
        </row>
        <row r="787">
          <cell r="D787">
            <v>6700</v>
          </cell>
          <cell r="G787" t="str">
            <v>successful</v>
          </cell>
        </row>
        <row r="788">
          <cell r="D788">
            <v>1500</v>
          </cell>
          <cell r="G788" t="str">
            <v>successful</v>
          </cell>
        </row>
        <row r="789">
          <cell r="D789">
            <v>61200</v>
          </cell>
          <cell r="G789" t="str">
            <v>failed</v>
          </cell>
        </row>
        <row r="790">
          <cell r="D790">
            <v>3600</v>
          </cell>
          <cell r="G790" t="str">
            <v>live</v>
          </cell>
        </row>
        <row r="791">
          <cell r="D791">
            <v>9000</v>
          </cell>
          <cell r="G791" t="str">
            <v>failed</v>
          </cell>
        </row>
        <row r="792">
          <cell r="D792">
            <v>185900</v>
          </cell>
          <cell r="G792" t="str">
            <v>canceled</v>
          </cell>
        </row>
        <row r="793">
          <cell r="D793">
            <v>2100</v>
          </cell>
          <cell r="G793" t="str">
            <v>failed</v>
          </cell>
        </row>
        <row r="794">
          <cell r="D794">
            <v>2000</v>
          </cell>
          <cell r="G794" t="str">
            <v>failed</v>
          </cell>
        </row>
        <row r="795">
          <cell r="D795">
            <v>1100</v>
          </cell>
          <cell r="G795" t="str">
            <v>successful</v>
          </cell>
        </row>
        <row r="796">
          <cell r="D796">
            <v>6600</v>
          </cell>
          <cell r="G796" t="str">
            <v>successful</v>
          </cell>
        </row>
        <row r="797">
          <cell r="D797">
            <v>7100</v>
          </cell>
          <cell r="G797" t="str">
            <v>failed</v>
          </cell>
        </row>
        <row r="798">
          <cell r="D798">
            <v>7800</v>
          </cell>
          <cell r="G798" t="str">
            <v>failed</v>
          </cell>
        </row>
        <row r="799">
          <cell r="D799">
            <v>7600</v>
          </cell>
          <cell r="G799" t="str">
            <v>successful</v>
          </cell>
        </row>
        <row r="800">
          <cell r="D800">
            <v>3400</v>
          </cell>
          <cell r="G800" t="str">
            <v>successful</v>
          </cell>
        </row>
        <row r="801">
          <cell r="D801">
            <v>84500</v>
          </cell>
          <cell r="G801" t="str">
            <v>failed</v>
          </cell>
        </row>
        <row r="802">
          <cell r="D802">
            <v>100</v>
          </cell>
          <cell r="G802" t="str">
            <v>failed</v>
          </cell>
        </row>
        <row r="803">
          <cell r="D803">
            <v>2300</v>
          </cell>
          <cell r="G803" t="str">
            <v>successful</v>
          </cell>
        </row>
        <row r="804">
          <cell r="D804">
            <v>6200</v>
          </cell>
          <cell r="G804" t="str">
            <v>successful</v>
          </cell>
        </row>
        <row r="805">
          <cell r="D805">
            <v>6100</v>
          </cell>
          <cell r="G805" t="str">
            <v>successful</v>
          </cell>
        </row>
        <row r="806">
          <cell r="D806">
            <v>2600</v>
          </cell>
          <cell r="G806" t="str">
            <v>successful</v>
          </cell>
        </row>
        <row r="807">
          <cell r="D807">
            <v>9700</v>
          </cell>
          <cell r="G807" t="str">
            <v>failed</v>
          </cell>
        </row>
        <row r="808">
          <cell r="D808">
            <v>700</v>
          </cell>
          <cell r="G808" t="str">
            <v>successful</v>
          </cell>
        </row>
        <row r="809">
          <cell r="D809">
            <v>700</v>
          </cell>
          <cell r="G809" t="str">
            <v>successful</v>
          </cell>
        </row>
        <row r="810">
          <cell r="D810">
            <v>5200</v>
          </cell>
          <cell r="G810" t="str">
            <v>failed</v>
          </cell>
        </row>
        <row r="811">
          <cell r="D811">
            <v>140800</v>
          </cell>
          <cell r="G811" t="str">
            <v>failed</v>
          </cell>
        </row>
        <row r="812">
          <cell r="D812">
            <v>6400</v>
          </cell>
          <cell r="G812" t="str">
            <v>successful</v>
          </cell>
        </row>
        <row r="813">
          <cell r="D813">
            <v>92500</v>
          </cell>
          <cell r="G813" t="str">
            <v>failed</v>
          </cell>
        </row>
        <row r="814">
          <cell r="D814">
            <v>59700</v>
          </cell>
          <cell r="G814" t="str">
            <v>successful</v>
          </cell>
        </row>
        <row r="815">
          <cell r="D815">
            <v>3200</v>
          </cell>
          <cell r="G815" t="str">
            <v>successful</v>
          </cell>
        </row>
        <row r="816">
          <cell r="D816">
            <v>3200</v>
          </cell>
          <cell r="G816" t="str">
            <v>failed</v>
          </cell>
        </row>
        <row r="817">
          <cell r="D817">
            <v>9000</v>
          </cell>
          <cell r="G817" t="str">
            <v>successful</v>
          </cell>
        </row>
        <row r="818">
          <cell r="D818">
            <v>2300</v>
          </cell>
          <cell r="G818" t="str">
            <v>successful</v>
          </cell>
        </row>
        <row r="819">
          <cell r="D819">
            <v>51300</v>
          </cell>
          <cell r="G819" t="str">
            <v>successful</v>
          </cell>
        </row>
        <row r="820">
          <cell r="D820">
            <v>700</v>
          </cell>
          <cell r="G820" t="str">
            <v>successful</v>
          </cell>
        </row>
        <row r="821">
          <cell r="D821">
            <v>8900</v>
          </cell>
          <cell r="G821" t="str">
            <v>failed</v>
          </cell>
        </row>
        <row r="822">
          <cell r="D822">
            <v>1500</v>
          </cell>
          <cell r="G822" t="str">
            <v>successful</v>
          </cell>
        </row>
        <row r="823">
          <cell r="D823">
            <v>4900</v>
          </cell>
          <cell r="G823" t="str">
            <v>successful</v>
          </cell>
        </row>
        <row r="824">
          <cell r="D824">
            <v>54000</v>
          </cell>
          <cell r="G824" t="str">
            <v>successful</v>
          </cell>
        </row>
        <row r="825">
          <cell r="D825">
            <v>4100</v>
          </cell>
          <cell r="G825" t="str">
            <v>successful</v>
          </cell>
        </row>
        <row r="826">
          <cell r="D826">
            <v>85000</v>
          </cell>
          <cell r="G826" t="str">
            <v>successful</v>
          </cell>
        </row>
        <row r="827">
          <cell r="D827">
            <v>3600</v>
          </cell>
          <cell r="G827" t="str">
            <v>successful</v>
          </cell>
        </row>
        <row r="828">
          <cell r="D828">
            <v>2800</v>
          </cell>
          <cell r="G828" t="str">
            <v>successful</v>
          </cell>
        </row>
        <row r="829">
          <cell r="D829">
            <v>2300</v>
          </cell>
          <cell r="G829" t="str">
            <v>successful</v>
          </cell>
        </row>
        <row r="830">
          <cell r="D830">
            <v>7100</v>
          </cell>
          <cell r="G830" t="str">
            <v>failed</v>
          </cell>
        </row>
        <row r="831">
          <cell r="D831">
            <v>9600</v>
          </cell>
          <cell r="G831" t="str">
            <v>failed</v>
          </cell>
        </row>
        <row r="832">
          <cell r="D832">
            <v>121600</v>
          </cell>
          <cell r="G832" t="str">
            <v>failed</v>
          </cell>
        </row>
        <row r="833">
          <cell r="D833">
            <v>97100</v>
          </cell>
          <cell r="G833" t="str">
            <v>successful</v>
          </cell>
        </row>
        <row r="834">
          <cell r="D834">
            <v>43200</v>
          </cell>
          <cell r="G834" t="str">
            <v>successful</v>
          </cell>
        </row>
        <row r="835">
          <cell r="D835">
            <v>6800</v>
          </cell>
          <cell r="G835" t="str">
            <v>successful</v>
          </cell>
        </row>
        <row r="836">
          <cell r="D836">
            <v>7300</v>
          </cell>
          <cell r="G836" t="str">
            <v>successful</v>
          </cell>
        </row>
        <row r="837">
          <cell r="D837">
            <v>86200</v>
          </cell>
          <cell r="G837" t="str">
            <v>failed</v>
          </cell>
        </row>
        <row r="838">
          <cell r="D838">
            <v>8100</v>
          </cell>
          <cell r="G838" t="str">
            <v>failed</v>
          </cell>
        </row>
        <row r="839">
          <cell r="D839">
            <v>17700</v>
          </cell>
          <cell r="G839" t="str">
            <v>successful</v>
          </cell>
        </row>
        <row r="840">
          <cell r="D840">
            <v>6400</v>
          </cell>
          <cell r="G840" t="str">
            <v>successful</v>
          </cell>
        </row>
        <row r="841">
          <cell r="D841">
            <v>7700</v>
          </cell>
          <cell r="G841" t="str">
            <v>successful</v>
          </cell>
        </row>
        <row r="842">
          <cell r="D842">
            <v>116300</v>
          </cell>
          <cell r="G842" t="str">
            <v>successful</v>
          </cell>
        </row>
        <row r="843">
          <cell r="D843">
            <v>9100</v>
          </cell>
          <cell r="G843" t="str">
            <v>successful</v>
          </cell>
        </row>
        <row r="844">
          <cell r="D844">
            <v>1500</v>
          </cell>
          <cell r="G844" t="str">
            <v>successful</v>
          </cell>
        </row>
        <row r="845">
          <cell r="D845">
            <v>8800</v>
          </cell>
          <cell r="G845" t="str">
            <v>failed</v>
          </cell>
        </row>
        <row r="846">
          <cell r="D846">
            <v>8800</v>
          </cell>
          <cell r="G846" t="str">
            <v>canceled</v>
          </cell>
        </row>
        <row r="847">
          <cell r="D847">
            <v>69900</v>
          </cell>
          <cell r="G847" t="str">
            <v>successful</v>
          </cell>
        </row>
        <row r="848">
          <cell r="D848">
            <v>1000</v>
          </cell>
          <cell r="G848" t="str">
            <v>successful</v>
          </cell>
        </row>
        <row r="849">
          <cell r="D849">
            <v>4700</v>
          </cell>
          <cell r="G849" t="str">
            <v>successful</v>
          </cell>
        </row>
        <row r="850">
          <cell r="D850">
            <v>3200</v>
          </cell>
          <cell r="G850" t="str">
            <v>successful</v>
          </cell>
        </row>
        <row r="851">
          <cell r="D851">
            <v>6700</v>
          </cell>
          <cell r="G851" t="str">
            <v>successful</v>
          </cell>
        </row>
        <row r="852">
          <cell r="D852">
            <v>100</v>
          </cell>
          <cell r="G852" t="str">
            <v>failed</v>
          </cell>
        </row>
        <row r="853">
          <cell r="D853">
            <v>6000</v>
          </cell>
          <cell r="G853" t="str">
            <v>successful</v>
          </cell>
        </row>
        <row r="854">
          <cell r="D854">
            <v>4900</v>
          </cell>
          <cell r="G854" t="str">
            <v>failed</v>
          </cell>
        </row>
        <row r="855">
          <cell r="D855">
            <v>17100</v>
          </cell>
          <cell r="G855" t="str">
            <v>successful</v>
          </cell>
        </row>
        <row r="856">
          <cell r="D856">
            <v>171000</v>
          </cell>
          <cell r="G856" t="str">
            <v>successful</v>
          </cell>
        </row>
        <row r="857">
          <cell r="D857">
            <v>23400</v>
          </cell>
          <cell r="G857" t="str">
            <v>successful</v>
          </cell>
        </row>
        <row r="858">
          <cell r="D858">
            <v>2400</v>
          </cell>
          <cell r="G858" t="str">
            <v>successful</v>
          </cell>
        </row>
        <row r="859">
          <cell r="D859">
            <v>5300</v>
          </cell>
          <cell r="G859" t="str">
            <v>successful</v>
          </cell>
        </row>
        <row r="860">
          <cell r="D860">
            <v>4000</v>
          </cell>
          <cell r="G860" t="str">
            <v>failed</v>
          </cell>
        </row>
        <row r="861">
          <cell r="D861">
            <v>7300</v>
          </cell>
          <cell r="G861" t="str">
            <v>failed</v>
          </cell>
        </row>
        <row r="862">
          <cell r="D862">
            <v>2000</v>
          </cell>
          <cell r="G862" t="str">
            <v>successful</v>
          </cell>
        </row>
        <row r="863">
          <cell r="D863">
            <v>8800</v>
          </cell>
          <cell r="G863" t="str">
            <v>successful</v>
          </cell>
        </row>
        <row r="864">
          <cell r="D864">
            <v>3500</v>
          </cell>
          <cell r="G864" t="str">
            <v>successful</v>
          </cell>
        </row>
        <row r="865">
          <cell r="D865">
            <v>1400</v>
          </cell>
          <cell r="G865" t="str">
            <v>successful</v>
          </cell>
        </row>
        <row r="866">
          <cell r="D866">
            <v>4200</v>
          </cell>
          <cell r="G866" t="str">
            <v>successful</v>
          </cell>
        </row>
        <row r="867">
          <cell r="D867">
            <v>81000</v>
          </cell>
          <cell r="G867" t="str">
            <v>successful</v>
          </cell>
        </row>
        <row r="868">
          <cell r="D868">
            <v>182800</v>
          </cell>
          <cell r="G868" t="str">
            <v>canceled</v>
          </cell>
        </row>
        <row r="869">
          <cell r="D869">
            <v>4800</v>
          </cell>
          <cell r="G869" t="str">
            <v>successful</v>
          </cell>
        </row>
        <row r="870">
          <cell r="D870">
            <v>7000</v>
          </cell>
          <cell r="G870" t="str">
            <v>successful</v>
          </cell>
        </row>
        <row r="871">
          <cell r="D871">
            <v>161900</v>
          </cell>
          <cell r="G871" t="str">
            <v>failed</v>
          </cell>
        </row>
        <row r="872">
          <cell r="D872">
            <v>7700</v>
          </cell>
          <cell r="G872" t="str">
            <v>failed</v>
          </cell>
        </row>
        <row r="873">
          <cell r="D873">
            <v>71500</v>
          </cell>
          <cell r="G873" t="str">
            <v>successful</v>
          </cell>
        </row>
        <row r="874">
          <cell r="D874">
            <v>4700</v>
          </cell>
          <cell r="G874" t="str">
            <v>successful</v>
          </cell>
        </row>
        <row r="875">
          <cell r="D875">
            <v>42100</v>
          </cell>
          <cell r="G875" t="str">
            <v>successful</v>
          </cell>
        </row>
        <row r="876">
          <cell r="D876">
            <v>40200</v>
          </cell>
          <cell r="G876" t="str">
            <v>successful</v>
          </cell>
        </row>
        <row r="877">
          <cell r="D877">
            <v>7900</v>
          </cell>
          <cell r="G877" t="str">
            <v>failed</v>
          </cell>
        </row>
        <row r="878">
          <cell r="D878">
            <v>8300</v>
          </cell>
          <cell r="G878" t="str">
            <v>failed</v>
          </cell>
        </row>
        <row r="879">
          <cell r="D879">
            <v>163600</v>
          </cell>
          <cell r="G879" t="str">
            <v>failed</v>
          </cell>
        </row>
        <row r="880">
          <cell r="D880">
            <v>2700</v>
          </cell>
          <cell r="G880" t="str">
            <v>failed</v>
          </cell>
        </row>
        <row r="881">
          <cell r="D881">
            <v>1000</v>
          </cell>
          <cell r="G881" t="str">
            <v>successful</v>
          </cell>
        </row>
        <row r="882">
          <cell r="D882">
            <v>84500</v>
          </cell>
          <cell r="G882" t="str">
            <v>successful</v>
          </cell>
        </row>
        <row r="883">
          <cell r="D883">
            <v>81300</v>
          </cell>
          <cell r="G883" t="str">
            <v>failed</v>
          </cell>
        </row>
        <row r="884">
          <cell r="D884">
            <v>800</v>
          </cell>
          <cell r="G884" t="str">
            <v>successful</v>
          </cell>
        </row>
        <row r="885">
          <cell r="D885">
            <v>3400</v>
          </cell>
          <cell r="G885" t="str">
            <v>successful</v>
          </cell>
        </row>
        <row r="886">
          <cell r="D886">
            <v>170800</v>
          </cell>
          <cell r="G886" t="str">
            <v>failed</v>
          </cell>
        </row>
        <row r="887">
          <cell r="D887">
            <v>1800</v>
          </cell>
          <cell r="G887" t="str">
            <v>successful</v>
          </cell>
        </row>
        <row r="888">
          <cell r="D888">
            <v>150600</v>
          </cell>
          <cell r="G888" t="str">
            <v>failed</v>
          </cell>
        </row>
        <row r="889">
          <cell r="D889">
            <v>7800</v>
          </cell>
          <cell r="G889" t="str">
            <v>failed</v>
          </cell>
        </row>
        <row r="890">
          <cell r="D890">
            <v>5800</v>
          </cell>
          <cell r="G890" t="str">
            <v>successful</v>
          </cell>
        </row>
        <row r="891">
          <cell r="D891">
            <v>5600</v>
          </cell>
          <cell r="G891" t="str">
            <v>successful</v>
          </cell>
        </row>
        <row r="892">
          <cell r="D892">
            <v>134400</v>
          </cell>
          <cell r="G892" t="str">
            <v>successful</v>
          </cell>
        </row>
        <row r="893">
          <cell r="D893">
            <v>3000</v>
          </cell>
          <cell r="G893" t="str">
            <v>successful</v>
          </cell>
        </row>
        <row r="894">
          <cell r="D894">
            <v>6000</v>
          </cell>
          <cell r="G894" t="str">
            <v>successful</v>
          </cell>
        </row>
        <row r="895">
          <cell r="D895">
            <v>8400</v>
          </cell>
          <cell r="G895" t="str">
            <v>successful</v>
          </cell>
        </row>
        <row r="896">
          <cell r="D896">
            <v>1700</v>
          </cell>
          <cell r="G896" t="str">
            <v>successful</v>
          </cell>
        </row>
        <row r="897">
          <cell r="D897">
            <v>159800</v>
          </cell>
          <cell r="G897" t="str">
            <v>failed</v>
          </cell>
        </row>
        <row r="898">
          <cell r="D898">
            <v>19800</v>
          </cell>
          <cell r="G898" t="str">
            <v>successful</v>
          </cell>
        </row>
        <row r="899">
          <cell r="D899">
            <v>8800</v>
          </cell>
          <cell r="G899" t="str">
            <v>failed</v>
          </cell>
        </row>
        <row r="900">
          <cell r="D900">
            <v>179100</v>
          </cell>
          <cell r="G900" t="str">
            <v>failed</v>
          </cell>
        </row>
        <row r="901">
          <cell r="D901">
            <v>3100</v>
          </cell>
          <cell r="G901" t="str">
            <v>successful</v>
          </cell>
        </row>
        <row r="902">
          <cell r="D902">
            <v>100</v>
          </cell>
          <cell r="G902" t="str">
            <v>failed</v>
          </cell>
        </row>
        <row r="903">
          <cell r="D903">
            <v>5600</v>
          </cell>
          <cell r="G903" t="str">
            <v>successful</v>
          </cell>
        </row>
        <row r="904">
          <cell r="D904">
            <v>1400</v>
          </cell>
          <cell r="G904" t="str">
            <v>successful</v>
          </cell>
        </row>
        <row r="905">
          <cell r="D905">
            <v>41000</v>
          </cell>
          <cell r="G905" t="str">
            <v>live</v>
          </cell>
        </row>
        <row r="906">
          <cell r="D906">
            <v>6500</v>
          </cell>
          <cell r="G906" t="str">
            <v>failed</v>
          </cell>
        </row>
        <row r="907">
          <cell r="D907">
            <v>7900</v>
          </cell>
          <cell r="G907" t="str">
            <v>successful</v>
          </cell>
        </row>
        <row r="908">
          <cell r="D908">
            <v>5500</v>
          </cell>
          <cell r="G908" t="str">
            <v>successful</v>
          </cell>
        </row>
        <row r="909">
          <cell r="D909">
            <v>9100</v>
          </cell>
          <cell r="G909" t="str">
            <v>failed</v>
          </cell>
        </row>
        <row r="910">
          <cell r="D910">
            <v>38200</v>
          </cell>
          <cell r="G910" t="str">
            <v>successful</v>
          </cell>
        </row>
        <row r="911">
          <cell r="D911">
            <v>1800</v>
          </cell>
          <cell r="G911" t="str">
            <v>successful</v>
          </cell>
        </row>
        <row r="912">
          <cell r="D912">
            <v>154500</v>
          </cell>
          <cell r="G912" t="str">
            <v>canceled</v>
          </cell>
        </row>
        <row r="913">
          <cell r="D913">
            <v>5800</v>
          </cell>
          <cell r="G913" t="str">
            <v>successful</v>
          </cell>
        </row>
        <row r="914">
          <cell r="D914">
            <v>1800</v>
          </cell>
          <cell r="G914" t="str">
            <v>successful</v>
          </cell>
        </row>
        <row r="915">
          <cell r="D915">
            <v>70200</v>
          </cell>
          <cell r="G915" t="str">
            <v>failed</v>
          </cell>
        </row>
        <row r="916">
          <cell r="D916">
            <v>6400</v>
          </cell>
          <cell r="G916" t="str">
            <v>failed</v>
          </cell>
        </row>
        <row r="917">
          <cell r="D917">
            <v>125900</v>
          </cell>
          <cell r="G917" t="str">
            <v>successful</v>
          </cell>
        </row>
        <row r="918">
          <cell r="D918">
            <v>3700</v>
          </cell>
          <cell r="G918" t="str">
            <v>failed</v>
          </cell>
        </row>
        <row r="919">
          <cell r="D919">
            <v>3600</v>
          </cell>
          <cell r="G919" t="str">
            <v>live</v>
          </cell>
        </row>
        <row r="920">
          <cell r="D920">
            <v>3800</v>
          </cell>
          <cell r="G920" t="str">
            <v>successful</v>
          </cell>
        </row>
        <row r="921">
          <cell r="D921">
            <v>35600</v>
          </cell>
          <cell r="G921" t="str">
            <v>failed</v>
          </cell>
        </row>
        <row r="922">
          <cell r="D922">
            <v>5300</v>
          </cell>
          <cell r="G922" t="str">
            <v>successful</v>
          </cell>
        </row>
        <row r="923">
          <cell r="D923">
            <v>160400</v>
          </cell>
          <cell r="G923" t="str">
            <v>failed</v>
          </cell>
        </row>
        <row r="924">
          <cell r="D924">
            <v>51400</v>
          </cell>
          <cell r="G924" t="str">
            <v>successful</v>
          </cell>
        </row>
        <row r="925">
          <cell r="D925">
            <v>1700</v>
          </cell>
          <cell r="G925" t="str">
            <v>successful</v>
          </cell>
        </row>
        <row r="926">
          <cell r="D926">
            <v>39400</v>
          </cell>
          <cell r="G926" t="str">
            <v>successful</v>
          </cell>
        </row>
        <row r="927">
          <cell r="D927">
            <v>3000</v>
          </cell>
          <cell r="G927" t="str">
            <v>successful</v>
          </cell>
        </row>
        <row r="928">
          <cell r="D928">
            <v>8700</v>
          </cell>
          <cell r="G928" t="str">
            <v>failed</v>
          </cell>
        </row>
        <row r="929">
          <cell r="D929">
            <v>7200</v>
          </cell>
          <cell r="G929" t="str">
            <v>failed</v>
          </cell>
        </row>
        <row r="930">
          <cell r="D930">
            <v>167400</v>
          </cell>
          <cell r="G930" t="str">
            <v>successful</v>
          </cell>
        </row>
        <row r="931">
          <cell r="D931">
            <v>5500</v>
          </cell>
          <cell r="G931" t="str">
            <v>successful</v>
          </cell>
        </row>
        <row r="932">
          <cell r="D932">
            <v>3500</v>
          </cell>
          <cell r="G932" t="str">
            <v>successful</v>
          </cell>
        </row>
        <row r="933">
          <cell r="D933">
            <v>7900</v>
          </cell>
          <cell r="G933" t="str">
            <v>failed</v>
          </cell>
        </row>
        <row r="934">
          <cell r="D934">
            <v>2300</v>
          </cell>
          <cell r="G934" t="str">
            <v>successful</v>
          </cell>
        </row>
        <row r="935">
          <cell r="D935">
            <v>73000</v>
          </cell>
          <cell r="G935" t="str">
            <v>successful</v>
          </cell>
        </row>
        <row r="936">
          <cell r="D936">
            <v>6200</v>
          </cell>
          <cell r="G936" t="str">
            <v>successful</v>
          </cell>
        </row>
        <row r="937">
          <cell r="D937">
            <v>6100</v>
          </cell>
          <cell r="G937" t="str">
            <v>successful</v>
          </cell>
        </row>
        <row r="938">
          <cell r="D938">
            <v>103200</v>
          </cell>
          <cell r="G938" t="str">
            <v>failed</v>
          </cell>
        </row>
        <row r="939">
          <cell r="D939">
            <v>171000</v>
          </cell>
          <cell r="G939" t="str">
            <v>canceled</v>
          </cell>
        </row>
        <row r="940">
          <cell r="D940">
            <v>9200</v>
          </cell>
          <cell r="G940" t="str">
            <v>successful</v>
          </cell>
        </row>
        <row r="941">
          <cell r="D941">
            <v>7800</v>
          </cell>
          <cell r="G941" t="str">
            <v>failed</v>
          </cell>
        </row>
        <row r="942">
          <cell r="D942">
            <v>9900</v>
          </cell>
          <cell r="G942" t="str">
            <v>live</v>
          </cell>
        </row>
        <row r="943">
          <cell r="D943">
            <v>43000</v>
          </cell>
          <cell r="G943" t="str">
            <v>failed</v>
          </cell>
        </row>
        <row r="944">
          <cell r="D944">
            <v>9600</v>
          </cell>
          <cell r="G944" t="str">
            <v>failed</v>
          </cell>
        </row>
        <row r="945">
          <cell r="D945">
            <v>7500</v>
          </cell>
          <cell r="G945" t="str">
            <v>successful</v>
          </cell>
        </row>
        <row r="946">
          <cell r="D946">
            <v>10000</v>
          </cell>
          <cell r="G946" t="str">
            <v>failed</v>
          </cell>
        </row>
        <row r="947">
          <cell r="D947">
            <v>172000</v>
          </cell>
          <cell r="G947" t="str">
            <v>failed</v>
          </cell>
        </row>
        <row r="948">
          <cell r="D948">
            <v>153700</v>
          </cell>
          <cell r="G948" t="str">
            <v>failed</v>
          </cell>
        </row>
        <row r="949">
          <cell r="D949">
            <v>3600</v>
          </cell>
          <cell r="G949" t="str">
            <v>failed</v>
          </cell>
        </row>
        <row r="950">
          <cell r="D950">
            <v>9400</v>
          </cell>
          <cell r="G950" t="str">
            <v>canceled</v>
          </cell>
        </row>
        <row r="951">
          <cell r="D951">
            <v>5900</v>
          </cell>
          <cell r="G951" t="str">
            <v>successful</v>
          </cell>
        </row>
        <row r="952">
          <cell r="D952">
            <v>100</v>
          </cell>
          <cell r="G952" t="str">
            <v>failed</v>
          </cell>
        </row>
        <row r="953">
          <cell r="D953">
            <v>14500</v>
          </cell>
          <cell r="G953" t="str">
            <v>successful</v>
          </cell>
        </row>
        <row r="954">
          <cell r="D954">
            <v>145500</v>
          </cell>
          <cell r="G954" t="str">
            <v>canceled</v>
          </cell>
        </row>
        <row r="955">
          <cell r="D955">
            <v>3300</v>
          </cell>
          <cell r="G955" t="str">
            <v>failed</v>
          </cell>
        </row>
        <row r="956">
          <cell r="D956">
            <v>42600</v>
          </cell>
          <cell r="G956" t="str">
            <v>successful</v>
          </cell>
        </row>
        <row r="957">
          <cell r="D957">
            <v>700</v>
          </cell>
          <cell r="G957" t="str">
            <v>successful</v>
          </cell>
        </row>
        <row r="958">
          <cell r="D958">
            <v>187600</v>
          </cell>
          <cell r="G958" t="str">
            <v>failed</v>
          </cell>
        </row>
        <row r="959">
          <cell r="D959">
            <v>9800</v>
          </cell>
          <cell r="G959" t="str">
            <v>successful</v>
          </cell>
        </row>
        <row r="960">
          <cell r="D960">
            <v>1100</v>
          </cell>
          <cell r="G960" t="str">
            <v>successful</v>
          </cell>
        </row>
        <row r="961">
          <cell r="D961">
            <v>145000</v>
          </cell>
          <cell r="G961" t="str">
            <v>failed</v>
          </cell>
        </row>
        <row r="962">
          <cell r="D962">
            <v>5500</v>
          </cell>
          <cell r="G962" t="str">
            <v>failed</v>
          </cell>
        </row>
        <row r="963">
          <cell r="D963">
            <v>5700</v>
          </cell>
          <cell r="G963" t="str">
            <v>successful</v>
          </cell>
        </row>
        <row r="964">
          <cell r="D964">
            <v>3600</v>
          </cell>
          <cell r="G964" t="str">
            <v>successful</v>
          </cell>
        </row>
        <row r="965">
          <cell r="D965">
            <v>5900</v>
          </cell>
          <cell r="G965" t="str">
            <v>failed</v>
          </cell>
        </row>
        <row r="966">
          <cell r="D966">
            <v>3700</v>
          </cell>
          <cell r="G966" t="str">
            <v>successful</v>
          </cell>
        </row>
        <row r="967">
          <cell r="D967">
            <v>2200</v>
          </cell>
          <cell r="G967" t="str">
            <v>successful</v>
          </cell>
        </row>
        <row r="968">
          <cell r="D968">
            <v>1700</v>
          </cell>
          <cell r="G968" t="str">
            <v>successful</v>
          </cell>
        </row>
        <row r="969">
          <cell r="D969">
            <v>88400</v>
          </cell>
          <cell r="G969" t="str">
            <v>successful</v>
          </cell>
        </row>
        <row r="970">
          <cell r="D970">
            <v>2400</v>
          </cell>
          <cell r="G970" t="str">
            <v>successful</v>
          </cell>
        </row>
        <row r="971">
          <cell r="D971">
            <v>7900</v>
          </cell>
          <cell r="G971" t="str">
            <v>successful</v>
          </cell>
        </row>
        <row r="972">
          <cell r="D972">
            <v>94900</v>
          </cell>
          <cell r="G972" t="str">
            <v>failed</v>
          </cell>
        </row>
        <row r="973">
          <cell r="D973">
            <v>5100</v>
          </cell>
          <cell r="G973" t="str">
            <v>failed</v>
          </cell>
        </row>
        <row r="974">
          <cell r="D974">
            <v>42700</v>
          </cell>
          <cell r="G974" t="str">
            <v>successful</v>
          </cell>
        </row>
        <row r="975">
          <cell r="D975">
            <v>121100</v>
          </cell>
          <cell r="G975" t="str">
            <v>failed</v>
          </cell>
        </row>
        <row r="976">
          <cell r="D976">
            <v>800</v>
          </cell>
          <cell r="G976" t="str">
            <v>successful</v>
          </cell>
        </row>
        <row r="977">
          <cell r="D977">
            <v>5400</v>
          </cell>
          <cell r="G977" t="str">
            <v>successful</v>
          </cell>
        </row>
        <row r="978">
          <cell r="D978">
            <v>4000</v>
          </cell>
          <cell r="G978" t="str">
            <v>successful</v>
          </cell>
        </row>
        <row r="979">
          <cell r="D979">
            <v>7000</v>
          </cell>
          <cell r="G979" t="str">
            <v>failed</v>
          </cell>
        </row>
        <row r="980">
          <cell r="D980">
            <v>1000</v>
          </cell>
          <cell r="G980" t="str">
            <v>successful</v>
          </cell>
        </row>
        <row r="981">
          <cell r="D981">
            <v>60200</v>
          </cell>
          <cell r="G981" t="str">
            <v>successful</v>
          </cell>
        </row>
        <row r="982">
          <cell r="D982">
            <v>195200</v>
          </cell>
          <cell r="G982" t="str">
            <v>failed</v>
          </cell>
        </row>
        <row r="983">
          <cell r="D983">
            <v>6700</v>
          </cell>
          <cell r="G983" t="str">
            <v>successful</v>
          </cell>
        </row>
        <row r="984">
          <cell r="D984">
            <v>7200</v>
          </cell>
          <cell r="G984" t="str">
            <v>failed</v>
          </cell>
        </row>
        <row r="985">
          <cell r="D985">
            <v>129100</v>
          </cell>
          <cell r="G985" t="str">
            <v>successful</v>
          </cell>
        </row>
        <row r="986">
          <cell r="D986">
            <v>6500</v>
          </cell>
          <cell r="G986" t="str">
            <v>successful</v>
          </cell>
        </row>
        <row r="987">
          <cell r="D987">
            <v>170600</v>
          </cell>
          <cell r="G987" t="str">
            <v>failed</v>
          </cell>
        </row>
        <row r="988">
          <cell r="D988">
            <v>7800</v>
          </cell>
          <cell r="G988" t="str">
            <v>failed</v>
          </cell>
        </row>
        <row r="989">
          <cell r="D989">
            <v>6200</v>
          </cell>
          <cell r="G989" t="str">
            <v>successful</v>
          </cell>
        </row>
        <row r="990">
          <cell r="D990">
            <v>9400</v>
          </cell>
          <cell r="G990" t="str">
            <v>failed</v>
          </cell>
        </row>
        <row r="991">
          <cell r="D991">
            <v>2400</v>
          </cell>
          <cell r="G991" t="str">
            <v>successful</v>
          </cell>
        </row>
        <row r="992">
          <cell r="D992">
            <v>7800</v>
          </cell>
          <cell r="G992" t="str">
            <v>failed</v>
          </cell>
        </row>
        <row r="993">
          <cell r="D993">
            <v>9800</v>
          </cell>
          <cell r="G993" t="str">
            <v>successful</v>
          </cell>
        </row>
        <row r="994">
          <cell r="D994">
            <v>3100</v>
          </cell>
          <cell r="G994" t="str">
            <v>successful</v>
          </cell>
        </row>
        <row r="995">
          <cell r="D995">
            <v>9800</v>
          </cell>
          <cell r="G995" t="str">
            <v>canceled</v>
          </cell>
        </row>
        <row r="996">
          <cell r="D996">
            <v>141100</v>
          </cell>
          <cell r="G996" t="str">
            <v>failed</v>
          </cell>
        </row>
        <row r="997">
          <cell r="D997">
            <v>97300</v>
          </cell>
          <cell r="G997" t="str">
            <v>successful</v>
          </cell>
        </row>
        <row r="998">
          <cell r="D998">
            <v>6600</v>
          </cell>
          <cell r="G998" t="str">
            <v>failed</v>
          </cell>
        </row>
        <row r="999">
          <cell r="D999">
            <v>7600</v>
          </cell>
          <cell r="G999" t="str">
            <v>canceled</v>
          </cell>
        </row>
        <row r="1000">
          <cell r="D1000">
            <v>66600</v>
          </cell>
          <cell r="G1000" t="str">
            <v>failed</v>
          </cell>
        </row>
        <row r="1001">
          <cell r="D1001">
            <v>111100</v>
          </cell>
          <cell r="G1001" t="str">
            <v>canceled</v>
          </cell>
        </row>
      </sheetData>
      <sheetData sheetId="1">
        <row r="1">
          <cell r="F1" t="str">
            <v>Percentage Successful</v>
          </cell>
          <cell r="G1" t="str">
            <v>Percentage Failed</v>
          </cell>
          <cell r="H1" t="str">
            <v>Percentage Canceled</v>
          </cell>
        </row>
        <row r="2">
          <cell r="A2" t="str">
            <v>Less than 1000</v>
          </cell>
          <cell r="F2">
            <v>0.58823529411764708</v>
          </cell>
          <cell r="G2">
            <v>0.39215686274509803</v>
          </cell>
          <cell r="H2">
            <v>1.9607843137254902E-2</v>
          </cell>
        </row>
        <row r="3">
          <cell r="A3" t="str">
            <v>1000 to 4999</v>
          </cell>
          <cell r="F3">
            <v>0.82683982683982682</v>
          </cell>
          <cell r="G3">
            <v>0.16450216450216451</v>
          </cell>
          <cell r="H3">
            <v>8.658008658008658E-3</v>
          </cell>
        </row>
        <row r="4">
          <cell r="A4" t="str">
            <v>5000 to 9999</v>
          </cell>
          <cell r="F4">
            <v>0.52063492063492067</v>
          </cell>
          <cell r="G4">
            <v>0.4</v>
          </cell>
          <cell r="H4">
            <v>7.9365079365079361E-2</v>
          </cell>
        </row>
        <row r="5">
          <cell r="A5" t="str">
            <v>10000 to 14999</v>
          </cell>
          <cell r="F5">
            <v>0.44444444444444442</v>
          </cell>
          <cell r="G5">
            <v>0.55555555555555558</v>
          </cell>
          <cell r="H5">
            <v>0</v>
          </cell>
        </row>
        <row r="6">
          <cell r="A6" t="str">
            <v>15000 to 19999</v>
          </cell>
          <cell r="F6">
            <v>1</v>
          </cell>
          <cell r="G6">
            <v>0</v>
          </cell>
          <cell r="H6">
            <v>0</v>
          </cell>
        </row>
        <row r="7">
          <cell r="A7" t="str">
            <v>20000 to 24999</v>
          </cell>
          <cell r="F7">
            <v>1</v>
          </cell>
          <cell r="G7">
            <v>0</v>
          </cell>
          <cell r="H7">
            <v>0</v>
          </cell>
        </row>
        <row r="8">
          <cell r="A8" t="str">
            <v>25000 to 29999</v>
          </cell>
          <cell r="F8">
            <v>0.7857142857142857</v>
          </cell>
          <cell r="G8">
            <v>0.21428571428571427</v>
          </cell>
          <cell r="H8">
            <v>0</v>
          </cell>
        </row>
        <row r="9">
          <cell r="A9" t="str">
            <v>30000 to 34999</v>
          </cell>
          <cell r="F9">
            <v>1</v>
          </cell>
          <cell r="G9">
            <v>0</v>
          </cell>
          <cell r="H9">
            <v>0</v>
          </cell>
        </row>
        <row r="10">
          <cell r="A10" t="str">
            <v>35000 to 39999</v>
          </cell>
          <cell r="F10">
            <v>0.66666666666666663</v>
          </cell>
          <cell r="G10">
            <v>0.25</v>
          </cell>
          <cell r="H10">
            <v>8.3333333333333329E-2</v>
          </cell>
        </row>
        <row r="11">
          <cell r="A11" t="str">
            <v>40000 to 44999</v>
          </cell>
          <cell r="F11">
            <v>0.7857142857142857</v>
          </cell>
          <cell r="G11">
            <v>0.21428571428571427</v>
          </cell>
          <cell r="H11">
            <v>0</v>
          </cell>
        </row>
        <row r="12">
          <cell r="A12" t="str">
            <v>45000 to 49999</v>
          </cell>
          <cell r="F12">
            <v>0.72727272727272729</v>
          </cell>
          <cell r="G12">
            <v>0.27272727272727271</v>
          </cell>
          <cell r="H12">
            <v>0</v>
          </cell>
        </row>
        <row r="13">
          <cell r="A13" t="str">
            <v>&gt; or = to 50000</v>
          </cell>
          <cell r="F13">
            <v>0.3737704918032787</v>
          </cell>
          <cell r="G13">
            <v>0.53442622950819674</v>
          </cell>
          <cell r="H13">
            <v>9.1803278688524587E-2</v>
          </cell>
        </row>
      </sheetData>
      <sheetData sheetId="2" refreshError="1"/>
      <sheetData sheetId="3" refreshError="1"/>
      <sheetData sheetId="4" refreshError="1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esto/AppData/Local/Temp/4c6ccd45-0d4f-447d-ba89-f4a23ce067e0_Module1-main.zip.7e0/Module1-main/excel-challeng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esto/AppData/Local/Temp/4c6ccd45-0d4f-447d-ba89-f4a23ce067e0_Module1-main.zip.7e0/Module1-main/excel-challeng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pawadee Naiyakhun" refreshedDate="45108.393806018517" createdVersion="8" refreshedVersion="8" minRefreshableVersion="3" recordCount="1000" xr:uid="{B091A0EF-F45B-41D0-8B91-9EAB81E9355A}">
  <cacheSource type="worksheet">
    <worksheetSource ref="A1:T1001" sheet="Crowdfunding" r:id="rId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erage Donation " numFmtId="2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pawadee Naiyakhun" refreshedDate="45110.547971064814" createdVersion="8" refreshedVersion="8" minRefreshableVersion="3" recordCount="1001" xr:uid="{9CFD3938-FCD3-4255-A37C-B59B1A5A6D0F}">
  <cacheSource type="worksheet">
    <worksheetSource ref="A1:T1048576" sheet="Crowdfunding" r:id="rId2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2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Average Donation " numFmtId="0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s v="food/food trucks"/>
    <n v="0"/>
    <x v="0"/>
    <s v="food trucks"/>
  </r>
  <r>
    <n v="1"/>
    <s v="Odom Inc"/>
    <s v="Managed bottom-line architecture"/>
    <n v="1400"/>
    <n v="14560"/>
    <n v="1040"/>
    <x v="1"/>
    <n v="158"/>
    <x v="1"/>
    <s v="USD"/>
    <n v="1408424400"/>
    <n v="1408597200"/>
    <b v="0"/>
    <b v="1"/>
    <s v="music/rock"/>
    <n v="92.151898734177209"/>
    <x v="1"/>
    <s v="rock"/>
  </r>
  <r>
    <n v="2"/>
    <s v="Melton, Robinson and Fritz"/>
    <s v="Function-based leadingedge pricing structure"/>
    <n v="108400"/>
    <n v="142523"/>
    <n v="131"/>
    <x v="1"/>
    <n v="1425"/>
    <x v="2"/>
    <s v="AUD"/>
    <n v="1384668000"/>
    <n v="1384840800"/>
    <b v="0"/>
    <b v="0"/>
    <s v="technology/web"/>
    <n v="100.01614035087719"/>
    <x v="2"/>
    <s v="web"/>
  </r>
  <r>
    <n v="3"/>
    <s v="Mcdonald, Gonzalez and Ross"/>
    <s v="Vision-oriented fresh-thinking conglomeration"/>
    <n v="4200"/>
    <n v="2477"/>
    <n v="59"/>
    <x v="0"/>
    <n v="24"/>
    <x v="1"/>
    <s v="USD"/>
    <n v="1565499600"/>
    <n v="1568955600"/>
    <b v="0"/>
    <b v="0"/>
    <s v="music/rock"/>
    <n v="103.20833333333333"/>
    <x v="1"/>
    <s v="rock"/>
  </r>
  <r>
    <n v="4"/>
    <s v="Larson-Little"/>
    <s v="Proactive foreground core"/>
    <n v="7600"/>
    <n v="5265"/>
    <n v="69"/>
    <x v="0"/>
    <n v="53"/>
    <x v="1"/>
    <s v="USD"/>
    <n v="1547964000"/>
    <n v="1548309600"/>
    <b v="0"/>
    <b v="0"/>
    <s v="theater/plays"/>
    <n v="99.339622641509436"/>
    <x v="3"/>
    <s v="plays"/>
  </r>
  <r>
    <n v="5"/>
    <s v="Harris Group"/>
    <s v="Open-source optimizing database"/>
    <n v="7600"/>
    <n v="13195"/>
    <n v="174"/>
    <x v="1"/>
    <n v="174"/>
    <x v="3"/>
    <s v="DKK"/>
    <n v="1346130000"/>
    <n v="1347080400"/>
    <b v="0"/>
    <b v="0"/>
    <s v="theater/plays"/>
    <n v="75.833333333333329"/>
    <x v="3"/>
    <s v="plays"/>
  </r>
  <r>
    <n v="6"/>
    <s v="Ortiz, Coleman and Mitchell"/>
    <s v="Operative upward-trending algorithm"/>
    <n v="5200"/>
    <n v="1090"/>
    <n v="21"/>
    <x v="0"/>
    <n v="18"/>
    <x v="4"/>
    <s v="GBP"/>
    <n v="1505278800"/>
    <n v="1505365200"/>
    <b v="0"/>
    <b v="0"/>
    <s v="film &amp; video/documentary"/>
    <n v="60.555555555555557"/>
    <x v="4"/>
    <s v="documentary"/>
  </r>
  <r>
    <n v="7"/>
    <s v="Carter-Guzman"/>
    <s v="Centralized cohesive challenge"/>
    <n v="4500"/>
    <n v="14741"/>
    <n v="328"/>
    <x v="1"/>
    <n v="227"/>
    <x v="3"/>
    <s v="DKK"/>
    <n v="1439442000"/>
    <n v="1439614800"/>
    <b v="0"/>
    <b v="0"/>
    <s v="theater/plays"/>
    <n v="64.93832599118943"/>
    <x v="3"/>
    <s v="plays"/>
  </r>
  <r>
    <n v="8"/>
    <s v="Nunez-Richards"/>
    <s v="Exclusive attitude-oriented intranet"/>
    <n v="110100"/>
    <n v="21946"/>
    <n v="20"/>
    <x v="2"/>
    <n v="708"/>
    <x v="3"/>
    <s v="DKK"/>
    <n v="1281330000"/>
    <n v="1281502800"/>
    <b v="0"/>
    <b v="0"/>
    <s v="theater/plays"/>
    <n v="30.997175141242938"/>
    <x v="3"/>
    <s v="plays"/>
  </r>
  <r>
    <n v="9"/>
    <s v="Rangel, Holt and Jones"/>
    <s v="Open-source fresh-thinking model"/>
    <n v="6200"/>
    <n v="3208"/>
    <n v="52"/>
    <x v="0"/>
    <n v="44"/>
    <x v="1"/>
    <s v="USD"/>
    <n v="1379566800"/>
    <n v="1383804000"/>
    <b v="0"/>
    <b v="0"/>
    <s v="music/electric music"/>
    <n v="72.909090909090907"/>
    <x v="1"/>
    <s v="electric music"/>
  </r>
  <r>
    <n v="10"/>
    <s v="Green Ltd"/>
    <s v="Monitored empowering installation"/>
    <n v="5200"/>
    <n v="13838"/>
    <n v="266"/>
    <x v="1"/>
    <n v="220"/>
    <x v="1"/>
    <s v="USD"/>
    <n v="1281762000"/>
    <n v="1285909200"/>
    <b v="0"/>
    <b v="0"/>
    <s v="film &amp; video/drama"/>
    <n v="62.9"/>
    <x v="4"/>
    <s v="drama"/>
  </r>
  <r>
    <n v="11"/>
    <s v="Perez, Johnson and Gardner"/>
    <s v="Grass-roots zero administration system engine"/>
    <n v="6300"/>
    <n v="3030"/>
    <n v="48"/>
    <x v="0"/>
    <n v="27"/>
    <x v="1"/>
    <s v="USD"/>
    <n v="1285045200"/>
    <n v="1285563600"/>
    <b v="0"/>
    <b v="1"/>
    <s v="theater/plays"/>
    <n v="112.22222222222223"/>
    <x v="3"/>
    <s v="plays"/>
  </r>
  <r>
    <n v="12"/>
    <s v="Kim Ltd"/>
    <s v="Assimilated hybrid intranet"/>
    <n v="6300"/>
    <n v="5629"/>
    <n v="89"/>
    <x v="0"/>
    <n v="55"/>
    <x v="1"/>
    <s v="USD"/>
    <n v="1571720400"/>
    <n v="1572411600"/>
    <b v="0"/>
    <b v="0"/>
    <s v="film &amp; video/drama"/>
    <n v="102.34545454545454"/>
    <x v="4"/>
    <s v="drama"/>
  </r>
  <r>
    <n v="13"/>
    <s v="Walker, Taylor and Coleman"/>
    <s v="Multi-tiered directional open architecture"/>
    <n v="4200"/>
    <n v="10295"/>
    <n v="245"/>
    <x v="1"/>
    <n v="98"/>
    <x v="1"/>
    <s v="USD"/>
    <n v="1465621200"/>
    <n v="1466658000"/>
    <b v="0"/>
    <b v="0"/>
    <s v="music/indie rock"/>
    <n v="105.05102040816327"/>
    <x v="1"/>
    <s v="indie rock"/>
  </r>
  <r>
    <n v="14"/>
    <s v="Rodriguez, Rose and Stewart"/>
    <s v="Cloned directional synergy"/>
    <n v="28200"/>
    <n v="18829"/>
    <n v="67"/>
    <x v="0"/>
    <n v="200"/>
    <x v="1"/>
    <s v="USD"/>
    <n v="1331013600"/>
    <n v="1333342800"/>
    <b v="0"/>
    <b v="0"/>
    <s v="music/indie rock"/>
    <n v="94.144999999999996"/>
    <x v="1"/>
    <s v="indie rock"/>
  </r>
  <r>
    <n v="15"/>
    <s v="Wright, Hunt and Rowe"/>
    <s v="Extended eco-centric pricing structure"/>
    <n v="81200"/>
    <n v="38414"/>
    <n v="47"/>
    <x v="0"/>
    <n v="452"/>
    <x v="1"/>
    <s v="USD"/>
    <n v="1575957600"/>
    <n v="1576303200"/>
    <b v="0"/>
    <b v="0"/>
    <s v="technology/wearables"/>
    <n v="84.986725663716811"/>
    <x v="2"/>
    <s v="wearables"/>
  </r>
  <r>
    <n v="16"/>
    <s v="Hines Inc"/>
    <s v="Cross-platform systemic adapter"/>
    <n v="1700"/>
    <n v="11041"/>
    <n v="649"/>
    <x v="1"/>
    <n v="100"/>
    <x v="1"/>
    <s v="USD"/>
    <n v="1390370400"/>
    <n v="1392271200"/>
    <b v="0"/>
    <b v="0"/>
    <s v="publishing/nonfiction"/>
    <n v="110.41"/>
    <x v="5"/>
    <s v="nonfiction"/>
  </r>
  <r>
    <n v="17"/>
    <s v="Cochran-Nguyen"/>
    <s v="Seamless 4thgeneration methodology"/>
    <n v="84600"/>
    <n v="134845"/>
    <n v="159"/>
    <x v="1"/>
    <n v="1249"/>
    <x v="1"/>
    <s v="USD"/>
    <n v="1294812000"/>
    <n v="1294898400"/>
    <b v="0"/>
    <b v="0"/>
    <s v="film &amp; video/animation"/>
    <n v="107.96236989591674"/>
    <x v="4"/>
    <s v="animation"/>
  </r>
  <r>
    <n v="18"/>
    <s v="Johnson-Gould"/>
    <s v="Exclusive needs-based adapter"/>
    <n v="9100"/>
    <n v="6089"/>
    <n v="67"/>
    <x v="3"/>
    <n v="135"/>
    <x v="1"/>
    <s v="USD"/>
    <n v="1536382800"/>
    <n v="1537074000"/>
    <b v="0"/>
    <b v="0"/>
    <s v="theater/plays"/>
    <n v="45.103703703703701"/>
    <x v="3"/>
    <s v="plays"/>
  </r>
  <r>
    <n v="19"/>
    <s v="Perez-Hess"/>
    <s v="Down-sized cohesive archive"/>
    <n v="62500"/>
    <n v="30331"/>
    <n v="49"/>
    <x v="0"/>
    <n v="674"/>
    <x v="1"/>
    <s v="USD"/>
    <n v="1551679200"/>
    <n v="1553490000"/>
    <b v="0"/>
    <b v="1"/>
    <s v="theater/plays"/>
    <n v="45.001483679525222"/>
    <x v="3"/>
    <s v="plays"/>
  </r>
  <r>
    <n v="20"/>
    <s v="Reeves, Thompson and Richardson"/>
    <s v="Proactive composite alliance"/>
    <n v="131800"/>
    <n v="147936"/>
    <n v="112"/>
    <x v="1"/>
    <n v="1396"/>
    <x v="1"/>
    <s v="USD"/>
    <n v="1406523600"/>
    <n v="1406523600"/>
    <b v="0"/>
    <b v="0"/>
    <s v="film &amp; video/drama"/>
    <n v="105.97134670487107"/>
    <x v="4"/>
    <s v="drama"/>
  </r>
  <r>
    <n v="21"/>
    <s v="Simmons-Reynolds"/>
    <s v="Re-engineered intangible definition"/>
    <n v="94000"/>
    <n v="38533"/>
    <n v="41"/>
    <x v="0"/>
    <n v="558"/>
    <x v="1"/>
    <s v="USD"/>
    <n v="1313384400"/>
    <n v="1316322000"/>
    <b v="0"/>
    <b v="0"/>
    <s v="theater/plays"/>
    <n v="69.055555555555557"/>
    <x v="3"/>
    <s v="plays"/>
  </r>
  <r>
    <n v="22"/>
    <s v="Collier Inc"/>
    <s v="Enhanced dynamic definition"/>
    <n v="59100"/>
    <n v="75690"/>
    <n v="128"/>
    <x v="1"/>
    <n v="890"/>
    <x v="1"/>
    <s v="USD"/>
    <n v="1522731600"/>
    <n v="1524027600"/>
    <b v="0"/>
    <b v="0"/>
    <s v="theater/plays"/>
    <n v="85.044943820224717"/>
    <x v="3"/>
    <s v="plays"/>
  </r>
  <r>
    <n v="23"/>
    <s v="Gray-Jenkins"/>
    <s v="Devolved next generation adapter"/>
    <n v="4500"/>
    <n v="14942"/>
    <n v="332"/>
    <x v="1"/>
    <n v="142"/>
    <x v="4"/>
    <s v="GBP"/>
    <n v="1550124000"/>
    <n v="1554699600"/>
    <b v="0"/>
    <b v="0"/>
    <s v="film &amp; video/documentary"/>
    <n v="105.22535211267606"/>
    <x v="4"/>
    <s v="documentary"/>
  </r>
  <r>
    <n v="24"/>
    <s v="Scott, Wilson and Martin"/>
    <s v="Cross-platform intermediate frame"/>
    <n v="92400"/>
    <n v="104257"/>
    <n v="113"/>
    <x v="1"/>
    <n v="2673"/>
    <x v="1"/>
    <s v="USD"/>
    <n v="1403326800"/>
    <n v="1403499600"/>
    <b v="0"/>
    <b v="0"/>
    <s v="technology/wearables"/>
    <n v="39.003741114852225"/>
    <x v="2"/>
    <s v="wearables"/>
  </r>
  <r>
    <n v="25"/>
    <s v="Caldwell, Velazquez and Wilson"/>
    <s v="Monitored impactful analyzer"/>
    <n v="5500"/>
    <n v="11904"/>
    <n v="216"/>
    <x v="1"/>
    <n v="163"/>
    <x v="1"/>
    <s v="USD"/>
    <n v="1305694800"/>
    <n v="1307422800"/>
    <b v="0"/>
    <b v="1"/>
    <s v="games/video games"/>
    <n v="73.030674846625772"/>
    <x v="6"/>
    <s v="video games"/>
  </r>
  <r>
    <n v="26"/>
    <s v="Spencer-Bates"/>
    <s v="Optional responsive customer loyalty"/>
    <n v="107500"/>
    <n v="51814"/>
    <n v="48"/>
    <x v="3"/>
    <n v="1480"/>
    <x v="1"/>
    <s v="USD"/>
    <n v="1533013200"/>
    <n v="1535346000"/>
    <b v="0"/>
    <b v="0"/>
    <s v="theater/plays"/>
    <n v="35.009459459459457"/>
    <x v="3"/>
    <s v="plays"/>
  </r>
  <r>
    <n v="27"/>
    <s v="Best, Carr and Williams"/>
    <s v="Diverse transitional migration"/>
    <n v="2000"/>
    <n v="1599"/>
    <n v="80"/>
    <x v="0"/>
    <n v="15"/>
    <x v="1"/>
    <s v="USD"/>
    <n v="1443848400"/>
    <n v="1444539600"/>
    <b v="0"/>
    <b v="0"/>
    <s v="music/rock"/>
    <n v="106.6"/>
    <x v="1"/>
    <s v="rock"/>
  </r>
  <r>
    <n v="28"/>
    <s v="Campbell, Brown and Powell"/>
    <s v="Synchronized global task-force"/>
    <n v="130800"/>
    <n v="137635"/>
    <n v="105"/>
    <x v="1"/>
    <n v="2220"/>
    <x v="1"/>
    <s v="USD"/>
    <n v="1265695200"/>
    <n v="1267682400"/>
    <b v="0"/>
    <b v="1"/>
    <s v="theater/plays"/>
    <n v="61.997747747747745"/>
    <x v="3"/>
    <s v="plays"/>
  </r>
  <r>
    <n v="29"/>
    <s v="Johnson, Parker and Haynes"/>
    <s v="Focused 6thgeneration forecast"/>
    <n v="45900"/>
    <n v="150965"/>
    <n v="329"/>
    <x v="1"/>
    <n v="1606"/>
    <x v="5"/>
    <s v="CHF"/>
    <n v="1532062800"/>
    <n v="1535518800"/>
    <b v="0"/>
    <b v="0"/>
    <s v="film &amp; video/shorts"/>
    <n v="94.000622665006233"/>
    <x v="4"/>
    <s v="shorts"/>
  </r>
  <r>
    <n v="30"/>
    <s v="Clark-Cooke"/>
    <s v="Down-sized analyzing challenge"/>
    <n v="9000"/>
    <n v="14455"/>
    <n v="161"/>
    <x v="1"/>
    <n v="129"/>
    <x v="1"/>
    <s v="USD"/>
    <n v="1558674000"/>
    <n v="1559106000"/>
    <b v="0"/>
    <b v="0"/>
    <s v="film &amp; video/animation"/>
    <n v="112.05426356589147"/>
    <x v="4"/>
    <s v="animation"/>
  </r>
  <r>
    <n v="31"/>
    <s v="Schroeder Ltd"/>
    <s v="Progressive needs-based focus group"/>
    <n v="3500"/>
    <n v="10850"/>
    <n v="310"/>
    <x v="1"/>
    <n v="226"/>
    <x v="4"/>
    <s v="GBP"/>
    <n v="1451973600"/>
    <n v="1454392800"/>
    <b v="0"/>
    <b v="0"/>
    <s v="games/video games"/>
    <n v="48.008849557522126"/>
    <x v="6"/>
    <s v="video games"/>
  </r>
  <r>
    <n v="32"/>
    <s v="Jackson PLC"/>
    <s v="Ergonomic 6thgeneration success"/>
    <n v="101000"/>
    <n v="87676"/>
    <n v="87"/>
    <x v="0"/>
    <n v="2307"/>
    <x v="6"/>
    <s v="EUR"/>
    <n v="1515564000"/>
    <n v="1517896800"/>
    <b v="0"/>
    <b v="0"/>
    <s v="film &amp; video/documentary"/>
    <n v="38.004334633723452"/>
    <x v="4"/>
    <s v="documentary"/>
  </r>
  <r>
    <n v="33"/>
    <s v="Blair, Collins and Carter"/>
    <s v="Exclusive interactive approach"/>
    <n v="50200"/>
    <n v="189666"/>
    <n v="378"/>
    <x v="1"/>
    <n v="5419"/>
    <x v="1"/>
    <s v="USD"/>
    <n v="1412485200"/>
    <n v="1415685600"/>
    <b v="0"/>
    <b v="0"/>
    <s v="theater/plays"/>
    <n v="35.000184535892231"/>
    <x v="3"/>
    <s v="plays"/>
  </r>
  <r>
    <n v="34"/>
    <s v="Maldonado and Sons"/>
    <s v="Reverse-engineered asynchronous archive"/>
    <n v="9300"/>
    <n v="14025"/>
    <n v="151"/>
    <x v="1"/>
    <n v="165"/>
    <x v="1"/>
    <s v="USD"/>
    <n v="1490245200"/>
    <n v="1490677200"/>
    <b v="0"/>
    <b v="0"/>
    <s v="film &amp; video/documentary"/>
    <n v="85"/>
    <x v="4"/>
    <s v="documentary"/>
  </r>
  <r>
    <n v="35"/>
    <s v="Mitchell and Sons"/>
    <s v="Synergized intangible challenge"/>
    <n v="125500"/>
    <n v="188628"/>
    <n v="150"/>
    <x v="1"/>
    <n v="1965"/>
    <x v="3"/>
    <s v="DKK"/>
    <n v="1547877600"/>
    <n v="1551506400"/>
    <b v="0"/>
    <b v="1"/>
    <s v="film &amp; video/drama"/>
    <n v="95.993893129770996"/>
    <x v="4"/>
    <s v="drama"/>
  </r>
  <r>
    <n v="36"/>
    <s v="Jackson-Lewis"/>
    <s v="Monitored multi-state encryption"/>
    <n v="700"/>
    <n v="1101"/>
    <n v="157"/>
    <x v="1"/>
    <n v="16"/>
    <x v="1"/>
    <s v="USD"/>
    <n v="1298700000"/>
    <n v="1300856400"/>
    <b v="0"/>
    <b v="0"/>
    <s v="theater/plays"/>
    <n v="68.8125"/>
    <x v="3"/>
    <s v="plays"/>
  </r>
  <r>
    <n v="37"/>
    <s v="Black, Armstrong and Anderson"/>
    <s v="Profound attitude-oriented functionalities"/>
    <n v="8100"/>
    <n v="11339"/>
    <n v="140"/>
    <x v="1"/>
    <n v="107"/>
    <x v="1"/>
    <s v="USD"/>
    <n v="1570338000"/>
    <n v="1573192800"/>
    <b v="0"/>
    <b v="1"/>
    <s v="publishing/fiction"/>
    <n v="105.97196261682242"/>
    <x v="5"/>
    <s v="fiction"/>
  </r>
  <r>
    <n v="38"/>
    <s v="Maldonado-Gonzalez"/>
    <s v="Digitized client-driven database"/>
    <n v="3100"/>
    <n v="10085"/>
    <n v="325"/>
    <x v="1"/>
    <n v="134"/>
    <x v="1"/>
    <s v="USD"/>
    <n v="1287378000"/>
    <n v="1287810000"/>
    <b v="0"/>
    <b v="0"/>
    <s v="photography/photography books"/>
    <n v="75.261194029850742"/>
    <x v="7"/>
    <s v="photography books"/>
  </r>
  <r>
    <n v="39"/>
    <s v="Kim-Rice"/>
    <s v="Organized bi-directional function"/>
    <n v="9900"/>
    <n v="5027"/>
    <n v="51"/>
    <x v="0"/>
    <n v="88"/>
    <x v="3"/>
    <s v="DKK"/>
    <n v="1361772000"/>
    <n v="1362978000"/>
    <b v="0"/>
    <b v="0"/>
    <s v="theater/plays"/>
    <n v="57.125"/>
    <x v="3"/>
    <s v="plays"/>
  </r>
  <r>
    <n v="40"/>
    <s v="Garcia, Garcia and Lopez"/>
    <s v="Reduced stable middleware"/>
    <n v="8800"/>
    <n v="14878"/>
    <n v="169"/>
    <x v="1"/>
    <n v="198"/>
    <x v="1"/>
    <s v="USD"/>
    <n v="1275714000"/>
    <n v="1277355600"/>
    <b v="0"/>
    <b v="1"/>
    <s v="technology/wearables"/>
    <n v="75.141414141414145"/>
    <x v="2"/>
    <s v="wearables"/>
  </r>
  <r>
    <n v="41"/>
    <s v="Watts Group"/>
    <s v="Universal 5thgeneration neural-net"/>
    <n v="5600"/>
    <n v="11924"/>
    <n v="213"/>
    <x v="1"/>
    <n v="111"/>
    <x v="6"/>
    <s v="EUR"/>
    <n v="1346734800"/>
    <n v="1348981200"/>
    <b v="0"/>
    <b v="1"/>
    <s v="music/rock"/>
    <n v="107.42342342342343"/>
    <x v="1"/>
    <s v="rock"/>
  </r>
  <r>
    <n v="42"/>
    <s v="Werner-Bryant"/>
    <s v="Virtual uniform frame"/>
    <n v="1800"/>
    <n v="7991"/>
    <n v="444"/>
    <x v="1"/>
    <n v="222"/>
    <x v="1"/>
    <s v="USD"/>
    <n v="1309755600"/>
    <n v="1310533200"/>
    <b v="0"/>
    <b v="0"/>
    <s v="food/food trucks"/>
    <n v="35.995495495495497"/>
    <x v="0"/>
    <s v="food trucks"/>
  </r>
  <r>
    <n v="43"/>
    <s v="Schmitt-Mendoza"/>
    <s v="Profound explicit paradigm"/>
    <n v="90200"/>
    <n v="167717"/>
    <n v="186"/>
    <x v="1"/>
    <n v="6212"/>
    <x v="1"/>
    <s v="USD"/>
    <n v="1406178000"/>
    <n v="1407560400"/>
    <b v="0"/>
    <b v="0"/>
    <s v="publishing/radio &amp; podcasts"/>
    <n v="26.998873148744366"/>
    <x v="5"/>
    <s v="radio &amp; podcasts"/>
  </r>
  <r>
    <n v="44"/>
    <s v="Reid-Mccullough"/>
    <s v="Visionary real-time groupware"/>
    <n v="1600"/>
    <n v="10541"/>
    <n v="659"/>
    <x v="1"/>
    <n v="98"/>
    <x v="3"/>
    <s v="DKK"/>
    <n v="1552798800"/>
    <n v="1552885200"/>
    <b v="0"/>
    <b v="0"/>
    <s v="publishing/fiction"/>
    <n v="107.56122448979592"/>
    <x v="5"/>
    <s v="fiction"/>
  </r>
  <r>
    <n v="45"/>
    <s v="Woods-Clark"/>
    <s v="Networked tertiary Graphical User Interface"/>
    <n v="9500"/>
    <n v="4530"/>
    <n v="48"/>
    <x v="0"/>
    <n v="48"/>
    <x v="1"/>
    <s v="USD"/>
    <n v="1478062800"/>
    <n v="1479362400"/>
    <b v="0"/>
    <b v="1"/>
    <s v="theater/plays"/>
    <n v="94.375"/>
    <x v="3"/>
    <s v="plays"/>
  </r>
  <r>
    <n v="46"/>
    <s v="Vaughn, Hunt and Caldwell"/>
    <s v="Virtual grid-enabled task-force"/>
    <n v="3700"/>
    <n v="4247"/>
    <n v="115"/>
    <x v="1"/>
    <n v="92"/>
    <x v="1"/>
    <s v="USD"/>
    <n v="1278565200"/>
    <n v="1280552400"/>
    <b v="0"/>
    <b v="0"/>
    <s v="music/rock"/>
    <n v="46.163043478260867"/>
    <x v="1"/>
    <s v="rock"/>
  </r>
  <r>
    <n v="47"/>
    <s v="Bennett and Sons"/>
    <s v="Function-based multi-state software"/>
    <n v="1500"/>
    <n v="7129"/>
    <n v="475"/>
    <x v="1"/>
    <n v="149"/>
    <x v="1"/>
    <s v="USD"/>
    <n v="1396069200"/>
    <n v="1398661200"/>
    <b v="0"/>
    <b v="0"/>
    <s v="theater/plays"/>
    <n v="47.845637583892618"/>
    <x v="3"/>
    <s v="plays"/>
  </r>
  <r>
    <n v="48"/>
    <s v="Lamb Inc"/>
    <s v="Optimized leadingedge concept"/>
    <n v="33300"/>
    <n v="128862"/>
    <n v="387"/>
    <x v="1"/>
    <n v="2431"/>
    <x v="1"/>
    <s v="USD"/>
    <n v="1435208400"/>
    <n v="1436245200"/>
    <b v="0"/>
    <b v="0"/>
    <s v="theater/plays"/>
    <n v="53.007815713698065"/>
    <x v="3"/>
    <s v="plays"/>
  </r>
  <r>
    <n v="49"/>
    <s v="Casey-Kelly"/>
    <s v="Sharable holistic interface"/>
    <n v="7200"/>
    <n v="13653"/>
    <n v="190"/>
    <x v="1"/>
    <n v="303"/>
    <x v="1"/>
    <s v="USD"/>
    <n v="1571547600"/>
    <n v="1575439200"/>
    <b v="0"/>
    <b v="0"/>
    <s v="music/rock"/>
    <n v="45.059405940594061"/>
    <x v="1"/>
    <s v="rock"/>
  </r>
  <r>
    <n v="50"/>
    <s v="Jones, Taylor and Moore"/>
    <s v="Down-sized system-worthy secured line"/>
    <n v="100"/>
    <n v="2"/>
    <n v="2"/>
    <x v="0"/>
    <n v="1"/>
    <x v="6"/>
    <s v="EUR"/>
    <n v="1375333200"/>
    <n v="1377752400"/>
    <b v="0"/>
    <b v="0"/>
    <s v="music/metal"/>
    <n v="2"/>
    <x v="1"/>
    <s v="metal"/>
  </r>
  <r>
    <n v="51"/>
    <s v="Bradshaw, Gill and Donovan"/>
    <s v="Inverse secondary infrastructure"/>
    <n v="158100"/>
    <n v="145243"/>
    <n v="92"/>
    <x v="0"/>
    <n v="1467"/>
    <x v="4"/>
    <s v="GBP"/>
    <n v="1332824400"/>
    <n v="1334206800"/>
    <b v="0"/>
    <b v="1"/>
    <s v="technology/wearables"/>
    <n v="99.006816632583508"/>
    <x v="2"/>
    <s v="wearables"/>
  </r>
  <r>
    <n v="52"/>
    <s v="Hernandez, Rodriguez and Clark"/>
    <s v="Organic foreground leverage"/>
    <n v="7200"/>
    <n v="2459"/>
    <n v="34"/>
    <x v="0"/>
    <n v="75"/>
    <x v="1"/>
    <s v="USD"/>
    <n v="1284526800"/>
    <n v="1284872400"/>
    <b v="0"/>
    <b v="0"/>
    <s v="theater/plays"/>
    <n v="32.786666666666669"/>
    <x v="3"/>
    <s v="plays"/>
  </r>
  <r>
    <n v="53"/>
    <s v="Smith-Jones"/>
    <s v="Reverse-engineered static concept"/>
    <n v="8800"/>
    <n v="12356"/>
    <n v="140"/>
    <x v="1"/>
    <n v="209"/>
    <x v="1"/>
    <s v="USD"/>
    <n v="1400562000"/>
    <n v="1403931600"/>
    <b v="0"/>
    <b v="0"/>
    <s v="film &amp; video/drama"/>
    <n v="59.119617224880386"/>
    <x v="4"/>
    <s v="drama"/>
  </r>
  <r>
    <n v="54"/>
    <s v="Roy PLC"/>
    <s v="Multi-channeled neutral customer loyalty"/>
    <n v="6000"/>
    <n v="5392"/>
    <n v="90"/>
    <x v="0"/>
    <n v="120"/>
    <x v="1"/>
    <s v="USD"/>
    <n v="1520748000"/>
    <n v="1521262800"/>
    <b v="0"/>
    <b v="0"/>
    <s v="technology/wearables"/>
    <n v="44.93333333333333"/>
    <x v="2"/>
    <s v="wearables"/>
  </r>
  <r>
    <n v="55"/>
    <s v="Wright, Brooks and Villarreal"/>
    <s v="Reverse-engineered bifurcated strategy"/>
    <n v="6600"/>
    <n v="11746"/>
    <n v="178"/>
    <x v="1"/>
    <n v="131"/>
    <x v="1"/>
    <s v="USD"/>
    <n v="1532926800"/>
    <n v="1533358800"/>
    <b v="0"/>
    <b v="0"/>
    <s v="music/jazz"/>
    <n v="89.664122137404576"/>
    <x v="1"/>
    <s v="jazz"/>
  </r>
  <r>
    <n v="56"/>
    <s v="Flores, Miller and Johnson"/>
    <s v="Horizontal context-sensitive knowledge user"/>
    <n v="8000"/>
    <n v="11493"/>
    <n v="144"/>
    <x v="1"/>
    <n v="164"/>
    <x v="1"/>
    <s v="USD"/>
    <n v="1420869600"/>
    <n v="1421474400"/>
    <b v="0"/>
    <b v="0"/>
    <s v="technology/wearables"/>
    <n v="70.079268292682926"/>
    <x v="2"/>
    <s v="wearables"/>
  </r>
  <r>
    <n v="57"/>
    <s v="Bridges, Freeman and Kim"/>
    <s v="Cross-group multi-state task-force"/>
    <n v="2900"/>
    <n v="6243"/>
    <n v="215"/>
    <x v="1"/>
    <n v="201"/>
    <x v="1"/>
    <s v="USD"/>
    <n v="1504242000"/>
    <n v="1505278800"/>
    <b v="0"/>
    <b v="0"/>
    <s v="games/video games"/>
    <n v="31.059701492537314"/>
    <x v="6"/>
    <s v="video games"/>
  </r>
  <r>
    <n v="58"/>
    <s v="Anderson-Perez"/>
    <s v="Expanded 3rdgeneration strategy"/>
    <n v="2700"/>
    <n v="6132"/>
    <n v="227"/>
    <x v="1"/>
    <n v="211"/>
    <x v="1"/>
    <s v="USD"/>
    <n v="1442811600"/>
    <n v="1443934800"/>
    <b v="0"/>
    <b v="0"/>
    <s v="theater/plays"/>
    <n v="29.061611374407583"/>
    <x v="3"/>
    <s v="plays"/>
  </r>
  <r>
    <n v="59"/>
    <s v="Wright, Fox and Marks"/>
    <s v="Assimilated real-time support"/>
    <n v="1400"/>
    <n v="3851"/>
    <n v="275"/>
    <x v="1"/>
    <n v="128"/>
    <x v="1"/>
    <s v="USD"/>
    <n v="1497243600"/>
    <n v="1498539600"/>
    <b v="0"/>
    <b v="1"/>
    <s v="theater/plays"/>
    <n v="30.0859375"/>
    <x v="3"/>
    <s v="plays"/>
  </r>
  <r>
    <n v="60"/>
    <s v="Crawford-Peters"/>
    <s v="User-centric regional database"/>
    <n v="94200"/>
    <n v="135997"/>
    <n v="144"/>
    <x v="1"/>
    <n v="1600"/>
    <x v="0"/>
    <s v="CAD"/>
    <n v="1342501200"/>
    <n v="1342760400"/>
    <b v="0"/>
    <b v="0"/>
    <s v="theater/plays"/>
    <n v="84.998125000000002"/>
    <x v="3"/>
    <s v="plays"/>
  </r>
  <r>
    <n v="61"/>
    <s v="Romero-Hoffman"/>
    <s v="Open-source zero administration complexity"/>
    <n v="199200"/>
    <n v="184750"/>
    <n v="93"/>
    <x v="0"/>
    <n v="2253"/>
    <x v="0"/>
    <s v="CAD"/>
    <n v="1298268000"/>
    <n v="1301720400"/>
    <b v="0"/>
    <b v="0"/>
    <s v="theater/plays"/>
    <n v="82.001775410563695"/>
    <x v="3"/>
    <s v="plays"/>
  </r>
  <r>
    <n v="62"/>
    <s v="Sparks-West"/>
    <s v="Organized incremental standardization"/>
    <n v="2000"/>
    <n v="14452"/>
    <n v="723"/>
    <x v="1"/>
    <n v="249"/>
    <x v="1"/>
    <s v="USD"/>
    <n v="1433480400"/>
    <n v="1433566800"/>
    <b v="0"/>
    <b v="0"/>
    <s v="technology/web"/>
    <n v="58.040160642570278"/>
    <x v="2"/>
    <s v="web"/>
  </r>
  <r>
    <n v="63"/>
    <s v="Baker, Morgan and Brown"/>
    <s v="Assimilated didactic open system"/>
    <n v="4700"/>
    <n v="557"/>
    <n v="12"/>
    <x v="0"/>
    <n v="5"/>
    <x v="1"/>
    <s v="USD"/>
    <n v="1493355600"/>
    <n v="1493874000"/>
    <b v="0"/>
    <b v="0"/>
    <s v="theater/plays"/>
    <n v="111.4"/>
    <x v="3"/>
    <s v="plays"/>
  </r>
  <r>
    <n v="64"/>
    <s v="Mosley-Gilbert"/>
    <s v="Vision-oriented logistical intranet"/>
    <n v="2800"/>
    <n v="2734"/>
    <n v="98"/>
    <x v="0"/>
    <n v="38"/>
    <x v="1"/>
    <s v="USD"/>
    <n v="1530507600"/>
    <n v="1531803600"/>
    <b v="0"/>
    <b v="1"/>
    <s v="technology/web"/>
    <n v="71.94736842105263"/>
    <x v="2"/>
    <s v="web"/>
  </r>
  <r>
    <n v="65"/>
    <s v="Berry-Boyer"/>
    <s v="Mandatory incremental projection"/>
    <n v="6100"/>
    <n v="14405"/>
    <n v="236"/>
    <x v="1"/>
    <n v="236"/>
    <x v="1"/>
    <s v="USD"/>
    <n v="1296108000"/>
    <n v="1296712800"/>
    <b v="0"/>
    <b v="0"/>
    <s v="theater/plays"/>
    <n v="61.038135593220339"/>
    <x v="3"/>
    <s v="plays"/>
  </r>
  <r>
    <n v="66"/>
    <s v="Sanders-Allen"/>
    <s v="Grass-roots needs-based encryption"/>
    <n v="2900"/>
    <n v="1307"/>
    <n v="45"/>
    <x v="0"/>
    <n v="12"/>
    <x v="1"/>
    <s v="USD"/>
    <n v="1428469200"/>
    <n v="1428901200"/>
    <b v="0"/>
    <b v="1"/>
    <s v="theater/plays"/>
    <n v="108.91666666666667"/>
    <x v="3"/>
    <s v="plays"/>
  </r>
  <r>
    <n v="67"/>
    <s v="Lopez Inc"/>
    <s v="Team-oriented 6thgeneration middleware"/>
    <n v="72600"/>
    <n v="117892"/>
    <n v="162"/>
    <x v="1"/>
    <n v="4065"/>
    <x v="4"/>
    <s v="GBP"/>
    <n v="1264399200"/>
    <n v="1264831200"/>
    <b v="0"/>
    <b v="1"/>
    <s v="technology/wearables"/>
    <n v="29.001722017220171"/>
    <x v="2"/>
    <s v="wearables"/>
  </r>
  <r>
    <n v="68"/>
    <s v="Moreno-Turner"/>
    <s v="Inverse multi-tasking installation"/>
    <n v="5700"/>
    <n v="14508"/>
    <n v="255"/>
    <x v="1"/>
    <n v="246"/>
    <x v="6"/>
    <s v="EUR"/>
    <n v="1501131600"/>
    <n v="1505192400"/>
    <b v="0"/>
    <b v="1"/>
    <s v="theater/plays"/>
    <n v="58.975609756097562"/>
    <x v="3"/>
    <s v="plays"/>
  </r>
  <r>
    <n v="69"/>
    <s v="Jones-Watson"/>
    <s v="Switchable disintermediate moderator"/>
    <n v="7900"/>
    <n v="1901"/>
    <n v="24"/>
    <x v="3"/>
    <n v="17"/>
    <x v="1"/>
    <s v="USD"/>
    <n v="1292738400"/>
    <n v="1295676000"/>
    <b v="0"/>
    <b v="0"/>
    <s v="theater/plays"/>
    <n v="111.82352941176471"/>
    <x v="3"/>
    <s v="plays"/>
  </r>
  <r>
    <n v="70"/>
    <s v="Barker Inc"/>
    <s v="Re-engineered 24/7 task-force"/>
    <n v="128000"/>
    <n v="158389"/>
    <n v="124"/>
    <x v="1"/>
    <n v="2475"/>
    <x v="6"/>
    <s v="EUR"/>
    <n v="1288674000"/>
    <n v="1292911200"/>
    <b v="0"/>
    <b v="1"/>
    <s v="theater/plays"/>
    <n v="63.995555555555555"/>
    <x v="3"/>
    <s v="plays"/>
  </r>
  <r>
    <n v="71"/>
    <s v="Tate, Bass and House"/>
    <s v="Organic object-oriented budgetary management"/>
    <n v="6000"/>
    <n v="6484"/>
    <n v="108"/>
    <x v="1"/>
    <n v="76"/>
    <x v="1"/>
    <s v="USD"/>
    <n v="1575093600"/>
    <n v="1575439200"/>
    <b v="0"/>
    <b v="0"/>
    <s v="theater/plays"/>
    <n v="85.315789473684205"/>
    <x v="3"/>
    <s v="plays"/>
  </r>
  <r>
    <n v="72"/>
    <s v="Hampton, Lewis and Ray"/>
    <s v="Seamless coherent parallelism"/>
    <n v="600"/>
    <n v="4022"/>
    <n v="670"/>
    <x v="1"/>
    <n v="54"/>
    <x v="1"/>
    <s v="USD"/>
    <n v="1435726800"/>
    <n v="1438837200"/>
    <b v="0"/>
    <b v="0"/>
    <s v="film &amp; video/animation"/>
    <n v="74.481481481481481"/>
    <x v="4"/>
    <s v="animation"/>
  </r>
  <r>
    <n v="73"/>
    <s v="Collins-Goodman"/>
    <s v="Cross-platform even-keeled initiative"/>
    <n v="1400"/>
    <n v="9253"/>
    <n v="661"/>
    <x v="1"/>
    <n v="88"/>
    <x v="1"/>
    <s v="USD"/>
    <n v="1480226400"/>
    <n v="1480485600"/>
    <b v="0"/>
    <b v="0"/>
    <s v="music/jazz"/>
    <n v="105.14772727272727"/>
    <x v="1"/>
    <s v="jazz"/>
  </r>
  <r>
    <n v="74"/>
    <s v="Davis-Michael"/>
    <s v="Progressive tertiary framework"/>
    <n v="3900"/>
    <n v="4776"/>
    <n v="122"/>
    <x v="1"/>
    <n v="85"/>
    <x v="4"/>
    <s v="GBP"/>
    <n v="1459054800"/>
    <n v="1459141200"/>
    <b v="0"/>
    <b v="0"/>
    <s v="music/metal"/>
    <n v="56.188235294117646"/>
    <x v="1"/>
    <s v="metal"/>
  </r>
  <r>
    <n v="75"/>
    <s v="White, Torres and Bishop"/>
    <s v="Multi-layered dynamic protocol"/>
    <n v="9700"/>
    <n v="14606"/>
    <n v="151"/>
    <x v="1"/>
    <n v="170"/>
    <x v="1"/>
    <s v="USD"/>
    <n v="1531630800"/>
    <n v="1532322000"/>
    <b v="0"/>
    <b v="0"/>
    <s v="photography/photography books"/>
    <n v="85.917647058823533"/>
    <x v="7"/>
    <s v="photography books"/>
  </r>
  <r>
    <n v="76"/>
    <s v="Martin, Conway and Larsen"/>
    <s v="Horizontal next generation function"/>
    <n v="122900"/>
    <n v="95993"/>
    <n v="78"/>
    <x v="0"/>
    <n v="1684"/>
    <x v="1"/>
    <s v="USD"/>
    <n v="1421992800"/>
    <n v="1426222800"/>
    <b v="1"/>
    <b v="1"/>
    <s v="theater/plays"/>
    <n v="57.00296912114014"/>
    <x v="3"/>
    <s v="plays"/>
  </r>
  <r>
    <n v="77"/>
    <s v="Acevedo-Huffman"/>
    <s v="Pre-emptive impactful model"/>
    <n v="9500"/>
    <n v="4460"/>
    <n v="47"/>
    <x v="0"/>
    <n v="56"/>
    <x v="1"/>
    <s v="USD"/>
    <n v="1285563600"/>
    <n v="1286773200"/>
    <b v="0"/>
    <b v="1"/>
    <s v="film &amp; video/animation"/>
    <n v="79.642857142857139"/>
    <x v="4"/>
    <s v="animation"/>
  </r>
  <r>
    <n v="78"/>
    <s v="Montgomery, Larson and Spencer"/>
    <s v="User-centric bifurcated knowledge user"/>
    <n v="4500"/>
    <n v="13536"/>
    <n v="301"/>
    <x v="1"/>
    <n v="330"/>
    <x v="1"/>
    <s v="USD"/>
    <n v="1523854800"/>
    <n v="1523941200"/>
    <b v="0"/>
    <b v="0"/>
    <s v="publishing/translations"/>
    <n v="41.018181818181816"/>
    <x v="5"/>
    <s v="translations"/>
  </r>
  <r>
    <n v="79"/>
    <s v="Soto LLC"/>
    <s v="Triple-buffered reciprocal project"/>
    <n v="57800"/>
    <n v="40228"/>
    <n v="70"/>
    <x v="0"/>
    <n v="838"/>
    <x v="1"/>
    <s v="USD"/>
    <n v="1529125200"/>
    <n v="1529557200"/>
    <b v="0"/>
    <b v="0"/>
    <s v="theater/plays"/>
    <n v="48.004773269689736"/>
    <x v="3"/>
    <s v="plays"/>
  </r>
  <r>
    <n v="80"/>
    <s v="Sutton, Barrett and Tucker"/>
    <s v="Cross-platform needs-based approach"/>
    <n v="1100"/>
    <n v="7012"/>
    <n v="637"/>
    <x v="1"/>
    <n v="127"/>
    <x v="1"/>
    <s v="USD"/>
    <n v="1503982800"/>
    <n v="1506574800"/>
    <b v="0"/>
    <b v="0"/>
    <s v="games/video games"/>
    <n v="55.212598425196852"/>
    <x v="6"/>
    <s v="video games"/>
  </r>
  <r>
    <n v="81"/>
    <s v="Gomez, Bailey and Flores"/>
    <s v="User-friendly static contingency"/>
    <n v="16800"/>
    <n v="37857"/>
    <n v="225"/>
    <x v="1"/>
    <n v="411"/>
    <x v="1"/>
    <s v="USD"/>
    <n v="1511416800"/>
    <n v="1513576800"/>
    <b v="0"/>
    <b v="0"/>
    <s v="music/rock"/>
    <n v="92.109489051094897"/>
    <x v="1"/>
    <s v="rock"/>
  </r>
  <r>
    <n v="82"/>
    <s v="Porter-George"/>
    <s v="Reactive content-based framework"/>
    <n v="1000"/>
    <n v="14973"/>
    <n v="1497"/>
    <x v="1"/>
    <n v="180"/>
    <x v="4"/>
    <s v="GBP"/>
    <n v="1547704800"/>
    <n v="1548309600"/>
    <b v="0"/>
    <b v="1"/>
    <s v="games/video games"/>
    <n v="83.183333333333337"/>
    <x v="6"/>
    <s v="video games"/>
  </r>
  <r>
    <n v="83"/>
    <s v="Fitzgerald PLC"/>
    <s v="Realigned user-facing concept"/>
    <n v="106400"/>
    <n v="39996"/>
    <n v="38"/>
    <x v="0"/>
    <n v="1000"/>
    <x v="1"/>
    <s v="USD"/>
    <n v="1469682000"/>
    <n v="1471582800"/>
    <b v="0"/>
    <b v="0"/>
    <s v="music/electric music"/>
    <n v="39.996000000000002"/>
    <x v="1"/>
    <s v="electric music"/>
  </r>
  <r>
    <n v="84"/>
    <s v="Cisneros-Burton"/>
    <s v="Public-key zero tolerance orchestration"/>
    <n v="31400"/>
    <n v="41564"/>
    <n v="132"/>
    <x v="1"/>
    <n v="374"/>
    <x v="1"/>
    <s v="USD"/>
    <n v="1343451600"/>
    <n v="1344315600"/>
    <b v="0"/>
    <b v="0"/>
    <s v="technology/wearables"/>
    <n v="111.1336898395722"/>
    <x v="2"/>
    <s v="wearables"/>
  </r>
  <r>
    <n v="85"/>
    <s v="Hill, Lawson and Wilkinson"/>
    <s v="Multi-tiered eco-centric architecture"/>
    <n v="4900"/>
    <n v="6430"/>
    <n v="131"/>
    <x v="1"/>
    <n v="71"/>
    <x v="2"/>
    <s v="AUD"/>
    <n v="1315717200"/>
    <n v="1316408400"/>
    <b v="0"/>
    <b v="0"/>
    <s v="music/indie rock"/>
    <n v="90.563380281690144"/>
    <x v="1"/>
    <s v="indie rock"/>
  </r>
  <r>
    <n v="86"/>
    <s v="Davis-Smith"/>
    <s v="Organic motivating firmware"/>
    <n v="7400"/>
    <n v="12405"/>
    <n v="168"/>
    <x v="1"/>
    <n v="203"/>
    <x v="1"/>
    <s v="USD"/>
    <n v="1430715600"/>
    <n v="1431838800"/>
    <b v="1"/>
    <b v="0"/>
    <s v="theater/plays"/>
    <n v="61.108374384236456"/>
    <x v="3"/>
    <s v="plays"/>
  </r>
  <r>
    <n v="87"/>
    <s v="Farrell and Sons"/>
    <s v="Synergized 4thgeneration conglomeration"/>
    <n v="198500"/>
    <n v="123040"/>
    <n v="62"/>
    <x v="0"/>
    <n v="1482"/>
    <x v="2"/>
    <s v="AUD"/>
    <n v="1299564000"/>
    <n v="1300510800"/>
    <b v="0"/>
    <b v="1"/>
    <s v="music/rock"/>
    <n v="83.022941970310384"/>
    <x v="1"/>
    <s v="rock"/>
  </r>
  <r>
    <n v="88"/>
    <s v="Clark Group"/>
    <s v="Grass-roots fault-tolerant policy"/>
    <n v="4800"/>
    <n v="12516"/>
    <n v="261"/>
    <x v="1"/>
    <n v="113"/>
    <x v="1"/>
    <s v="USD"/>
    <n v="1429160400"/>
    <n v="1431061200"/>
    <b v="0"/>
    <b v="0"/>
    <s v="publishing/translations"/>
    <n v="110.76106194690266"/>
    <x v="5"/>
    <s v="translations"/>
  </r>
  <r>
    <n v="89"/>
    <s v="White, Singleton and Zimmerman"/>
    <s v="Monitored scalable knowledgebase"/>
    <n v="3400"/>
    <n v="8588"/>
    <n v="253"/>
    <x v="1"/>
    <n v="96"/>
    <x v="1"/>
    <s v="USD"/>
    <n v="1271307600"/>
    <n v="1271480400"/>
    <b v="0"/>
    <b v="0"/>
    <s v="theater/plays"/>
    <n v="89.458333333333329"/>
    <x v="3"/>
    <s v="plays"/>
  </r>
  <r>
    <n v="90"/>
    <s v="Kramer Group"/>
    <s v="Synergistic explicit parallelism"/>
    <n v="7800"/>
    <n v="6132"/>
    <n v="79"/>
    <x v="0"/>
    <n v="106"/>
    <x v="1"/>
    <s v="USD"/>
    <n v="1456380000"/>
    <n v="1456380000"/>
    <b v="0"/>
    <b v="1"/>
    <s v="theater/plays"/>
    <n v="57.849056603773583"/>
    <x v="3"/>
    <s v="plays"/>
  </r>
  <r>
    <n v="91"/>
    <s v="Frazier, Patrick and Smith"/>
    <s v="Enhanced systemic analyzer"/>
    <n v="154300"/>
    <n v="74688"/>
    <n v="48"/>
    <x v="0"/>
    <n v="679"/>
    <x v="6"/>
    <s v="EUR"/>
    <n v="1470459600"/>
    <n v="1472878800"/>
    <b v="0"/>
    <b v="0"/>
    <s v="publishing/translations"/>
    <n v="109.99705449189985"/>
    <x v="5"/>
    <s v="translations"/>
  </r>
  <r>
    <n v="92"/>
    <s v="Santos, Bell and Lloyd"/>
    <s v="Object-based analyzing knowledge user"/>
    <n v="20000"/>
    <n v="51775"/>
    <n v="259"/>
    <x v="1"/>
    <n v="498"/>
    <x v="5"/>
    <s v="CHF"/>
    <n v="1277269200"/>
    <n v="1277355600"/>
    <b v="0"/>
    <b v="1"/>
    <s v="games/video games"/>
    <n v="103.96586345381526"/>
    <x v="6"/>
    <s v="video games"/>
  </r>
  <r>
    <n v="93"/>
    <s v="Hall and Sons"/>
    <s v="Pre-emptive radical architecture"/>
    <n v="108800"/>
    <n v="65877"/>
    <n v="61"/>
    <x v="3"/>
    <n v="610"/>
    <x v="1"/>
    <s v="USD"/>
    <n v="1350709200"/>
    <n v="1351054800"/>
    <b v="0"/>
    <b v="1"/>
    <s v="theater/plays"/>
    <n v="107.99508196721311"/>
    <x v="3"/>
    <s v="plays"/>
  </r>
  <r>
    <n v="94"/>
    <s v="Hanson Inc"/>
    <s v="Grass-roots web-enabled contingency"/>
    <n v="2900"/>
    <n v="8807"/>
    <n v="304"/>
    <x v="1"/>
    <n v="180"/>
    <x v="4"/>
    <s v="GBP"/>
    <n v="1554613200"/>
    <n v="1555563600"/>
    <b v="0"/>
    <b v="0"/>
    <s v="technology/web"/>
    <n v="48.927777777777777"/>
    <x v="2"/>
    <s v="web"/>
  </r>
  <r>
    <n v="95"/>
    <s v="Sanchez LLC"/>
    <s v="Stand-alone system-worthy standardization"/>
    <n v="900"/>
    <n v="1017"/>
    <n v="113"/>
    <x v="1"/>
    <n v="27"/>
    <x v="1"/>
    <s v="USD"/>
    <n v="1571029200"/>
    <n v="1571634000"/>
    <b v="0"/>
    <b v="0"/>
    <s v="film &amp; video/documentary"/>
    <n v="37.666666666666664"/>
    <x v="4"/>
    <s v="documentary"/>
  </r>
  <r>
    <n v="96"/>
    <s v="Howard Ltd"/>
    <s v="Down-sized systematic policy"/>
    <n v="69700"/>
    <n v="151513"/>
    <n v="217"/>
    <x v="1"/>
    <n v="2331"/>
    <x v="1"/>
    <s v="USD"/>
    <n v="1299736800"/>
    <n v="1300856400"/>
    <b v="0"/>
    <b v="0"/>
    <s v="theater/plays"/>
    <n v="64.999141999141997"/>
    <x v="3"/>
    <s v="plays"/>
  </r>
  <r>
    <n v="97"/>
    <s v="Stewart LLC"/>
    <s v="Cloned bi-directional architecture"/>
    <n v="1300"/>
    <n v="12047"/>
    <n v="927"/>
    <x v="1"/>
    <n v="113"/>
    <x v="1"/>
    <s v="USD"/>
    <n v="1435208400"/>
    <n v="1439874000"/>
    <b v="0"/>
    <b v="0"/>
    <s v="food/food trucks"/>
    <n v="106.61061946902655"/>
    <x v="0"/>
    <s v="food trucks"/>
  </r>
  <r>
    <n v="98"/>
    <s v="Arias, Allen and Miller"/>
    <s v="Seamless transitional portal"/>
    <n v="97800"/>
    <n v="32951"/>
    <n v="34"/>
    <x v="0"/>
    <n v="1220"/>
    <x v="2"/>
    <s v="AUD"/>
    <n v="1437973200"/>
    <n v="1438318800"/>
    <b v="0"/>
    <b v="0"/>
    <s v="games/video games"/>
    <n v="27.009016393442622"/>
    <x v="6"/>
    <s v="video games"/>
  </r>
  <r>
    <n v="99"/>
    <s v="Baker-Morris"/>
    <s v="Fully-configurable motivating approach"/>
    <n v="7600"/>
    <n v="14951"/>
    <n v="197"/>
    <x v="1"/>
    <n v="164"/>
    <x v="1"/>
    <s v="USD"/>
    <n v="1416895200"/>
    <n v="1419400800"/>
    <b v="0"/>
    <b v="0"/>
    <s v="theater/plays"/>
    <n v="91.16463414634147"/>
    <x v="3"/>
    <s v="plays"/>
  </r>
  <r>
    <n v="100"/>
    <s v="Tucker, Fox and Green"/>
    <s v="Upgradable fault-tolerant approach"/>
    <n v="100"/>
    <n v="1"/>
    <n v="1"/>
    <x v="0"/>
    <n v="1"/>
    <x v="1"/>
    <s v="USD"/>
    <n v="1319000400"/>
    <n v="1320555600"/>
    <b v="0"/>
    <b v="0"/>
    <s v="theater/plays"/>
    <n v="1"/>
    <x v="3"/>
    <s v="plays"/>
  </r>
  <r>
    <n v="101"/>
    <s v="Douglas LLC"/>
    <s v="Reduced heuristic moratorium"/>
    <n v="900"/>
    <n v="9193"/>
    <n v="1021"/>
    <x v="1"/>
    <n v="164"/>
    <x v="1"/>
    <s v="USD"/>
    <n v="1424498400"/>
    <n v="1425103200"/>
    <b v="0"/>
    <b v="1"/>
    <s v="music/electric music"/>
    <n v="56.054878048780488"/>
    <x v="1"/>
    <s v="electric music"/>
  </r>
  <r>
    <n v="102"/>
    <s v="Garcia Inc"/>
    <s v="Front-line web-enabled model"/>
    <n v="3700"/>
    <n v="10422"/>
    <n v="282"/>
    <x v="1"/>
    <n v="336"/>
    <x v="1"/>
    <s v="USD"/>
    <n v="1526274000"/>
    <n v="1526878800"/>
    <b v="0"/>
    <b v="1"/>
    <s v="technology/wearables"/>
    <n v="31.017857142857142"/>
    <x v="2"/>
    <s v="wearables"/>
  </r>
  <r>
    <n v="103"/>
    <s v="Frye, Hunt and Powell"/>
    <s v="Polarized incremental emulation"/>
    <n v="10000"/>
    <n v="2461"/>
    <n v="25"/>
    <x v="0"/>
    <n v="37"/>
    <x v="6"/>
    <s v="EUR"/>
    <n v="1287896400"/>
    <n v="1288674000"/>
    <b v="0"/>
    <b v="0"/>
    <s v="music/electric music"/>
    <n v="66.513513513513516"/>
    <x v="1"/>
    <s v="electric music"/>
  </r>
  <r>
    <n v="104"/>
    <s v="Smith, Wells and Nguyen"/>
    <s v="Self-enabling grid-enabled initiative"/>
    <n v="119200"/>
    <n v="170623"/>
    <n v="143"/>
    <x v="1"/>
    <n v="1917"/>
    <x v="1"/>
    <s v="USD"/>
    <n v="1495515600"/>
    <n v="1495602000"/>
    <b v="0"/>
    <b v="0"/>
    <s v="music/indie rock"/>
    <n v="89.005216484089729"/>
    <x v="1"/>
    <s v="indie rock"/>
  </r>
  <r>
    <n v="105"/>
    <s v="Charles-Johnson"/>
    <s v="Total fresh-thinking system engine"/>
    <n v="6800"/>
    <n v="9829"/>
    <n v="145"/>
    <x v="1"/>
    <n v="95"/>
    <x v="1"/>
    <s v="USD"/>
    <n v="1364878800"/>
    <n v="1366434000"/>
    <b v="0"/>
    <b v="0"/>
    <s v="technology/web"/>
    <n v="103.46315789473684"/>
    <x v="2"/>
    <s v="web"/>
  </r>
  <r>
    <n v="106"/>
    <s v="Brandt, Carter and Wood"/>
    <s v="Ameliorated clear-thinking circuit"/>
    <n v="3900"/>
    <n v="14006"/>
    <n v="359"/>
    <x v="1"/>
    <n v="147"/>
    <x v="1"/>
    <s v="USD"/>
    <n v="1567918800"/>
    <n v="1568350800"/>
    <b v="0"/>
    <b v="0"/>
    <s v="theater/plays"/>
    <n v="95.278911564625844"/>
    <x v="3"/>
    <s v="plays"/>
  </r>
  <r>
    <n v="107"/>
    <s v="Tucker, Schmidt and Reid"/>
    <s v="Multi-layered encompassing installation"/>
    <n v="3500"/>
    <n v="6527"/>
    <n v="186"/>
    <x v="1"/>
    <n v="86"/>
    <x v="1"/>
    <s v="USD"/>
    <n v="1524459600"/>
    <n v="1525928400"/>
    <b v="0"/>
    <b v="1"/>
    <s v="theater/plays"/>
    <n v="75.895348837209298"/>
    <x v="3"/>
    <s v="plays"/>
  </r>
  <r>
    <n v="108"/>
    <s v="Decker Inc"/>
    <s v="Universal encompassing implementation"/>
    <n v="1500"/>
    <n v="8929"/>
    <n v="595"/>
    <x v="1"/>
    <n v="83"/>
    <x v="1"/>
    <s v="USD"/>
    <n v="1333688400"/>
    <n v="1336885200"/>
    <b v="0"/>
    <b v="0"/>
    <s v="film &amp; video/documentary"/>
    <n v="107.57831325301204"/>
    <x v="4"/>
    <s v="documentary"/>
  </r>
  <r>
    <n v="109"/>
    <s v="Romero and Sons"/>
    <s v="Object-based client-server application"/>
    <n v="5200"/>
    <n v="3079"/>
    <n v="59"/>
    <x v="0"/>
    <n v="60"/>
    <x v="1"/>
    <s v="USD"/>
    <n v="1389506400"/>
    <n v="1389679200"/>
    <b v="0"/>
    <b v="0"/>
    <s v="film &amp; video/television"/>
    <n v="51.31666666666667"/>
    <x v="4"/>
    <s v="television"/>
  </r>
  <r>
    <n v="110"/>
    <s v="Castillo-Carey"/>
    <s v="Cross-platform solution-oriented process improvement"/>
    <n v="142400"/>
    <n v="21307"/>
    <n v="15"/>
    <x v="0"/>
    <n v="296"/>
    <x v="1"/>
    <s v="USD"/>
    <n v="1536642000"/>
    <n v="1538283600"/>
    <b v="0"/>
    <b v="0"/>
    <s v="food/food trucks"/>
    <n v="71.983108108108112"/>
    <x v="0"/>
    <s v="food trucks"/>
  </r>
  <r>
    <n v="111"/>
    <s v="Hart-Briggs"/>
    <s v="Re-engineered user-facing approach"/>
    <n v="61400"/>
    <n v="73653"/>
    <n v="120"/>
    <x v="1"/>
    <n v="676"/>
    <x v="1"/>
    <s v="USD"/>
    <n v="1348290000"/>
    <n v="1348808400"/>
    <b v="0"/>
    <b v="0"/>
    <s v="publishing/radio &amp; podcasts"/>
    <n v="108.95414201183432"/>
    <x v="5"/>
    <s v="radio &amp; podcasts"/>
  </r>
  <r>
    <n v="112"/>
    <s v="Jones-Meyer"/>
    <s v="Re-engineered client-driven hub"/>
    <n v="4700"/>
    <n v="12635"/>
    <n v="269"/>
    <x v="1"/>
    <n v="361"/>
    <x v="2"/>
    <s v="AUD"/>
    <n v="1408856400"/>
    <n v="1410152400"/>
    <b v="0"/>
    <b v="0"/>
    <s v="technology/web"/>
    <n v="35"/>
    <x v="2"/>
    <s v="web"/>
  </r>
  <r>
    <n v="113"/>
    <s v="Wright, Hartman and Yu"/>
    <s v="User-friendly tertiary array"/>
    <n v="3300"/>
    <n v="12437"/>
    <n v="377"/>
    <x v="1"/>
    <n v="131"/>
    <x v="1"/>
    <s v="USD"/>
    <n v="1505192400"/>
    <n v="1505797200"/>
    <b v="0"/>
    <b v="0"/>
    <s v="food/food trucks"/>
    <n v="94.938931297709928"/>
    <x v="0"/>
    <s v="food trucks"/>
  </r>
  <r>
    <n v="114"/>
    <s v="Harper-Davis"/>
    <s v="Robust heuristic encoding"/>
    <n v="1900"/>
    <n v="13816"/>
    <n v="727"/>
    <x v="1"/>
    <n v="126"/>
    <x v="1"/>
    <s v="USD"/>
    <n v="1554786000"/>
    <n v="1554872400"/>
    <b v="0"/>
    <b v="1"/>
    <s v="technology/wearables"/>
    <n v="109.65079365079364"/>
    <x v="2"/>
    <s v="wearables"/>
  </r>
  <r>
    <n v="115"/>
    <s v="Barrett PLC"/>
    <s v="Team-oriented clear-thinking capacity"/>
    <n v="166700"/>
    <n v="145382"/>
    <n v="87"/>
    <x v="0"/>
    <n v="3304"/>
    <x v="6"/>
    <s v="EUR"/>
    <n v="1510898400"/>
    <n v="1513922400"/>
    <b v="0"/>
    <b v="0"/>
    <s v="publishing/fiction"/>
    <n v="44.001815980629537"/>
    <x v="5"/>
    <s v="fiction"/>
  </r>
  <r>
    <n v="116"/>
    <s v="David-Clark"/>
    <s v="De-engineered motivating standardization"/>
    <n v="7200"/>
    <n v="6336"/>
    <n v="88"/>
    <x v="0"/>
    <n v="73"/>
    <x v="1"/>
    <s v="USD"/>
    <n v="1442552400"/>
    <n v="1442638800"/>
    <b v="0"/>
    <b v="0"/>
    <s v="theater/plays"/>
    <n v="86.794520547945211"/>
    <x v="3"/>
    <s v="plays"/>
  </r>
  <r>
    <n v="117"/>
    <s v="Chaney-Dennis"/>
    <s v="Business-focused 24hour groupware"/>
    <n v="4900"/>
    <n v="8523"/>
    <n v="174"/>
    <x v="1"/>
    <n v="275"/>
    <x v="1"/>
    <s v="USD"/>
    <n v="1316667600"/>
    <n v="1317186000"/>
    <b v="0"/>
    <b v="0"/>
    <s v="film &amp; video/television"/>
    <n v="30.992727272727272"/>
    <x v="4"/>
    <s v="television"/>
  </r>
  <r>
    <n v="118"/>
    <s v="Robinson, Lopez and Christensen"/>
    <s v="Organic next generation protocol"/>
    <n v="5400"/>
    <n v="6351"/>
    <n v="118"/>
    <x v="1"/>
    <n v="67"/>
    <x v="1"/>
    <s v="USD"/>
    <n v="1390716000"/>
    <n v="1391234400"/>
    <b v="0"/>
    <b v="0"/>
    <s v="photography/photography books"/>
    <n v="94.791044776119406"/>
    <x v="7"/>
    <s v="photography books"/>
  </r>
  <r>
    <n v="119"/>
    <s v="Clark and Sons"/>
    <s v="Reverse-engineered full-range Internet solution"/>
    <n v="5000"/>
    <n v="10748"/>
    <n v="215"/>
    <x v="1"/>
    <n v="154"/>
    <x v="1"/>
    <s v="USD"/>
    <n v="1402894800"/>
    <n v="1404363600"/>
    <b v="0"/>
    <b v="1"/>
    <s v="film &amp; video/documentary"/>
    <n v="69.79220779220779"/>
    <x v="4"/>
    <s v="documentary"/>
  </r>
  <r>
    <n v="120"/>
    <s v="Vega Group"/>
    <s v="Synchronized regional synergy"/>
    <n v="75100"/>
    <n v="112272"/>
    <n v="149"/>
    <x v="1"/>
    <n v="1782"/>
    <x v="1"/>
    <s v="USD"/>
    <n v="1429246800"/>
    <n v="1429592400"/>
    <b v="0"/>
    <b v="1"/>
    <s v="games/mobile games"/>
    <n v="63.003367003367003"/>
    <x v="6"/>
    <s v="mobile games"/>
  </r>
  <r>
    <n v="121"/>
    <s v="Brown-Brown"/>
    <s v="Multi-lateral homogeneous success"/>
    <n v="45300"/>
    <n v="99361"/>
    <n v="219"/>
    <x v="1"/>
    <n v="903"/>
    <x v="1"/>
    <s v="USD"/>
    <n v="1412485200"/>
    <n v="1413608400"/>
    <b v="0"/>
    <b v="0"/>
    <s v="games/video games"/>
    <n v="110.0343300110742"/>
    <x v="6"/>
    <s v="video games"/>
  </r>
  <r>
    <n v="122"/>
    <s v="Taylor PLC"/>
    <s v="Seamless zero-defect solution"/>
    <n v="136800"/>
    <n v="88055"/>
    <n v="64"/>
    <x v="0"/>
    <n v="3387"/>
    <x v="1"/>
    <s v="USD"/>
    <n v="1417068000"/>
    <n v="1419400800"/>
    <b v="0"/>
    <b v="0"/>
    <s v="publishing/fiction"/>
    <n v="25.997933274284026"/>
    <x v="5"/>
    <s v="fiction"/>
  </r>
  <r>
    <n v="123"/>
    <s v="Edwards-Lewis"/>
    <s v="Enhanced scalable concept"/>
    <n v="177700"/>
    <n v="33092"/>
    <n v="19"/>
    <x v="0"/>
    <n v="662"/>
    <x v="0"/>
    <s v="CAD"/>
    <n v="1448344800"/>
    <n v="1448604000"/>
    <b v="1"/>
    <b v="0"/>
    <s v="theater/plays"/>
    <n v="49.987915407854985"/>
    <x v="3"/>
    <s v="plays"/>
  </r>
  <r>
    <n v="124"/>
    <s v="Stanton, Neal and Rodriguez"/>
    <s v="Polarized uniform software"/>
    <n v="2600"/>
    <n v="9562"/>
    <n v="368"/>
    <x v="1"/>
    <n v="94"/>
    <x v="6"/>
    <s v="EUR"/>
    <n v="1557723600"/>
    <n v="1562302800"/>
    <b v="0"/>
    <b v="0"/>
    <s v="photography/photography books"/>
    <n v="101.72340425531915"/>
    <x v="7"/>
    <s v="photography books"/>
  </r>
  <r>
    <n v="125"/>
    <s v="Pratt LLC"/>
    <s v="Stand-alone web-enabled moderator"/>
    <n v="5300"/>
    <n v="8475"/>
    <n v="160"/>
    <x v="1"/>
    <n v="180"/>
    <x v="1"/>
    <s v="USD"/>
    <n v="1537333200"/>
    <n v="1537678800"/>
    <b v="0"/>
    <b v="0"/>
    <s v="theater/plays"/>
    <n v="47.083333333333336"/>
    <x v="3"/>
    <s v="plays"/>
  </r>
  <r>
    <n v="126"/>
    <s v="Gross PLC"/>
    <s v="Proactive methodical benchmark"/>
    <n v="180200"/>
    <n v="69617"/>
    <n v="39"/>
    <x v="0"/>
    <n v="774"/>
    <x v="1"/>
    <s v="USD"/>
    <n v="1471150800"/>
    <n v="1473570000"/>
    <b v="0"/>
    <b v="1"/>
    <s v="theater/plays"/>
    <n v="89.944444444444443"/>
    <x v="3"/>
    <s v="plays"/>
  </r>
  <r>
    <n v="127"/>
    <s v="Martinez, Gomez and Dalton"/>
    <s v="Team-oriented 6thgeneration matrix"/>
    <n v="103200"/>
    <n v="53067"/>
    <n v="51"/>
    <x v="0"/>
    <n v="672"/>
    <x v="0"/>
    <s v="CAD"/>
    <n v="1273640400"/>
    <n v="1273899600"/>
    <b v="0"/>
    <b v="0"/>
    <s v="theater/plays"/>
    <n v="78.96875"/>
    <x v="3"/>
    <s v="plays"/>
  </r>
  <r>
    <n v="128"/>
    <s v="Allen-Curtis"/>
    <s v="Phased human-resource core"/>
    <n v="70600"/>
    <n v="42596"/>
    <n v="60"/>
    <x v="3"/>
    <n v="532"/>
    <x v="1"/>
    <s v="USD"/>
    <n v="1282885200"/>
    <n v="1284008400"/>
    <b v="0"/>
    <b v="0"/>
    <s v="music/rock"/>
    <n v="80.067669172932327"/>
    <x v="1"/>
    <s v="rock"/>
  </r>
  <r>
    <n v="129"/>
    <s v="Morgan-Martinez"/>
    <s v="Mandatory tertiary implementation"/>
    <n v="148500"/>
    <n v="4756"/>
    <n v="3"/>
    <x v="3"/>
    <n v="55"/>
    <x v="2"/>
    <s v="AUD"/>
    <n v="1422943200"/>
    <n v="1425103200"/>
    <b v="0"/>
    <b v="0"/>
    <s v="food/food trucks"/>
    <n v="86.472727272727269"/>
    <x v="0"/>
    <s v="food trucks"/>
  </r>
  <r>
    <n v="130"/>
    <s v="Luna, Anderson and Fox"/>
    <s v="Secured directional encryption"/>
    <n v="9600"/>
    <n v="14925"/>
    <n v="155"/>
    <x v="1"/>
    <n v="533"/>
    <x v="3"/>
    <s v="DKK"/>
    <n v="1319605200"/>
    <n v="1320991200"/>
    <b v="0"/>
    <b v="0"/>
    <s v="film &amp; video/drama"/>
    <n v="28.001876172607879"/>
    <x v="4"/>
    <s v="drama"/>
  </r>
  <r>
    <n v="131"/>
    <s v="Fleming, Zhang and Henderson"/>
    <s v="Distributed 5thgeneration implementation"/>
    <n v="164700"/>
    <n v="166116"/>
    <n v="101"/>
    <x v="1"/>
    <n v="2443"/>
    <x v="4"/>
    <s v="GBP"/>
    <n v="1385704800"/>
    <n v="1386828000"/>
    <b v="0"/>
    <b v="0"/>
    <s v="technology/web"/>
    <n v="67.996725337699544"/>
    <x v="2"/>
    <s v="web"/>
  </r>
  <r>
    <n v="132"/>
    <s v="Flowers and Sons"/>
    <s v="Virtual static core"/>
    <n v="3300"/>
    <n v="3834"/>
    <n v="116"/>
    <x v="1"/>
    <n v="89"/>
    <x v="1"/>
    <s v="USD"/>
    <n v="1515736800"/>
    <n v="1517119200"/>
    <b v="0"/>
    <b v="1"/>
    <s v="theater/plays"/>
    <n v="43.078651685393261"/>
    <x v="3"/>
    <s v="plays"/>
  </r>
  <r>
    <n v="133"/>
    <s v="Gates PLC"/>
    <s v="Secured content-based product"/>
    <n v="4500"/>
    <n v="13985"/>
    <n v="311"/>
    <x v="1"/>
    <n v="159"/>
    <x v="1"/>
    <s v="USD"/>
    <n v="1313125200"/>
    <n v="1315026000"/>
    <b v="0"/>
    <b v="0"/>
    <s v="music/world music"/>
    <n v="87.95597484276729"/>
    <x v="1"/>
    <s v="world music"/>
  </r>
  <r>
    <n v="134"/>
    <s v="Caldwell LLC"/>
    <s v="Secured executive concept"/>
    <n v="99500"/>
    <n v="89288"/>
    <n v="90"/>
    <x v="0"/>
    <n v="940"/>
    <x v="5"/>
    <s v="CHF"/>
    <n v="1308459600"/>
    <n v="1312693200"/>
    <b v="0"/>
    <b v="1"/>
    <s v="film &amp; video/documentary"/>
    <n v="94.987234042553197"/>
    <x v="4"/>
    <s v="documentary"/>
  </r>
  <r>
    <n v="135"/>
    <s v="Le, Burton and Evans"/>
    <s v="Balanced zero-defect software"/>
    <n v="7700"/>
    <n v="5488"/>
    <n v="71"/>
    <x v="0"/>
    <n v="117"/>
    <x v="1"/>
    <s v="USD"/>
    <n v="1362636000"/>
    <n v="1363064400"/>
    <b v="0"/>
    <b v="1"/>
    <s v="theater/plays"/>
    <n v="46.905982905982903"/>
    <x v="3"/>
    <s v="plays"/>
  </r>
  <r>
    <n v="136"/>
    <s v="Briggs PLC"/>
    <s v="Distributed context-sensitive flexibility"/>
    <n v="82800"/>
    <n v="2721"/>
    <n v="3"/>
    <x v="3"/>
    <n v="58"/>
    <x v="1"/>
    <s v="USD"/>
    <n v="1402117200"/>
    <n v="1403154000"/>
    <b v="0"/>
    <b v="1"/>
    <s v="film &amp; video/drama"/>
    <n v="46.913793103448278"/>
    <x v="4"/>
    <s v="drama"/>
  </r>
  <r>
    <n v="137"/>
    <s v="Hudson-Nguyen"/>
    <s v="Down-sized disintermediate support"/>
    <n v="1800"/>
    <n v="4712"/>
    <n v="262"/>
    <x v="1"/>
    <n v="50"/>
    <x v="1"/>
    <s v="USD"/>
    <n v="1286341200"/>
    <n v="1286859600"/>
    <b v="0"/>
    <b v="0"/>
    <s v="publishing/nonfiction"/>
    <n v="94.24"/>
    <x v="5"/>
    <s v="nonfiction"/>
  </r>
  <r>
    <n v="138"/>
    <s v="Hogan Ltd"/>
    <s v="Stand-alone mission-critical moratorium"/>
    <n v="9600"/>
    <n v="9216"/>
    <n v="96"/>
    <x v="0"/>
    <n v="115"/>
    <x v="1"/>
    <s v="USD"/>
    <n v="1348808400"/>
    <n v="1349326800"/>
    <b v="0"/>
    <b v="0"/>
    <s v="games/mobile games"/>
    <n v="80.139130434782615"/>
    <x v="6"/>
    <s v="mobile games"/>
  </r>
  <r>
    <n v="139"/>
    <s v="Hamilton, Wright and Chavez"/>
    <s v="Down-sized empowering protocol"/>
    <n v="92100"/>
    <n v="19246"/>
    <n v="21"/>
    <x v="0"/>
    <n v="326"/>
    <x v="1"/>
    <s v="USD"/>
    <n v="1429592400"/>
    <n v="1430974800"/>
    <b v="0"/>
    <b v="1"/>
    <s v="technology/wearables"/>
    <n v="59.036809815950917"/>
    <x v="2"/>
    <s v="wearables"/>
  </r>
  <r>
    <n v="140"/>
    <s v="Bautista-Cross"/>
    <s v="Fully-configurable coherent Internet solution"/>
    <n v="5500"/>
    <n v="12274"/>
    <n v="223"/>
    <x v="1"/>
    <n v="186"/>
    <x v="1"/>
    <s v="USD"/>
    <n v="1519538400"/>
    <n v="1519970400"/>
    <b v="0"/>
    <b v="0"/>
    <s v="film &amp; video/documentary"/>
    <n v="65.989247311827953"/>
    <x v="4"/>
    <s v="documentary"/>
  </r>
  <r>
    <n v="141"/>
    <s v="Jackson LLC"/>
    <s v="Distributed motivating algorithm"/>
    <n v="64300"/>
    <n v="65323"/>
    <n v="102"/>
    <x v="1"/>
    <n v="1071"/>
    <x v="1"/>
    <s v="USD"/>
    <n v="1434085200"/>
    <n v="1434603600"/>
    <b v="0"/>
    <b v="0"/>
    <s v="technology/web"/>
    <n v="60.992530345471522"/>
    <x v="2"/>
    <s v="web"/>
  </r>
  <r>
    <n v="142"/>
    <s v="Figueroa Ltd"/>
    <s v="Expanded solution-oriented benchmark"/>
    <n v="5000"/>
    <n v="11502"/>
    <n v="230"/>
    <x v="1"/>
    <n v="117"/>
    <x v="1"/>
    <s v="USD"/>
    <n v="1333688400"/>
    <n v="1337230800"/>
    <b v="0"/>
    <b v="0"/>
    <s v="technology/web"/>
    <n v="98.307692307692307"/>
    <x v="2"/>
    <s v="web"/>
  </r>
  <r>
    <n v="143"/>
    <s v="Avila-Jones"/>
    <s v="Implemented discrete secured line"/>
    <n v="5400"/>
    <n v="7322"/>
    <n v="136"/>
    <x v="1"/>
    <n v="70"/>
    <x v="1"/>
    <s v="USD"/>
    <n v="1277701200"/>
    <n v="1279429200"/>
    <b v="0"/>
    <b v="0"/>
    <s v="music/indie rock"/>
    <n v="104.6"/>
    <x v="1"/>
    <s v="indie rock"/>
  </r>
  <r>
    <n v="144"/>
    <s v="Martin, Lopez and Hunter"/>
    <s v="Multi-lateral actuating installation"/>
    <n v="9000"/>
    <n v="11619"/>
    <n v="129"/>
    <x v="1"/>
    <n v="135"/>
    <x v="1"/>
    <s v="USD"/>
    <n v="1560747600"/>
    <n v="1561438800"/>
    <b v="0"/>
    <b v="0"/>
    <s v="theater/plays"/>
    <n v="86.066666666666663"/>
    <x v="3"/>
    <s v="plays"/>
  </r>
  <r>
    <n v="145"/>
    <s v="Fields-Moore"/>
    <s v="Secured reciprocal array"/>
    <n v="25000"/>
    <n v="59128"/>
    <n v="237"/>
    <x v="1"/>
    <n v="768"/>
    <x v="5"/>
    <s v="CHF"/>
    <n v="1410066000"/>
    <n v="1410498000"/>
    <b v="0"/>
    <b v="0"/>
    <s v="technology/wearables"/>
    <n v="76.989583333333329"/>
    <x v="2"/>
    <s v="wearables"/>
  </r>
  <r>
    <n v="146"/>
    <s v="Harris-Golden"/>
    <s v="Optional bandwidth-monitored middleware"/>
    <n v="8800"/>
    <n v="1518"/>
    <n v="17"/>
    <x v="3"/>
    <n v="51"/>
    <x v="1"/>
    <s v="USD"/>
    <n v="1320732000"/>
    <n v="1322460000"/>
    <b v="0"/>
    <b v="0"/>
    <s v="theater/plays"/>
    <n v="29.764705882352942"/>
    <x v="3"/>
    <s v="plays"/>
  </r>
  <r>
    <n v="147"/>
    <s v="Moss, Norman and Dunlap"/>
    <s v="Upgradable upward-trending workforce"/>
    <n v="8300"/>
    <n v="9337"/>
    <n v="112"/>
    <x v="1"/>
    <n v="199"/>
    <x v="1"/>
    <s v="USD"/>
    <n v="1465794000"/>
    <n v="1466312400"/>
    <b v="0"/>
    <b v="1"/>
    <s v="theater/plays"/>
    <n v="46.91959798994975"/>
    <x v="3"/>
    <s v="plays"/>
  </r>
  <r>
    <n v="148"/>
    <s v="White, Larson and Wright"/>
    <s v="Upgradable hybrid capability"/>
    <n v="9300"/>
    <n v="11255"/>
    <n v="121"/>
    <x v="1"/>
    <n v="107"/>
    <x v="1"/>
    <s v="USD"/>
    <n v="1500958800"/>
    <n v="1501736400"/>
    <b v="0"/>
    <b v="0"/>
    <s v="technology/wearables"/>
    <n v="105.18691588785046"/>
    <x v="2"/>
    <s v="wearables"/>
  </r>
  <r>
    <n v="149"/>
    <s v="Payne, Oliver and Burch"/>
    <s v="Managed fresh-thinking flexibility"/>
    <n v="6200"/>
    <n v="13632"/>
    <n v="220"/>
    <x v="1"/>
    <n v="195"/>
    <x v="1"/>
    <s v="USD"/>
    <n v="1357020000"/>
    <n v="1361512800"/>
    <b v="0"/>
    <b v="0"/>
    <s v="music/indie rock"/>
    <n v="69.907692307692301"/>
    <x v="1"/>
    <s v="indie rock"/>
  </r>
  <r>
    <n v="150"/>
    <s v="Brown, Palmer and Pace"/>
    <s v="Networked stable workforce"/>
    <n v="100"/>
    <n v="1"/>
    <n v="1"/>
    <x v="0"/>
    <n v="1"/>
    <x v="1"/>
    <s v="USD"/>
    <n v="1544940000"/>
    <n v="1545026400"/>
    <b v="0"/>
    <b v="0"/>
    <s v="music/rock"/>
    <n v="1"/>
    <x v="1"/>
    <s v="rock"/>
  </r>
  <r>
    <n v="151"/>
    <s v="Parker LLC"/>
    <s v="Customizable intermediate extranet"/>
    <n v="137200"/>
    <n v="88037"/>
    <n v="64"/>
    <x v="0"/>
    <n v="1467"/>
    <x v="1"/>
    <s v="USD"/>
    <n v="1402290000"/>
    <n v="1406696400"/>
    <b v="0"/>
    <b v="0"/>
    <s v="music/electric music"/>
    <n v="60.011588275391958"/>
    <x v="1"/>
    <s v="electric music"/>
  </r>
  <r>
    <n v="152"/>
    <s v="Bowen, Mcdonald and Hall"/>
    <s v="User-centric fault-tolerant task-force"/>
    <n v="41500"/>
    <n v="175573"/>
    <n v="423"/>
    <x v="1"/>
    <n v="3376"/>
    <x v="1"/>
    <s v="USD"/>
    <n v="1487311200"/>
    <n v="1487916000"/>
    <b v="0"/>
    <b v="0"/>
    <s v="music/indie rock"/>
    <n v="52.006220379146917"/>
    <x v="1"/>
    <s v="indie rock"/>
  </r>
  <r>
    <n v="153"/>
    <s v="Whitehead, Bell and Hughes"/>
    <s v="Multi-tiered radical definition"/>
    <n v="189400"/>
    <n v="176112"/>
    <n v="93"/>
    <x v="0"/>
    <n v="5681"/>
    <x v="1"/>
    <s v="USD"/>
    <n v="1350622800"/>
    <n v="1351141200"/>
    <b v="0"/>
    <b v="0"/>
    <s v="theater/plays"/>
    <n v="31.000176025347649"/>
    <x v="3"/>
    <s v="plays"/>
  </r>
  <r>
    <n v="154"/>
    <s v="Rodriguez-Brown"/>
    <s v="Devolved foreground benchmark"/>
    <n v="171300"/>
    <n v="100650"/>
    <n v="59"/>
    <x v="0"/>
    <n v="1059"/>
    <x v="1"/>
    <s v="USD"/>
    <n v="1463029200"/>
    <n v="1465016400"/>
    <b v="0"/>
    <b v="1"/>
    <s v="music/indie rock"/>
    <n v="95.042492917847028"/>
    <x v="1"/>
    <s v="indie rock"/>
  </r>
  <r>
    <n v="155"/>
    <s v="Hall-Schaefer"/>
    <s v="Distributed eco-centric methodology"/>
    <n v="139500"/>
    <n v="90706"/>
    <n v="65"/>
    <x v="0"/>
    <n v="1194"/>
    <x v="1"/>
    <s v="USD"/>
    <n v="1269493200"/>
    <n v="1270789200"/>
    <b v="0"/>
    <b v="0"/>
    <s v="theater/plays"/>
    <n v="75.968174204355108"/>
    <x v="3"/>
    <s v="plays"/>
  </r>
  <r>
    <n v="156"/>
    <s v="Meza-Rogers"/>
    <s v="Streamlined encompassing encryption"/>
    <n v="36400"/>
    <n v="26914"/>
    <n v="74"/>
    <x v="3"/>
    <n v="379"/>
    <x v="2"/>
    <s v="AUD"/>
    <n v="1570251600"/>
    <n v="1572325200"/>
    <b v="0"/>
    <b v="0"/>
    <s v="music/rock"/>
    <n v="71.013192612137203"/>
    <x v="1"/>
    <s v="rock"/>
  </r>
  <r>
    <n v="157"/>
    <s v="Curtis-Curtis"/>
    <s v="User-friendly reciprocal initiative"/>
    <n v="4200"/>
    <n v="2212"/>
    <n v="53"/>
    <x v="0"/>
    <n v="30"/>
    <x v="2"/>
    <s v="AUD"/>
    <n v="1388383200"/>
    <n v="1389420000"/>
    <b v="0"/>
    <b v="0"/>
    <s v="photography/photography books"/>
    <n v="73.733333333333334"/>
    <x v="7"/>
    <s v="photography books"/>
  </r>
  <r>
    <n v="158"/>
    <s v="Carlson Inc"/>
    <s v="Ergonomic fresh-thinking installation"/>
    <n v="2100"/>
    <n v="4640"/>
    <n v="221"/>
    <x v="1"/>
    <n v="41"/>
    <x v="1"/>
    <s v="USD"/>
    <n v="1449554400"/>
    <n v="1449640800"/>
    <b v="0"/>
    <b v="0"/>
    <s v="music/rock"/>
    <n v="113.17073170731707"/>
    <x v="1"/>
    <s v="rock"/>
  </r>
  <r>
    <n v="159"/>
    <s v="Clarke, Anderson and Lee"/>
    <s v="Robust explicit hardware"/>
    <n v="191200"/>
    <n v="191222"/>
    <n v="100"/>
    <x v="1"/>
    <n v="1821"/>
    <x v="1"/>
    <s v="USD"/>
    <n v="1553662800"/>
    <n v="1555218000"/>
    <b v="0"/>
    <b v="1"/>
    <s v="theater/plays"/>
    <n v="105.00933552992861"/>
    <x v="3"/>
    <s v="plays"/>
  </r>
  <r>
    <n v="160"/>
    <s v="Evans Group"/>
    <s v="Stand-alone actuating support"/>
    <n v="8000"/>
    <n v="12985"/>
    <n v="162"/>
    <x v="1"/>
    <n v="164"/>
    <x v="1"/>
    <s v="USD"/>
    <n v="1556341200"/>
    <n v="1557723600"/>
    <b v="0"/>
    <b v="0"/>
    <s v="technology/wearables"/>
    <n v="79.176829268292678"/>
    <x v="2"/>
    <s v="wearables"/>
  </r>
  <r>
    <n v="161"/>
    <s v="Bruce Group"/>
    <s v="Cross-platform methodical process improvement"/>
    <n v="5500"/>
    <n v="4300"/>
    <n v="78"/>
    <x v="0"/>
    <n v="75"/>
    <x v="1"/>
    <s v="USD"/>
    <n v="1442984400"/>
    <n v="1443502800"/>
    <b v="0"/>
    <b v="1"/>
    <s v="technology/web"/>
    <n v="57.333333333333336"/>
    <x v="2"/>
    <s v="web"/>
  </r>
  <r>
    <n v="162"/>
    <s v="Keith, Alvarez and Potter"/>
    <s v="Extended bottom-line open architecture"/>
    <n v="6100"/>
    <n v="9134"/>
    <n v="150"/>
    <x v="1"/>
    <n v="157"/>
    <x v="5"/>
    <s v="CHF"/>
    <n v="1544248800"/>
    <n v="1546840800"/>
    <b v="0"/>
    <b v="0"/>
    <s v="music/rock"/>
    <n v="58.178343949044589"/>
    <x v="1"/>
    <s v="rock"/>
  </r>
  <r>
    <n v="163"/>
    <s v="Burton-Watkins"/>
    <s v="Extended reciprocal circuit"/>
    <n v="3500"/>
    <n v="8864"/>
    <n v="253"/>
    <x v="1"/>
    <n v="246"/>
    <x v="1"/>
    <s v="USD"/>
    <n v="1508475600"/>
    <n v="1512712800"/>
    <b v="0"/>
    <b v="1"/>
    <s v="photography/photography books"/>
    <n v="36.032520325203251"/>
    <x v="7"/>
    <s v="photography books"/>
  </r>
  <r>
    <n v="164"/>
    <s v="Lopez and Sons"/>
    <s v="Polarized human-resource protocol"/>
    <n v="150500"/>
    <n v="150755"/>
    <n v="100"/>
    <x v="1"/>
    <n v="1396"/>
    <x v="1"/>
    <s v="USD"/>
    <n v="1507438800"/>
    <n v="1507525200"/>
    <b v="0"/>
    <b v="0"/>
    <s v="theater/plays"/>
    <n v="107.99068767908309"/>
    <x v="3"/>
    <s v="plays"/>
  </r>
  <r>
    <n v="165"/>
    <s v="Cordova Ltd"/>
    <s v="Synergized radical product"/>
    <n v="90400"/>
    <n v="110279"/>
    <n v="122"/>
    <x v="1"/>
    <n v="2506"/>
    <x v="1"/>
    <s v="USD"/>
    <n v="1501563600"/>
    <n v="1504328400"/>
    <b v="0"/>
    <b v="0"/>
    <s v="technology/web"/>
    <n v="44.005985634477256"/>
    <x v="2"/>
    <s v="web"/>
  </r>
  <r>
    <n v="166"/>
    <s v="Brown-Vang"/>
    <s v="Robust heuristic artificial intelligence"/>
    <n v="9800"/>
    <n v="13439"/>
    <n v="137"/>
    <x v="1"/>
    <n v="244"/>
    <x v="1"/>
    <s v="USD"/>
    <n v="1292997600"/>
    <n v="1293343200"/>
    <b v="0"/>
    <b v="0"/>
    <s v="photography/photography books"/>
    <n v="55.077868852459019"/>
    <x v="7"/>
    <s v="photography books"/>
  </r>
  <r>
    <n v="167"/>
    <s v="Cruz-Ward"/>
    <s v="Robust content-based emulation"/>
    <n v="2600"/>
    <n v="10804"/>
    <n v="416"/>
    <x v="1"/>
    <n v="146"/>
    <x v="2"/>
    <s v="AUD"/>
    <n v="1370840400"/>
    <n v="1371704400"/>
    <b v="0"/>
    <b v="0"/>
    <s v="theater/plays"/>
    <n v="74"/>
    <x v="3"/>
    <s v="plays"/>
  </r>
  <r>
    <n v="168"/>
    <s v="Hernandez Group"/>
    <s v="Ergonomic uniform open system"/>
    <n v="128100"/>
    <n v="40107"/>
    <n v="31"/>
    <x v="0"/>
    <n v="955"/>
    <x v="3"/>
    <s v="DKK"/>
    <n v="1550815200"/>
    <n v="1552798800"/>
    <b v="0"/>
    <b v="1"/>
    <s v="music/indie rock"/>
    <n v="41.996858638743454"/>
    <x v="1"/>
    <s v="indie rock"/>
  </r>
  <r>
    <n v="169"/>
    <s v="Tran, Steele and Wilson"/>
    <s v="Profit-focused modular product"/>
    <n v="23300"/>
    <n v="98811"/>
    <n v="424"/>
    <x v="1"/>
    <n v="1267"/>
    <x v="1"/>
    <s v="USD"/>
    <n v="1339909200"/>
    <n v="1342328400"/>
    <b v="0"/>
    <b v="1"/>
    <s v="film &amp; video/shorts"/>
    <n v="77.988161010260455"/>
    <x v="4"/>
    <s v="shorts"/>
  </r>
  <r>
    <n v="170"/>
    <s v="Summers, Gallegos and Stein"/>
    <s v="Mandatory mobile product"/>
    <n v="188100"/>
    <n v="5528"/>
    <n v="3"/>
    <x v="0"/>
    <n v="67"/>
    <x v="1"/>
    <s v="USD"/>
    <n v="1501736400"/>
    <n v="1502341200"/>
    <b v="0"/>
    <b v="0"/>
    <s v="music/indie rock"/>
    <n v="82.507462686567166"/>
    <x v="1"/>
    <s v="indie rock"/>
  </r>
  <r>
    <n v="171"/>
    <s v="Blair Group"/>
    <s v="Public-key 3rdgeneration budgetary management"/>
    <n v="4900"/>
    <n v="521"/>
    <n v="11"/>
    <x v="0"/>
    <n v="5"/>
    <x v="1"/>
    <s v="USD"/>
    <n v="1395291600"/>
    <n v="1397192400"/>
    <b v="0"/>
    <b v="0"/>
    <s v="publishing/translations"/>
    <n v="104.2"/>
    <x v="5"/>
    <s v="translations"/>
  </r>
  <r>
    <n v="172"/>
    <s v="Nixon Inc"/>
    <s v="Centralized national firmware"/>
    <n v="800"/>
    <n v="663"/>
    <n v="83"/>
    <x v="0"/>
    <n v="26"/>
    <x v="1"/>
    <s v="USD"/>
    <n v="1405746000"/>
    <n v="1407042000"/>
    <b v="0"/>
    <b v="1"/>
    <s v="film &amp; video/documentary"/>
    <n v="25.5"/>
    <x v="4"/>
    <s v="documentary"/>
  </r>
  <r>
    <n v="173"/>
    <s v="White LLC"/>
    <s v="Cross-group 4thgeneration middleware"/>
    <n v="96700"/>
    <n v="157635"/>
    <n v="163"/>
    <x v="1"/>
    <n v="1561"/>
    <x v="1"/>
    <s v="USD"/>
    <n v="1368853200"/>
    <n v="1369371600"/>
    <b v="0"/>
    <b v="0"/>
    <s v="theater/plays"/>
    <n v="100.98334401024984"/>
    <x v="3"/>
    <s v="plays"/>
  </r>
  <r>
    <n v="174"/>
    <s v="Santos, Black and Donovan"/>
    <s v="Pre-emptive scalable access"/>
    <n v="600"/>
    <n v="5368"/>
    <n v="895"/>
    <x v="1"/>
    <n v="48"/>
    <x v="1"/>
    <s v="USD"/>
    <n v="1444021200"/>
    <n v="1444107600"/>
    <b v="0"/>
    <b v="1"/>
    <s v="technology/wearables"/>
    <n v="111.83333333333333"/>
    <x v="2"/>
    <s v="wearables"/>
  </r>
  <r>
    <n v="175"/>
    <s v="Jones, Contreras and Burnett"/>
    <s v="Sharable intangible migration"/>
    <n v="181200"/>
    <n v="47459"/>
    <n v="26"/>
    <x v="0"/>
    <n v="1130"/>
    <x v="1"/>
    <s v="USD"/>
    <n v="1472619600"/>
    <n v="1474261200"/>
    <b v="0"/>
    <b v="0"/>
    <s v="theater/plays"/>
    <n v="41.999115044247787"/>
    <x v="3"/>
    <s v="plays"/>
  </r>
  <r>
    <n v="176"/>
    <s v="Stone-Orozco"/>
    <s v="Proactive scalable Graphical User Interface"/>
    <n v="115000"/>
    <n v="86060"/>
    <n v="75"/>
    <x v="0"/>
    <n v="782"/>
    <x v="1"/>
    <s v="USD"/>
    <n v="1472878800"/>
    <n v="1473656400"/>
    <b v="0"/>
    <b v="0"/>
    <s v="theater/plays"/>
    <n v="110.05115089514067"/>
    <x v="3"/>
    <s v="plays"/>
  </r>
  <r>
    <n v="177"/>
    <s v="Lee, Gibson and Morgan"/>
    <s v="Digitized solution-oriented product"/>
    <n v="38800"/>
    <n v="161593"/>
    <n v="416"/>
    <x v="1"/>
    <n v="2739"/>
    <x v="1"/>
    <s v="USD"/>
    <n v="1289800800"/>
    <n v="1291960800"/>
    <b v="0"/>
    <b v="0"/>
    <s v="theater/plays"/>
    <n v="58.997079225994888"/>
    <x v="3"/>
    <s v="plays"/>
  </r>
  <r>
    <n v="178"/>
    <s v="Alexander-Williams"/>
    <s v="Triple-buffered cohesive structure"/>
    <n v="7200"/>
    <n v="6927"/>
    <n v="96"/>
    <x v="0"/>
    <n v="210"/>
    <x v="1"/>
    <s v="USD"/>
    <n v="1505970000"/>
    <n v="1506747600"/>
    <b v="0"/>
    <b v="0"/>
    <s v="food/food trucks"/>
    <n v="32.985714285714288"/>
    <x v="0"/>
    <s v="food trucks"/>
  </r>
  <r>
    <n v="179"/>
    <s v="Marks Ltd"/>
    <s v="Realigned human-resource orchestration"/>
    <n v="44500"/>
    <n v="159185"/>
    <n v="358"/>
    <x v="1"/>
    <n v="3537"/>
    <x v="0"/>
    <s v="CAD"/>
    <n v="1363496400"/>
    <n v="1363582800"/>
    <b v="0"/>
    <b v="1"/>
    <s v="theater/plays"/>
    <n v="45.005654509471306"/>
    <x v="3"/>
    <s v="plays"/>
  </r>
  <r>
    <n v="180"/>
    <s v="Olsen, Edwards and Reid"/>
    <s v="Optional clear-thinking software"/>
    <n v="56000"/>
    <n v="172736"/>
    <n v="308"/>
    <x v="1"/>
    <n v="2107"/>
    <x v="2"/>
    <s v="AUD"/>
    <n v="1269234000"/>
    <n v="1269666000"/>
    <b v="0"/>
    <b v="0"/>
    <s v="technology/wearables"/>
    <n v="81.98196487897485"/>
    <x v="2"/>
    <s v="wearables"/>
  </r>
  <r>
    <n v="181"/>
    <s v="Daniels, Rose and Tyler"/>
    <s v="Centralized global approach"/>
    <n v="8600"/>
    <n v="5315"/>
    <n v="62"/>
    <x v="0"/>
    <n v="136"/>
    <x v="1"/>
    <s v="USD"/>
    <n v="1507093200"/>
    <n v="1508648400"/>
    <b v="0"/>
    <b v="0"/>
    <s v="technology/web"/>
    <n v="39.080882352941174"/>
    <x v="2"/>
    <s v="web"/>
  </r>
  <r>
    <n v="182"/>
    <s v="Adams Group"/>
    <s v="Reverse-engineered bandwidth-monitored contingency"/>
    <n v="27100"/>
    <n v="195750"/>
    <n v="722"/>
    <x v="1"/>
    <n v="3318"/>
    <x v="3"/>
    <s v="DKK"/>
    <n v="1560574800"/>
    <n v="1561957200"/>
    <b v="0"/>
    <b v="0"/>
    <s v="theater/plays"/>
    <n v="58.996383363471971"/>
    <x v="3"/>
    <s v="plays"/>
  </r>
  <r>
    <n v="183"/>
    <s v="Rogers, Huerta and Medina"/>
    <s v="Pre-emptive bandwidth-monitored instruction set"/>
    <n v="5100"/>
    <n v="3525"/>
    <n v="69"/>
    <x v="0"/>
    <n v="86"/>
    <x v="0"/>
    <s v="CAD"/>
    <n v="1284008400"/>
    <n v="1285131600"/>
    <b v="0"/>
    <b v="0"/>
    <s v="music/rock"/>
    <n v="40.988372093023258"/>
    <x v="1"/>
    <s v="rock"/>
  </r>
  <r>
    <n v="184"/>
    <s v="Howard, Carter and Griffith"/>
    <s v="Adaptive asynchronous emulation"/>
    <n v="3600"/>
    <n v="10550"/>
    <n v="293"/>
    <x v="1"/>
    <n v="340"/>
    <x v="1"/>
    <s v="USD"/>
    <n v="1556859600"/>
    <n v="1556946000"/>
    <b v="0"/>
    <b v="0"/>
    <s v="theater/plays"/>
    <n v="31.029411764705884"/>
    <x v="3"/>
    <s v="plays"/>
  </r>
  <r>
    <n v="185"/>
    <s v="Bailey PLC"/>
    <s v="Innovative actuating conglomeration"/>
    <n v="1000"/>
    <n v="718"/>
    <n v="72"/>
    <x v="0"/>
    <n v="19"/>
    <x v="1"/>
    <s v="USD"/>
    <n v="1526187600"/>
    <n v="1527138000"/>
    <b v="0"/>
    <b v="0"/>
    <s v="film &amp; video/television"/>
    <n v="37.789473684210527"/>
    <x v="4"/>
    <s v="television"/>
  </r>
  <r>
    <n v="186"/>
    <s v="Parker Group"/>
    <s v="Grass-roots foreground policy"/>
    <n v="88800"/>
    <n v="28358"/>
    <n v="32"/>
    <x v="0"/>
    <n v="886"/>
    <x v="1"/>
    <s v="USD"/>
    <n v="1400821200"/>
    <n v="1402117200"/>
    <b v="0"/>
    <b v="0"/>
    <s v="theater/plays"/>
    <n v="32.006772009029348"/>
    <x v="3"/>
    <s v="plays"/>
  </r>
  <r>
    <n v="187"/>
    <s v="Fox Group"/>
    <s v="Horizontal transitional paradigm"/>
    <n v="60200"/>
    <n v="138384"/>
    <n v="230"/>
    <x v="1"/>
    <n v="1442"/>
    <x v="0"/>
    <s v="CAD"/>
    <n v="1361599200"/>
    <n v="1364014800"/>
    <b v="0"/>
    <b v="1"/>
    <s v="film &amp; video/shorts"/>
    <n v="95.966712898751737"/>
    <x v="4"/>
    <s v="shorts"/>
  </r>
  <r>
    <n v="188"/>
    <s v="Walker, Jones and Rodriguez"/>
    <s v="Networked didactic info-mediaries"/>
    <n v="8200"/>
    <n v="2625"/>
    <n v="32"/>
    <x v="0"/>
    <n v="35"/>
    <x v="6"/>
    <s v="EUR"/>
    <n v="1417500000"/>
    <n v="1417586400"/>
    <b v="0"/>
    <b v="0"/>
    <s v="theater/plays"/>
    <n v="75"/>
    <x v="3"/>
    <s v="plays"/>
  </r>
  <r>
    <n v="189"/>
    <s v="Anthony-Shaw"/>
    <s v="Switchable contextually-based access"/>
    <n v="191300"/>
    <n v="45004"/>
    <n v="24"/>
    <x v="3"/>
    <n v="441"/>
    <x v="1"/>
    <s v="USD"/>
    <n v="1457071200"/>
    <n v="1457071200"/>
    <b v="0"/>
    <b v="0"/>
    <s v="theater/plays"/>
    <n v="102.0498866213152"/>
    <x v="3"/>
    <s v="plays"/>
  </r>
  <r>
    <n v="190"/>
    <s v="Cook LLC"/>
    <s v="Up-sized dynamic throughput"/>
    <n v="3700"/>
    <n v="2538"/>
    <n v="69"/>
    <x v="0"/>
    <n v="24"/>
    <x v="1"/>
    <s v="USD"/>
    <n v="1370322000"/>
    <n v="1370408400"/>
    <b v="0"/>
    <b v="1"/>
    <s v="theater/plays"/>
    <n v="105.75"/>
    <x v="3"/>
    <s v="plays"/>
  </r>
  <r>
    <n v="191"/>
    <s v="Sutton PLC"/>
    <s v="Mandatory reciprocal superstructure"/>
    <n v="8400"/>
    <n v="3188"/>
    <n v="38"/>
    <x v="0"/>
    <n v="86"/>
    <x v="6"/>
    <s v="EUR"/>
    <n v="1552366800"/>
    <n v="1552626000"/>
    <b v="0"/>
    <b v="0"/>
    <s v="theater/plays"/>
    <n v="37.069767441860463"/>
    <x v="3"/>
    <s v="plays"/>
  </r>
  <r>
    <n v="192"/>
    <s v="Long, Morgan and Mitchell"/>
    <s v="Upgradable 4thgeneration productivity"/>
    <n v="42600"/>
    <n v="8517"/>
    <n v="20"/>
    <x v="0"/>
    <n v="243"/>
    <x v="1"/>
    <s v="USD"/>
    <n v="1403845200"/>
    <n v="1404190800"/>
    <b v="0"/>
    <b v="0"/>
    <s v="music/rock"/>
    <n v="35.049382716049379"/>
    <x v="1"/>
    <s v="rock"/>
  </r>
  <r>
    <n v="193"/>
    <s v="Calhoun, Rogers and Long"/>
    <s v="Progressive discrete hub"/>
    <n v="6600"/>
    <n v="3012"/>
    <n v="46"/>
    <x v="0"/>
    <n v="65"/>
    <x v="1"/>
    <s v="USD"/>
    <n v="1523163600"/>
    <n v="1523509200"/>
    <b v="1"/>
    <b v="0"/>
    <s v="music/indie rock"/>
    <n v="46.338461538461537"/>
    <x v="1"/>
    <s v="indie rock"/>
  </r>
  <r>
    <n v="194"/>
    <s v="Sandoval Group"/>
    <s v="Assimilated multi-tasking archive"/>
    <n v="7100"/>
    <n v="8716"/>
    <n v="123"/>
    <x v="1"/>
    <n v="126"/>
    <x v="1"/>
    <s v="USD"/>
    <n v="1442206800"/>
    <n v="1443589200"/>
    <b v="0"/>
    <b v="0"/>
    <s v="music/metal"/>
    <n v="69.174603174603178"/>
    <x v="1"/>
    <s v="metal"/>
  </r>
  <r>
    <n v="195"/>
    <s v="Smith and Sons"/>
    <s v="Upgradable high-level solution"/>
    <n v="15800"/>
    <n v="57157"/>
    <n v="362"/>
    <x v="1"/>
    <n v="524"/>
    <x v="1"/>
    <s v="USD"/>
    <n v="1532840400"/>
    <n v="1533445200"/>
    <b v="0"/>
    <b v="0"/>
    <s v="music/electric music"/>
    <n v="109.07824427480917"/>
    <x v="1"/>
    <s v="electric music"/>
  </r>
  <r>
    <n v="196"/>
    <s v="King Inc"/>
    <s v="Organic bandwidth-monitored frame"/>
    <n v="8200"/>
    <n v="5178"/>
    <n v="63"/>
    <x v="0"/>
    <n v="100"/>
    <x v="3"/>
    <s v="DKK"/>
    <n v="1472878800"/>
    <n v="1474520400"/>
    <b v="0"/>
    <b v="0"/>
    <s v="technology/wearables"/>
    <n v="51.78"/>
    <x v="2"/>
    <s v="wearables"/>
  </r>
  <r>
    <n v="197"/>
    <s v="Perry and Sons"/>
    <s v="Business-focused logistical framework"/>
    <n v="54700"/>
    <n v="163118"/>
    <n v="298"/>
    <x v="1"/>
    <n v="1989"/>
    <x v="1"/>
    <s v="USD"/>
    <n v="1498194000"/>
    <n v="1499403600"/>
    <b v="0"/>
    <b v="0"/>
    <s v="film &amp; video/drama"/>
    <n v="82.010055304172951"/>
    <x v="4"/>
    <s v="drama"/>
  </r>
  <r>
    <n v="198"/>
    <s v="Palmer Inc"/>
    <s v="Universal multi-state capability"/>
    <n v="63200"/>
    <n v="6041"/>
    <n v="10"/>
    <x v="0"/>
    <n v="168"/>
    <x v="1"/>
    <s v="USD"/>
    <n v="1281070800"/>
    <n v="1283576400"/>
    <b v="0"/>
    <b v="0"/>
    <s v="music/electric music"/>
    <n v="35.958333333333336"/>
    <x v="1"/>
    <s v="electric music"/>
  </r>
  <r>
    <n v="199"/>
    <s v="Hull, Baker and Martinez"/>
    <s v="Digitized reciprocal infrastructure"/>
    <n v="1800"/>
    <n v="968"/>
    <n v="54"/>
    <x v="0"/>
    <n v="13"/>
    <x v="1"/>
    <s v="USD"/>
    <n v="1436245200"/>
    <n v="1436590800"/>
    <b v="0"/>
    <b v="0"/>
    <s v="music/rock"/>
    <n v="74.461538461538467"/>
    <x v="1"/>
    <s v="rock"/>
  </r>
  <r>
    <n v="200"/>
    <s v="Becker, Rice and White"/>
    <s v="Reduced dedicated capability"/>
    <n v="100"/>
    <n v="2"/>
    <n v="2"/>
    <x v="0"/>
    <n v="1"/>
    <x v="0"/>
    <s v="CAD"/>
    <n v="1269493200"/>
    <n v="1270443600"/>
    <b v="0"/>
    <b v="0"/>
    <s v="theater/plays"/>
    <n v="2"/>
    <x v="3"/>
    <s v="plays"/>
  </r>
  <r>
    <n v="201"/>
    <s v="Osborne, Perkins and Knox"/>
    <s v="Cross-platform bi-directional workforce"/>
    <n v="2100"/>
    <n v="14305"/>
    <n v="681"/>
    <x v="1"/>
    <n v="157"/>
    <x v="1"/>
    <s v="USD"/>
    <n v="1406264400"/>
    <n v="1407819600"/>
    <b v="0"/>
    <b v="0"/>
    <s v="technology/web"/>
    <n v="91.114649681528661"/>
    <x v="2"/>
    <s v="web"/>
  </r>
  <r>
    <n v="202"/>
    <s v="Mcknight-Freeman"/>
    <s v="Upgradable scalable methodology"/>
    <n v="8300"/>
    <n v="6543"/>
    <n v="79"/>
    <x v="3"/>
    <n v="82"/>
    <x v="1"/>
    <s v="USD"/>
    <n v="1317531600"/>
    <n v="1317877200"/>
    <b v="0"/>
    <b v="0"/>
    <s v="food/food trucks"/>
    <n v="79.792682926829272"/>
    <x v="0"/>
    <s v="food trucks"/>
  </r>
  <r>
    <n v="203"/>
    <s v="Hayden, Shannon and Stein"/>
    <s v="Customer-focused client-server service-desk"/>
    <n v="143900"/>
    <n v="193413"/>
    <n v="134"/>
    <x v="1"/>
    <n v="4498"/>
    <x v="2"/>
    <s v="AUD"/>
    <n v="1484632800"/>
    <n v="1484805600"/>
    <b v="0"/>
    <b v="0"/>
    <s v="theater/plays"/>
    <n v="42.999777678968428"/>
    <x v="3"/>
    <s v="plays"/>
  </r>
  <r>
    <n v="204"/>
    <s v="Daniel-Luna"/>
    <s v="Mandatory multimedia leverage"/>
    <n v="75000"/>
    <n v="2529"/>
    <n v="3"/>
    <x v="0"/>
    <n v="40"/>
    <x v="1"/>
    <s v="USD"/>
    <n v="1301806800"/>
    <n v="1302670800"/>
    <b v="0"/>
    <b v="0"/>
    <s v="music/jazz"/>
    <n v="63.225000000000001"/>
    <x v="1"/>
    <s v="jazz"/>
  </r>
  <r>
    <n v="205"/>
    <s v="Weaver-Marquez"/>
    <s v="Focused analyzing circuit"/>
    <n v="1300"/>
    <n v="5614"/>
    <n v="432"/>
    <x v="1"/>
    <n v="80"/>
    <x v="1"/>
    <s v="USD"/>
    <n v="1539752400"/>
    <n v="1540789200"/>
    <b v="1"/>
    <b v="0"/>
    <s v="theater/plays"/>
    <n v="70.174999999999997"/>
    <x v="3"/>
    <s v="plays"/>
  </r>
  <r>
    <n v="206"/>
    <s v="Austin, Baker and Kelley"/>
    <s v="Fundamental grid-enabled strategy"/>
    <n v="9000"/>
    <n v="3496"/>
    <n v="39"/>
    <x v="3"/>
    <n v="57"/>
    <x v="1"/>
    <s v="USD"/>
    <n v="1267250400"/>
    <n v="1268028000"/>
    <b v="0"/>
    <b v="0"/>
    <s v="publishing/fiction"/>
    <n v="61.333333333333336"/>
    <x v="5"/>
    <s v="fiction"/>
  </r>
  <r>
    <n v="207"/>
    <s v="Carney-Anderson"/>
    <s v="Digitized 5thgeneration knowledgebase"/>
    <n v="1000"/>
    <n v="4257"/>
    <n v="426"/>
    <x v="1"/>
    <n v="43"/>
    <x v="1"/>
    <s v="USD"/>
    <n v="1535432400"/>
    <n v="1537160400"/>
    <b v="0"/>
    <b v="1"/>
    <s v="music/rock"/>
    <n v="99"/>
    <x v="1"/>
    <s v="rock"/>
  </r>
  <r>
    <n v="208"/>
    <s v="Jackson Inc"/>
    <s v="Mandatory multi-tasking encryption"/>
    <n v="196900"/>
    <n v="199110"/>
    <n v="101"/>
    <x v="1"/>
    <n v="2053"/>
    <x v="1"/>
    <s v="USD"/>
    <n v="1510207200"/>
    <n v="1512280800"/>
    <b v="0"/>
    <b v="0"/>
    <s v="film &amp; video/documentary"/>
    <n v="96.984900146127615"/>
    <x v="4"/>
    <s v="documentary"/>
  </r>
  <r>
    <n v="209"/>
    <s v="Warren Ltd"/>
    <s v="Distributed system-worthy application"/>
    <n v="194500"/>
    <n v="41212"/>
    <n v="21"/>
    <x v="2"/>
    <n v="808"/>
    <x v="2"/>
    <s v="AUD"/>
    <n v="1462510800"/>
    <n v="1463115600"/>
    <b v="0"/>
    <b v="0"/>
    <s v="film &amp; video/documentary"/>
    <n v="51.004950495049506"/>
    <x v="4"/>
    <s v="documentary"/>
  </r>
  <r>
    <n v="210"/>
    <s v="Schultz Inc"/>
    <s v="Synergistic tertiary time-frame"/>
    <n v="9400"/>
    <n v="6338"/>
    <n v="67"/>
    <x v="0"/>
    <n v="226"/>
    <x v="3"/>
    <s v="DKK"/>
    <n v="1488520800"/>
    <n v="1490850000"/>
    <b v="0"/>
    <b v="0"/>
    <s v="film &amp; video/science fiction"/>
    <n v="28.044247787610619"/>
    <x v="4"/>
    <s v="science fiction"/>
  </r>
  <r>
    <n v="211"/>
    <s v="Thompson LLC"/>
    <s v="Customer-focused impactful benchmark"/>
    <n v="104400"/>
    <n v="99100"/>
    <n v="95"/>
    <x v="0"/>
    <n v="1625"/>
    <x v="1"/>
    <s v="USD"/>
    <n v="1377579600"/>
    <n v="1379653200"/>
    <b v="0"/>
    <b v="0"/>
    <s v="theater/plays"/>
    <n v="60.984615384615381"/>
    <x v="3"/>
    <s v="plays"/>
  </r>
  <r>
    <n v="212"/>
    <s v="Johnson Inc"/>
    <s v="Profound next generation infrastructure"/>
    <n v="8100"/>
    <n v="12300"/>
    <n v="152"/>
    <x v="1"/>
    <n v="168"/>
    <x v="1"/>
    <s v="USD"/>
    <n v="1576389600"/>
    <n v="1580364000"/>
    <b v="0"/>
    <b v="0"/>
    <s v="theater/plays"/>
    <n v="73.214285714285708"/>
    <x v="3"/>
    <s v="plays"/>
  </r>
  <r>
    <n v="213"/>
    <s v="Morgan-Warren"/>
    <s v="Face-to-face encompassing info-mediaries"/>
    <n v="87900"/>
    <n v="171549"/>
    <n v="195"/>
    <x v="1"/>
    <n v="4289"/>
    <x v="1"/>
    <s v="USD"/>
    <n v="1289019600"/>
    <n v="1289714400"/>
    <b v="0"/>
    <b v="1"/>
    <s v="music/indie rock"/>
    <n v="39.997435299603637"/>
    <x v="1"/>
    <s v="indie rock"/>
  </r>
  <r>
    <n v="214"/>
    <s v="Sullivan Group"/>
    <s v="Open-source fresh-thinking policy"/>
    <n v="1400"/>
    <n v="14324"/>
    <n v="1023"/>
    <x v="1"/>
    <n v="165"/>
    <x v="1"/>
    <s v="USD"/>
    <n v="1282194000"/>
    <n v="1282712400"/>
    <b v="0"/>
    <b v="0"/>
    <s v="music/rock"/>
    <n v="86.812121212121212"/>
    <x v="1"/>
    <s v="rock"/>
  </r>
  <r>
    <n v="215"/>
    <s v="Vargas, Banks and Palmer"/>
    <s v="Extended 24/7 implementation"/>
    <n v="156800"/>
    <n v="6024"/>
    <n v="4"/>
    <x v="0"/>
    <n v="143"/>
    <x v="1"/>
    <s v="USD"/>
    <n v="1550037600"/>
    <n v="1550210400"/>
    <b v="0"/>
    <b v="0"/>
    <s v="theater/plays"/>
    <n v="42.125874125874127"/>
    <x v="3"/>
    <s v="plays"/>
  </r>
  <r>
    <n v="216"/>
    <s v="Johnson, Dixon and Zimmerman"/>
    <s v="Organic dynamic algorithm"/>
    <n v="121700"/>
    <n v="188721"/>
    <n v="155"/>
    <x v="1"/>
    <n v="1815"/>
    <x v="1"/>
    <s v="USD"/>
    <n v="1321941600"/>
    <n v="1322114400"/>
    <b v="0"/>
    <b v="0"/>
    <s v="theater/plays"/>
    <n v="103.97851239669421"/>
    <x v="3"/>
    <s v="plays"/>
  </r>
  <r>
    <n v="217"/>
    <s v="Moore, Dudley and Navarro"/>
    <s v="Organic multi-tasking focus group"/>
    <n v="129400"/>
    <n v="57911"/>
    <n v="45"/>
    <x v="0"/>
    <n v="934"/>
    <x v="1"/>
    <s v="USD"/>
    <n v="1556427600"/>
    <n v="1557205200"/>
    <b v="0"/>
    <b v="0"/>
    <s v="film &amp; video/science fiction"/>
    <n v="62.003211991434689"/>
    <x v="4"/>
    <s v="science fiction"/>
  </r>
  <r>
    <n v="218"/>
    <s v="Price-Rodriguez"/>
    <s v="Adaptive logistical initiative"/>
    <n v="5700"/>
    <n v="12309"/>
    <n v="216"/>
    <x v="1"/>
    <n v="397"/>
    <x v="4"/>
    <s v="GBP"/>
    <n v="1320991200"/>
    <n v="1323928800"/>
    <b v="0"/>
    <b v="1"/>
    <s v="film &amp; video/shorts"/>
    <n v="31.005037783375315"/>
    <x v="4"/>
    <s v="shorts"/>
  </r>
  <r>
    <n v="219"/>
    <s v="Huang-Henderson"/>
    <s v="Stand-alone mobile customer loyalty"/>
    <n v="41700"/>
    <n v="138497"/>
    <n v="332"/>
    <x v="1"/>
    <n v="1539"/>
    <x v="1"/>
    <s v="USD"/>
    <n v="1345093200"/>
    <n v="1346130000"/>
    <b v="0"/>
    <b v="0"/>
    <s v="film &amp; video/animation"/>
    <n v="89.991552956465242"/>
    <x v="4"/>
    <s v="animation"/>
  </r>
  <r>
    <n v="220"/>
    <s v="Owens-Le"/>
    <s v="Focused composite approach"/>
    <n v="7900"/>
    <n v="667"/>
    <n v="8"/>
    <x v="0"/>
    <n v="17"/>
    <x v="1"/>
    <s v="USD"/>
    <n v="1309496400"/>
    <n v="1311051600"/>
    <b v="1"/>
    <b v="0"/>
    <s v="theater/plays"/>
    <n v="39.235294117647058"/>
    <x v="3"/>
    <s v="plays"/>
  </r>
  <r>
    <n v="221"/>
    <s v="Huff LLC"/>
    <s v="Face-to-face clear-thinking Local Area Network"/>
    <n v="121500"/>
    <n v="119830"/>
    <n v="99"/>
    <x v="0"/>
    <n v="2179"/>
    <x v="1"/>
    <s v="USD"/>
    <n v="1340254800"/>
    <n v="1340427600"/>
    <b v="1"/>
    <b v="0"/>
    <s v="food/food trucks"/>
    <n v="54.993116108306566"/>
    <x v="0"/>
    <s v="food trucks"/>
  </r>
  <r>
    <n v="222"/>
    <s v="Johnson LLC"/>
    <s v="Cross-group cohesive circuit"/>
    <n v="4800"/>
    <n v="6623"/>
    <n v="138"/>
    <x v="1"/>
    <n v="138"/>
    <x v="1"/>
    <s v="USD"/>
    <n v="1412226000"/>
    <n v="1412312400"/>
    <b v="0"/>
    <b v="0"/>
    <s v="photography/photography books"/>
    <n v="47.992753623188406"/>
    <x v="7"/>
    <s v="photography books"/>
  </r>
  <r>
    <n v="223"/>
    <s v="Chavez, Garcia and Cantu"/>
    <s v="Synergistic explicit capability"/>
    <n v="87300"/>
    <n v="81897"/>
    <n v="94"/>
    <x v="0"/>
    <n v="931"/>
    <x v="1"/>
    <s v="USD"/>
    <n v="1458104400"/>
    <n v="1459314000"/>
    <b v="0"/>
    <b v="0"/>
    <s v="theater/plays"/>
    <n v="87.966702470461868"/>
    <x v="3"/>
    <s v="plays"/>
  </r>
  <r>
    <n v="224"/>
    <s v="Lester-Moore"/>
    <s v="Diverse analyzing definition"/>
    <n v="46300"/>
    <n v="186885"/>
    <n v="404"/>
    <x v="1"/>
    <n v="3594"/>
    <x v="1"/>
    <s v="USD"/>
    <n v="1411534800"/>
    <n v="1415426400"/>
    <b v="0"/>
    <b v="0"/>
    <s v="film &amp; video/science fiction"/>
    <n v="51.999165275459099"/>
    <x v="4"/>
    <s v="science fiction"/>
  </r>
  <r>
    <n v="225"/>
    <s v="Fox-Quinn"/>
    <s v="Enterprise-wide reciprocal success"/>
    <n v="67800"/>
    <n v="176398"/>
    <n v="260"/>
    <x v="1"/>
    <n v="5880"/>
    <x v="1"/>
    <s v="USD"/>
    <n v="1399093200"/>
    <n v="1399093200"/>
    <b v="1"/>
    <b v="0"/>
    <s v="music/rock"/>
    <n v="29.999659863945578"/>
    <x v="1"/>
    <s v="rock"/>
  </r>
  <r>
    <n v="226"/>
    <s v="Garcia Inc"/>
    <s v="Progressive neutral middleware"/>
    <n v="3000"/>
    <n v="10999"/>
    <n v="367"/>
    <x v="1"/>
    <n v="112"/>
    <x v="1"/>
    <s v="USD"/>
    <n v="1270702800"/>
    <n v="1273899600"/>
    <b v="0"/>
    <b v="0"/>
    <s v="photography/photography books"/>
    <n v="98.205357142857139"/>
    <x v="7"/>
    <s v="photography books"/>
  </r>
  <r>
    <n v="227"/>
    <s v="Johnson-Lee"/>
    <s v="Intuitive exuding process improvement"/>
    <n v="60900"/>
    <n v="102751"/>
    <n v="169"/>
    <x v="1"/>
    <n v="943"/>
    <x v="1"/>
    <s v="USD"/>
    <n v="1431666000"/>
    <n v="1432184400"/>
    <b v="0"/>
    <b v="0"/>
    <s v="games/mobile games"/>
    <n v="108.96182396606575"/>
    <x v="6"/>
    <s v="mobile games"/>
  </r>
  <r>
    <n v="228"/>
    <s v="Pineda Group"/>
    <s v="Exclusive real-time protocol"/>
    <n v="137900"/>
    <n v="165352"/>
    <n v="120"/>
    <x v="1"/>
    <n v="2468"/>
    <x v="1"/>
    <s v="USD"/>
    <n v="1472619600"/>
    <n v="1474779600"/>
    <b v="0"/>
    <b v="0"/>
    <s v="film &amp; video/animation"/>
    <n v="66.998379254457049"/>
    <x v="4"/>
    <s v="animation"/>
  </r>
  <r>
    <n v="229"/>
    <s v="Hoffman-Howard"/>
    <s v="Extended encompassing application"/>
    <n v="85600"/>
    <n v="165798"/>
    <n v="194"/>
    <x v="1"/>
    <n v="2551"/>
    <x v="1"/>
    <s v="USD"/>
    <n v="1496293200"/>
    <n v="1500440400"/>
    <b v="0"/>
    <b v="1"/>
    <s v="games/mobile games"/>
    <n v="64.99333594668758"/>
    <x v="6"/>
    <s v="mobile games"/>
  </r>
  <r>
    <n v="230"/>
    <s v="Miranda, Hall and Mcgrath"/>
    <s v="Progressive value-added ability"/>
    <n v="2400"/>
    <n v="10084"/>
    <n v="420"/>
    <x v="1"/>
    <n v="101"/>
    <x v="1"/>
    <s v="USD"/>
    <n v="1575612000"/>
    <n v="1575612000"/>
    <b v="0"/>
    <b v="0"/>
    <s v="games/video games"/>
    <n v="99.841584158415841"/>
    <x v="6"/>
    <s v="video games"/>
  </r>
  <r>
    <n v="231"/>
    <s v="Williams, Carter and Gonzalez"/>
    <s v="Cross-platform uniform hardware"/>
    <n v="7200"/>
    <n v="5523"/>
    <n v="77"/>
    <x v="3"/>
    <n v="67"/>
    <x v="1"/>
    <s v="USD"/>
    <n v="1369112400"/>
    <n v="1374123600"/>
    <b v="0"/>
    <b v="0"/>
    <s v="theater/plays"/>
    <n v="82.432835820895519"/>
    <x v="3"/>
    <s v="plays"/>
  </r>
  <r>
    <n v="232"/>
    <s v="Davis-Rodriguez"/>
    <s v="Progressive secondary portal"/>
    <n v="3400"/>
    <n v="5823"/>
    <n v="171"/>
    <x v="1"/>
    <n v="92"/>
    <x v="1"/>
    <s v="USD"/>
    <n v="1469422800"/>
    <n v="1469509200"/>
    <b v="0"/>
    <b v="0"/>
    <s v="theater/plays"/>
    <n v="63.293478260869563"/>
    <x v="3"/>
    <s v="plays"/>
  </r>
  <r>
    <n v="233"/>
    <s v="Reid, Rivera and Perry"/>
    <s v="Multi-lateral national adapter"/>
    <n v="3800"/>
    <n v="6000"/>
    <n v="158"/>
    <x v="1"/>
    <n v="62"/>
    <x v="1"/>
    <s v="USD"/>
    <n v="1307854800"/>
    <n v="1309237200"/>
    <b v="0"/>
    <b v="0"/>
    <s v="film &amp; video/animation"/>
    <n v="96.774193548387103"/>
    <x v="4"/>
    <s v="animation"/>
  </r>
  <r>
    <n v="234"/>
    <s v="Mendoza-Parker"/>
    <s v="Enterprise-wide motivating matrices"/>
    <n v="7500"/>
    <n v="8181"/>
    <n v="109"/>
    <x v="1"/>
    <n v="149"/>
    <x v="6"/>
    <s v="EUR"/>
    <n v="1503378000"/>
    <n v="1503982800"/>
    <b v="0"/>
    <b v="1"/>
    <s v="games/video games"/>
    <n v="54.906040268456373"/>
    <x v="6"/>
    <s v="video games"/>
  </r>
  <r>
    <n v="235"/>
    <s v="Lee, Ali and Guzman"/>
    <s v="Polarized upward-trending Local Area Network"/>
    <n v="8600"/>
    <n v="3589"/>
    <n v="42"/>
    <x v="0"/>
    <n v="92"/>
    <x v="1"/>
    <s v="USD"/>
    <n v="1486965600"/>
    <n v="1487397600"/>
    <b v="0"/>
    <b v="0"/>
    <s v="film &amp; video/animation"/>
    <n v="39.010869565217391"/>
    <x v="4"/>
    <s v="animation"/>
  </r>
  <r>
    <n v="236"/>
    <s v="Gallegos-Cobb"/>
    <s v="Object-based directional function"/>
    <n v="39500"/>
    <n v="4323"/>
    <n v="11"/>
    <x v="0"/>
    <n v="57"/>
    <x v="2"/>
    <s v="AUD"/>
    <n v="1561438800"/>
    <n v="1562043600"/>
    <b v="0"/>
    <b v="1"/>
    <s v="music/rock"/>
    <n v="75.84210526315789"/>
    <x v="1"/>
    <s v="rock"/>
  </r>
  <r>
    <n v="237"/>
    <s v="Ellison PLC"/>
    <s v="Re-contextualized tangible open architecture"/>
    <n v="9300"/>
    <n v="14822"/>
    <n v="159"/>
    <x v="1"/>
    <n v="329"/>
    <x v="1"/>
    <s v="USD"/>
    <n v="1398402000"/>
    <n v="1398574800"/>
    <b v="0"/>
    <b v="0"/>
    <s v="film &amp; video/animation"/>
    <n v="45.051671732522799"/>
    <x v="4"/>
    <s v="animation"/>
  </r>
  <r>
    <n v="238"/>
    <s v="Bolton, Sanchez and Carrillo"/>
    <s v="Distributed systemic adapter"/>
    <n v="2400"/>
    <n v="10138"/>
    <n v="422"/>
    <x v="1"/>
    <n v="97"/>
    <x v="3"/>
    <s v="DKK"/>
    <n v="1513231200"/>
    <n v="1515391200"/>
    <b v="0"/>
    <b v="1"/>
    <s v="theater/plays"/>
    <n v="104.51546391752578"/>
    <x v="3"/>
    <s v="plays"/>
  </r>
  <r>
    <n v="239"/>
    <s v="Mason-Sanders"/>
    <s v="Networked web-enabled instruction set"/>
    <n v="3200"/>
    <n v="3127"/>
    <n v="98"/>
    <x v="0"/>
    <n v="41"/>
    <x v="1"/>
    <s v="USD"/>
    <n v="1440824400"/>
    <n v="1441170000"/>
    <b v="0"/>
    <b v="0"/>
    <s v="technology/wearables"/>
    <n v="76.268292682926827"/>
    <x v="2"/>
    <s v="wearables"/>
  </r>
  <r>
    <n v="240"/>
    <s v="Pitts-Reed"/>
    <s v="Vision-oriented dynamic service-desk"/>
    <n v="29400"/>
    <n v="123124"/>
    <n v="419"/>
    <x v="1"/>
    <n v="1784"/>
    <x v="1"/>
    <s v="USD"/>
    <n v="1281070800"/>
    <n v="1281157200"/>
    <b v="0"/>
    <b v="0"/>
    <s v="theater/plays"/>
    <n v="69.015695067264573"/>
    <x v="3"/>
    <s v="plays"/>
  </r>
  <r>
    <n v="241"/>
    <s v="Gonzalez-Martinez"/>
    <s v="Vision-oriented actuating open system"/>
    <n v="168500"/>
    <n v="171729"/>
    <n v="102"/>
    <x v="1"/>
    <n v="1684"/>
    <x v="2"/>
    <s v="AUD"/>
    <n v="1397365200"/>
    <n v="1398229200"/>
    <b v="0"/>
    <b v="1"/>
    <s v="publishing/nonfiction"/>
    <n v="101.97684085510689"/>
    <x v="5"/>
    <s v="nonfiction"/>
  </r>
  <r>
    <n v="242"/>
    <s v="Hill, Martin and Garcia"/>
    <s v="Sharable scalable core"/>
    <n v="8400"/>
    <n v="10729"/>
    <n v="128"/>
    <x v="1"/>
    <n v="250"/>
    <x v="1"/>
    <s v="USD"/>
    <n v="1494392400"/>
    <n v="1495256400"/>
    <b v="0"/>
    <b v="1"/>
    <s v="music/rock"/>
    <n v="42.915999999999997"/>
    <x v="1"/>
    <s v="rock"/>
  </r>
  <r>
    <n v="243"/>
    <s v="Garcia PLC"/>
    <s v="Customer-focused attitude-oriented function"/>
    <n v="2300"/>
    <n v="10240"/>
    <n v="445"/>
    <x v="1"/>
    <n v="238"/>
    <x v="1"/>
    <s v="USD"/>
    <n v="1520143200"/>
    <n v="1520402400"/>
    <b v="0"/>
    <b v="0"/>
    <s v="theater/plays"/>
    <n v="43.025210084033617"/>
    <x v="3"/>
    <s v="plays"/>
  </r>
  <r>
    <n v="244"/>
    <s v="Herring-Bailey"/>
    <s v="Reverse-engineered system-worthy extranet"/>
    <n v="700"/>
    <n v="3988"/>
    <n v="570"/>
    <x v="1"/>
    <n v="53"/>
    <x v="1"/>
    <s v="USD"/>
    <n v="1405314000"/>
    <n v="1409806800"/>
    <b v="0"/>
    <b v="0"/>
    <s v="theater/plays"/>
    <n v="75.245283018867923"/>
    <x v="3"/>
    <s v="plays"/>
  </r>
  <r>
    <n v="245"/>
    <s v="Russell-Gardner"/>
    <s v="Re-engineered systematic monitoring"/>
    <n v="2900"/>
    <n v="14771"/>
    <n v="509"/>
    <x v="1"/>
    <n v="214"/>
    <x v="1"/>
    <s v="USD"/>
    <n v="1396846800"/>
    <n v="1396933200"/>
    <b v="0"/>
    <b v="0"/>
    <s v="theater/plays"/>
    <n v="69.023364485981304"/>
    <x v="3"/>
    <s v="plays"/>
  </r>
  <r>
    <n v="246"/>
    <s v="Walters-Carter"/>
    <s v="Seamless value-added standardization"/>
    <n v="4500"/>
    <n v="14649"/>
    <n v="326"/>
    <x v="1"/>
    <n v="222"/>
    <x v="1"/>
    <s v="USD"/>
    <n v="1375678800"/>
    <n v="1376024400"/>
    <b v="0"/>
    <b v="0"/>
    <s v="technology/web"/>
    <n v="65.986486486486484"/>
    <x v="2"/>
    <s v="web"/>
  </r>
  <r>
    <n v="247"/>
    <s v="Johnson, Patterson and Montoya"/>
    <s v="Triple-buffered fresh-thinking frame"/>
    <n v="19800"/>
    <n v="184658"/>
    <n v="933"/>
    <x v="1"/>
    <n v="1884"/>
    <x v="1"/>
    <s v="USD"/>
    <n v="1482386400"/>
    <n v="1483682400"/>
    <b v="0"/>
    <b v="1"/>
    <s v="publishing/fiction"/>
    <n v="98.013800424628457"/>
    <x v="5"/>
    <s v="fiction"/>
  </r>
  <r>
    <n v="248"/>
    <s v="Roberts and Sons"/>
    <s v="Streamlined holistic knowledgebase"/>
    <n v="6200"/>
    <n v="13103"/>
    <n v="211"/>
    <x v="1"/>
    <n v="218"/>
    <x v="2"/>
    <s v="AUD"/>
    <n v="1420005600"/>
    <n v="1420437600"/>
    <b v="0"/>
    <b v="0"/>
    <s v="games/mobile games"/>
    <n v="60.105504587155963"/>
    <x v="6"/>
    <s v="mobile games"/>
  </r>
  <r>
    <n v="249"/>
    <s v="Avila-Nelson"/>
    <s v="Up-sized intermediate website"/>
    <n v="61500"/>
    <n v="168095"/>
    <n v="273"/>
    <x v="1"/>
    <n v="6465"/>
    <x v="1"/>
    <s v="USD"/>
    <n v="1420178400"/>
    <n v="1420783200"/>
    <b v="0"/>
    <b v="0"/>
    <s v="publishing/translations"/>
    <n v="26.000773395204948"/>
    <x v="5"/>
    <s v="translations"/>
  </r>
  <r>
    <n v="250"/>
    <s v="Robbins and Sons"/>
    <s v="Future-proofed directional synergy"/>
    <n v="100"/>
    <n v="3"/>
    <n v="3"/>
    <x v="0"/>
    <n v="1"/>
    <x v="1"/>
    <s v="USD"/>
    <n v="1264399200"/>
    <n v="1267423200"/>
    <b v="0"/>
    <b v="0"/>
    <s v="music/rock"/>
    <n v="3"/>
    <x v="1"/>
    <s v="rock"/>
  </r>
  <r>
    <n v="251"/>
    <s v="Singleton Ltd"/>
    <s v="Enhanced user-facing function"/>
    <n v="7100"/>
    <n v="3840"/>
    <n v="54"/>
    <x v="0"/>
    <n v="101"/>
    <x v="1"/>
    <s v="USD"/>
    <n v="1355032800"/>
    <n v="1355205600"/>
    <b v="0"/>
    <b v="0"/>
    <s v="theater/plays"/>
    <n v="38.019801980198018"/>
    <x v="3"/>
    <s v="plays"/>
  </r>
  <r>
    <n v="252"/>
    <s v="Perez PLC"/>
    <s v="Operative bandwidth-monitored interface"/>
    <n v="1000"/>
    <n v="6263"/>
    <n v="626"/>
    <x v="1"/>
    <n v="59"/>
    <x v="1"/>
    <s v="USD"/>
    <n v="1382677200"/>
    <n v="1383109200"/>
    <b v="0"/>
    <b v="0"/>
    <s v="theater/plays"/>
    <n v="106.15254237288136"/>
    <x v="3"/>
    <s v="plays"/>
  </r>
  <r>
    <n v="253"/>
    <s v="Rogers, Jacobs and Jackson"/>
    <s v="Upgradable multi-state instruction set"/>
    <n v="121500"/>
    <n v="108161"/>
    <n v="89"/>
    <x v="0"/>
    <n v="1335"/>
    <x v="0"/>
    <s v="CAD"/>
    <n v="1302238800"/>
    <n v="1303275600"/>
    <b v="0"/>
    <b v="0"/>
    <s v="film &amp; video/drama"/>
    <n v="81.019475655430711"/>
    <x v="4"/>
    <s v="drama"/>
  </r>
  <r>
    <n v="254"/>
    <s v="Barry Group"/>
    <s v="De-engineered static Local Area Network"/>
    <n v="4600"/>
    <n v="8505"/>
    <n v="185"/>
    <x v="1"/>
    <n v="88"/>
    <x v="1"/>
    <s v="USD"/>
    <n v="1487656800"/>
    <n v="1487829600"/>
    <b v="0"/>
    <b v="0"/>
    <s v="publishing/nonfiction"/>
    <n v="96.647727272727266"/>
    <x v="5"/>
    <s v="nonfiction"/>
  </r>
  <r>
    <n v="255"/>
    <s v="Rosales, Branch and Harmon"/>
    <s v="Upgradable grid-enabled superstructure"/>
    <n v="80500"/>
    <n v="96735"/>
    <n v="120"/>
    <x v="1"/>
    <n v="1697"/>
    <x v="1"/>
    <s v="USD"/>
    <n v="1297836000"/>
    <n v="1298268000"/>
    <b v="0"/>
    <b v="1"/>
    <s v="music/rock"/>
    <n v="57.003535651149086"/>
    <x v="1"/>
    <s v="rock"/>
  </r>
  <r>
    <n v="256"/>
    <s v="Smith-Reid"/>
    <s v="Optimized actuating toolset"/>
    <n v="4100"/>
    <n v="959"/>
    <n v="23"/>
    <x v="0"/>
    <n v="15"/>
    <x v="4"/>
    <s v="GBP"/>
    <n v="1453615200"/>
    <n v="1456812000"/>
    <b v="0"/>
    <b v="0"/>
    <s v="music/rock"/>
    <n v="63.93333333333333"/>
    <x v="1"/>
    <s v="rock"/>
  </r>
  <r>
    <n v="257"/>
    <s v="Williams Inc"/>
    <s v="Decentralized exuding strategy"/>
    <n v="5700"/>
    <n v="8322"/>
    <n v="146"/>
    <x v="1"/>
    <n v="92"/>
    <x v="1"/>
    <s v="USD"/>
    <n v="1362463200"/>
    <n v="1363669200"/>
    <b v="0"/>
    <b v="0"/>
    <s v="theater/plays"/>
    <n v="90.456521739130437"/>
    <x v="3"/>
    <s v="plays"/>
  </r>
  <r>
    <n v="258"/>
    <s v="Duncan, Mcdonald and Miller"/>
    <s v="Assimilated coherent hardware"/>
    <n v="5000"/>
    <n v="13424"/>
    <n v="268"/>
    <x v="1"/>
    <n v="186"/>
    <x v="1"/>
    <s v="USD"/>
    <n v="1481176800"/>
    <n v="1482904800"/>
    <b v="0"/>
    <b v="1"/>
    <s v="theater/plays"/>
    <n v="72.172043010752688"/>
    <x v="3"/>
    <s v="plays"/>
  </r>
  <r>
    <n v="259"/>
    <s v="Watkins Ltd"/>
    <s v="Multi-channeled responsive implementation"/>
    <n v="1800"/>
    <n v="10755"/>
    <n v="598"/>
    <x v="1"/>
    <n v="138"/>
    <x v="1"/>
    <s v="USD"/>
    <n v="1354946400"/>
    <n v="1356588000"/>
    <b v="1"/>
    <b v="0"/>
    <s v="photography/photography books"/>
    <n v="77.934782608695656"/>
    <x v="7"/>
    <s v="photography books"/>
  </r>
  <r>
    <n v="260"/>
    <s v="Allen-Jones"/>
    <s v="Centralized modular initiative"/>
    <n v="6300"/>
    <n v="9935"/>
    <n v="158"/>
    <x v="1"/>
    <n v="261"/>
    <x v="1"/>
    <s v="USD"/>
    <n v="1348808400"/>
    <n v="1349845200"/>
    <b v="0"/>
    <b v="0"/>
    <s v="music/rock"/>
    <n v="38.065134099616856"/>
    <x v="1"/>
    <s v="rock"/>
  </r>
  <r>
    <n v="261"/>
    <s v="Mason-Smith"/>
    <s v="Reverse-engineered cohesive migration"/>
    <n v="84300"/>
    <n v="26303"/>
    <n v="31"/>
    <x v="0"/>
    <n v="454"/>
    <x v="1"/>
    <s v="USD"/>
    <n v="1282712400"/>
    <n v="1283058000"/>
    <b v="0"/>
    <b v="1"/>
    <s v="music/rock"/>
    <n v="57.936123348017624"/>
    <x v="1"/>
    <s v="rock"/>
  </r>
  <r>
    <n v="262"/>
    <s v="Lloyd, Kennedy and Davis"/>
    <s v="Compatible multimedia hub"/>
    <n v="1700"/>
    <n v="5328"/>
    <n v="313"/>
    <x v="1"/>
    <n v="107"/>
    <x v="1"/>
    <s v="USD"/>
    <n v="1301979600"/>
    <n v="1304226000"/>
    <b v="0"/>
    <b v="1"/>
    <s v="music/indie rock"/>
    <n v="49.794392523364486"/>
    <x v="1"/>
    <s v="indie rock"/>
  </r>
  <r>
    <n v="263"/>
    <s v="Walker Ltd"/>
    <s v="Organic eco-centric success"/>
    <n v="2900"/>
    <n v="10756"/>
    <n v="371"/>
    <x v="1"/>
    <n v="199"/>
    <x v="1"/>
    <s v="USD"/>
    <n v="1263016800"/>
    <n v="1263016800"/>
    <b v="0"/>
    <b v="0"/>
    <s v="photography/photography books"/>
    <n v="54.050251256281406"/>
    <x v="7"/>
    <s v="photography books"/>
  </r>
  <r>
    <n v="264"/>
    <s v="Gordon PLC"/>
    <s v="Virtual reciprocal policy"/>
    <n v="45600"/>
    <n v="165375"/>
    <n v="363"/>
    <x v="1"/>
    <n v="5512"/>
    <x v="1"/>
    <s v="USD"/>
    <n v="1360648800"/>
    <n v="1362031200"/>
    <b v="0"/>
    <b v="0"/>
    <s v="theater/plays"/>
    <n v="30.002721335268504"/>
    <x v="3"/>
    <s v="plays"/>
  </r>
  <r>
    <n v="265"/>
    <s v="Lee and Sons"/>
    <s v="Persevering interactive emulation"/>
    <n v="4900"/>
    <n v="6031"/>
    <n v="123"/>
    <x v="1"/>
    <n v="86"/>
    <x v="1"/>
    <s v="USD"/>
    <n v="1451800800"/>
    <n v="1455602400"/>
    <b v="0"/>
    <b v="0"/>
    <s v="theater/plays"/>
    <n v="70.127906976744185"/>
    <x v="3"/>
    <s v="plays"/>
  </r>
  <r>
    <n v="266"/>
    <s v="Cole LLC"/>
    <s v="Proactive responsive emulation"/>
    <n v="111900"/>
    <n v="85902"/>
    <n v="77"/>
    <x v="0"/>
    <n v="3182"/>
    <x v="6"/>
    <s v="EUR"/>
    <n v="1415340000"/>
    <n v="1418191200"/>
    <b v="0"/>
    <b v="1"/>
    <s v="music/jazz"/>
    <n v="26.996228786926462"/>
    <x v="1"/>
    <s v="jazz"/>
  </r>
  <r>
    <n v="267"/>
    <s v="Acosta PLC"/>
    <s v="Extended eco-centric function"/>
    <n v="61600"/>
    <n v="143910"/>
    <n v="234"/>
    <x v="1"/>
    <n v="2768"/>
    <x v="2"/>
    <s v="AUD"/>
    <n v="1351054800"/>
    <n v="1352440800"/>
    <b v="0"/>
    <b v="0"/>
    <s v="theater/plays"/>
    <n v="51.990606936416185"/>
    <x v="3"/>
    <s v="plays"/>
  </r>
  <r>
    <n v="268"/>
    <s v="Brown-Mckee"/>
    <s v="Networked optimal productivity"/>
    <n v="1500"/>
    <n v="2708"/>
    <n v="181"/>
    <x v="1"/>
    <n v="48"/>
    <x v="1"/>
    <s v="USD"/>
    <n v="1349326800"/>
    <n v="1353304800"/>
    <b v="0"/>
    <b v="0"/>
    <s v="film &amp; video/documentary"/>
    <n v="56.416666666666664"/>
    <x v="4"/>
    <s v="documentary"/>
  </r>
  <r>
    <n v="269"/>
    <s v="Miles and Sons"/>
    <s v="Persistent attitude-oriented approach"/>
    <n v="3500"/>
    <n v="8842"/>
    <n v="253"/>
    <x v="1"/>
    <n v="87"/>
    <x v="1"/>
    <s v="USD"/>
    <n v="1548914400"/>
    <n v="1550728800"/>
    <b v="0"/>
    <b v="0"/>
    <s v="film &amp; video/television"/>
    <n v="101.63218390804597"/>
    <x v="4"/>
    <s v="television"/>
  </r>
  <r>
    <n v="270"/>
    <s v="Sawyer, Horton and Williams"/>
    <s v="Triple-buffered 4thgeneration toolset"/>
    <n v="173900"/>
    <n v="47260"/>
    <n v="27"/>
    <x v="3"/>
    <n v="1890"/>
    <x v="1"/>
    <s v="USD"/>
    <n v="1291269600"/>
    <n v="1291442400"/>
    <b v="0"/>
    <b v="0"/>
    <s v="games/video games"/>
    <n v="25.005291005291006"/>
    <x v="6"/>
    <s v="video games"/>
  </r>
  <r>
    <n v="271"/>
    <s v="Foley-Cox"/>
    <s v="Progressive zero administration leverage"/>
    <n v="153700"/>
    <n v="1953"/>
    <n v="1"/>
    <x v="2"/>
    <n v="61"/>
    <x v="1"/>
    <s v="USD"/>
    <n v="1449468000"/>
    <n v="1452146400"/>
    <b v="0"/>
    <b v="0"/>
    <s v="photography/photography books"/>
    <n v="32.016393442622949"/>
    <x v="7"/>
    <s v="photography books"/>
  </r>
  <r>
    <n v="272"/>
    <s v="Horton, Morrison and Clark"/>
    <s v="Networked radical neural-net"/>
    <n v="51100"/>
    <n v="155349"/>
    <n v="304"/>
    <x v="1"/>
    <n v="1894"/>
    <x v="1"/>
    <s v="USD"/>
    <n v="1562734800"/>
    <n v="1564894800"/>
    <b v="0"/>
    <b v="1"/>
    <s v="theater/plays"/>
    <n v="82.021647307286173"/>
    <x v="3"/>
    <s v="plays"/>
  </r>
  <r>
    <n v="273"/>
    <s v="Thomas and Sons"/>
    <s v="Re-engineered heuristic forecast"/>
    <n v="7800"/>
    <n v="10704"/>
    <n v="137"/>
    <x v="1"/>
    <n v="282"/>
    <x v="0"/>
    <s v="CAD"/>
    <n v="1505624400"/>
    <n v="1505883600"/>
    <b v="0"/>
    <b v="0"/>
    <s v="theater/plays"/>
    <n v="37.957446808510639"/>
    <x v="3"/>
    <s v="plays"/>
  </r>
  <r>
    <n v="274"/>
    <s v="Morgan-Jenkins"/>
    <s v="Fully-configurable background algorithm"/>
    <n v="2400"/>
    <n v="773"/>
    <n v="32"/>
    <x v="0"/>
    <n v="15"/>
    <x v="1"/>
    <s v="USD"/>
    <n v="1509948000"/>
    <n v="1510380000"/>
    <b v="0"/>
    <b v="0"/>
    <s v="theater/plays"/>
    <n v="51.533333333333331"/>
    <x v="3"/>
    <s v="plays"/>
  </r>
  <r>
    <n v="275"/>
    <s v="Ward, Sanchez and Kemp"/>
    <s v="Stand-alone discrete Graphical User Interface"/>
    <n v="3900"/>
    <n v="9419"/>
    <n v="242"/>
    <x v="1"/>
    <n v="116"/>
    <x v="1"/>
    <s v="USD"/>
    <n v="1554526800"/>
    <n v="1555218000"/>
    <b v="0"/>
    <b v="0"/>
    <s v="publishing/translations"/>
    <n v="81.198275862068968"/>
    <x v="5"/>
    <s v="translations"/>
  </r>
  <r>
    <n v="276"/>
    <s v="Fields Ltd"/>
    <s v="Front-line foreground project"/>
    <n v="5500"/>
    <n v="5324"/>
    <n v="97"/>
    <x v="0"/>
    <n v="133"/>
    <x v="1"/>
    <s v="USD"/>
    <n v="1334811600"/>
    <n v="1335243600"/>
    <b v="0"/>
    <b v="1"/>
    <s v="games/video games"/>
    <n v="40.030075187969928"/>
    <x v="6"/>
    <s v="video games"/>
  </r>
  <r>
    <n v="277"/>
    <s v="Ramos-Mitchell"/>
    <s v="Persevering system-worthy info-mediaries"/>
    <n v="700"/>
    <n v="7465"/>
    <n v="1066"/>
    <x v="1"/>
    <n v="83"/>
    <x v="1"/>
    <s v="USD"/>
    <n v="1279515600"/>
    <n v="1279688400"/>
    <b v="0"/>
    <b v="0"/>
    <s v="theater/plays"/>
    <n v="89.939759036144579"/>
    <x v="3"/>
    <s v="plays"/>
  </r>
  <r>
    <n v="278"/>
    <s v="Higgins, Davis and Salazar"/>
    <s v="Distributed multi-tasking strategy"/>
    <n v="2700"/>
    <n v="8799"/>
    <n v="326"/>
    <x v="1"/>
    <n v="91"/>
    <x v="1"/>
    <s v="USD"/>
    <n v="1353909600"/>
    <n v="1356069600"/>
    <b v="0"/>
    <b v="0"/>
    <s v="technology/web"/>
    <n v="96.692307692307693"/>
    <x v="2"/>
    <s v="web"/>
  </r>
  <r>
    <n v="279"/>
    <s v="Smith-Jenkins"/>
    <s v="Vision-oriented methodical application"/>
    <n v="8000"/>
    <n v="13656"/>
    <n v="171"/>
    <x v="1"/>
    <n v="546"/>
    <x v="1"/>
    <s v="USD"/>
    <n v="1535950800"/>
    <n v="1536210000"/>
    <b v="0"/>
    <b v="0"/>
    <s v="theater/plays"/>
    <n v="25.010989010989011"/>
    <x v="3"/>
    <s v="plays"/>
  </r>
  <r>
    <n v="280"/>
    <s v="Braun PLC"/>
    <s v="Function-based high-level infrastructure"/>
    <n v="2500"/>
    <n v="14536"/>
    <n v="581"/>
    <x v="1"/>
    <n v="393"/>
    <x v="1"/>
    <s v="USD"/>
    <n v="1511244000"/>
    <n v="1511762400"/>
    <b v="0"/>
    <b v="0"/>
    <s v="film &amp; video/animation"/>
    <n v="36.987277353689571"/>
    <x v="4"/>
    <s v="animation"/>
  </r>
  <r>
    <n v="281"/>
    <s v="Drake PLC"/>
    <s v="Profound object-oriented paradigm"/>
    <n v="164500"/>
    <n v="150552"/>
    <n v="92"/>
    <x v="0"/>
    <n v="2062"/>
    <x v="1"/>
    <s v="USD"/>
    <n v="1331445600"/>
    <n v="1333256400"/>
    <b v="0"/>
    <b v="1"/>
    <s v="theater/plays"/>
    <n v="73.012609117361791"/>
    <x v="3"/>
    <s v="plays"/>
  </r>
  <r>
    <n v="282"/>
    <s v="Ross, Kelly and Brown"/>
    <s v="Virtual contextually-based circuit"/>
    <n v="8400"/>
    <n v="9076"/>
    <n v="108"/>
    <x v="1"/>
    <n v="133"/>
    <x v="1"/>
    <s v="USD"/>
    <n v="1480226400"/>
    <n v="1480744800"/>
    <b v="0"/>
    <b v="1"/>
    <s v="film &amp; video/television"/>
    <n v="68.240601503759393"/>
    <x v="4"/>
    <s v="television"/>
  </r>
  <r>
    <n v="283"/>
    <s v="Lucas-Mullins"/>
    <s v="Business-focused dynamic instruction set"/>
    <n v="8100"/>
    <n v="1517"/>
    <n v="19"/>
    <x v="0"/>
    <n v="29"/>
    <x v="3"/>
    <s v="DKK"/>
    <n v="1464584400"/>
    <n v="1465016400"/>
    <b v="0"/>
    <b v="0"/>
    <s v="music/rock"/>
    <n v="52.310344827586206"/>
    <x v="1"/>
    <s v="rock"/>
  </r>
  <r>
    <n v="284"/>
    <s v="Tran LLC"/>
    <s v="Ameliorated fresh-thinking protocol"/>
    <n v="9800"/>
    <n v="8153"/>
    <n v="83"/>
    <x v="0"/>
    <n v="132"/>
    <x v="1"/>
    <s v="USD"/>
    <n v="1335848400"/>
    <n v="1336280400"/>
    <b v="0"/>
    <b v="0"/>
    <s v="technology/web"/>
    <n v="61.765151515151516"/>
    <x v="2"/>
    <s v="web"/>
  </r>
  <r>
    <n v="285"/>
    <s v="Dawson, Brady and Gilbert"/>
    <s v="Front-line optimizing emulation"/>
    <n v="900"/>
    <n v="6357"/>
    <n v="706"/>
    <x v="1"/>
    <n v="254"/>
    <x v="1"/>
    <s v="USD"/>
    <n v="1473483600"/>
    <n v="1476766800"/>
    <b v="0"/>
    <b v="0"/>
    <s v="theater/plays"/>
    <n v="25.027559055118111"/>
    <x v="3"/>
    <s v="plays"/>
  </r>
  <r>
    <n v="286"/>
    <s v="Obrien-Aguirre"/>
    <s v="Devolved uniform complexity"/>
    <n v="112100"/>
    <n v="19557"/>
    <n v="17"/>
    <x v="3"/>
    <n v="184"/>
    <x v="1"/>
    <s v="USD"/>
    <n v="1479880800"/>
    <n v="1480485600"/>
    <b v="0"/>
    <b v="0"/>
    <s v="theater/plays"/>
    <n v="106.28804347826087"/>
    <x v="3"/>
    <s v="plays"/>
  </r>
  <r>
    <n v="287"/>
    <s v="Ferguson PLC"/>
    <s v="Public-key intangible superstructure"/>
    <n v="6300"/>
    <n v="13213"/>
    <n v="210"/>
    <x v="1"/>
    <n v="176"/>
    <x v="1"/>
    <s v="USD"/>
    <n v="1430197200"/>
    <n v="1430197200"/>
    <b v="0"/>
    <b v="0"/>
    <s v="music/electric music"/>
    <n v="75.07386363636364"/>
    <x v="1"/>
    <s v="electric music"/>
  </r>
  <r>
    <n v="288"/>
    <s v="Garcia Ltd"/>
    <s v="Secured global success"/>
    <n v="5600"/>
    <n v="5476"/>
    <n v="98"/>
    <x v="0"/>
    <n v="137"/>
    <x v="3"/>
    <s v="DKK"/>
    <n v="1331701200"/>
    <n v="1331787600"/>
    <b v="0"/>
    <b v="1"/>
    <s v="music/metal"/>
    <n v="39.970802919708028"/>
    <x v="1"/>
    <s v="metal"/>
  </r>
  <r>
    <n v="289"/>
    <s v="Smith, Love and Smith"/>
    <s v="Grass-roots mission-critical capability"/>
    <n v="800"/>
    <n v="13474"/>
    <n v="1684"/>
    <x v="1"/>
    <n v="337"/>
    <x v="0"/>
    <s v="CAD"/>
    <n v="1438578000"/>
    <n v="1438837200"/>
    <b v="0"/>
    <b v="0"/>
    <s v="theater/plays"/>
    <n v="39.982195845697326"/>
    <x v="3"/>
    <s v="plays"/>
  </r>
  <r>
    <n v="290"/>
    <s v="Wilson, Hall and Osborne"/>
    <s v="Advanced global data-warehouse"/>
    <n v="168600"/>
    <n v="91722"/>
    <n v="54"/>
    <x v="0"/>
    <n v="908"/>
    <x v="1"/>
    <s v="USD"/>
    <n v="1368162000"/>
    <n v="1370926800"/>
    <b v="0"/>
    <b v="1"/>
    <s v="film &amp; video/documentary"/>
    <n v="101.01541850220265"/>
    <x v="4"/>
    <s v="documentary"/>
  </r>
  <r>
    <n v="291"/>
    <s v="Bell, Grimes and Kerr"/>
    <s v="Self-enabling uniform complexity"/>
    <n v="1800"/>
    <n v="8219"/>
    <n v="457"/>
    <x v="1"/>
    <n v="107"/>
    <x v="1"/>
    <s v="USD"/>
    <n v="1318654800"/>
    <n v="1319000400"/>
    <b v="1"/>
    <b v="0"/>
    <s v="technology/web"/>
    <n v="76.813084112149539"/>
    <x v="2"/>
    <s v="web"/>
  </r>
  <r>
    <n v="292"/>
    <s v="Ho-Harris"/>
    <s v="Versatile cohesive encoding"/>
    <n v="7300"/>
    <n v="717"/>
    <n v="10"/>
    <x v="0"/>
    <n v="10"/>
    <x v="1"/>
    <s v="USD"/>
    <n v="1331874000"/>
    <n v="1333429200"/>
    <b v="0"/>
    <b v="0"/>
    <s v="food/food trucks"/>
    <n v="71.7"/>
    <x v="0"/>
    <s v="food trucks"/>
  </r>
  <r>
    <n v="293"/>
    <s v="Ross Group"/>
    <s v="Organized executive solution"/>
    <n v="6500"/>
    <n v="1065"/>
    <n v="16"/>
    <x v="3"/>
    <n v="32"/>
    <x v="6"/>
    <s v="EUR"/>
    <n v="1286254800"/>
    <n v="1287032400"/>
    <b v="0"/>
    <b v="0"/>
    <s v="theater/plays"/>
    <n v="33.28125"/>
    <x v="3"/>
    <s v="plays"/>
  </r>
  <r>
    <n v="294"/>
    <s v="Turner-Davis"/>
    <s v="Automated local emulation"/>
    <n v="600"/>
    <n v="8038"/>
    <n v="1340"/>
    <x v="1"/>
    <n v="183"/>
    <x v="1"/>
    <s v="USD"/>
    <n v="1540530000"/>
    <n v="1541570400"/>
    <b v="0"/>
    <b v="0"/>
    <s v="theater/plays"/>
    <n v="43.923497267759565"/>
    <x v="3"/>
    <s v="plays"/>
  </r>
  <r>
    <n v="295"/>
    <s v="Smith, Jackson and Herrera"/>
    <s v="Enterprise-wide intermediate middleware"/>
    <n v="192900"/>
    <n v="68769"/>
    <n v="36"/>
    <x v="0"/>
    <n v="1910"/>
    <x v="5"/>
    <s v="CHF"/>
    <n v="1381813200"/>
    <n v="1383976800"/>
    <b v="0"/>
    <b v="0"/>
    <s v="theater/plays"/>
    <n v="36.004712041884815"/>
    <x v="3"/>
    <s v="plays"/>
  </r>
  <r>
    <n v="296"/>
    <s v="Smith-Hess"/>
    <s v="Grass-roots real-time Local Area Network"/>
    <n v="6100"/>
    <n v="3352"/>
    <n v="55"/>
    <x v="0"/>
    <n v="38"/>
    <x v="2"/>
    <s v="AUD"/>
    <n v="1548655200"/>
    <n v="1550556000"/>
    <b v="0"/>
    <b v="0"/>
    <s v="theater/plays"/>
    <n v="88.21052631578948"/>
    <x v="3"/>
    <s v="plays"/>
  </r>
  <r>
    <n v="297"/>
    <s v="Brown, Herring and Bass"/>
    <s v="Organized client-driven capacity"/>
    <n v="7200"/>
    <n v="6785"/>
    <n v="94"/>
    <x v="0"/>
    <n v="104"/>
    <x v="2"/>
    <s v="AUD"/>
    <n v="1389679200"/>
    <n v="1390456800"/>
    <b v="0"/>
    <b v="1"/>
    <s v="theater/plays"/>
    <n v="65.240384615384613"/>
    <x v="3"/>
    <s v="plays"/>
  </r>
  <r>
    <n v="298"/>
    <s v="Chase, Garcia and Johnson"/>
    <s v="Adaptive intangible database"/>
    <n v="3500"/>
    <n v="5037"/>
    <n v="144"/>
    <x v="1"/>
    <n v="72"/>
    <x v="1"/>
    <s v="USD"/>
    <n v="1456466400"/>
    <n v="1458018000"/>
    <b v="0"/>
    <b v="1"/>
    <s v="music/rock"/>
    <n v="69.958333333333329"/>
    <x v="1"/>
    <s v="rock"/>
  </r>
  <r>
    <n v="299"/>
    <s v="Ramsey and Sons"/>
    <s v="Grass-roots contextually-based algorithm"/>
    <n v="3800"/>
    <n v="1954"/>
    <n v="51"/>
    <x v="0"/>
    <n v="49"/>
    <x v="1"/>
    <s v="USD"/>
    <n v="1456984800"/>
    <n v="1461819600"/>
    <b v="0"/>
    <b v="0"/>
    <s v="food/food trucks"/>
    <n v="39.877551020408163"/>
    <x v="0"/>
    <s v="food trucks"/>
  </r>
  <r>
    <n v="300"/>
    <s v="Cooke PLC"/>
    <s v="Focused executive core"/>
    <n v="100"/>
    <n v="5"/>
    <n v="5"/>
    <x v="0"/>
    <n v="1"/>
    <x v="3"/>
    <s v="DKK"/>
    <n v="1504069200"/>
    <n v="1504155600"/>
    <b v="0"/>
    <b v="1"/>
    <s v="publishing/nonfiction"/>
    <n v="5"/>
    <x v="5"/>
    <s v="nonfiction"/>
  </r>
  <r>
    <n v="301"/>
    <s v="Wong-Walker"/>
    <s v="Multi-channeled disintermediate policy"/>
    <n v="900"/>
    <n v="12102"/>
    <n v="1345"/>
    <x v="1"/>
    <n v="295"/>
    <x v="1"/>
    <s v="USD"/>
    <n v="1424930400"/>
    <n v="1426395600"/>
    <b v="0"/>
    <b v="0"/>
    <s v="film &amp; video/documentary"/>
    <n v="41.023728813559323"/>
    <x v="4"/>
    <s v="documentary"/>
  </r>
  <r>
    <n v="302"/>
    <s v="Ferguson, Collins and Mata"/>
    <s v="Customizable bi-directional hardware"/>
    <n v="76100"/>
    <n v="24234"/>
    <n v="32"/>
    <x v="0"/>
    <n v="245"/>
    <x v="1"/>
    <s v="USD"/>
    <n v="1535864400"/>
    <n v="1537074000"/>
    <b v="0"/>
    <b v="0"/>
    <s v="theater/plays"/>
    <n v="98.914285714285711"/>
    <x v="3"/>
    <s v="plays"/>
  </r>
  <r>
    <n v="303"/>
    <s v="Guerrero, Flores and Jenkins"/>
    <s v="Networked optimal architecture"/>
    <n v="3400"/>
    <n v="2809"/>
    <n v="83"/>
    <x v="0"/>
    <n v="32"/>
    <x v="1"/>
    <s v="USD"/>
    <n v="1452146400"/>
    <n v="1452578400"/>
    <b v="0"/>
    <b v="0"/>
    <s v="music/indie rock"/>
    <n v="87.78125"/>
    <x v="1"/>
    <s v="indie rock"/>
  </r>
  <r>
    <n v="304"/>
    <s v="Peterson PLC"/>
    <s v="User-friendly discrete benchmark"/>
    <n v="2100"/>
    <n v="11469"/>
    <n v="546"/>
    <x v="1"/>
    <n v="142"/>
    <x v="1"/>
    <s v="USD"/>
    <n v="1470546000"/>
    <n v="1474088400"/>
    <b v="0"/>
    <b v="0"/>
    <s v="film &amp; video/documentary"/>
    <n v="80.767605633802816"/>
    <x v="4"/>
    <s v="documentary"/>
  </r>
  <r>
    <n v="305"/>
    <s v="Townsend Ltd"/>
    <s v="Grass-roots actuating policy"/>
    <n v="2800"/>
    <n v="8014"/>
    <n v="286"/>
    <x v="1"/>
    <n v="85"/>
    <x v="1"/>
    <s v="USD"/>
    <n v="1458363600"/>
    <n v="1461906000"/>
    <b v="0"/>
    <b v="0"/>
    <s v="theater/plays"/>
    <n v="94.28235294117647"/>
    <x v="3"/>
    <s v="plays"/>
  </r>
  <r>
    <n v="306"/>
    <s v="Rush, Reed and Hall"/>
    <s v="Enterprise-wide 3rdgeneration knowledge user"/>
    <n v="6500"/>
    <n v="514"/>
    <n v="8"/>
    <x v="0"/>
    <n v="7"/>
    <x v="1"/>
    <s v="USD"/>
    <n v="1500008400"/>
    <n v="1500267600"/>
    <b v="0"/>
    <b v="1"/>
    <s v="theater/plays"/>
    <n v="73.428571428571431"/>
    <x v="3"/>
    <s v="plays"/>
  </r>
  <r>
    <n v="307"/>
    <s v="Salazar-Dodson"/>
    <s v="Face-to-face zero tolerance moderator"/>
    <n v="32900"/>
    <n v="43473"/>
    <n v="132"/>
    <x v="1"/>
    <n v="659"/>
    <x v="3"/>
    <s v="DKK"/>
    <n v="1338958800"/>
    <n v="1340686800"/>
    <b v="0"/>
    <b v="1"/>
    <s v="publishing/fiction"/>
    <n v="65.968133535660087"/>
    <x v="5"/>
    <s v="fiction"/>
  </r>
  <r>
    <n v="308"/>
    <s v="Davis Ltd"/>
    <s v="Grass-roots optimizing projection"/>
    <n v="118200"/>
    <n v="87560"/>
    <n v="74"/>
    <x v="0"/>
    <n v="803"/>
    <x v="1"/>
    <s v="USD"/>
    <n v="1303102800"/>
    <n v="1303189200"/>
    <b v="0"/>
    <b v="0"/>
    <s v="theater/plays"/>
    <n v="109.04109589041096"/>
    <x v="3"/>
    <s v="plays"/>
  </r>
  <r>
    <n v="309"/>
    <s v="Harris-Perry"/>
    <s v="User-centric 6thgeneration attitude"/>
    <n v="4100"/>
    <n v="3087"/>
    <n v="75"/>
    <x v="3"/>
    <n v="75"/>
    <x v="1"/>
    <s v="USD"/>
    <n v="1316581200"/>
    <n v="1318309200"/>
    <b v="0"/>
    <b v="1"/>
    <s v="music/indie rock"/>
    <n v="41.16"/>
    <x v="1"/>
    <s v="indie rock"/>
  </r>
  <r>
    <n v="310"/>
    <s v="Velazquez, Hunt and Ortiz"/>
    <s v="Switchable zero tolerance website"/>
    <n v="7800"/>
    <n v="1586"/>
    <n v="20"/>
    <x v="0"/>
    <n v="16"/>
    <x v="1"/>
    <s v="USD"/>
    <n v="1270789200"/>
    <n v="1272171600"/>
    <b v="0"/>
    <b v="0"/>
    <s v="games/video games"/>
    <n v="99.125"/>
    <x v="6"/>
    <s v="video games"/>
  </r>
  <r>
    <n v="311"/>
    <s v="Flores PLC"/>
    <s v="Focused real-time help-desk"/>
    <n v="6300"/>
    <n v="12812"/>
    <n v="203"/>
    <x v="1"/>
    <n v="121"/>
    <x v="1"/>
    <s v="USD"/>
    <n v="1297836000"/>
    <n v="1298872800"/>
    <b v="0"/>
    <b v="0"/>
    <s v="theater/plays"/>
    <n v="105.88429752066116"/>
    <x v="3"/>
    <s v="plays"/>
  </r>
  <r>
    <n v="312"/>
    <s v="Martinez LLC"/>
    <s v="Robust impactful approach"/>
    <n v="59100"/>
    <n v="183345"/>
    <n v="310"/>
    <x v="1"/>
    <n v="3742"/>
    <x v="1"/>
    <s v="USD"/>
    <n v="1382677200"/>
    <n v="1383282000"/>
    <b v="0"/>
    <b v="0"/>
    <s v="theater/plays"/>
    <n v="48.996525921966864"/>
    <x v="3"/>
    <s v="plays"/>
  </r>
  <r>
    <n v="313"/>
    <s v="Miller-Irwin"/>
    <s v="Secured maximized policy"/>
    <n v="2200"/>
    <n v="8697"/>
    <n v="395"/>
    <x v="1"/>
    <n v="223"/>
    <x v="1"/>
    <s v="USD"/>
    <n v="1330322400"/>
    <n v="1330495200"/>
    <b v="0"/>
    <b v="0"/>
    <s v="music/rock"/>
    <n v="39"/>
    <x v="1"/>
    <s v="rock"/>
  </r>
  <r>
    <n v="314"/>
    <s v="Sanchez-Morgan"/>
    <s v="Realigned upward-trending strategy"/>
    <n v="1400"/>
    <n v="4126"/>
    <n v="295"/>
    <x v="1"/>
    <n v="133"/>
    <x v="1"/>
    <s v="USD"/>
    <n v="1552366800"/>
    <n v="1552798800"/>
    <b v="0"/>
    <b v="1"/>
    <s v="film &amp; video/documentary"/>
    <n v="31.022556390977442"/>
    <x v="4"/>
    <s v="documentary"/>
  </r>
  <r>
    <n v="315"/>
    <s v="Lopez, Adams and Johnson"/>
    <s v="Open-source interactive knowledge user"/>
    <n v="9500"/>
    <n v="3220"/>
    <n v="34"/>
    <x v="0"/>
    <n v="31"/>
    <x v="1"/>
    <s v="USD"/>
    <n v="1400907600"/>
    <n v="1403413200"/>
    <b v="0"/>
    <b v="0"/>
    <s v="theater/plays"/>
    <n v="103.87096774193549"/>
    <x v="3"/>
    <s v="plays"/>
  </r>
  <r>
    <n v="316"/>
    <s v="Martin-Marshall"/>
    <s v="Configurable demand-driven matrix"/>
    <n v="9600"/>
    <n v="6401"/>
    <n v="67"/>
    <x v="0"/>
    <n v="108"/>
    <x v="6"/>
    <s v="EUR"/>
    <n v="1574143200"/>
    <n v="1574229600"/>
    <b v="0"/>
    <b v="1"/>
    <s v="food/food trucks"/>
    <n v="59.268518518518519"/>
    <x v="0"/>
    <s v="food trucks"/>
  </r>
  <r>
    <n v="317"/>
    <s v="Summers PLC"/>
    <s v="Cross-group coherent hierarchy"/>
    <n v="6600"/>
    <n v="1269"/>
    <n v="19"/>
    <x v="0"/>
    <n v="30"/>
    <x v="1"/>
    <s v="USD"/>
    <n v="1494738000"/>
    <n v="1495861200"/>
    <b v="0"/>
    <b v="0"/>
    <s v="theater/plays"/>
    <n v="42.3"/>
    <x v="3"/>
    <s v="plays"/>
  </r>
  <r>
    <n v="318"/>
    <s v="Young, Hart and Ryan"/>
    <s v="Decentralized demand-driven open system"/>
    <n v="5700"/>
    <n v="903"/>
    <n v="16"/>
    <x v="0"/>
    <n v="17"/>
    <x v="1"/>
    <s v="USD"/>
    <n v="1392357600"/>
    <n v="1392530400"/>
    <b v="0"/>
    <b v="0"/>
    <s v="music/rock"/>
    <n v="53.117647058823529"/>
    <x v="1"/>
    <s v="rock"/>
  </r>
  <r>
    <n v="319"/>
    <s v="Mills Group"/>
    <s v="Advanced empowering matrix"/>
    <n v="8400"/>
    <n v="3251"/>
    <n v="39"/>
    <x v="3"/>
    <n v="64"/>
    <x v="1"/>
    <s v="USD"/>
    <n v="1281589200"/>
    <n v="1283662800"/>
    <b v="0"/>
    <b v="0"/>
    <s v="technology/web"/>
    <n v="50.796875"/>
    <x v="2"/>
    <s v="web"/>
  </r>
  <r>
    <n v="320"/>
    <s v="Sandoval-Powell"/>
    <s v="Phased holistic implementation"/>
    <n v="84400"/>
    <n v="8092"/>
    <n v="10"/>
    <x v="0"/>
    <n v="80"/>
    <x v="1"/>
    <s v="USD"/>
    <n v="1305003600"/>
    <n v="1305781200"/>
    <b v="0"/>
    <b v="0"/>
    <s v="publishing/fiction"/>
    <n v="101.15"/>
    <x v="5"/>
    <s v="fiction"/>
  </r>
  <r>
    <n v="321"/>
    <s v="Mills, Frazier and Perez"/>
    <s v="Proactive attitude-oriented knowledge user"/>
    <n v="170400"/>
    <n v="160422"/>
    <n v="94"/>
    <x v="0"/>
    <n v="2468"/>
    <x v="1"/>
    <s v="USD"/>
    <n v="1301634000"/>
    <n v="1302325200"/>
    <b v="0"/>
    <b v="0"/>
    <s v="film &amp; video/shorts"/>
    <n v="65.000810372771468"/>
    <x v="4"/>
    <s v="shorts"/>
  </r>
  <r>
    <n v="322"/>
    <s v="Hebert Group"/>
    <s v="Visionary asymmetric Graphical User Interface"/>
    <n v="117900"/>
    <n v="196377"/>
    <n v="167"/>
    <x v="1"/>
    <n v="5168"/>
    <x v="1"/>
    <s v="USD"/>
    <n v="1290664800"/>
    <n v="1291788000"/>
    <b v="0"/>
    <b v="0"/>
    <s v="theater/plays"/>
    <n v="37.998645510835914"/>
    <x v="3"/>
    <s v="plays"/>
  </r>
  <r>
    <n v="323"/>
    <s v="Cole, Smith and Wood"/>
    <s v="Integrated zero-defect help-desk"/>
    <n v="8900"/>
    <n v="2148"/>
    <n v="24"/>
    <x v="0"/>
    <n v="26"/>
    <x v="4"/>
    <s v="GBP"/>
    <n v="1395896400"/>
    <n v="1396069200"/>
    <b v="0"/>
    <b v="0"/>
    <s v="film &amp; video/documentary"/>
    <n v="82.615384615384613"/>
    <x v="4"/>
    <s v="documentary"/>
  </r>
  <r>
    <n v="324"/>
    <s v="Harris, Hall and Harris"/>
    <s v="Inverse analyzing matrices"/>
    <n v="7100"/>
    <n v="11648"/>
    <n v="164"/>
    <x v="1"/>
    <n v="307"/>
    <x v="1"/>
    <s v="USD"/>
    <n v="1434862800"/>
    <n v="1435899600"/>
    <b v="0"/>
    <b v="1"/>
    <s v="theater/plays"/>
    <n v="37.941368078175898"/>
    <x v="3"/>
    <s v="plays"/>
  </r>
  <r>
    <n v="325"/>
    <s v="Saunders Group"/>
    <s v="Programmable systemic implementation"/>
    <n v="6500"/>
    <n v="5897"/>
    <n v="91"/>
    <x v="0"/>
    <n v="73"/>
    <x v="1"/>
    <s v="USD"/>
    <n v="1529125200"/>
    <n v="1531112400"/>
    <b v="0"/>
    <b v="1"/>
    <s v="theater/plays"/>
    <n v="80.780821917808225"/>
    <x v="3"/>
    <s v="plays"/>
  </r>
  <r>
    <n v="326"/>
    <s v="Pham, Avila and Nash"/>
    <s v="Multi-channeled next generation architecture"/>
    <n v="7200"/>
    <n v="3326"/>
    <n v="46"/>
    <x v="0"/>
    <n v="128"/>
    <x v="1"/>
    <s v="USD"/>
    <n v="1451109600"/>
    <n v="1451628000"/>
    <b v="0"/>
    <b v="0"/>
    <s v="film &amp; video/animation"/>
    <n v="25.984375"/>
    <x v="4"/>
    <s v="animation"/>
  </r>
  <r>
    <n v="327"/>
    <s v="Patterson, Salinas and Lucas"/>
    <s v="Digitized 3rdgeneration encoding"/>
    <n v="2600"/>
    <n v="1002"/>
    <n v="39"/>
    <x v="0"/>
    <n v="33"/>
    <x v="1"/>
    <s v="USD"/>
    <n v="1566968400"/>
    <n v="1567314000"/>
    <b v="0"/>
    <b v="1"/>
    <s v="theater/plays"/>
    <n v="30.363636363636363"/>
    <x v="3"/>
    <s v="plays"/>
  </r>
  <r>
    <n v="328"/>
    <s v="Young PLC"/>
    <s v="Innovative well-modulated functionalities"/>
    <n v="98700"/>
    <n v="131826"/>
    <n v="134"/>
    <x v="1"/>
    <n v="2441"/>
    <x v="1"/>
    <s v="USD"/>
    <n v="1543557600"/>
    <n v="1544508000"/>
    <b v="0"/>
    <b v="0"/>
    <s v="music/rock"/>
    <n v="54.004916018025398"/>
    <x v="1"/>
    <s v="rock"/>
  </r>
  <r>
    <n v="329"/>
    <s v="Willis and Sons"/>
    <s v="Fundamental incremental database"/>
    <n v="93800"/>
    <n v="21477"/>
    <n v="23"/>
    <x v="2"/>
    <n v="211"/>
    <x v="1"/>
    <s v="USD"/>
    <n v="1481522400"/>
    <n v="1482472800"/>
    <b v="0"/>
    <b v="0"/>
    <s v="games/video games"/>
    <n v="101.78672985781991"/>
    <x v="6"/>
    <s v="video games"/>
  </r>
  <r>
    <n v="330"/>
    <s v="Thompson-Bates"/>
    <s v="Expanded encompassing open architecture"/>
    <n v="33700"/>
    <n v="62330"/>
    <n v="185"/>
    <x v="1"/>
    <n v="1385"/>
    <x v="4"/>
    <s v="GBP"/>
    <n v="1512712800"/>
    <n v="1512799200"/>
    <b v="0"/>
    <b v="0"/>
    <s v="film &amp; video/documentary"/>
    <n v="45.003610108303249"/>
    <x v="4"/>
    <s v="documentary"/>
  </r>
  <r>
    <n v="331"/>
    <s v="Rose-Silva"/>
    <s v="Intuitive static portal"/>
    <n v="3300"/>
    <n v="14643"/>
    <n v="444"/>
    <x v="1"/>
    <n v="190"/>
    <x v="1"/>
    <s v="USD"/>
    <n v="1324274400"/>
    <n v="1324360800"/>
    <b v="0"/>
    <b v="0"/>
    <s v="food/food trucks"/>
    <n v="77.068421052631578"/>
    <x v="0"/>
    <s v="food trucks"/>
  </r>
  <r>
    <n v="332"/>
    <s v="Pacheco, Johnson and Torres"/>
    <s v="Optional bandwidth-monitored definition"/>
    <n v="20700"/>
    <n v="41396"/>
    <n v="200"/>
    <x v="1"/>
    <n v="470"/>
    <x v="1"/>
    <s v="USD"/>
    <n v="1364446800"/>
    <n v="1364533200"/>
    <b v="0"/>
    <b v="0"/>
    <s v="technology/wearables"/>
    <n v="88.076595744680844"/>
    <x v="2"/>
    <s v="wearables"/>
  </r>
  <r>
    <n v="333"/>
    <s v="Carlson, Dixon and Jones"/>
    <s v="Persistent well-modulated synergy"/>
    <n v="9600"/>
    <n v="11900"/>
    <n v="124"/>
    <x v="1"/>
    <n v="253"/>
    <x v="1"/>
    <s v="USD"/>
    <n v="1542693600"/>
    <n v="1545112800"/>
    <b v="0"/>
    <b v="0"/>
    <s v="theater/plays"/>
    <n v="47.035573122529641"/>
    <x v="3"/>
    <s v="plays"/>
  </r>
  <r>
    <n v="334"/>
    <s v="Mcgee Group"/>
    <s v="Assimilated discrete algorithm"/>
    <n v="66200"/>
    <n v="123538"/>
    <n v="187"/>
    <x v="1"/>
    <n v="1113"/>
    <x v="1"/>
    <s v="USD"/>
    <n v="1515564000"/>
    <n v="1516168800"/>
    <b v="0"/>
    <b v="0"/>
    <s v="music/rock"/>
    <n v="110.99550763701707"/>
    <x v="1"/>
    <s v="rock"/>
  </r>
  <r>
    <n v="335"/>
    <s v="Jordan-Acosta"/>
    <s v="Operative uniform hub"/>
    <n v="173800"/>
    <n v="198628"/>
    <n v="114"/>
    <x v="1"/>
    <n v="2283"/>
    <x v="1"/>
    <s v="USD"/>
    <n v="1573797600"/>
    <n v="1574920800"/>
    <b v="0"/>
    <b v="0"/>
    <s v="music/rock"/>
    <n v="87.003066141042481"/>
    <x v="1"/>
    <s v="rock"/>
  </r>
  <r>
    <n v="336"/>
    <s v="Nunez Inc"/>
    <s v="Customizable intangible capability"/>
    <n v="70700"/>
    <n v="68602"/>
    <n v="97"/>
    <x v="0"/>
    <n v="1072"/>
    <x v="1"/>
    <s v="USD"/>
    <n v="1292392800"/>
    <n v="1292479200"/>
    <b v="0"/>
    <b v="1"/>
    <s v="music/rock"/>
    <n v="63.994402985074629"/>
    <x v="1"/>
    <s v="rock"/>
  </r>
  <r>
    <n v="337"/>
    <s v="Hayden Ltd"/>
    <s v="Innovative didactic analyzer"/>
    <n v="94500"/>
    <n v="116064"/>
    <n v="123"/>
    <x v="1"/>
    <n v="1095"/>
    <x v="1"/>
    <s v="USD"/>
    <n v="1573452000"/>
    <n v="1573538400"/>
    <b v="0"/>
    <b v="0"/>
    <s v="theater/plays"/>
    <n v="105.9945205479452"/>
    <x v="3"/>
    <s v="plays"/>
  </r>
  <r>
    <n v="338"/>
    <s v="Gonzalez-Burton"/>
    <s v="Decentralized intangible encoding"/>
    <n v="69800"/>
    <n v="125042"/>
    <n v="179"/>
    <x v="1"/>
    <n v="1690"/>
    <x v="1"/>
    <s v="USD"/>
    <n v="1317790800"/>
    <n v="1320382800"/>
    <b v="0"/>
    <b v="0"/>
    <s v="theater/plays"/>
    <n v="73.989349112426041"/>
    <x v="3"/>
    <s v="plays"/>
  </r>
  <r>
    <n v="339"/>
    <s v="Lewis, Taylor and Rivers"/>
    <s v="Front-line transitional algorithm"/>
    <n v="136300"/>
    <n v="108974"/>
    <n v="80"/>
    <x v="3"/>
    <n v="1297"/>
    <x v="0"/>
    <s v="CAD"/>
    <n v="1501650000"/>
    <n v="1502859600"/>
    <b v="0"/>
    <b v="0"/>
    <s v="theater/plays"/>
    <n v="84.02004626060139"/>
    <x v="3"/>
    <s v="plays"/>
  </r>
  <r>
    <n v="340"/>
    <s v="Butler, Henry and Espinoza"/>
    <s v="Switchable didactic matrices"/>
    <n v="37100"/>
    <n v="34964"/>
    <n v="94"/>
    <x v="0"/>
    <n v="393"/>
    <x v="1"/>
    <s v="USD"/>
    <n v="1323669600"/>
    <n v="1323756000"/>
    <b v="0"/>
    <b v="0"/>
    <s v="photography/photography books"/>
    <n v="88.966921119592882"/>
    <x v="7"/>
    <s v="photography books"/>
  </r>
  <r>
    <n v="341"/>
    <s v="Guzman Group"/>
    <s v="Ameliorated disintermediate utilization"/>
    <n v="114300"/>
    <n v="96777"/>
    <n v="85"/>
    <x v="0"/>
    <n v="1257"/>
    <x v="1"/>
    <s v="USD"/>
    <n v="1440738000"/>
    <n v="1441342800"/>
    <b v="0"/>
    <b v="0"/>
    <s v="music/indie rock"/>
    <n v="76.990453460620529"/>
    <x v="1"/>
    <s v="indie rock"/>
  </r>
  <r>
    <n v="342"/>
    <s v="Gibson-Hernandez"/>
    <s v="Visionary foreground middleware"/>
    <n v="47900"/>
    <n v="31864"/>
    <n v="67"/>
    <x v="0"/>
    <n v="328"/>
    <x v="1"/>
    <s v="USD"/>
    <n v="1374296400"/>
    <n v="1375333200"/>
    <b v="0"/>
    <b v="0"/>
    <s v="theater/plays"/>
    <n v="97.146341463414629"/>
    <x v="3"/>
    <s v="plays"/>
  </r>
  <r>
    <n v="343"/>
    <s v="Spencer-Weber"/>
    <s v="Optional zero-defect task-force"/>
    <n v="9000"/>
    <n v="4853"/>
    <n v="54"/>
    <x v="0"/>
    <n v="147"/>
    <x v="1"/>
    <s v="USD"/>
    <n v="1384840800"/>
    <n v="1389420000"/>
    <b v="0"/>
    <b v="0"/>
    <s v="theater/plays"/>
    <n v="33.013605442176868"/>
    <x v="3"/>
    <s v="plays"/>
  </r>
  <r>
    <n v="344"/>
    <s v="Berger, Johnson and Marshall"/>
    <s v="Devolved exuding emulation"/>
    <n v="197600"/>
    <n v="82959"/>
    <n v="42"/>
    <x v="0"/>
    <n v="830"/>
    <x v="1"/>
    <s v="USD"/>
    <n v="1516600800"/>
    <n v="1520056800"/>
    <b v="0"/>
    <b v="0"/>
    <s v="games/video games"/>
    <n v="99.950602409638549"/>
    <x v="6"/>
    <s v="video games"/>
  </r>
  <r>
    <n v="345"/>
    <s v="Taylor, Cisneros and Romero"/>
    <s v="Open-source neutral task-force"/>
    <n v="157600"/>
    <n v="23159"/>
    <n v="15"/>
    <x v="0"/>
    <n v="331"/>
    <x v="4"/>
    <s v="GBP"/>
    <n v="1436418000"/>
    <n v="1436504400"/>
    <b v="0"/>
    <b v="0"/>
    <s v="film &amp; video/drama"/>
    <n v="69.966767371601208"/>
    <x v="4"/>
    <s v="drama"/>
  </r>
  <r>
    <n v="346"/>
    <s v="Little-Marsh"/>
    <s v="Virtual attitude-oriented migration"/>
    <n v="8000"/>
    <n v="2758"/>
    <n v="34"/>
    <x v="0"/>
    <n v="25"/>
    <x v="1"/>
    <s v="USD"/>
    <n v="1503550800"/>
    <n v="1508302800"/>
    <b v="0"/>
    <b v="1"/>
    <s v="music/indie rock"/>
    <n v="110.32"/>
    <x v="1"/>
    <s v="indie rock"/>
  </r>
  <r>
    <n v="347"/>
    <s v="Petersen and Sons"/>
    <s v="Open-source full-range portal"/>
    <n v="900"/>
    <n v="12607"/>
    <n v="1401"/>
    <x v="1"/>
    <n v="191"/>
    <x v="1"/>
    <s v="USD"/>
    <n v="1423634400"/>
    <n v="1425708000"/>
    <b v="0"/>
    <b v="0"/>
    <s v="technology/web"/>
    <n v="66.005235602094245"/>
    <x v="2"/>
    <s v="web"/>
  </r>
  <r>
    <n v="348"/>
    <s v="Hensley Ltd"/>
    <s v="Versatile cohesive open system"/>
    <n v="199000"/>
    <n v="142823"/>
    <n v="72"/>
    <x v="0"/>
    <n v="3483"/>
    <x v="1"/>
    <s v="USD"/>
    <n v="1487224800"/>
    <n v="1488348000"/>
    <b v="0"/>
    <b v="0"/>
    <s v="food/food trucks"/>
    <n v="41.005742176284812"/>
    <x v="0"/>
    <s v="food trucks"/>
  </r>
  <r>
    <n v="349"/>
    <s v="Navarro and Sons"/>
    <s v="Multi-layered bottom-line frame"/>
    <n v="180800"/>
    <n v="95958"/>
    <n v="53"/>
    <x v="0"/>
    <n v="923"/>
    <x v="1"/>
    <s v="USD"/>
    <n v="1500008400"/>
    <n v="1502600400"/>
    <b v="0"/>
    <b v="0"/>
    <s v="theater/plays"/>
    <n v="103.96316359696641"/>
    <x v="3"/>
    <s v="plays"/>
  </r>
  <r>
    <n v="350"/>
    <s v="Shannon Ltd"/>
    <s v="Pre-emptive neutral capacity"/>
    <n v="100"/>
    <n v="5"/>
    <n v="5"/>
    <x v="0"/>
    <n v="1"/>
    <x v="1"/>
    <s v="USD"/>
    <n v="1432098000"/>
    <n v="1433653200"/>
    <b v="0"/>
    <b v="1"/>
    <s v="music/jazz"/>
    <n v="5"/>
    <x v="1"/>
    <s v="jazz"/>
  </r>
  <r>
    <n v="351"/>
    <s v="Young LLC"/>
    <s v="Universal maximized methodology"/>
    <n v="74100"/>
    <n v="94631"/>
    <n v="128"/>
    <x v="1"/>
    <n v="2013"/>
    <x v="1"/>
    <s v="USD"/>
    <n v="1440392400"/>
    <n v="1441602000"/>
    <b v="0"/>
    <b v="0"/>
    <s v="music/rock"/>
    <n v="47.009935419771487"/>
    <x v="1"/>
    <s v="rock"/>
  </r>
  <r>
    <n v="352"/>
    <s v="Adams, Willis and Sanchez"/>
    <s v="Expanded hybrid hardware"/>
    <n v="2800"/>
    <n v="977"/>
    <n v="35"/>
    <x v="0"/>
    <n v="33"/>
    <x v="0"/>
    <s v="CAD"/>
    <n v="1446876000"/>
    <n v="1447567200"/>
    <b v="0"/>
    <b v="0"/>
    <s v="theater/plays"/>
    <n v="29.606060606060606"/>
    <x v="3"/>
    <s v="plays"/>
  </r>
  <r>
    <n v="353"/>
    <s v="Mills-Roy"/>
    <s v="Profit-focused multi-tasking access"/>
    <n v="33600"/>
    <n v="137961"/>
    <n v="411"/>
    <x v="1"/>
    <n v="1703"/>
    <x v="1"/>
    <s v="USD"/>
    <n v="1562302800"/>
    <n v="1562389200"/>
    <b v="0"/>
    <b v="0"/>
    <s v="theater/plays"/>
    <n v="81.010569583088667"/>
    <x v="3"/>
    <s v="plays"/>
  </r>
  <r>
    <n v="354"/>
    <s v="Brown Group"/>
    <s v="Profit-focused transitional capability"/>
    <n v="6100"/>
    <n v="7548"/>
    <n v="124"/>
    <x v="1"/>
    <n v="80"/>
    <x v="3"/>
    <s v="DKK"/>
    <n v="1378184400"/>
    <n v="1378789200"/>
    <b v="0"/>
    <b v="0"/>
    <s v="film &amp; video/documentary"/>
    <n v="94.35"/>
    <x v="4"/>
    <s v="documentary"/>
  </r>
  <r>
    <n v="355"/>
    <s v="Burns-Burnett"/>
    <s v="Front-line scalable definition"/>
    <n v="3800"/>
    <n v="2241"/>
    <n v="59"/>
    <x v="2"/>
    <n v="86"/>
    <x v="1"/>
    <s v="USD"/>
    <n v="1485064800"/>
    <n v="1488520800"/>
    <b v="0"/>
    <b v="0"/>
    <s v="technology/wearables"/>
    <n v="26.058139534883722"/>
    <x v="2"/>
    <s v="wearables"/>
  </r>
  <r>
    <n v="356"/>
    <s v="Glass, Nunez and Mcdonald"/>
    <s v="Open-source systematic protocol"/>
    <n v="9300"/>
    <n v="3431"/>
    <n v="37"/>
    <x v="0"/>
    <n v="40"/>
    <x v="6"/>
    <s v="EUR"/>
    <n v="1326520800"/>
    <n v="1327298400"/>
    <b v="0"/>
    <b v="0"/>
    <s v="theater/plays"/>
    <n v="85.775000000000006"/>
    <x v="3"/>
    <s v="plays"/>
  </r>
  <r>
    <n v="357"/>
    <s v="Perez, Davis and Wilson"/>
    <s v="Implemented tangible algorithm"/>
    <n v="2300"/>
    <n v="4253"/>
    <n v="185"/>
    <x v="1"/>
    <n v="41"/>
    <x v="1"/>
    <s v="USD"/>
    <n v="1441256400"/>
    <n v="1443416400"/>
    <b v="0"/>
    <b v="0"/>
    <s v="games/video games"/>
    <n v="103.73170731707317"/>
    <x v="6"/>
    <s v="video games"/>
  </r>
  <r>
    <n v="358"/>
    <s v="Diaz-Garcia"/>
    <s v="Profit-focused 3rdgeneration circuit"/>
    <n v="9700"/>
    <n v="1146"/>
    <n v="12"/>
    <x v="0"/>
    <n v="23"/>
    <x v="0"/>
    <s v="CAD"/>
    <n v="1533877200"/>
    <n v="1534136400"/>
    <b v="1"/>
    <b v="0"/>
    <s v="photography/photography books"/>
    <n v="49.826086956521742"/>
    <x v="7"/>
    <s v="photography books"/>
  </r>
  <r>
    <n v="359"/>
    <s v="Salazar-Moon"/>
    <s v="Compatible needs-based architecture"/>
    <n v="4000"/>
    <n v="11948"/>
    <n v="299"/>
    <x v="1"/>
    <n v="187"/>
    <x v="1"/>
    <s v="USD"/>
    <n v="1314421200"/>
    <n v="1315026000"/>
    <b v="0"/>
    <b v="0"/>
    <s v="film &amp; video/animation"/>
    <n v="63.893048128342244"/>
    <x v="4"/>
    <s v="animation"/>
  </r>
  <r>
    <n v="360"/>
    <s v="Larsen-Chung"/>
    <s v="Right-sized zero tolerance migration"/>
    <n v="59700"/>
    <n v="135132"/>
    <n v="226"/>
    <x v="1"/>
    <n v="2875"/>
    <x v="4"/>
    <s v="GBP"/>
    <n v="1293861600"/>
    <n v="1295071200"/>
    <b v="0"/>
    <b v="1"/>
    <s v="theater/plays"/>
    <n v="47.002434782608695"/>
    <x v="3"/>
    <s v="plays"/>
  </r>
  <r>
    <n v="361"/>
    <s v="Anderson and Sons"/>
    <s v="Quality-focused reciprocal structure"/>
    <n v="5500"/>
    <n v="9546"/>
    <n v="174"/>
    <x v="1"/>
    <n v="88"/>
    <x v="1"/>
    <s v="USD"/>
    <n v="1507352400"/>
    <n v="1509426000"/>
    <b v="0"/>
    <b v="0"/>
    <s v="theater/plays"/>
    <n v="108.47727272727273"/>
    <x v="3"/>
    <s v="plays"/>
  </r>
  <r>
    <n v="362"/>
    <s v="Lawrence Group"/>
    <s v="Automated actuating conglomeration"/>
    <n v="3700"/>
    <n v="13755"/>
    <n v="372"/>
    <x v="1"/>
    <n v="191"/>
    <x v="1"/>
    <s v="USD"/>
    <n v="1296108000"/>
    <n v="1299391200"/>
    <b v="0"/>
    <b v="0"/>
    <s v="music/rock"/>
    <n v="72.015706806282722"/>
    <x v="1"/>
    <s v="rock"/>
  </r>
  <r>
    <n v="363"/>
    <s v="Gray-Davis"/>
    <s v="Re-contextualized local initiative"/>
    <n v="5200"/>
    <n v="8330"/>
    <n v="160"/>
    <x v="1"/>
    <n v="139"/>
    <x v="1"/>
    <s v="USD"/>
    <n v="1324965600"/>
    <n v="1325052000"/>
    <b v="0"/>
    <b v="0"/>
    <s v="music/rock"/>
    <n v="59.928057553956833"/>
    <x v="1"/>
    <s v="rock"/>
  </r>
  <r>
    <n v="364"/>
    <s v="Ramirez-Myers"/>
    <s v="Switchable intangible definition"/>
    <n v="900"/>
    <n v="14547"/>
    <n v="1616"/>
    <x v="1"/>
    <n v="186"/>
    <x v="1"/>
    <s v="USD"/>
    <n v="1520229600"/>
    <n v="1522818000"/>
    <b v="0"/>
    <b v="0"/>
    <s v="music/indie rock"/>
    <n v="78.209677419354833"/>
    <x v="1"/>
    <s v="indie rock"/>
  </r>
  <r>
    <n v="365"/>
    <s v="Lucas, Hall and Bonilla"/>
    <s v="Networked bottom-line initiative"/>
    <n v="1600"/>
    <n v="11735"/>
    <n v="733"/>
    <x v="1"/>
    <n v="112"/>
    <x v="2"/>
    <s v="AUD"/>
    <n v="1482991200"/>
    <n v="1485324000"/>
    <b v="0"/>
    <b v="0"/>
    <s v="theater/plays"/>
    <n v="104.77678571428571"/>
    <x v="3"/>
    <s v="plays"/>
  </r>
  <r>
    <n v="366"/>
    <s v="Williams, Perez and Villegas"/>
    <s v="Robust directional system engine"/>
    <n v="1800"/>
    <n v="10658"/>
    <n v="592"/>
    <x v="1"/>
    <n v="101"/>
    <x v="1"/>
    <s v="USD"/>
    <n v="1294034400"/>
    <n v="1294120800"/>
    <b v="0"/>
    <b v="1"/>
    <s v="theater/plays"/>
    <n v="105.52475247524752"/>
    <x v="3"/>
    <s v="plays"/>
  </r>
  <r>
    <n v="367"/>
    <s v="Brooks, Jones and Ingram"/>
    <s v="Triple-buffered explicit methodology"/>
    <n v="9900"/>
    <n v="1870"/>
    <n v="19"/>
    <x v="0"/>
    <n v="75"/>
    <x v="1"/>
    <s v="USD"/>
    <n v="1413608400"/>
    <n v="1415685600"/>
    <b v="0"/>
    <b v="1"/>
    <s v="theater/plays"/>
    <n v="24.933333333333334"/>
    <x v="3"/>
    <s v="plays"/>
  </r>
  <r>
    <n v="368"/>
    <s v="Whitaker, Wallace and Daniels"/>
    <s v="Reactive directional capacity"/>
    <n v="5200"/>
    <n v="14394"/>
    <n v="277"/>
    <x v="1"/>
    <n v="206"/>
    <x v="4"/>
    <s v="GBP"/>
    <n v="1286946000"/>
    <n v="1288933200"/>
    <b v="0"/>
    <b v="1"/>
    <s v="film &amp; video/documentary"/>
    <n v="69.873786407766985"/>
    <x v="4"/>
    <s v="documentary"/>
  </r>
  <r>
    <n v="369"/>
    <s v="Smith-Gonzalez"/>
    <s v="Polarized needs-based approach"/>
    <n v="5400"/>
    <n v="14743"/>
    <n v="273"/>
    <x v="1"/>
    <n v="154"/>
    <x v="1"/>
    <s v="USD"/>
    <n v="1359871200"/>
    <n v="1363237200"/>
    <b v="0"/>
    <b v="1"/>
    <s v="film &amp; video/television"/>
    <n v="95.733766233766232"/>
    <x v="4"/>
    <s v="television"/>
  </r>
  <r>
    <n v="370"/>
    <s v="Skinner PLC"/>
    <s v="Intuitive well-modulated middleware"/>
    <n v="112300"/>
    <n v="178965"/>
    <n v="159"/>
    <x v="1"/>
    <n v="5966"/>
    <x v="1"/>
    <s v="USD"/>
    <n v="1555304400"/>
    <n v="1555822800"/>
    <b v="0"/>
    <b v="0"/>
    <s v="theater/plays"/>
    <n v="29.997485752598056"/>
    <x v="3"/>
    <s v="plays"/>
  </r>
  <r>
    <n v="371"/>
    <s v="Nolan, Smith and Sanchez"/>
    <s v="Multi-channeled logistical matrices"/>
    <n v="189200"/>
    <n v="128410"/>
    <n v="68"/>
    <x v="0"/>
    <n v="2176"/>
    <x v="1"/>
    <s v="USD"/>
    <n v="1423375200"/>
    <n v="1427778000"/>
    <b v="0"/>
    <b v="0"/>
    <s v="theater/plays"/>
    <n v="59.011948529411768"/>
    <x v="3"/>
    <s v="plays"/>
  </r>
  <r>
    <n v="372"/>
    <s v="Green-Carr"/>
    <s v="Pre-emptive bifurcated artificial intelligence"/>
    <n v="900"/>
    <n v="14324"/>
    <n v="1592"/>
    <x v="1"/>
    <n v="169"/>
    <x v="1"/>
    <s v="USD"/>
    <n v="1420696800"/>
    <n v="1422424800"/>
    <b v="0"/>
    <b v="1"/>
    <s v="film &amp; video/documentary"/>
    <n v="84.757396449704146"/>
    <x v="4"/>
    <s v="documentary"/>
  </r>
  <r>
    <n v="373"/>
    <s v="Brown-Parker"/>
    <s v="Down-sized coherent toolset"/>
    <n v="22500"/>
    <n v="164291"/>
    <n v="730"/>
    <x v="1"/>
    <n v="2106"/>
    <x v="1"/>
    <s v="USD"/>
    <n v="1502946000"/>
    <n v="1503637200"/>
    <b v="0"/>
    <b v="0"/>
    <s v="theater/plays"/>
    <n v="78.010921177587846"/>
    <x v="3"/>
    <s v="plays"/>
  </r>
  <r>
    <n v="374"/>
    <s v="Marshall Inc"/>
    <s v="Open-source multi-tasking data-warehouse"/>
    <n v="167400"/>
    <n v="22073"/>
    <n v="13"/>
    <x v="0"/>
    <n v="441"/>
    <x v="1"/>
    <s v="USD"/>
    <n v="1547186400"/>
    <n v="1547618400"/>
    <b v="0"/>
    <b v="1"/>
    <s v="film &amp; video/documentary"/>
    <n v="50.05215419501134"/>
    <x v="4"/>
    <s v="documentary"/>
  </r>
  <r>
    <n v="375"/>
    <s v="Leblanc-Pineda"/>
    <s v="Future-proofed upward-trending contingency"/>
    <n v="2700"/>
    <n v="1479"/>
    <n v="55"/>
    <x v="0"/>
    <n v="25"/>
    <x v="1"/>
    <s v="USD"/>
    <n v="1444971600"/>
    <n v="1449900000"/>
    <b v="0"/>
    <b v="0"/>
    <s v="music/indie rock"/>
    <n v="59.16"/>
    <x v="1"/>
    <s v="indie rock"/>
  </r>
  <r>
    <n v="376"/>
    <s v="Perry PLC"/>
    <s v="Mandatory uniform matrix"/>
    <n v="3400"/>
    <n v="12275"/>
    <n v="361"/>
    <x v="1"/>
    <n v="131"/>
    <x v="1"/>
    <s v="USD"/>
    <n v="1404622800"/>
    <n v="1405141200"/>
    <b v="0"/>
    <b v="0"/>
    <s v="music/rock"/>
    <n v="93.702290076335885"/>
    <x v="1"/>
    <s v="rock"/>
  </r>
  <r>
    <n v="377"/>
    <s v="Klein, Stark and Livingston"/>
    <s v="Phased methodical initiative"/>
    <n v="49700"/>
    <n v="5098"/>
    <n v="10"/>
    <x v="0"/>
    <n v="127"/>
    <x v="1"/>
    <s v="USD"/>
    <n v="1571720400"/>
    <n v="1572933600"/>
    <b v="0"/>
    <b v="0"/>
    <s v="theater/plays"/>
    <n v="40.14173228346457"/>
    <x v="3"/>
    <s v="plays"/>
  </r>
  <r>
    <n v="378"/>
    <s v="Fleming-Oliver"/>
    <s v="Managed stable function"/>
    <n v="178200"/>
    <n v="24882"/>
    <n v="14"/>
    <x v="0"/>
    <n v="355"/>
    <x v="1"/>
    <s v="USD"/>
    <n v="1526878800"/>
    <n v="1530162000"/>
    <b v="0"/>
    <b v="0"/>
    <s v="film &amp; video/documentary"/>
    <n v="70.090140845070422"/>
    <x v="4"/>
    <s v="documentary"/>
  </r>
  <r>
    <n v="379"/>
    <s v="Reilly, Aguirre and Johnson"/>
    <s v="Realigned clear-thinking migration"/>
    <n v="7200"/>
    <n v="2912"/>
    <n v="40"/>
    <x v="0"/>
    <n v="44"/>
    <x v="4"/>
    <s v="GBP"/>
    <n v="1319691600"/>
    <n v="1320904800"/>
    <b v="0"/>
    <b v="0"/>
    <s v="theater/plays"/>
    <n v="66.181818181818187"/>
    <x v="3"/>
    <s v="plays"/>
  </r>
  <r>
    <n v="380"/>
    <s v="Davidson, Wilcox and Lewis"/>
    <s v="Optional clear-thinking process improvement"/>
    <n v="2500"/>
    <n v="4008"/>
    <n v="160"/>
    <x v="1"/>
    <n v="84"/>
    <x v="1"/>
    <s v="USD"/>
    <n v="1371963600"/>
    <n v="1372395600"/>
    <b v="0"/>
    <b v="0"/>
    <s v="theater/plays"/>
    <n v="47.714285714285715"/>
    <x v="3"/>
    <s v="plays"/>
  </r>
  <r>
    <n v="381"/>
    <s v="Michael, Anderson and Vincent"/>
    <s v="Cross-group global moratorium"/>
    <n v="5300"/>
    <n v="9749"/>
    <n v="184"/>
    <x v="1"/>
    <n v="155"/>
    <x v="1"/>
    <s v="USD"/>
    <n v="1433739600"/>
    <n v="1437714000"/>
    <b v="0"/>
    <b v="0"/>
    <s v="theater/plays"/>
    <n v="62.896774193548389"/>
    <x v="3"/>
    <s v="plays"/>
  </r>
  <r>
    <n v="382"/>
    <s v="King Ltd"/>
    <s v="Visionary systemic process improvement"/>
    <n v="9100"/>
    <n v="5803"/>
    <n v="64"/>
    <x v="0"/>
    <n v="67"/>
    <x v="1"/>
    <s v="USD"/>
    <n v="1508130000"/>
    <n v="1509771600"/>
    <b v="0"/>
    <b v="0"/>
    <s v="photography/photography books"/>
    <n v="86.611940298507463"/>
    <x v="7"/>
    <s v="photography books"/>
  </r>
  <r>
    <n v="383"/>
    <s v="Baker Ltd"/>
    <s v="Progressive intangible flexibility"/>
    <n v="6300"/>
    <n v="14199"/>
    <n v="225"/>
    <x v="1"/>
    <n v="189"/>
    <x v="1"/>
    <s v="USD"/>
    <n v="1550037600"/>
    <n v="1550556000"/>
    <b v="0"/>
    <b v="1"/>
    <s v="food/food trucks"/>
    <n v="75.126984126984127"/>
    <x v="0"/>
    <s v="food trucks"/>
  </r>
  <r>
    <n v="384"/>
    <s v="Baker, Collins and Smith"/>
    <s v="Reactive real-time software"/>
    <n v="114400"/>
    <n v="196779"/>
    <n v="172"/>
    <x v="1"/>
    <n v="4799"/>
    <x v="1"/>
    <s v="USD"/>
    <n v="1486706400"/>
    <n v="1489039200"/>
    <b v="1"/>
    <b v="1"/>
    <s v="film &amp; video/documentary"/>
    <n v="41.004167534903104"/>
    <x v="4"/>
    <s v="documentary"/>
  </r>
  <r>
    <n v="385"/>
    <s v="Warren-Harrison"/>
    <s v="Programmable incremental knowledge user"/>
    <n v="38900"/>
    <n v="56859"/>
    <n v="146"/>
    <x v="1"/>
    <n v="1137"/>
    <x v="1"/>
    <s v="USD"/>
    <n v="1553835600"/>
    <n v="1556600400"/>
    <b v="0"/>
    <b v="0"/>
    <s v="publishing/nonfiction"/>
    <n v="50.007915567282325"/>
    <x v="5"/>
    <s v="nonfiction"/>
  </r>
  <r>
    <n v="386"/>
    <s v="Gardner Group"/>
    <s v="Progressive 5thgeneration customer loyalty"/>
    <n v="135500"/>
    <n v="103554"/>
    <n v="76"/>
    <x v="0"/>
    <n v="1068"/>
    <x v="1"/>
    <s v="USD"/>
    <n v="1277528400"/>
    <n v="1278565200"/>
    <b v="0"/>
    <b v="0"/>
    <s v="theater/plays"/>
    <n v="96.960674157303373"/>
    <x v="3"/>
    <s v="plays"/>
  </r>
  <r>
    <n v="387"/>
    <s v="Flores-Lambert"/>
    <s v="Triple-buffered logistical frame"/>
    <n v="109000"/>
    <n v="42795"/>
    <n v="39"/>
    <x v="0"/>
    <n v="424"/>
    <x v="1"/>
    <s v="USD"/>
    <n v="1339477200"/>
    <n v="1339909200"/>
    <b v="0"/>
    <b v="0"/>
    <s v="technology/wearables"/>
    <n v="100.93160377358491"/>
    <x v="2"/>
    <s v="wearables"/>
  </r>
  <r>
    <n v="388"/>
    <s v="Cruz Ltd"/>
    <s v="Exclusive dynamic adapter"/>
    <n v="114800"/>
    <n v="12938"/>
    <n v="11"/>
    <x v="3"/>
    <n v="145"/>
    <x v="5"/>
    <s v="CHF"/>
    <n v="1325656800"/>
    <n v="1325829600"/>
    <b v="0"/>
    <b v="0"/>
    <s v="music/indie rock"/>
    <n v="89.227586206896547"/>
    <x v="1"/>
    <s v="indie rock"/>
  </r>
  <r>
    <n v="389"/>
    <s v="Knox-Garner"/>
    <s v="Automated systemic hierarchy"/>
    <n v="83000"/>
    <n v="101352"/>
    <n v="122"/>
    <x v="1"/>
    <n v="1152"/>
    <x v="1"/>
    <s v="USD"/>
    <n v="1288242000"/>
    <n v="1290578400"/>
    <b v="0"/>
    <b v="0"/>
    <s v="theater/plays"/>
    <n v="87.979166666666671"/>
    <x v="3"/>
    <s v="plays"/>
  </r>
  <r>
    <n v="390"/>
    <s v="Davis-Allen"/>
    <s v="Digitized eco-centric core"/>
    <n v="2400"/>
    <n v="4477"/>
    <n v="187"/>
    <x v="1"/>
    <n v="50"/>
    <x v="1"/>
    <s v="USD"/>
    <n v="1379048400"/>
    <n v="1380344400"/>
    <b v="0"/>
    <b v="0"/>
    <s v="photography/photography books"/>
    <n v="89.54"/>
    <x v="7"/>
    <s v="photography books"/>
  </r>
  <r>
    <n v="391"/>
    <s v="Miller-Patel"/>
    <s v="Mandatory uniform strategy"/>
    <n v="60400"/>
    <n v="4393"/>
    <n v="7"/>
    <x v="0"/>
    <n v="151"/>
    <x v="1"/>
    <s v="USD"/>
    <n v="1389679200"/>
    <n v="1389852000"/>
    <b v="0"/>
    <b v="0"/>
    <s v="publishing/nonfiction"/>
    <n v="29.09271523178808"/>
    <x v="5"/>
    <s v="nonfiction"/>
  </r>
  <r>
    <n v="392"/>
    <s v="Hernandez-Grimes"/>
    <s v="Profit-focused zero administration forecast"/>
    <n v="102900"/>
    <n v="67546"/>
    <n v="66"/>
    <x v="0"/>
    <n v="1608"/>
    <x v="1"/>
    <s v="USD"/>
    <n v="1294293600"/>
    <n v="1294466400"/>
    <b v="0"/>
    <b v="0"/>
    <s v="technology/wearables"/>
    <n v="42.006218905472636"/>
    <x v="2"/>
    <s v="wearables"/>
  </r>
  <r>
    <n v="393"/>
    <s v="Owens, Hall and Gonzalez"/>
    <s v="De-engineered static orchestration"/>
    <n v="62800"/>
    <n v="143788"/>
    <n v="229"/>
    <x v="1"/>
    <n v="3059"/>
    <x v="0"/>
    <s v="CAD"/>
    <n v="1500267600"/>
    <n v="1500354000"/>
    <b v="0"/>
    <b v="0"/>
    <s v="music/jazz"/>
    <n v="47.004903563255965"/>
    <x v="1"/>
    <s v="jazz"/>
  </r>
  <r>
    <n v="394"/>
    <s v="Noble-Bailey"/>
    <s v="Customizable dynamic info-mediaries"/>
    <n v="800"/>
    <n v="3755"/>
    <n v="469"/>
    <x v="1"/>
    <n v="34"/>
    <x v="1"/>
    <s v="USD"/>
    <n v="1375074000"/>
    <n v="1375938000"/>
    <b v="0"/>
    <b v="1"/>
    <s v="film &amp; video/documentary"/>
    <n v="110.44117647058823"/>
    <x v="4"/>
    <s v="documentary"/>
  </r>
  <r>
    <n v="395"/>
    <s v="Taylor PLC"/>
    <s v="Enhanced incremental budgetary management"/>
    <n v="7100"/>
    <n v="9238"/>
    <n v="130"/>
    <x v="1"/>
    <n v="220"/>
    <x v="1"/>
    <s v="USD"/>
    <n v="1323324000"/>
    <n v="1323410400"/>
    <b v="1"/>
    <b v="0"/>
    <s v="theater/plays"/>
    <n v="41.990909090909092"/>
    <x v="3"/>
    <s v="plays"/>
  </r>
  <r>
    <n v="396"/>
    <s v="Holmes PLC"/>
    <s v="Digitized local info-mediaries"/>
    <n v="46100"/>
    <n v="77012"/>
    <n v="167"/>
    <x v="1"/>
    <n v="1604"/>
    <x v="2"/>
    <s v="AUD"/>
    <n v="1538715600"/>
    <n v="1539406800"/>
    <b v="0"/>
    <b v="0"/>
    <s v="film &amp; video/drama"/>
    <n v="48.012468827930178"/>
    <x v="4"/>
    <s v="drama"/>
  </r>
  <r>
    <n v="397"/>
    <s v="Jones-Martin"/>
    <s v="Virtual systematic monitoring"/>
    <n v="8100"/>
    <n v="14083"/>
    <n v="174"/>
    <x v="1"/>
    <n v="454"/>
    <x v="1"/>
    <s v="USD"/>
    <n v="1369285200"/>
    <n v="1369803600"/>
    <b v="0"/>
    <b v="0"/>
    <s v="music/rock"/>
    <n v="31.019823788546255"/>
    <x v="1"/>
    <s v="rock"/>
  </r>
  <r>
    <n v="398"/>
    <s v="Myers LLC"/>
    <s v="Reactive bottom-line open architecture"/>
    <n v="1700"/>
    <n v="12202"/>
    <n v="718"/>
    <x v="1"/>
    <n v="123"/>
    <x v="6"/>
    <s v="EUR"/>
    <n v="1525755600"/>
    <n v="1525928400"/>
    <b v="0"/>
    <b v="1"/>
    <s v="film &amp; video/animation"/>
    <n v="99.203252032520325"/>
    <x v="4"/>
    <s v="animation"/>
  </r>
  <r>
    <n v="399"/>
    <s v="Acosta, Mullins and Morris"/>
    <s v="Pre-emptive interactive model"/>
    <n v="97300"/>
    <n v="62127"/>
    <n v="64"/>
    <x v="0"/>
    <n v="941"/>
    <x v="1"/>
    <s v="USD"/>
    <n v="1296626400"/>
    <n v="1297231200"/>
    <b v="0"/>
    <b v="0"/>
    <s v="music/indie rock"/>
    <n v="66.022316684378325"/>
    <x v="1"/>
    <s v="indie rock"/>
  </r>
  <r>
    <n v="400"/>
    <s v="Bell PLC"/>
    <s v="Ergonomic eco-centric open architecture"/>
    <n v="100"/>
    <n v="2"/>
    <n v="2"/>
    <x v="0"/>
    <n v="1"/>
    <x v="1"/>
    <s v="USD"/>
    <n v="1376629200"/>
    <n v="1378530000"/>
    <b v="0"/>
    <b v="1"/>
    <s v="photography/photography books"/>
    <n v="2"/>
    <x v="7"/>
    <s v="photography books"/>
  </r>
  <r>
    <n v="401"/>
    <s v="Smith-Schmidt"/>
    <s v="Inverse radical hierarchy"/>
    <n v="900"/>
    <n v="13772"/>
    <n v="1530"/>
    <x v="1"/>
    <n v="299"/>
    <x v="1"/>
    <s v="USD"/>
    <n v="1572152400"/>
    <n v="1572152400"/>
    <b v="0"/>
    <b v="0"/>
    <s v="theater/plays"/>
    <n v="46.060200668896321"/>
    <x v="3"/>
    <s v="plays"/>
  </r>
  <r>
    <n v="402"/>
    <s v="Ruiz, Richardson and Cole"/>
    <s v="Team-oriented static interface"/>
    <n v="7300"/>
    <n v="2946"/>
    <n v="40"/>
    <x v="0"/>
    <n v="40"/>
    <x v="1"/>
    <s v="USD"/>
    <n v="1325829600"/>
    <n v="1329890400"/>
    <b v="0"/>
    <b v="1"/>
    <s v="film &amp; video/shorts"/>
    <n v="73.650000000000006"/>
    <x v="4"/>
    <s v="shorts"/>
  </r>
  <r>
    <n v="403"/>
    <s v="Leonard-Mcclain"/>
    <s v="Virtual foreground throughput"/>
    <n v="195800"/>
    <n v="168820"/>
    <n v="86"/>
    <x v="0"/>
    <n v="3015"/>
    <x v="0"/>
    <s v="CAD"/>
    <n v="1273640400"/>
    <n v="1276750800"/>
    <b v="0"/>
    <b v="1"/>
    <s v="theater/plays"/>
    <n v="55.99336650082919"/>
    <x v="3"/>
    <s v="plays"/>
  </r>
  <r>
    <n v="404"/>
    <s v="Bailey-Boyer"/>
    <s v="Visionary exuding Internet solution"/>
    <n v="48900"/>
    <n v="154321"/>
    <n v="316"/>
    <x v="1"/>
    <n v="2237"/>
    <x v="1"/>
    <s v="USD"/>
    <n v="1510639200"/>
    <n v="1510898400"/>
    <b v="0"/>
    <b v="0"/>
    <s v="theater/plays"/>
    <n v="68.985695127402778"/>
    <x v="3"/>
    <s v="plays"/>
  </r>
  <r>
    <n v="405"/>
    <s v="Lee LLC"/>
    <s v="Synchronized secondary analyzer"/>
    <n v="29600"/>
    <n v="26527"/>
    <n v="90"/>
    <x v="0"/>
    <n v="435"/>
    <x v="1"/>
    <s v="USD"/>
    <n v="1528088400"/>
    <n v="1532408400"/>
    <b v="0"/>
    <b v="0"/>
    <s v="theater/plays"/>
    <n v="60.981609195402299"/>
    <x v="3"/>
    <s v="plays"/>
  </r>
  <r>
    <n v="406"/>
    <s v="Lyons Inc"/>
    <s v="Balanced attitude-oriented parallelism"/>
    <n v="39300"/>
    <n v="71583"/>
    <n v="182"/>
    <x v="1"/>
    <n v="645"/>
    <x v="1"/>
    <s v="USD"/>
    <n v="1359525600"/>
    <n v="1360562400"/>
    <b v="1"/>
    <b v="0"/>
    <s v="film &amp; video/documentary"/>
    <n v="110.98139534883721"/>
    <x v="4"/>
    <s v="documentary"/>
  </r>
  <r>
    <n v="407"/>
    <s v="Herrera-Wilson"/>
    <s v="Organized bandwidth-monitored core"/>
    <n v="3400"/>
    <n v="12100"/>
    <n v="356"/>
    <x v="1"/>
    <n v="484"/>
    <x v="3"/>
    <s v="DKK"/>
    <n v="1570942800"/>
    <n v="1571547600"/>
    <b v="0"/>
    <b v="0"/>
    <s v="theater/plays"/>
    <n v="25"/>
    <x v="3"/>
    <s v="plays"/>
  </r>
  <r>
    <n v="408"/>
    <s v="Mahoney, Adams and Lucas"/>
    <s v="Cloned leadingedge utilization"/>
    <n v="9200"/>
    <n v="12129"/>
    <n v="132"/>
    <x v="1"/>
    <n v="154"/>
    <x v="0"/>
    <s v="CAD"/>
    <n v="1466398800"/>
    <n v="1468126800"/>
    <b v="0"/>
    <b v="0"/>
    <s v="film &amp; video/documentary"/>
    <n v="78.759740259740255"/>
    <x v="4"/>
    <s v="documentary"/>
  </r>
  <r>
    <n v="409"/>
    <s v="Stewart LLC"/>
    <s v="Secured asymmetric projection"/>
    <n v="135600"/>
    <n v="62804"/>
    <n v="46"/>
    <x v="0"/>
    <n v="714"/>
    <x v="1"/>
    <s v="USD"/>
    <n v="1492491600"/>
    <n v="1492837200"/>
    <b v="0"/>
    <b v="0"/>
    <s v="music/rock"/>
    <n v="87.960784313725483"/>
    <x v="1"/>
    <s v="rock"/>
  </r>
  <r>
    <n v="410"/>
    <s v="Mcmillan Group"/>
    <s v="Advanced cohesive Graphic Interface"/>
    <n v="153700"/>
    <n v="55536"/>
    <n v="36"/>
    <x v="2"/>
    <n v="1111"/>
    <x v="1"/>
    <s v="USD"/>
    <n v="1430197200"/>
    <n v="1430197200"/>
    <b v="0"/>
    <b v="0"/>
    <s v="games/mobile games"/>
    <n v="49.987398739873989"/>
    <x v="6"/>
    <s v="mobile games"/>
  </r>
  <r>
    <n v="411"/>
    <s v="Beck, Thompson and Martinez"/>
    <s v="Down-sized maximized function"/>
    <n v="7800"/>
    <n v="8161"/>
    <n v="105"/>
    <x v="1"/>
    <n v="82"/>
    <x v="1"/>
    <s v="USD"/>
    <n v="1496034000"/>
    <n v="1496206800"/>
    <b v="0"/>
    <b v="0"/>
    <s v="theater/plays"/>
    <n v="99.524390243902445"/>
    <x v="3"/>
    <s v="plays"/>
  </r>
  <r>
    <n v="412"/>
    <s v="Rodriguez-Scott"/>
    <s v="Realigned zero tolerance software"/>
    <n v="2100"/>
    <n v="14046"/>
    <n v="669"/>
    <x v="1"/>
    <n v="134"/>
    <x v="1"/>
    <s v="USD"/>
    <n v="1388728800"/>
    <n v="1389592800"/>
    <b v="0"/>
    <b v="0"/>
    <s v="publishing/fiction"/>
    <n v="104.82089552238806"/>
    <x v="5"/>
    <s v="fiction"/>
  </r>
  <r>
    <n v="413"/>
    <s v="Rush-Bowers"/>
    <s v="Persevering analyzing extranet"/>
    <n v="189500"/>
    <n v="117628"/>
    <n v="62"/>
    <x v="2"/>
    <n v="1089"/>
    <x v="1"/>
    <s v="USD"/>
    <n v="1543298400"/>
    <n v="1545631200"/>
    <b v="0"/>
    <b v="0"/>
    <s v="film &amp; video/animation"/>
    <n v="108.01469237832875"/>
    <x v="4"/>
    <s v="animation"/>
  </r>
  <r>
    <n v="414"/>
    <s v="Davis and Sons"/>
    <s v="Innovative human-resource migration"/>
    <n v="188200"/>
    <n v="159405"/>
    <n v="85"/>
    <x v="0"/>
    <n v="5497"/>
    <x v="1"/>
    <s v="USD"/>
    <n v="1271739600"/>
    <n v="1272430800"/>
    <b v="0"/>
    <b v="1"/>
    <s v="food/food trucks"/>
    <n v="28.998544660724033"/>
    <x v="0"/>
    <s v="food trucks"/>
  </r>
  <r>
    <n v="415"/>
    <s v="Anderson-Pham"/>
    <s v="Intuitive needs-based monitoring"/>
    <n v="113500"/>
    <n v="12552"/>
    <n v="11"/>
    <x v="0"/>
    <n v="418"/>
    <x v="1"/>
    <s v="USD"/>
    <n v="1326434400"/>
    <n v="1327903200"/>
    <b v="0"/>
    <b v="0"/>
    <s v="theater/plays"/>
    <n v="30.028708133971293"/>
    <x v="3"/>
    <s v="plays"/>
  </r>
  <r>
    <n v="416"/>
    <s v="Stewart-Coleman"/>
    <s v="Customer-focused disintermediate toolset"/>
    <n v="134600"/>
    <n v="59007"/>
    <n v="44"/>
    <x v="0"/>
    <n v="1439"/>
    <x v="1"/>
    <s v="USD"/>
    <n v="1295244000"/>
    <n v="1296021600"/>
    <b v="0"/>
    <b v="1"/>
    <s v="film &amp; video/documentary"/>
    <n v="41.005559416261292"/>
    <x v="4"/>
    <s v="documentary"/>
  </r>
  <r>
    <n v="417"/>
    <s v="Bradshaw, Smith and Ryan"/>
    <s v="Upgradable 24/7 emulation"/>
    <n v="1700"/>
    <n v="943"/>
    <n v="55"/>
    <x v="0"/>
    <n v="15"/>
    <x v="1"/>
    <s v="USD"/>
    <n v="1541221200"/>
    <n v="1543298400"/>
    <b v="0"/>
    <b v="0"/>
    <s v="theater/plays"/>
    <n v="62.866666666666667"/>
    <x v="3"/>
    <s v="plays"/>
  </r>
  <r>
    <n v="418"/>
    <s v="Jackson PLC"/>
    <s v="Quality-focused client-server core"/>
    <n v="163700"/>
    <n v="93963"/>
    <n v="57"/>
    <x v="0"/>
    <n v="1999"/>
    <x v="0"/>
    <s v="CAD"/>
    <n v="1336280400"/>
    <n v="1336366800"/>
    <b v="0"/>
    <b v="0"/>
    <s v="film &amp; video/documentary"/>
    <n v="47.005002501250623"/>
    <x v="4"/>
    <s v="documentary"/>
  </r>
  <r>
    <n v="419"/>
    <s v="Ware-Arias"/>
    <s v="Upgradable maximized protocol"/>
    <n v="113800"/>
    <n v="140469"/>
    <n v="123"/>
    <x v="1"/>
    <n v="5203"/>
    <x v="1"/>
    <s v="USD"/>
    <n v="1324533600"/>
    <n v="1325052000"/>
    <b v="0"/>
    <b v="0"/>
    <s v="technology/web"/>
    <n v="26.997693638285604"/>
    <x v="2"/>
    <s v="web"/>
  </r>
  <r>
    <n v="420"/>
    <s v="Blair, Reyes and Woods"/>
    <s v="Cross-platform interactive synergy"/>
    <n v="5000"/>
    <n v="6423"/>
    <n v="128"/>
    <x v="1"/>
    <n v="94"/>
    <x v="1"/>
    <s v="USD"/>
    <n v="1498366800"/>
    <n v="1499576400"/>
    <b v="0"/>
    <b v="0"/>
    <s v="theater/plays"/>
    <n v="68.329787234042556"/>
    <x v="3"/>
    <s v="plays"/>
  </r>
  <r>
    <n v="421"/>
    <s v="Thomas-Lopez"/>
    <s v="User-centric fault-tolerant archive"/>
    <n v="9400"/>
    <n v="6015"/>
    <n v="64"/>
    <x v="0"/>
    <n v="118"/>
    <x v="1"/>
    <s v="USD"/>
    <n v="1498712400"/>
    <n v="1501304400"/>
    <b v="0"/>
    <b v="1"/>
    <s v="technology/wearables"/>
    <n v="50.974576271186443"/>
    <x v="2"/>
    <s v="wearables"/>
  </r>
  <r>
    <n v="422"/>
    <s v="Brown, Davies and Pacheco"/>
    <s v="Reverse-engineered regional knowledge user"/>
    <n v="8700"/>
    <n v="11075"/>
    <n v="127"/>
    <x v="1"/>
    <n v="205"/>
    <x v="1"/>
    <s v="USD"/>
    <n v="1271480400"/>
    <n v="1273208400"/>
    <b v="0"/>
    <b v="1"/>
    <s v="theater/plays"/>
    <n v="54.024390243902438"/>
    <x v="3"/>
    <s v="plays"/>
  </r>
  <r>
    <n v="423"/>
    <s v="Jones-Riddle"/>
    <s v="Self-enabling real-time definition"/>
    <n v="147800"/>
    <n v="15723"/>
    <n v="11"/>
    <x v="0"/>
    <n v="162"/>
    <x v="1"/>
    <s v="USD"/>
    <n v="1316667600"/>
    <n v="1316840400"/>
    <b v="0"/>
    <b v="1"/>
    <s v="food/food trucks"/>
    <n v="97.055555555555557"/>
    <x v="0"/>
    <s v="food trucks"/>
  </r>
  <r>
    <n v="424"/>
    <s v="Schmidt-Gomez"/>
    <s v="User-centric impactful projection"/>
    <n v="5100"/>
    <n v="2064"/>
    <n v="40"/>
    <x v="0"/>
    <n v="83"/>
    <x v="1"/>
    <s v="USD"/>
    <n v="1524027600"/>
    <n v="1524546000"/>
    <b v="0"/>
    <b v="0"/>
    <s v="music/indie rock"/>
    <n v="24.867469879518072"/>
    <x v="1"/>
    <s v="indie rock"/>
  </r>
  <r>
    <n v="425"/>
    <s v="Sullivan, Davis and Booth"/>
    <s v="Vision-oriented actuating hardware"/>
    <n v="2700"/>
    <n v="7767"/>
    <n v="288"/>
    <x v="1"/>
    <n v="92"/>
    <x v="1"/>
    <s v="USD"/>
    <n v="1438059600"/>
    <n v="1438578000"/>
    <b v="0"/>
    <b v="0"/>
    <s v="photography/photography books"/>
    <n v="84.423913043478265"/>
    <x v="7"/>
    <s v="photography books"/>
  </r>
  <r>
    <n v="426"/>
    <s v="Edwards-Kane"/>
    <s v="Virtual leadingedge framework"/>
    <n v="1800"/>
    <n v="10313"/>
    <n v="573"/>
    <x v="1"/>
    <n v="219"/>
    <x v="1"/>
    <s v="USD"/>
    <n v="1361944800"/>
    <n v="1362549600"/>
    <b v="0"/>
    <b v="0"/>
    <s v="theater/plays"/>
    <n v="47.091324200913242"/>
    <x v="3"/>
    <s v="plays"/>
  </r>
  <r>
    <n v="427"/>
    <s v="Hicks, Wall and Webb"/>
    <s v="Managed discrete framework"/>
    <n v="174500"/>
    <n v="197018"/>
    <n v="113"/>
    <x v="1"/>
    <n v="2526"/>
    <x v="1"/>
    <s v="USD"/>
    <n v="1410584400"/>
    <n v="1413349200"/>
    <b v="0"/>
    <b v="1"/>
    <s v="theater/plays"/>
    <n v="77.996041171813147"/>
    <x v="3"/>
    <s v="plays"/>
  </r>
  <r>
    <n v="428"/>
    <s v="Mayer-Richmond"/>
    <s v="Progressive zero-defect capability"/>
    <n v="101400"/>
    <n v="47037"/>
    <n v="46"/>
    <x v="0"/>
    <n v="747"/>
    <x v="1"/>
    <s v="USD"/>
    <n v="1297404000"/>
    <n v="1298008800"/>
    <b v="0"/>
    <b v="0"/>
    <s v="film &amp; video/animation"/>
    <n v="62.967871485943775"/>
    <x v="4"/>
    <s v="animation"/>
  </r>
  <r>
    <n v="429"/>
    <s v="Robles Ltd"/>
    <s v="Right-sized demand-driven adapter"/>
    <n v="191000"/>
    <n v="173191"/>
    <n v="91"/>
    <x v="3"/>
    <n v="2138"/>
    <x v="1"/>
    <s v="USD"/>
    <n v="1392012000"/>
    <n v="1394427600"/>
    <b v="0"/>
    <b v="1"/>
    <s v="photography/photography books"/>
    <n v="81.006080449017773"/>
    <x v="7"/>
    <s v="photography books"/>
  </r>
  <r>
    <n v="430"/>
    <s v="Cochran Ltd"/>
    <s v="Re-engineered attitude-oriented frame"/>
    <n v="8100"/>
    <n v="5487"/>
    <n v="68"/>
    <x v="0"/>
    <n v="84"/>
    <x v="1"/>
    <s v="USD"/>
    <n v="1569733200"/>
    <n v="1572670800"/>
    <b v="0"/>
    <b v="0"/>
    <s v="theater/plays"/>
    <n v="65.321428571428569"/>
    <x v="3"/>
    <s v="plays"/>
  </r>
  <r>
    <n v="431"/>
    <s v="Rosales LLC"/>
    <s v="Compatible multimedia utilization"/>
    <n v="5100"/>
    <n v="9817"/>
    <n v="192"/>
    <x v="1"/>
    <n v="94"/>
    <x v="1"/>
    <s v="USD"/>
    <n v="1529643600"/>
    <n v="1531112400"/>
    <b v="1"/>
    <b v="0"/>
    <s v="theater/plays"/>
    <n v="104.43617021276596"/>
    <x v="3"/>
    <s v="plays"/>
  </r>
  <r>
    <n v="432"/>
    <s v="Harper-Bryan"/>
    <s v="Re-contextualized dedicated hardware"/>
    <n v="7700"/>
    <n v="6369"/>
    <n v="83"/>
    <x v="0"/>
    <n v="91"/>
    <x v="1"/>
    <s v="USD"/>
    <n v="1399006800"/>
    <n v="1400734800"/>
    <b v="0"/>
    <b v="0"/>
    <s v="theater/plays"/>
    <n v="69.989010989010993"/>
    <x v="3"/>
    <s v="plays"/>
  </r>
  <r>
    <n v="433"/>
    <s v="Potter, Harper and Everett"/>
    <s v="Decentralized composite paradigm"/>
    <n v="121400"/>
    <n v="65755"/>
    <n v="54"/>
    <x v="0"/>
    <n v="792"/>
    <x v="1"/>
    <s v="USD"/>
    <n v="1385359200"/>
    <n v="1386741600"/>
    <b v="0"/>
    <b v="1"/>
    <s v="film &amp; video/documentary"/>
    <n v="83.023989898989896"/>
    <x v="4"/>
    <s v="documentary"/>
  </r>
  <r>
    <n v="434"/>
    <s v="Floyd-Sims"/>
    <s v="Cloned transitional hierarchy"/>
    <n v="5400"/>
    <n v="903"/>
    <n v="17"/>
    <x v="3"/>
    <n v="10"/>
    <x v="0"/>
    <s v="CAD"/>
    <n v="1480572000"/>
    <n v="1481781600"/>
    <b v="1"/>
    <b v="0"/>
    <s v="theater/plays"/>
    <n v="90.3"/>
    <x v="3"/>
    <s v="plays"/>
  </r>
  <r>
    <n v="435"/>
    <s v="Spence, Jackson and Kelly"/>
    <s v="Advanced discrete leverage"/>
    <n v="152400"/>
    <n v="178120"/>
    <n v="117"/>
    <x v="1"/>
    <n v="1713"/>
    <x v="6"/>
    <s v="EUR"/>
    <n v="1418623200"/>
    <n v="1419660000"/>
    <b v="0"/>
    <b v="1"/>
    <s v="theater/plays"/>
    <n v="103.98131932282546"/>
    <x v="3"/>
    <s v="plays"/>
  </r>
  <r>
    <n v="436"/>
    <s v="King-Nguyen"/>
    <s v="Open-source incremental throughput"/>
    <n v="1300"/>
    <n v="13678"/>
    <n v="1052"/>
    <x v="1"/>
    <n v="249"/>
    <x v="1"/>
    <s v="USD"/>
    <n v="1555736400"/>
    <n v="1555822800"/>
    <b v="0"/>
    <b v="0"/>
    <s v="music/jazz"/>
    <n v="54.931726907630519"/>
    <x v="1"/>
    <s v="jazz"/>
  </r>
  <r>
    <n v="437"/>
    <s v="Hansen Group"/>
    <s v="Centralized regional interface"/>
    <n v="8100"/>
    <n v="9969"/>
    <n v="123"/>
    <x v="1"/>
    <n v="192"/>
    <x v="1"/>
    <s v="USD"/>
    <n v="1442120400"/>
    <n v="1442379600"/>
    <b v="0"/>
    <b v="1"/>
    <s v="film &amp; video/animation"/>
    <n v="51.921875"/>
    <x v="4"/>
    <s v="animation"/>
  </r>
  <r>
    <n v="438"/>
    <s v="Mathis, Hall and Hansen"/>
    <s v="Streamlined web-enabled knowledgebase"/>
    <n v="8300"/>
    <n v="14827"/>
    <n v="179"/>
    <x v="1"/>
    <n v="247"/>
    <x v="1"/>
    <s v="USD"/>
    <n v="1362376800"/>
    <n v="1364965200"/>
    <b v="0"/>
    <b v="0"/>
    <s v="theater/plays"/>
    <n v="60.02834008097166"/>
    <x v="3"/>
    <s v="plays"/>
  </r>
  <r>
    <n v="439"/>
    <s v="Cummings Inc"/>
    <s v="Digitized transitional monitoring"/>
    <n v="28400"/>
    <n v="100900"/>
    <n v="355"/>
    <x v="1"/>
    <n v="2293"/>
    <x v="1"/>
    <s v="USD"/>
    <n v="1478408400"/>
    <n v="1479016800"/>
    <b v="0"/>
    <b v="0"/>
    <s v="film &amp; video/science fiction"/>
    <n v="44.003488879197555"/>
    <x v="4"/>
    <s v="science fiction"/>
  </r>
  <r>
    <n v="440"/>
    <s v="Miller-Poole"/>
    <s v="Networked optimal adapter"/>
    <n v="102500"/>
    <n v="165954"/>
    <n v="162"/>
    <x v="1"/>
    <n v="3131"/>
    <x v="1"/>
    <s v="USD"/>
    <n v="1498798800"/>
    <n v="1499662800"/>
    <b v="0"/>
    <b v="0"/>
    <s v="film &amp; video/television"/>
    <n v="53.003513254551258"/>
    <x v="4"/>
    <s v="television"/>
  </r>
  <r>
    <n v="441"/>
    <s v="Rodriguez-West"/>
    <s v="Automated optimal function"/>
    <n v="7000"/>
    <n v="1744"/>
    <n v="25"/>
    <x v="0"/>
    <n v="32"/>
    <x v="1"/>
    <s v="USD"/>
    <n v="1335416400"/>
    <n v="1337835600"/>
    <b v="0"/>
    <b v="0"/>
    <s v="technology/wearables"/>
    <n v="54.5"/>
    <x v="2"/>
    <s v="wearables"/>
  </r>
  <r>
    <n v="442"/>
    <s v="Calderon, Bradford and Dean"/>
    <s v="Devolved system-worthy framework"/>
    <n v="5400"/>
    <n v="10731"/>
    <n v="199"/>
    <x v="1"/>
    <n v="143"/>
    <x v="6"/>
    <s v="EUR"/>
    <n v="1504328400"/>
    <n v="1505710800"/>
    <b v="0"/>
    <b v="0"/>
    <s v="theater/plays"/>
    <n v="75.04195804195804"/>
    <x v="3"/>
    <s v="plays"/>
  </r>
  <r>
    <n v="443"/>
    <s v="Clark-Bowman"/>
    <s v="Stand-alone user-facing service-desk"/>
    <n v="9300"/>
    <n v="3232"/>
    <n v="35"/>
    <x v="3"/>
    <n v="90"/>
    <x v="1"/>
    <s v="USD"/>
    <n v="1285822800"/>
    <n v="1287464400"/>
    <b v="0"/>
    <b v="0"/>
    <s v="theater/plays"/>
    <n v="35.911111111111111"/>
    <x v="3"/>
    <s v="plays"/>
  </r>
  <r>
    <n v="444"/>
    <s v="Hensley Ltd"/>
    <s v="Versatile global attitude"/>
    <n v="6200"/>
    <n v="10938"/>
    <n v="176"/>
    <x v="1"/>
    <n v="296"/>
    <x v="1"/>
    <s v="USD"/>
    <n v="1311483600"/>
    <n v="1311656400"/>
    <b v="0"/>
    <b v="1"/>
    <s v="music/indie rock"/>
    <n v="36.952702702702702"/>
    <x v="1"/>
    <s v="indie rock"/>
  </r>
  <r>
    <n v="445"/>
    <s v="Anderson-Pearson"/>
    <s v="Intuitive demand-driven Local Area Network"/>
    <n v="2100"/>
    <n v="10739"/>
    <n v="511"/>
    <x v="1"/>
    <n v="170"/>
    <x v="1"/>
    <s v="USD"/>
    <n v="1291356000"/>
    <n v="1293170400"/>
    <b v="0"/>
    <b v="1"/>
    <s v="theater/plays"/>
    <n v="63.170588235294119"/>
    <x v="3"/>
    <s v="plays"/>
  </r>
  <r>
    <n v="446"/>
    <s v="Martin, Martin and Solis"/>
    <s v="Assimilated uniform methodology"/>
    <n v="6800"/>
    <n v="5579"/>
    <n v="82"/>
    <x v="0"/>
    <n v="186"/>
    <x v="1"/>
    <s v="USD"/>
    <n v="1355810400"/>
    <n v="1355983200"/>
    <b v="0"/>
    <b v="0"/>
    <s v="technology/wearables"/>
    <n v="29.99462365591398"/>
    <x v="2"/>
    <s v="wearables"/>
  </r>
  <r>
    <n v="447"/>
    <s v="Harrington-Harper"/>
    <s v="Self-enabling next generation algorithm"/>
    <n v="155200"/>
    <n v="37754"/>
    <n v="24"/>
    <x v="3"/>
    <n v="439"/>
    <x v="4"/>
    <s v="GBP"/>
    <n v="1513663200"/>
    <n v="1515045600"/>
    <b v="0"/>
    <b v="0"/>
    <s v="film &amp; video/television"/>
    <n v="86"/>
    <x v="4"/>
    <s v="television"/>
  </r>
  <r>
    <n v="448"/>
    <s v="Price and Sons"/>
    <s v="Object-based demand-driven strategy"/>
    <n v="89900"/>
    <n v="45384"/>
    <n v="50"/>
    <x v="0"/>
    <n v="605"/>
    <x v="1"/>
    <s v="USD"/>
    <n v="1365915600"/>
    <n v="1366088400"/>
    <b v="0"/>
    <b v="1"/>
    <s v="games/video games"/>
    <n v="75.014876033057845"/>
    <x v="6"/>
    <s v="video games"/>
  </r>
  <r>
    <n v="449"/>
    <s v="Cuevas-Morales"/>
    <s v="Public-key coherent ability"/>
    <n v="900"/>
    <n v="8703"/>
    <n v="967"/>
    <x v="1"/>
    <n v="86"/>
    <x v="3"/>
    <s v="DKK"/>
    <n v="1551852000"/>
    <n v="1553317200"/>
    <b v="0"/>
    <b v="0"/>
    <s v="games/video games"/>
    <n v="101.19767441860465"/>
    <x v="6"/>
    <s v="video games"/>
  </r>
  <r>
    <n v="450"/>
    <s v="Delgado-Hatfield"/>
    <s v="Up-sized composite success"/>
    <n v="100"/>
    <n v="4"/>
    <n v="4"/>
    <x v="0"/>
    <n v="1"/>
    <x v="0"/>
    <s v="CAD"/>
    <n v="1540098000"/>
    <n v="1542088800"/>
    <b v="0"/>
    <b v="0"/>
    <s v="film &amp; video/animation"/>
    <n v="4"/>
    <x v="4"/>
    <s v="animation"/>
  </r>
  <r>
    <n v="451"/>
    <s v="Padilla-Porter"/>
    <s v="Innovative exuding matrix"/>
    <n v="148400"/>
    <n v="182302"/>
    <n v="123"/>
    <x v="1"/>
    <n v="6286"/>
    <x v="1"/>
    <s v="USD"/>
    <n v="1500440400"/>
    <n v="1503118800"/>
    <b v="0"/>
    <b v="0"/>
    <s v="music/rock"/>
    <n v="29.001272669424118"/>
    <x v="1"/>
    <s v="rock"/>
  </r>
  <r>
    <n v="452"/>
    <s v="Morris Group"/>
    <s v="Realigned impactful artificial intelligence"/>
    <n v="4800"/>
    <n v="3045"/>
    <n v="63"/>
    <x v="0"/>
    <n v="31"/>
    <x v="1"/>
    <s v="USD"/>
    <n v="1278392400"/>
    <n v="1278478800"/>
    <b v="0"/>
    <b v="0"/>
    <s v="film &amp; video/drama"/>
    <n v="98.225806451612897"/>
    <x v="4"/>
    <s v="drama"/>
  </r>
  <r>
    <n v="453"/>
    <s v="Saunders Ltd"/>
    <s v="Multi-layered multi-tasking secured line"/>
    <n v="182400"/>
    <n v="102749"/>
    <n v="56"/>
    <x v="0"/>
    <n v="1181"/>
    <x v="1"/>
    <s v="USD"/>
    <n v="1480572000"/>
    <n v="1484114400"/>
    <b v="0"/>
    <b v="0"/>
    <s v="film &amp; video/science fiction"/>
    <n v="87.001693480101608"/>
    <x v="4"/>
    <s v="science fiction"/>
  </r>
  <r>
    <n v="454"/>
    <s v="Woods Inc"/>
    <s v="Upgradable upward-trending portal"/>
    <n v="4000"/>
    <n v="1763"/>
    <n v="44"/>
    <x v="0"/>
    <n v="39"/>
    <x v="1"/>
    <s v="USD"/>
    <n v="1382331600"/>
    <n v="1385445600"/>
    <b v="0"/>
    <b v="1"/>
    <s v="film &amp; video/drama"/>
    <n v="45.205128205128204"/>
    <x v="4"/>
    <s v="drama"/>
  </r>
  <r>
    <n v="455"/>
    <s v="Villanueva, Wright and Richardson"/>
    <s v="Profit-focused global product"/>
    <n v="116500"/>
    <n v="137904"/>
    <n v="118"/>
    <x v="1"/>
    <n v="3727"/>
    <x v="1"/>
    <s v="USD"/>
    <n v="1316754000"/>
    <n v="1318741200"/>
    <b v="0"/>
    <b v="0"/>
    <s v="theater/plays"/>
    <n v="37.001341561577675"/>
    <x v="3"/>
    <s v="plays"/>
  </r>
  <r>
    <n v="456"/>
    <s v="Wilson, Brooks and Clark"/>
    <s v="Operative well-modulated data-warehouse"/>
    <n v="146400"/>
    <n v="152438"/>
    <n v="104"/>
    <x v="1"/>
    <n v="1605"/>
    <x v="1"/>
    <s v="USD"/>
    <n v="1518242400"/>
    <n v="1518242400"/>
    <b v="0"/>
    <b v="1"/>
    <s v="music/indie rock"/>
    <n v="94.976947040498445"/>
    <x v="1"/>
    <s v="indie rock"/>
  </r>
  <r>
    <n v="457"/>
    <s v="Sheppard, Smith and Spence"/>
    <s v="Cloned asymmetric functionalities"/>
    <n v="5000"/>
    <n v="1332"/>
    <n v="27"/>
    <x v="0"/>
    <n v="46"/>
    <x v="1"/>
    <s v="USD"/>
    <n v="1476421200"/>
    <n v="1476594000"/>
    <b v="0"/>
    <b v="0"/>
    <s v="theater/plays"/>
    <n v="28.956521739130434"/>
    <x v="3"/>
    <s v="plays"/>
  </r>
  <r>
    <n v="458"/>
    <s v="Wise, Thompson and Allen"/>
    <s v="Pre-emptive neutral portal"/>
    <n v="33800"/>
    <n v="118706"/>
    <n v="351"/>
    <x v="1"/>
    <n v="2120"/>
    <x v="1"/>
    <s v="USD"/>
    <n v="1269752400"/>
    <n v="1273554000"/>
    <b v="0"/>
    <b v="0"/>
    <s v="theater/plays"/>
    <n v="55.993396226415094"/>
    <x v="3"/>
    <s v="plays"/>
  </r>
  <r>
    <n v="459"/>
    <s v="Lane, Ryan and Chapman"/>
    <s v="Switchable demand-driven help-desk"/>
    <n v="6300"/>
    <n v="5674"/>
    <n v="90"/>
    <x v="0"/>
    <n v="105"/>
    <x v="1"/>
    <s v="USD"/>
    <n v="1419746400"/>
    <n v="1421906400"/>
    <b v="0"/>
    <b v="0"/>
    <s v="film &amp; video/documentary"/>
    <n v="54.038095238095238"/>
    <x v="4"/>
    <s v="documentary"/>
  </r>
  <r>
    <n v="460"/>
    <s v="Rich, Alvarez and King"/>
    <s v="Business-focused static ability"/>
    <n v="2400"/>
    <n v="4119"/>
    <n v="172"/>
    <x v="1"/>
    <n v="50"/>
    <x v="1"/>
    <s v="USD"/>
    <n v="1281330000"/>
    <n v="1281589200"/>
    <b v="0"/>
    <b v="0"/>
    <s v="theater/plays"/>
    <n v="82.38"/>
    <x v="3"/>
    <s v="plays"/>
  </r>
  <r>
    <n v="461"/>
    <s v="Terry-Salinas"/>
    <s v="Networked secondary structure"/>
    <n v="98800"/>
    <n v="139354"/>
    <n v="141"/>
    <x v="1"/>
    <n v="2080"/>
    <x v="1"/>
    <s v="USD"/>
    <n v="1398661200"/>
    <n v="1400389200"/>
    <b v="0"/>
    <b v="0"/>
    <s v="film &amp; video/drama"/>
    <n v="66.997115384615384"/>
    <x v="4"/>
    <s v="drama"/>
  </r>
  <r>
    <n v="462"/>
    <s v="Wang-Rodriguez"/>
    <s v="Total multimedia website"/>
    <n v="188800"/>
    <n v="57734"/>
    <n v="31"/>
    <x v="0"/>
    <n v="535"/>
    <x v="1"/>
    <s v="USD"/>
    <n v="1359525600"/>
    <n v="1362808800"/>
    <b v="0"/>
    <b v="0"/>
    <s v="games/mobile games"/>
    <n v="107.91401869158878"/>
    <x v="6"/>
    <s v="mobile games"/>
  </r>
  <r>
    <n v="463"/>
    <s v="Mckee-Hill"/>
    <s v="Cross-platform upward-trending parallelism"/>
    <n v="134300"/>
    <n v="145265"/>
    <n v="108"/>
    <x v="1"/>
    <n v="2105"/>
    <x v="1"/>
    <s v="USD"/>
    <n v="1388469600"/>
    <n v="1388815200"/>
    <b v="0"/>
    <b v="0"/>
    <s v="film &amp; video/animation"/>
    <n v="69.009501187648453"/>
    <x v="4"/>
    <s v="animation"/>
  </r>
  <r>
    <n v="464"/>
    <s v="Gomez LLC"/>
    <s v="Pre-emptive mission-critical hardware"/>
    <n v="71200"/>
    <n v="95020"/>
    <n v="133"/>
    <x v="1"/>
    <n v="2436"/>
    <x v="1"/>
    <s v="USD"/>
    <n v="1518328800"/>
    <n v="1519538400"/>
    <b v="0"/>
    <b v="0"/>
    <s v="theater/plays"/>
    <n v="39.006568144499177"/>
    <x v="3"/>
    <s v="plays"/>
  </r>
  <r>
    <n v="465"/>
    <s v="Gonzalez-Robbins"/>
    <s v="Up-sized responsive protocol"/>
    <n v="4700"/>
    <n v="8829"/>
    <n v="188"/>
    <x v="1"/>
    <n v="80"/>
    <x v="1"/>
    <s v="USD"/>
    <n v="1517032800"/>
    <n v="1517810400"/>
    <b v="0"/>
    <b v="0"/>
    <s v="publishing/translations"/>
    <n v="110.3625"/>
    <x v="5"/>
    <s v="translations"/>
  </r>
  <r>
    <n v="466"/>
    <s v="Obrien and Sons"/>
    <s v="Pre-emptive transitional frame"/>
    <n v="1200"/>
    <n v="3984"/>
    <n v="332"/>
    <x v="1"/>
    <n v="42"/>
    <x v="1"/>
    <s v="USD"/>
    <n v="1368594000"/>
    <n v="1370581200"/>
    <b v="0"/>
    <b v="1"/>
    <s v="technology/wearables"/>
    <n v="94.857142857142861"/>
    <x v="2"/>
    <s v="wearables"/>
  </r>
  <r>
    <n v="467"/>
    <s v="Shaw Ltd"/>
    <s v="Profit-focused content-based application"/>
    <n v="1400"/>
    <n v="8053"/>
    <n v="575"/>
    <x v="1"/>
    <n v="139"/>
    <x v="0"/>
    <s v="CAD"/>
    <n v="1448258400"/>
    <n v="1448863200"/>
    <b v="0"/>
    <b v="1"/>
    <s v="technology/web"/>
    <n v="57.935251798561154"/>
    <x v="2"/>
    <s v="web"/>
  </r>
  <r>
    <n v="468"/>
    <s v="Hughes Inc"/>
    <s v="Streamlined neutral analyzer"/>
    <n v="4000"/>
    <n v="1620"/>
    <n v="41"/>
    <x v="0"/>
    <n v="16"/>
    <x v="1"/>
    <s v="USD"/>
    <n v="1555218000"/>
    <n v="1556600400"/>
    <b v="0"/>
    <b v="0"/>
    <s v="theater/plays"/>
    <n v="101.25"/>
    <x v="3"/>
    <s v="plays"/>
  </r>
  <r>
    <n v="469"/>
    <s v="Olsen-Ryan"/>
    <s v="Assimilated neutral utilization"/>
    <n v="5600"/>
    <n v="10328"/>
    <n v="184"/>
    <x v="1"/>
    <n v="159"/>
    <x v="1"/>
    <s v="USD"/>
    <n v="1431925200"/>
    <n v="1432098000"/>
    <b v="0"/>
    <b v="0"/>
    <s v="film &amp; video/drama"/>
    <n v="64.95597484276729"/>
    <x v="4"/>
    <s v="drama"/>
  </r>
  <r>
    <n v="470"/>
    <s v="Grimes, Holland and Sloan"/>
    <s v="Extended dedicated archive"/>
    <n v="3600"/>
    <n v="10289"/>
    <n v="286"/>
    <x v="1"/>
    <n v="381"/>
    <x v="1"/>
    <s v="USD"/>
    <n v="1481522400"/>
    <n v="1482127200"/>
    <b v="0"/>
    <b v="0"/>
    <s v="technology/wearables"/>
    <n v="27.00524934383202"/>
    <x v="2"/>
    <s v="wearables"/>
  </r>
  <r>
    <n v="471"/>
    <s v="Perry and Sons"/>
    <s v="Configurable static help-desk"/>
    <n v="3100"/>
    <n v="9889"/>
    <n v="319"/>
    <x v="1"/>
    <n v="194"/>
    <x v="4"/>
    <s v="GBP"/>
    <n v="1335934800"/>
    <n v="1335934800"/>
    <b v="0"/>
    <b v="1"/>
    <s v="food/food trucks"/>
    <n v="50.97422680412371"/>
    <x v="0"/>
    <s v="food trucks"/>
  </r>
  <r>
    <n v="472"/>
    <s v="Turner, Young and Collins"/>
    <s v="Self-enabling clear-thinking framework"/>
    <n v="153800"/>
    <n v="60342"/>
    <n v="39"/>
    <x v="0"/>
    <n v="575"/>
    <x v="1"/>
    <s v="USD"/>
    <n v="1552280400"/>
    <n v="1556946000"/>
    <b v="0"/>
    <b v="0"/>
    <s v="music/rock"/>
    <n v="104.94260869565217"/>
    <x v="1"/>
    <s v="rock"/>
  </r>
  <r>
    <n v="473"/>
    <s v="Richardson Inc"/>
    <s v="Assimilated fault-tolerant capacity"/>
    <n v="5000"/>
    <n v="8907"/>
    <n v="178"/>
    <x v="1"/>
    <n v="106"/>
    <x v="1"/>
    <s v="USD"/>
    <n v="1529989200"/>
    <n v="1530075600"/>
    <b v="0"/>
    <b v="0"/>
    <s v="music/electric music"/>
    <n v="84.028301886792448"/>
    <x v="1"/>
    <s v="electric music"/>
  </r>
  <r>
    <n v="474"/>
    <s v="Santos-Young"/>
    <s v="Enhanced neutral ability"/>
    <n v="4000"/>
    <n v="14606"/>
    <n v="365"/>
    <x v="1"/>
    <n v="142"/>
    <x v="1"/>
    <s v="USD"/>
    <n v="1418709600"/>
    <n v="1418796000"/>
    <b v="0"/>
    <b v="0"/>
    <s v="film &amp; video/television"/>
    <n v="102.85915492957747"/>
    <x v="4"/>
    <s v="television"/>
  </r>
  <r>
    <n v="475"/>
    <s v="Nichols Ltd"/>
    <s v="Function-based attitude-oriented groupware"/>
    <n v="7400"/>
    <n v="8432"/>
    <n v="114"/>
    <x v="1"/>
    <n v="211"/>
    <x v="1"/>
    <s v="USD"/>
    <n v="1372136400"/>
    <n v="1372482000"/>
    <b v="0"/>
    <b v="1"/>
    <s v="publishing/translations"/>
    <n v="39.962085308056871"/>
    <x v="5"/>
    <s v="translations"/>
  </r>
  <r>
    <n v="476"/>
    <s v="Murphy PLC"/>
    <s v="Optional solution-oriented instruction set"/>
    <n v="191500"/>
    <n v="57122"/>
    <n v="30"/>
    <x v="0"/>
    <n v="1120"/>
    <x v="1"/>
    <s v="USD"/>
    <n v="1533877200"/>
    <n v="1534395600"/>
    <b v="0"/>
    <b v="0"/>
    <s v="publishing/fiction"/>
    <n v="51.001785714285717"/>
    <x v="5"/>
    <s v="fiction"/>
  </r>
  <r>
    <n v="477"/>
    <s v="Hogan, Porter and Rivera"/>
    <s v="Organic object-oriented core"/>
    <n v="8500"/>
    <n v="4613"/>
    <n v="54"/>
    <x v="0"/>
    <n v="113"/>
    <x v="1"/>
    <s v="USD"/>
    <n v="1309064400"/>
    <n v="1311397200"/>
    <b v="0"/>
    <b v="0"/>
    <s v="film &amp; video/science fiction"/>
    <n v="40.823008849557525"/>
    <x v="4"/>
    <s v="science fiction"/>
  </r>
  <r>
    <n v="478"/>
    <s v="Lyons LLC"/>
    <s v="Balanced impactful circuit"/>
    <n v="68800"/>
    <n v="162603"/>
    <n v="236"/>
    <x v="1"/>
    <n v="2756"/>
    <x v="1"/>
    <s v="USD"/>
    <n v="1425877200"/>
    <n v="1426914000"/>
    <b v="0"/>
    <b v="0"/>
    <s v="technology/wearables"/>
    <n v="58.999637155297535"/>
    <x v="2"/>
    <s v="wearables"/>
  </r>
  <r>
    <n v="479"/>
    <s v="Long-Greene"/>
    <s v="Future-proofed heuristic encryption"/>
    <n v="2400"/>
    <n v="12310"/>
    <n v="513"/>
    <x v="1"/>
    <n v="173"/>
    <x v="4"/>
    <s v="GBP"/>
    <n v="1501304400"/>
    <n v="1501477200"/>
    <b v="0"/>
    <b v="0"/>
    <s v="food/food trucks"/>
    <n v="71.156069364161851"/>
    <x v="0"/>
    <s v="food trucks"/>
  </r>
  <r>
    <n v="480"/>
    <s v="Robles-Hudson"/>
    <s v="Balanced bifurcated leverage"/>
    <n v="8600"/>
    <n v="8656"/>
    <n v="101"/>
    <x v="1"/>
    <n v="87"/>
    <x v="1"/>
    <s v="USD"/>
    <n v="1268287200"/>
    <n v="1269061200"/>
    <b v="0"/>
    <b v="1"/>
    <s v="photography/photography books"/>
    <n v="99.494252873563212"/>
    <x v="7"/>
    <s v="photography books"/>
  </r>
  <r>
    <n v="481"/>
    <s v="Mcclure LLC"/>
    <s v="Sharable discrete budgetary management"/>
    <n v="196600"/>
    <n v="159931"/>
    <n v="81"/>
    <x v="0"/>
    <n v="1538"/>
    <x v="1"/>
    <s v="USD"/>
    <n v="1412139600"/>
    <n v="1415772000"/>
    <b v="0"/>
    <b v="1"/>
    <s v="theater/plays"/>
    <n v="103.98634590377114"/>
    <x v="3"/>
    <s v="plays"/>
  </r>
  <r>
    <n v="482"/>
    <s v="Martin, Russell and Baker"/>
    <s v="Focused solution-oriented instruction set"/>
    <n v="4200"/>
    <n v="689"/>
    <n v="16"/>
    <x v="0"/>
    <n v="9"/>
    <x v="1"/>
    <s v="USD"/>
    <n v="1330063200"/>
    <n v="1331013600"/>
    <b v="0"/>
    <b v="1"/>
    <s v="publishing/fiction"/>
    <n v="76.555555555555557"/>
    <x v="5"/>
    <s v="fiction"/>
  </r>
  <r>
    <n v="483"/>
    <s v="Rice-Parker"/>
    <s v="Down-sized actuating infrastructure"/>
    <n v="91400"/>
    <n v="48236"/>
    <n v="53"/>
    <x v="0"/>
    <n v="554"/>
    <x v="1"/>
    <s v="USD"/>
    <n v="1576130400"/>
    <n v="1576735200"/>
    <b v="0"/>
    <b v="0"/>
    <s v="theater/plays"/>
    <n v="87.068592057761734"/>
    <x v="3"/>
    <s v="plays"/>
  </r>
  <r>
    <n v="484"/>
    <s v="Landry Inc"/>
    <s v="Synergistic cohesive adapter"/>
    <n v="29600"/>
    <n v="77021"/>
    <n v="260"/>
    <x v="1"/>
    <n v="1572"/>
    <x v="4"/>
    <s v="GBP"/>
    <n v="1407128400"/>
    <n v="1411362000"/>
    <b v="0"/>
    <b v="1"/>
    <s v="food/food trucks"/>
    <n v="48.99554707379135"/>
    <x v="0"/>
    <s v="food trucks"/>
  </r>
  <r>
    <n v="485"/>
    <s v="Richards-Davis"/>
    <s v="Quality-focused mission-critical structure"/>
    <n v="90600"/>
    <n v="27844"/>
    <n v="31"/>
    <x v="0"/>
    <n v="648"/>
    <x v="4"/>
    <s v="GBP"/>
    <n v="1560142800"/>
    <n v="1563685200"/>
    <b v="0"/>
    <b v="0"/>
    <s v="theater/plays"/>
    <n v="42.969135802469133"/>
    <x v="3"/>
    <s v="plays"/>
  </r>
  <r>
    <n v="486"/>
    <s v="Davis, Cox and Fox"/>
    <s v="Compatible exuding Graphical User Interface"/>
    <n v="5200"/>
    <n v="702"/>
    <n v="14"/>
    <x v="0"/>
    <n v="21"/>
    <x v="4"/>
    <s v="GBP"/>
    <n v="1520575200"/>
    <n v="1521867600"/>
    <b v="0"/>
    <b v="1"/>
    <s v="publishing/translations"/>
    <n v="33.428571428571431"/>
    <x v="5"/>
    <s v="translations"/>
  </r>
  <r>
    <n v="487"/>
    <s v="Smith-Wallace"/>
    <s v="Monitored 24/7 time-frame"/>
    <n v="110300"/>
    <n v="197024"/>
    <n v="179"/>
    <x v="1"/>
    <n v="2346"/>
    <x v="1"/>
    <s v="USD"/>
    <n v="1492664400"/>
    <n v="1495515600"/>
    <b v="0"/>
    <b v="0"/>
    <s v="theater/plays"/>
    <n v="83.982949701619773"/>
    <x v="3"/>
    <s v="plays"/>
  </r>
  <r>
    <n v="488"/>
    <s v="Cordova, Shaw and Wang"/>
    <s v="Virtual secondary open architecture"/>
    <n v="5300"/>
    <n v="11663"/>
    <n v="220"/>
    <x v="1"/>
    <n v="115"/>
    <x v="1"/>
    <s v="USD"/>
    <n v="1454479200"/>
    <n v="1455948000"/>
    <b v="0"/>
    <b v="0"/>
    <s v="theater/plays"/>
    <n v="101.41739130434783"/>
    <x v="3"/>
    <s v="plays"/>
  </r>
  <r>
    <n v="489"/>
    <s v="Clark Inc"/>
    <s v="Down-sized mobile time-frame"/>
    <n v="9200"/>
    <n v="9339"/>
    <n v="102"/>
    <x v="1"/>
    <n v="85"/>
    <x v="6"/>
    <s v="EUR"/>
    <n v="1281934800"/>
    <n v="1282366800"/>
    <b v="0"/>
    <b v="0"/>
    <s v="technology/wearables"/>
    <n v="109.87058823529412"/>
    <x v="2"/>
    <s v="wearables"/>
  </r>
  <r>
    <n v="490"/>
    <s v="Young and Sons"/>
    <s v="Innovative disintermediate encryption"/>
    <n v="2400"/>
    <n v="4596"/>
    <n v="192"/>
    <x v="1"/>
    <n v="144"/>
    <x v="1"/>
    <s v="USD"/>
    <n v="1573970400"/>
    <n v="1574575200"/>
    <b v="0"/>
    <b v="0"/>
    <s v="journalism/audio"/>
    <n v="31.916666666666668"/>
    <x v="8"/>
    <s v="audio"/>
  </r>
  <r>
    <n v="491"/>
    <s v="Henson PLC"/>
    <s v="Universal contextually-based knowledgebase"/>
    <n v="56800"/>
    <n v="173437"/>
    <n v="305"/>
    <x v="1"/>
    <n v="2443"/>
    <x v="1"/>
    <s v="USD"/>
    <n v="1372654800"/>
    <n v="1374901200"/>
    <b v="0"/>
    <b v="1"/>
    <s v="food/food trucks"/>
    <n v="70.993450675399103"/>
    <x v="0"/>
    <s v="food trucks"/>
  </r>
  <r>
    <n v="492"/>
    <s v="Garcia Group"/>
    <s v="Persevering interactive matrix"/>
    <n v="191000"/>
    <n v="45831"/>
    <n v="24"/>
    <x v="3"/>
    <n v="595"/>
    <x v="1"/>
    <s v="USD"/>
    <n v="1275886800"/>
    <n v="1278910800"/>
    <b v="1"/>
    <b v="1"/>
    <s v="film &amp; video/shorts"/>
    <n v="77.026890756302521"/>
    <x v="4"/>
    <s v="shorts"/>
  </r>
  <r>
    <n v="493"/>
    <s v="Adams, Walker and Wong"/>
    <s v="Seamless background framework"/>
    <n v="900"/>
    <n v="6514"/>
    <n v="724"/>
    <x v="1"/>
    <n v="64"/>
    <x v="1"/>
    <s v="USD"/>
    <n v="1561784400"/>
    <n v="1562907600"/>
    <b v="0"/>
    <b v="0"/>
    <s v="photography/photography books"/>
    <n v="101.78125"/>
    <x v="7"/>
    <s v="photography books"/>
  </r>
  <r>
    <n v="494"/>
    <s v="Hopkins-Browning"/>
    <s v="Balanced upward-trending productivity"/>
    <n v="2500"/>
    <n v="13684"/>
    <n v="547"/>
    <x v="1"/>
    <n v="268"/>
    <x v="1"/>
    <s v="USD"/>
    <n v="1332392400"/>
    <n v="1332478800"/>
    <b v="0"/>
    <b v="0"/>
    <s v="technology/wearables"/>
    <n v="51.059701492537314"/>
    <x v="2"/>
    <s v="wearables"/>
  </r>
  <r>
    <n v="495"/>
    <s v="Bell, Edwards and Andersen"/>
    <s v="Centralized clear-thinking solution"/>
    <n v="3200"/>
    <n v="13264"/>
    <n v="415"/>
    <x v="1"/>
    <n v="195"/>
    <x v="3"/>
    <s v="DKK"/>
    <n v="1402376400"/>
    <n v="1402722000"/>
    <b v="0"/>
    <b v="0"/>
    <s v="theater/plays"/>
    <n v="68.02051282051282"/>
    <x v="3"/>
    <s v="plays"/>
  </r>
  <r>
    <n v="496"/>
    <s v="Morales Group"/>
    <s v="Optimized bi-directional extranet"/>
    <n v="183800"/>
    <n v="1667"/>
    <n v="1"/>
    <x v="0"/>
    <n v="54"/>
    <x v="1"/>
    <s v="USD"/>
    <n v="1495342800"/>
    <n v="1496811600"/>
    <b v="0"/>
    <b v="0"/>
    <s v="film &amp; video/animation"/>
    <n v="30.87037037037037"/>
    <x v="4"/>
    <s v="animation"/>
  </r>
  <r>
    <n v="497"/>
    <s v="Lucero Group"/>
    <s v="Intuitive actuating benchmark"/>
    <n v="9800"/>
    <n v="3349"/>
    <n v="34"/>
    <x v="0"/>
    <n v="120"/>
    <x v="1"/>
    <s v="USD"/>
    <n v="1482213600"/>
    <n v="1482213600"/>
    <b v="0"/>
    <b v="1"/>
    <s v="technology/wearables"/>
    <n v="27.908333333333335"/>
    <x v="2"/>
    <s v="wearables"/>
  </r>
  <r>
    <n v="498"/>
    <s v="Smith, Brown and Davis"/>
    <s v="Devolved background project"/>
    <n v="193400"/>
    <n v="46317"/>
    <n v="24"/>
    <x v="0"/>
    <n v="579"/>
    <x v="3"/>
    <s v="DKK"/>
    <n v="1420092000"/>
    <n v="1420264800"/>
    <b v="0"/>
    <b v="0"/>
    <s v="technology/web"/>
    <n v="79.994818652849744"/>
    <x v="2"/>
    <s v="web"/>
  </r>
  <r>
    <n v="499"/>
    <s v="Hunt Group"/>
    <s v="Reverse-engineered executive emulation"/>
    <n v="163800"/>
    <n v="78743"/>
    <n v="48"/>
    <x v="0"/>
    <n v="2072"/>
    <x v="1"/>
    <s v="USD"/>
    <n v="1458018000"/>
    <n v="1458450000"/>
    <b v="0"/>
    <b v="1"/>
    <s v="film &amp; video/documentary"/>
    <n v="38.003378378378379"/>
    <x v="4"/>
    <s v="documentary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s v="theater/plays"/>
    <e v="#DIV/0!"/>
    <x v="3"/>
    <s v="plays"/>
  </r>
  <r>
    <n v="501"/>
    <s v="Mccann-Le"/>
    <s v="Focused coherent methodology"/>
    <n v="153600"/>
    <n v="107743"/>
    <n v="70"/>
    <x v="0"/>
    <n v="1796"/>
    <x v="1"/>
    <s v="USD"/>
    <n v="1363064400"/>
    <n v="1363237200"/>
    <b v="0"/>
    <b v="0"/>
    <s v="film &amp; video/documentary"/>
    <n v="59.990534521158132"/>
    <x v="4"/>
    <s v="documentary"/>
  </r>
  <r>
    <n v="502"/>
    <s v="Johnson Inc"/>
    <s v="Reduced context-sensitive complexity"/>
    <n v="1300"/>
    <n v="6889"/>
    <n v="530"/>
    <x v="1"/>
    <n v="186"/>
    <x v="2"/>
    <s v="AUD"/>
    <n v="1343365200"/>
    <n v="1345870800"/>
    <b v="0"/>
    <b v="1"/>
    <s v="games/video games"/>
    <n v="37.037634408602152"/>
    <x v="6"/>
    <s v="video games"/>
  </r>
  <r>
    <n v="503"/>
    <s v="Collins LLC"/>
    <s v="Decentralized 4thgeneration time-frame"/>
    <n v="25500"/>
    <n v="45983"/>
    <n v="180"/>
    <x v="1"/>
    <n v="460"/>
    <x v="1"/>
    <s v="USD"/>
    <n v="1435726800"/>
    <n v="1437454800"/>
    <b v="0"/>
    <b v="0"/>
    <s v="film &amp; video/drama"/>
    <n v="99.963043478260872"/>
    <x v="4"/>
    <s v="drama"/>
  </r>
  <r>
    <n v="504"/>
    <s v="Smith-Miller"/>
    <s v="De-engineered cohesive moderator"/>
    <n v="7500"/>
    <n v="6924"/>
    <n v="92"/>
    <x v="0"/>
    <n v="62"/>
    <x v="6"/>
    <s v="EUR"/>
    <n v="1431925200"/>
    <n v="1432011600"/>
    <b v="0"/>
    <b v="0"/>
    <s v="music/rock"/>
    <n v="111.6774193548387"/>
    <x v="1"/>
    <s v="rock"/>
  </r>
  <r>
    <n v="505"/>
    <s v="Jensen-Vargas"/>
    <s v="Ameliorated explicit parallelism"/>
    <n v="89900"/>
    <n v="12497"/>
    <n v="14"/>
    <x v="0"/>
    <n v="347"/>
    <x v="1"/>
    <s v="USD"/>
    <n v="1362722400"/>
    <n v="1366347600"/>
    <b v="0"/>
    <b v="1"/>
    <s v="publishing/radio &amp; podcasts"/>
    <n v="36.014409221902014"/>
    <x v="5"/>
    <s v="radio &amp; podcasts"/>
  </r>
  <r>
    <n v="506"/>
    <s v="Robles, Bell and Gonzalez"/>
    <s v="Customizable background monitoring"/>
    <n v="18000"/>
    <n v="166874"/>
    <n v="927"/>
    <x v="1"/>
    <n v="2528"/>
    <x v="1"/>
    <s v="USD"/>
    <n v="1511416800"/>
    <n v="1512885600"/>
    <b v="0"/>
    <b v="1"/>
    <s v="theater/plays"/>
    <n v="66.010284810126578"/>
    <x v="3"/>
    <s v="plays"/>
  </r>
  <r>
    <n v="507"/>
    <s v="Turner, Miller and Francis"/>
    <s v="Compatible well-modulated budgetary management"/>
    <n v="2100"/>
    <n v="837"/>
    <n v="40"/>
    <x v="0"/>
    <n v="19"/>
    <x v="1"/>
    <s v="USD"/>
    <n v="1365483600"/>
    <n v="1369717200"/>
    <b v="0"/>
    <b v="1"/>
    <s v="technology/web"/>
    <n v="44.05263157894737"/>
    <x v="2"/>
    <s v="web"/>
  </r>
  <r>
    <n v="508"/>
    <s v="Roberts Group"/>
    <s v="Up-sized radical pricing structure"/>
    <n v="172700"/>
    <n v="193820"/>
    <n v="112"/>
    <x v="1"/>
    <n v="3657"/>
    <x v="1"/>
    <s v="USD"/>
    <n v="1532840400"/>
    <n v="1534654800"/>
    <b v="0"/>
    <b v="0"/>
    <s v="theater/plays"/>
    <n v="52.999726551818434"/>
    <x v="3"/>
    <s v="plays"/>
  </r>
  <r>
    <n v="509"/>
    <s v="White LLC"/>
    <s v="Robust zero-defect project"/>
    <n v="168500"/>
    <n v="119510"/>
    <n v="71"/>
    <x v="0"/>
    <n v="1258"/>
    <x v="1"/>
    <s v="USD"/>
    <n v="1336194000"/>
    <n v="1337058000"/>
    <b v="0"/>
    <b v="0"/>
    <s v="theater/plays"/>
    <n v="95"/>
    <x v="3"/>
    <s v="plays"/>
  </r>
  <r>
    <n v="510"/>
    <s v="Best, Miller and Thomas"/>
    <s v="Re-engineered mobile task-force"/>
    <n v="7800"/>
    <n v="9289"/>
    <n v="119"/>
    <x v="1"/>
    <n v="131"/>
    <x v="2"/>
    <s v="AUD"/>
    <n v="1527742800"/>
    <n v="1529816400"/>
    <b v="0"/>
    <b v="0"/>
    <s v="film &amp; video/drama"/>
    <n v="70.908396946564892"/>
    <x v="4"/>
    <s v="drama"/>
  </r>
  <r>
    <n v="511"/>
    <s v="Smith-Mullins"/>
    <s v="User-centric intangible neural-net"/>
    <n v="147800"/>
    <n v="35498"/>
    <n v="24"/>
    <x v="0"/>
    <n v="362"/>
    <x v="1"/>
    <s v="USD"/>
    <n v="1564030800"/>
    <n v="1564894800"/>
    <b v="0"/>
    <b v="0"/>
    <s v="theater/plays"/>
    <n v="98.060773480662988"/>
    <x v="3"/>
    <s v="plays"/>
  </r>
  <r>
    <n v="512"/>
    <s v="Williams-Walsh"/>
    <s v="Organized explicit core"/>
    <n v="9100"/>
    <n v="12678"/>
    <n v="139"/>
    <x v="1"/>
    <n v="239"/>
    <x v="1"/>
    <s v="USD"/>
    <n v="1404536400"/>
    <n v="1404622800"/>
    <b v="0"/>
    <b v="1"/>
    <s v="games/video games"/>
    <n v="53.046025104602514"/>
    <x v="6"/>
    <s v="video games"/>
  </r>
  <r>
    <n v="513"/>
    <s v="Harrison, Blackwell and Mendez"/>
    <s v="Synchronized 6thgeneration adapter"/>
    <n v="8300"/>
    <n v="3260"/>
    <n v="39"/>
    <x v="3"/>
    <n v="35"/>
    <x v="1"/>
    <s v="USD"/>
    <n v="1284008400"/>
    <n v="1284181200"/>
    <b v="0"/>
    <b v="0"/>
    <s v="film &amp; video/television"/>
    <n v="93.142857142857139"/>
    <x v="4"/>
    <s v="television"/>
  </r>
  <r>
    <n v="514"/>
    <s v="Sanchez, Bradley and Flores"/>
    <s v="Centralized motivating capacity"/>
    <n v="138700"/>
    <n v="31123"/>
    <n v="22"/>
    <x v="3"/>
    <n v="528"/>
    <x v="5"/>
    <s v="CHF"/>
    <n v="1386309600"/>
    <n v="1386741600"/>
    <b v="0"/>
    <b v="1"/>
    <s v="music/rock"/>
    <n v="58.945075757575758"/>
    <x v="1"/>
    <s v="rock"/>
  </r>
  <r>
    <n v="515"/>
    <s v="Cox LLC"/>
    <s v="Phased 24hour flexibility"/>
    <n v="8600"/>
    <n v="4797"/>
    <n v="56"/>
    <x v="0"/>
    <n v="133"/>
    <x v="0"/>
    <s v="CAD"/>
    <n v="1324620000"/>
    <n v="1324792800"/>
    <b v="0"/>
    <b v="1"/>
    <s v="theater/plays"/>
    <n v="36.067669172932334"/>
    <x v="3"/>
    <s v="plays"/>
  </r>
  <r>
    <n v="516"/>
    <s v="Morales-Odonnell"/>
    <s v="Exclusive 5thgeneration structure"/>
    <n v="125400"/>
    <n v="53324"/>
    <n v="43"/>
    <x v="0"/>
    <n v="846"/>
    <x v="1"/>
    <s v="USD"/>
    <n v="1281070800"/>
    <n v="1284354000"/>
    <b v="0"/>
    <b v="0"/>
    <s v="publishing/nonfiction"/>
    <n v="63.030732860520096"/>
    <x v="5"/>
    <s v="nonfiction"/>
  </r>
  <r>
    <n v="517"/>
    <s v="Ramirez LLC"/>
    <s v="Multi-tiered maximized orchestration"/>
    <n v="5900"/>
    <n v="6608"/>
    <n v="112"/>
    <x v="1"/>
    <n v="78"/>
    <x v="1"/>
    <s v="USD"/>
    <n v="1493960400"/>
    <n v="1494392400"/>
    <b v="0"/>
    <b v="0"/>
    <s v="food/food trucks"/>
    <n v="84.717948717948715"/>
    <x v="0"/>
    <s v="food trucks"/>
  </r>
  <r>
    <n v="518"/>
    <s v="Ramirez Group"/>
    <s v="Open-architected uniform instruction set"/>
    <n v="8800"/>
    <n v="622"/>
    <n v="7"/>
    <x v="0"/>
    <n v="10"/>
    <x v="1"/>
    <s v="USD"/>
    <n v="1519365600"/>
    <n v="1519538400"/>
    <b v="0"/>
    <b v="1"/>
    <s v="film &amp; video/animation"/>
    <n v="62.2"/>
    <x v="4"/>
    <s v="animation"/>
  </r>
  <r>
    <n v="519"/>
    <s v="Marsh-Coleman"/>
    <s v="Exclusive asymmetric analyzer"/>
    <n v="177700"/>
    <n v="180802"/>
    <n v="102"/>
    <x v="1"/>
    <n v="1773"/>
    <x v="1"/>
    <s v="USD"/>
    <n v="1420696800"/>
    <n v="1421906400"/>
    <b v="0"/>
    <b v="1"/>
    <s v="music/rock"/>
    <n v="101.97518330513255"/>
    <x v="1"/>
    <s v="rock"/>
  </r>
  <r>
    <n v="520"/>
    <s v="Frederick, Jenkins and Collins"/>
    <s v="Organic radical collaboration"/>
    <n v="800"/>
    <n v="3406"/>
    <n v="426"/>
    <x v="1"/>
    <n v="32"/>
    <x v="1"/>
    <s v="USD"/>
    <n v="1555650000"/>
    <n v="1555909200"/>
    <b v="0"/>
    <b v="0"/>
    <s v="theater/plays"/>
    <n v="106.4375"/>
    <x v="3"/>
    <s v="plays"/>
  </r>
  <r>
    <n v="521"/>
    <s v="Wilson Ltd"/>
    <s v="Function-based multi-state software"/>
    <n v="7600"/>
    <n v="11061"/>
    <n v="146"/>
    <x v="1"/>
    <n v="369"/>
    <x v="1"/>
    <s v="USD"/>
    <n v="1471928400"/>
    <n v="1472446800"/>
    <b v="0"/>
    <b v="1"/>
    <s v="film &amp; video/drama"/>
    <n v="29.975609756097562"/>
    <x v="4"/>
    <s v="drama"/>
  </r>
  <r>
    <n v="522"/>
    <s v="Cline, Peterson and Lowery"/>
    <s v="Innovative static budgetary management"/>
    <n v="50500"/>
    <n v="16389"/>
    <n v="32"/>
    <x v="0"/>
    <n v="191"/>
    <x v="1"/>
    <s v="USD"/>
    <n v="1341291600"/>
    <n v="1342328400"/>
    <b v="0"/>
    <b v="0"/>
    <s v="film &amp; video/shorts"/>
    <n v="85.806282722513089"/>
    <x v="4"/>
    <s v="shorts"/>
  </r>
  <r>
    <n v="523"/>
    <s v="Underwood, James and Jones"/>
    <s v="Triple-buffered holistic ability"/>
    <n v="900"/>
    <n v="6303"/>
    <n v="700"/>
    <x v="1"/>
    <n v="89"/>
    <x v="1"/>
    <s v="USD"/>
    <n v="1267682400"/>
    <n v="1268114400"/>
    <b v="0"/>
    <b v="0"/>
    <s v="film &amp; video/shorts"/>
    <n v="70.82022471910112"/>
    <x v="4"/>
    <s v="shorts"/>
  </r>
  <r>
    <n v="524"/>
    <s v="Johnson-Contreras"/>
    <s v="Diverse scalable superstructure"/>
    <n v="96700"/>
    <n v="81136"/>
    <n v="84"/>
    <x v="0"/>
    <n v="1979"/>
    <x v="1"/>
    <s v="USD"/>
    <n v="1272258000"/>
    <n v="1273381200"/>
    <b v="0"/>
    <b v="0"/>
    <s v="theater/plays"/>
    <n v="40.998484082870135"/>
    <x v="3"/>
    <s v="plays"/>
  </r>
  <r>
    <n v="525"/>
    <s v="Greene, Lloyd and Sims"/>
    <s v="Balanced leadingedge data-warehouse"/>
    <n v="2100"/>
    <n v="1768"/>
    <n v="84"/>
    <x v="0"/>
    <n v="63"/>
    <x v="1"/>
    <s v="USD"/>
    <n v="1290492000"/>
    <n v="1290837600"/>
    <b v="0"/>
    <b v="0"/>
    <s v="technology/wearables"/>
    <n v="28.063492063492063"/>
    <x v="2"/>
    <s v="wearables"/>
  </r>
  <r>
    <n v="526"/>
    <s v="Smith-Sparks"/>
    <s v="Digitized bandwidth-monitored open architecture"/>
    <n v="8300"/>
    <n v="12944"/>
    <n v="156"/>
    <x v="1"/>
    <n v="147"/>
    <x v="1"/>
    <s v="USD"/>
    <n v="1451109600"/>
    <n v="1454306400"/>
    <b v="0"/>
    <b v="1"/>
    <s v="theater/plays"/>
    <n v="88.054421768707485"/>
    <x v="3"/>
    <s v="plays"/>
  </r>
  <r>
    <n v="527"/>
    <s v="Rosario-Smith"/>
    <s v="Enterprise-wide intermediate portal"/>
    <n v="189200"/>
    <n v="188480"/>
    <n v="100"/>
    <x v="0"/>
    <n v="6080"/>
    <x v="0"/>
    <s v="CAD"/>
    <n v="1454652000"/>
    <n v="1457762400"/>
    <b v="0"/>
    <b v="0"/>
    <s v="film &amp; video/animation"/>
    <n v="31"/>
    <x v="4"/>
    <s v="animation"/>
  </r>
  <r>
    <n v="528"/>
    <s v="Avila, Ford and Welch"/>
    <s v="Focused leadingedge matrix"/>
    <n v="9000"/>
    <n v="7227"/>
    <n v="80"/>
    <x v="0"/>
    <n v="80"/>
    <x v="4"/>
    <s v="GBP"/>
    <n v="1385186400"/>
    <n v="1389074400"/>
    <b v="0"/>
    <b v="0"/>
    <s v="music/indie rock"/>
    <n v="90.337500000000006"/>
    <x v="1"/>
    <s v="indie rock"/>
  </r>
  <r>
    <n v="529"/>
    <s v="Gallegos Inc"/>
    <s v="Seamless logistical encryption"/>
    <n v="5100"/>
    <n v="574"/>
    <n v="11"/>
    <x v="0"/>
    <n v="9"/>
    <x v="1"/>
    <s v="USD"/>
    <n v="1399698000"/>
    <n v="1402117200"/>
    <b v="0"/>
    <b v="0"/>
    <s v="games/video games"/>
    <n v="63.777777777777779"/>
    <x v="6"/>
    <s v="video games"/>
  </r>
  <r>
    <n v="530"/>
    <s v="Morrow, Santiago and Soto"/>
    <s v="Stand-alone human-resource workforce"/>
    <n v="105000"/>
    <n v="96328"/>
    <n v="92"/>
    <x v="0"/>
    <n v="1784"/>
    <x v="1"/>
    <s v="USD"/>
    <n v="1283230800"/>
    <n v="1284440400"/>
    <b v="0"/>
    <b v="1"/>
    <s v="publishing/fiction"/>
    <n v="53.995515695067262"/>
    <x v="5"/>
    <s v="fiction"/>
  </r>
  <r>
    <n v="531"/>
    <s v="Berry-Richardson"/>
    <s v="Automated zero tolerance implementation"/>
    <n v="186700"/>
    <n v="178338"/>
    <n v="96"/>
    <x v="2"/>
    <n v="3640"/>
    <x v="5"/>
    <s v="CHF"/>
    <n v="1384149600"/>
    <n v="1388988000"/>
    <b v="0"/>
    <b v="0"/>
    <s v="games/video games"/>
    <n v="48.993956043956047"/>
    <x v="6"/>
    <s v="video games"/>
  </r>
  <r>
    <n v="532"/>
    <s v="Cordova-Torres"/>
    <s v="Pre-emptive grid-enabled contingency"/>
    <n v="1600"/>
    <n v="8046"/>
    <n v="503"/>
    <x v="1"/>
    <n v="126"/>
    <x v="0"/>
    <s v="CAD"/>
    <n v="1516860000"/>
    <n v="1516946400"/>
    <b v="0"/>
    <b v="0"/>
    <s v="theater/plays"/>
    <n v="63.857142857142854"/>
    <x v="3"/>
    <s v="plays"/>
  </r>
  <r>
    <n v="533"/>
    <s v="Holt, Bernard and Johnson"/>
    <s v="Multi-lateral didactic encoding"/>
    <n v="115600"/>
    <n v="184086"/>
    <n v="159"/>
    <x v="1"/>
    <n v="2218"/>
    <x v="4"/>
    <s v="GBP"/>
    <n v="1374642000"/>
    <n v="1377752400"/>
    <b v="0"/>
    <b v="0"/>
    <s v="music/indie rock"/>
    <n v="82.996393146979258"/>
    <x v="1"/>
    <s v="indie rock"/>
  </r>
  <r>
    <n v="534"/>
    <s v="Clark, Mccormick and Mendoza"/>
    <s v="Self-enabling didactic orchestration"/>
    <n v="89100"/>
    <n v="13385"/>
    <n v="15"/>
    <x v="0"/>
    <n v="243"/>
    <x v="1"/>
    <s v="USD"/>
    <n v="1534482000"/>
    <n v="1534568400"/>
    <b v="0"/>
    <b v="1"/>
    <s v="film &amp; video/drama"/>
    <n v="55.08230452674897"/>
    <x v="4"/>
    <s v="drama"/>
  </r>
  <r>
    <n v="535"/>
    <s v="Garrison LLC"/>
    <s v="Profit-focused 24/7 data-warehouse"/>
    <n v="2600"/>
    <n v="12533"/>
    <n v="482"/>
    <x v="1"/>
    <n v="202"/>
    <x v="6"/>
    <s v="EUR"/>
    <n v="1528434000"/>
    <n v="1528606800"/>
    <b v="0"/>
    <b v="1"/>
    <s v="theater/plays"/>
    <n v="62.044554455445542"/>
    <x v="3"/>
    <s v="plays"/>
  </r>
  <r>
    <n v="536"/>
    <s v="Shannon-Olson"/>
    <s v="Enhanced methodical middleware"/>
    <n v="9800"/>
    <n v="14697"/>
    <n v="150"/>
    <x v="1"/>
    <n v="140"/>
    <x v="6"/>
    <s v="EUR"/>
    <n v="1282626000"/>
    <n v="1284872400"/>
    <b v="0"/>
    <b v="0"/>
    <s v="publishing/fiction"/>
    <n v="104.97857142857143"/>
    <x v="5"/>
    <s v="fiction"/>
  </r>
  <r>
    <n v="537"/>
    <s v="Murillo-Mcfarland"/>
    <s v="Synchronized client-driven projection"/>
    <n v="84400"/>
    <n v="98935"/>
    <n v="117"/>
    <x v="1"/>
    <n v="1052"/>
    <x v="3"/>
    <s v="DKK"/>
    <n v="1535605200"/>
    <n v="1537592400"/>
    <b v="1"/>
    <b v="1"/>
    <s v="film &amp; video/documentary"/>
    <n v="94.044676806083643"/>
    <x v="4"/>
    <s v="documentary"/>
  </r>
  <r>
    <n v="538"/>
    <s v="Young, Gilbert and Escobar"/>
    <s v="Networked didactic time-frame"/>
    <n v="151300"/>
    <n v="57034"/>
    <n v="38"/>
    <x v="0"/>
    <n v="1296"/>
    <x v="1"/>
    <s v="USD"/>
    <n v="1379826000"/>
    <n v="1381208400"/>
    <b v="0"/>
    <b v="0"/>
    <s v="games/mobile games"/>
    <n v="44.007716049382715"/>
    <x v="6"/>
    <s v="mobile games"/>
  </r>
  <r>
    <n v="539"/>
    <s v="Thomas, Welch and Santana"/>
    <s v="Assimilated exuding toolset"/>
    <n v="9800"/>
    <n v="7120"/>
    <n v="73"/>
    <x v="0"/>
    <n v="77"/>
    <x v="1"/>
    <s v="USD"/>
    <n v="1561957200"/>
    <n v="1562475600"/>
    <b v="0"/>
    <b v="1"/>
    <s v="food/food trucks"/>
    <n v="92.467532467532465"/>
    <x v="0"/>
    <s v="food trucks"/>
  </r>
  <r>
    <n v="540"/>
    <s v="Brown-Pena"/>
    <s v="Front-line client-server secured line"/>
    <n v="5300"/>
    <n v="14097"/>
    <n v="266"/>
    <x v="1"/>
    <n v="247"/>
    <x v="1"/>
    <s v="USD"/>
    <n v="1525496400"/>
    <n v="1527397200"/>
    <b v="0"/>
    <b v="0"/>
    <s v="photography/photography books"/>
    <n v="57.072874493927124"/>
    <x v="7"/>
    <s v="photography books"/>
  </r>
  <r>
    <n v="541"/>
    <s v="Holder, Caldwell and Vance"/>
    <s v="Polarized systemic Internet solution"/>
    <n v="178000"/>
    <n v="43086"/>
    <n v="24"/>
    <x v="0"/>
    <n v="395"/>
    <x v="6"/>
    <s v="EUR"/>
    <n v="1433912400"/>
    <n v="1436158800"/>
    <b v="0"/>
    <b v="0"/>
    <s v="games/mobile games"/>
    <n v="109.07848101265823"/>
    <x v="6"/>
    <s v="mobile games"/>
  </r>
  <r>
    <n v="542"/>
    <s v="Harrison-Bridges"/>
    <s v="Profit-focused exuding moderator"/>
    <n v="77000"/>
    <n v="1930"/>
    <n v="3"/>
    <x v="0"/>
    <n v="49"/>
    <x v="4"/>
    <s v="GBP"/>
    <n v="1453442400"/>
    <n v="1456034400"/>
    <b v="0"/>
    <b v="0"/>
    <s v="music/indie rock"/>
    <n v="39.387755102040813"/>
    <x v="1"/>
    <s v="indie rock"/>
  </r>
  <r>
    <n v="543"/>
    <s v="Johnson, Murphy and Peterson"/>
    <s v="Cross-group high-level moderator"/>
    <n v="84900"/>
    <n v="13864"/>
    <n v="16"/>
    <x v="0"/>
    <n v="180"/>
    <x v="1"/>
    <s v="USD"/>
    <n v="1378875600"/>
    <n v="1380171600"/>
    <b v="0"/>
    <b v="0"/>
    <s v="games/video games"/>
    <n v="77.022222222222226"/>
    <x v="6"/>
    <s v="video games"/>
  </r>
  <r>
    <n v="544"/>
    <s v="Taylor Inc"/>
    <s v="Public-key 3rdgeneration system engine"/>
    <n v="2800"/>
    <n v="7742"/>
    <n v="277"/>
    <x v="1"/>
    <n v="84"/>
    <x v="1"/>
    <s v="USD"/>
    <n v="1452232800"/>
    <n v="1453356000"/>
    <b v="0"/>
    <b v="0"/>
    <s v="music/rock"/>
    <n v="92.166666666666671"/>
    <x v="1"/>
    <s v="rock"/>
  </r>
  <r>
    <n v="545"/>
    <s v="Deleon and Sons"/>
    <s v="Organized value-added access"/>
    <n v="184800"/>
    <n v="164109"/>
    <n v="89"/>
    <x v="0"/>
    <n v="2690"/>
    <x v="1"/>
    <s v="USD"/>
    <n v="1577253600"/>
    <n v="1578981600"/>
    <b v="0"/>
    <b v="0"/>
    <s v="theater/plays"/>
    <n v="61.007063197026021"/>
    <x v="3"/>
    <s v="plays"/>
  </r>
  <r>
    <n v="546"/>
    <s v="Benjamin, Paul and Ferguson"/>
    <s v="Cloned global Graphical User Interface"/>
    <n v="4200"/>
    <n v="6870"/>
    <n v="164"/>
    <x v="1"/>
    <n v="88"/>
    <x v="1"/>
    <s v="USD"/>
    <n v="1537160400"/>
    <n v="1537419600"/>
    <b v="0"/>
    <b v="1"/>
    <s v="theater/plays"/>
    <n v="78.068181818181813"/>
    <x v="3"/>
    <s v="plays"/>
  </r>
  <r>
    <n v="547"/>
    <s v="Hardin-Dixon"/>
    <s v="Focused solution-oriented matrix"/>
    <n v="1300"/>
    <n v="12597"/>
    <n v="969"/>
    <x v="1"/>
    <n v="156"/>
    <x v="1"/>
    <s v="USD"/>
    <n v="1422165600"/>
    <n v="1423202400"/>
    <b v="0"/>
    <b v="0"/>
    <s v="film &amp; video/drama"/>
    <n v="80.75"/>
    <x v="4"/>
    <s v="drama"/>
  </r>
  <r>
    <n v="548"/>
    <s v="York-Pitts"/>
    <s v="Monitored discrete toolset"/>
    <n v="66100"/>
    <n v="179074"/>
    <n v="271"/>
    <x v="1"/>
    <n v="2985"/>
    <x v="1"/>
    <s v="USD"/>
    <n v="1459486800"/>
    <n v="1460610000"/>
    <b v="0"/>
    <b v="0"/>
    <s v="theater/plays"/>
    <n v="59.991289782244557"/>
    <x v="3"/>
    <s v="plays"/>
  </r>
  <r>
    <n v="549"/>
    <s v="Jarvis and Sons"/>
    <s v="Business-focused intermediate system engine"/>
    <n v="29500"/>
    <n v="83843"/>
    <n v="284"/>
    <x v="1"/>
    <n v="762"/>
    <x v="1"/>
    <s v="USD"/>
    <n v="1369717200"/>
    <n v="1370494800"/>
    <b v="0"/>
    <b v="0"/>
    <s v="technology/wearables"/>
    <n v="110.03018372703411"/>
    <x v="2"/>
    <s v="wearables"/>
  </r>
  <r>
    <n v="550"/>
    <s v="Morrison-Henderson"/>
    <s v="De-engineered disintermediate encoding"/>
    <n v="100"/>
    <n v="4"/>
    <n v="4"/>
    <x v="3"/>
    <n v="1"/>
    <x v="5"/>
    <s v="CHF"/>
    <n v="1330495200"/>
    <n v="1332306000"/>
    <b v="0"/>
    <b v="0"/>
    <s v="music/indie rock"/>
    <n v="4"/>
    <x v="1"/>
    <s v="indie rock"/>
  </r>
  <r>
    <n v="551"/>
    <s v="Martin-James"/>
    <s v="Streamlined upward-trending analyzer"/>
    <n v="180100"/>
    <n v="105598"/>
    <n v="59"/>
    <x v="0"/>
    <n v="2779"/>
    <x v="2"/>
    <s v="AUD"/>
    <n v="1419055200"/>
    <n v="1422511200"/>
    <b v="0"/>
    <b v="1"/>
    <s v="technology/web"/>
    <n v="37.99856063332134"/>
    <x v="2"/>
    <s v="web"/>
  </r>
  <r>
    <n v="552"/>
    <s v="Mercer, Solomon and Singleton"/>
    <s v="Distributed human-resource policy"/>
    <n v="9000"/>
    <n v="8866"/>
    <n v="99"/>
    <x v="0"/>
    <n v="92"/>
    <x v="1"/>
    <s v="USD"/>
    <n v="1480140000"/>
    <n v="1480312800"/>
    <b v="0"/>
    <b v="0"/>
    <s v="theater/plays"/>
    <n v="96.369565217391298"/>
    <x v="3"/>
    <s v="plays"/>
  </r>
  <r>
    <n v="553"/>
    <s v="Dougherty, Austin and Mills"/>
    <s v="De-engineered 5thgeneration contingency"/>
    <n v="170600"/>
    <n v="75022"/>
    <n v="44"/>
    <x v="0"/>
    <n v="1028"/>
    <x v="1"/>
    <s v="USD"/>
    <n v="1293948000"/>
    <n v="1294034400"/>
    <b v="0"/>
    <b v="0"/>
    <s v="music/rock"/>
    <n v="72.978599221789878"/>
    <x v="1"/>
    <s v="rock"/>
  </r>
  <r>
    <n v="554"/>
    <s v="Ritter PLC"/>
    <s v="Multi-channeled upward-trending application"/>
    <n v="9500"/>
    <n v="14408"/>
    <n v="152"/>
    <x v="1"/>
    <n v="554"/>
    <x v="0"/>
    <s v="CAD"/>
    <n v="1482127200"/>
    <n v="1482645600"/>
    <b v="0"/>
    <b v="0"/>
    <s v="music/indie rock"/>
    <n v="26.007220216606498"/>
    <x v="1"/>
    <s v="indie rock"/>
  </r>
  <r>
    <n v="555"/>
    <s v="Anderson Group"/>
    <s v="Organic maximized database"/>
    <n v="6300"/>
    <n v="14089"/>
    <n v="224"/>
    <x v="1"/>
    <n v="135"/>
    <x v="3"/>
    <s v="DKK"/>
    <n v="1396414800"/>
    <n v="1399093200"/>
    <b v="0"/>
    <b v="0"/>
    <s v="music/rock"/>
    <n v="104.36296296296297"/>
    <x v="1"/>
    <s v="rock"/>
  </r>
  <r>
    <n v="556"/>
    <s v="Smith and Sons"/>
    <s v="Grass-roots 24/7 attitude"/>
    <n v="5200"/>
    <n v="12467"/>
    <n v="240"/>
    <x v="1"/>
    <n v="122"/>
    <x v="1"/>
    <s v="USD"/>
    <n v="1315285200"/>
    <n v="1315890000"/>
    <b v="0"/>
    <b v="1"/>
    <s v="publishing/translations"/>
    <n v="102.18852459016394"/>
    <x v="5"/>
    <s v="translations"/>
  </r>
  <r>
    <n v="557"/>
    <s v="Lam-Hamilton"/>
    <s v="Team-oriented global strategy"/>
    <n v="6000"/>
    <n v="11960"/>
    <n v="199"/>
    <x v="1"/>
    <n v="221"/>
    <x v="1"/>
    <s v="USD"/>
    <n v="1443762000"/>
    <n v="1444021200"/>
    <b v="0"/>
    <b v="1"/>
    <s v="film &amp; video/science fiction"/>
    <n v="54.117647058823529"/>
    <x v="4"/>
    <s v="science fiction"/>
  </r>
  <r>
    <n v="558"/>
    <s v="Ho Ltd"/>
    <s v="Enhanced client-driven capacity"/>
    <n v="5800"/>
    <n v="7966"/>
    <n v="137"/>
    <x v="1"/>
    <n v="126"/>
    <x v="1"/>
    <s v="USD"/>
    <n v="1456293600"/>
    <n v="1460005200"/>
    <b v="0"/>
    <b v="0"/>
    <s v="theater/plays"/>
    <n v="63.222222222222221"/>
    <x v="3"/>
    <s v="plays"/>
  </r>
  <r>
    <n v="559"/>
    <s v="Brown, Estrada and Jensen"/>
    <s v="Exclusive systematic productivity"/>
    <n v="105300"/>
    <n v="106321"/>
    <n v="101"/>
    <x v="1"/>
    <n v="1022"/>
    <x v="1"/>
    <s v="USD"/>
    <n v="1470114000"/>
    <n v="1470718800"/>
    <b v="0"/>
    <b v="0"/>
    <s v="theater/plays"/>
    <n v="104.03228962818004"/>
    <x v="3"/>
    <s v="plays"/>
  </r>
  <r>
    <n v="560"/>
    <s v="Hunt LLC"/>
    <s v="Re-engineered radical policy"/>
    <n v="20000"/>
    <n v="158832"/>
    <n v="794"/>
    <x v="1"/>
    <n v="3177"/>
    <x v="1"/>
    <s v="USD"/>
    <n v="1321596000"/>
    <n v="1325052000"/>
    <b v="0"/>
    <b v="0"/>
    <s v="film &amp; video/animation"/>
    <n v="49.994334277620396"/>
    <x v="4"/>
    <s v="animation"/>
  </r>
  <r>
    <n v="561"/>
    <s v="Fowler-Smith"/>
    <s v="Down-sized logistical adapter"/>
    <n v="3000"/>
    <n v="11091"/>
    <n v="370"/>
    <x v="1"/>
    <n v="198"/>
    <x v="5"/>
    <s v="CHF"/>
    <n v="1318827600"/>
    <n v="1319000400"/>
    <b v="0"/>
    <b v="0"/>
    <s v="theater/plays"/>
    <n v="56.015151515151516"/>
    <x v="3"/>
    <s v="plays"/>
  </r>
  <r>
    <n v="562"/>
    <s v="Blair Inc"/>
    <s v="Configurable bandwidth-monitored throughput"/>
    <n v="9900"/>
    <n v="1269"/>
    <n v="13"/>
    <x v="0"/>
    <n v="26"/>
    <x v="5"/>
    <s v="CHF"/>
    <n v="1552366800"/>
    <n v="1552539600"/>
    <b v="0"/>
    <b v="0"/>
    <s v="music/rock"/>
    <n v="48.807692307692307"/>
    <x v="1"/>
    <s v="rock"/>
  </r>
  <r>
    <n v="563"/>
    <s v="Kelley, Stanton and Sanchez"/>
    <s v="Optional tangible pricing structure"/>
    <n v="3700"/>
    <n v="5107"/>
    <n v="138"/>
    <x v="1"/>
    <n v="85"/>
    <x v="2"/>
    <s v="AUD"/>
    <n v="1542088800"/>
    <n v="1543816800"/>
    <b v="0"/>
    <b v="0"/>
    <s v="film &amp; video/documentary"/>
    <n v="60.082352941176474"/>
    <x v="4"/>
    <s v="documentary"/>
  </r>
  <r>
    <n v="564"/>
    <s v="Hernandez-Macdonald"/>
    <s v="Organic high-level implementation"/>
    <n v="168700"/>
    <n v="141393"/>
    <n v="84"/>
    <x v="0"/>
    <n v="1790"/>
    <x v="1"/>
    <s v="USD"/>
    <n v="1426395600"/>
    <n v="1427086800"/>
    <b v="0"/>
    <b v="0"/>
    <s v="theater/plays"/>
    <n v="78.990502793296088"/>
    <x v="3"/>
    <s v="plays"/>
  </r>
  <r>
    <n v="565"/>
    <s v="Joseph LLC"/>
    <s v="Decentralized logistical collaboration"/>
    <n v="94900"/>
    <n v="194166"/>
    <n v="205"/>
    <x v="1"/>
    <n v="3596"/>
    <x v="1"/>
    <s v="USD"/>
    <n v="1321336800"/>
    <n v="1323064800"/>
    <b v="0"/>
    <b v="0"/>
    <s v="theater/plays"/>
    <n v="53.99499443826474"/>
    <x v="3"/>
    <s v="plays"/>
  </r>
  <r>
    <n v="566"/>
    <s v="Webb-Smith"/>
    <s v="Advanced content-based installation"/>
    <n v="9300"/>
    <n v="4124"/>
    <n v="44"/>
    <x v="0"/>
    <n v="37"/>
    <x v="1"/>
    <s v="USD"/>
    <n v="1456293600"/>
    <n v="1458277200"/>
    <b v="0"/>
    <b v="1"/>
    <s v="music/electric music"/>
    <n v="111.45945945945945"/>
    <x v="1"/>
    <s v="electric music"/>
  </r>
  <r>
    <n v="567"/>
    <s v="Johns PLC"/>
    <s v="Distributed high-level open architecture"/>
    <n v="6800"/>
    <n v="14865"/>
    <n v="219"/>
    <x v="1"/>
    <n v="244"/>
    <x v="1"/>
    <s v="USD"/>
    <n v="1404968400"/>
    <n v="1405141200"/>
    <b v="0"/>
    <b v="0"/>
    <s v="music/rock"/>
    <n v="60.922131147540981"/>
    <x v="1"/>
    <s v="rock"/>
  </r>
  <r>
    <n v="568"/>
    <s v="Hardin-Foley"/>
    <s v="Synergized zero tolerance help-desk"/>
    <n v="72400"/>
    <n v="134688"/>
    <n v="186"/>
    <x v="1"/>
    <n v="5180"/>
    <x v="1"/>
    <s v="USD"/>
    <n v="1279170000"/>
    <n v="1283058000"/>
    <b v="0"/>
    <b v="0"/>
    <s v="theater/plays"/>
    <n v="26.0015444015444"/>
    <x v="3"/>
    <s v="plays"/>
  </r>
  <r>
    <n v="569"/>
    <s v="Fischer, Fowler and Arnold"/>
    <s v="Extended multi-tasking definition"/>
    <n v="20100"/>
    <n v="47705"/>
    <n v="237"/>
    <x v="1"/>
    <n v="589"/>
    <x v="6"/>
    <s v="EUR"/>
    <n v="1294725600"/>
    <n v="1295762400"/>
    <b v="0"/>
    <b v="0"/>
    <s v="film &amp; video/animation"/>
    <n v="80.993208828522924"/>
    <x v="4"/>
    <s v="animation"/>
  </r>
  <r>
    <n v="570"/>
    <s v="Martinez-Juarez"/>
    <s v="Realigned uniform knowledge user"/>
    <n v="31200"/>
    <n v="95364"/>
    <n v="306"/>
    <x v="1"/>
    <n v="2725"/>
    <x v="1"/>
    <s v="USD"/>
    <n v="1419055200"/>
    <n v="1419573600"/>
    <b v="0"/>
    <b v="1"/>
    <s v="music/rock"/>
    <n v="34.995963302752294"/>
    <x v="1"/>
    <s v="rock"/>
  </r>
  <r>
    <n v="571"/>
    <s v="Wilson and Sons"/>
    <s v="Monitored grid-enabled model"/>
    <n v="3500"/>
    <n v="3295"/>
    <n v="94"/>
    <x v="0"/>
    <n v="35"/>
    <x v="6"/>
    <s v="EUR"/>
    <n v="1434690000"/>
    <n v="1438750800"/>
    <b v="0"/>
    <b v="0"/>
    <s v="film &amp; video/shorts"/>
    <n v="94.142857142857139"/>
    <x v="4"/>
    <s v="shorts"/>
  </r>
  <r>
    <n v="572"/>
    <s v="Clements Group"/>
    <s v="Assimilated actuating policy"/>
    <n v="9000"/>
    <n v="4896"/>
    <n v="54"/>
    <x v="3"/>
    <n v="94"/>
    <x v="1"/>
    <s v="USD"/>
    <n v="1443416400"/>
    <n v="1444798800"/>
    <b v="0"/>
    <b v="1"/>
    <s v="music/rock"/>
    <n v="52.085106382978722"/>
    <x v="1"/>
    <s v="rock"/>
  </r>
  <r>
    <n v="573"/>
    <s v="Valenzuela-Cook"/>
    <s v="Total incremental productivity"/>
    <n v="6700"/>
    <n v="7496"/>
    <n v="112"/>
    <x v="1"/>
    <n v="300"/>
    <x v="1"/>
    <s v="USD"/>
    <n v="1399006800"/>
    <n v="1399179600"/>
    <b v="0"/>
    <b v="0"/>
    <s v="journalism/audio"/>
    <n v="24.986666666666668"/>
    <x v="8"/>
    <s v="audio"/>
  </r>
  <r>
    <n v="574"/>
    <s v="Parker, Haley and Foster"/>
    <s v="Adaptive local task-force"/>
    <n v="2700"/>
    <n v="9967"/>
    <n v="369"/>
    <x v="1"/>
    <n v="144"/>
    <x v="1"/>
    <s v="USD"/>
    <n v="1575698400"/>
    <n v="1576562400"/>
    <b v="0"/>
    <b v="1"/>
    <s v="food/food trucks"/>
    <n v="69.215277777777771"/>
    <x v="0"/>
    <s v="food trucks"/>
  </r>
  <r>
    <n v="575"/>
    <s v="Fuentes LLC"/>
    <s v="Universal zero-defect concept"/>
    <n v="83300"/>
    <n v="52421"/>
    <n v="63"/>
    <x v="0"/>
    <n v="558"/>
    <x v="1"/>
    <s v="USD"/>
    <n v="1400562000"/>
    <n v="1400821200"/>
    <b v="0"/>
    <b v="1"/>
    <s v="theater/plays"/>
    <n v="93.944444444444443"/>
    <x v="3"/>
    <s v="plays"/>
  </r>
  <r>
    <n v="576"/>
    <s v="Moran and Sons"/>
    <s v="Object-based bottom-line superstructure"/>
    <n v="9700"/>
    <n v="6298"/>
    <n v="65"/>
    <x v="0"/>
    <n v="64"/>
    <x v="1"/>
    <s v="USD"/>
    <n v="1509512400"/>
    <n v="1510984800"/>
    <b v="0"/>
    <b v="0"/>
    <s v="theater/plays"/>
    <n v="98.40625"/>
    <x v="3"/>
    <s v="plays"/>
  </r>
  <r>
    <n v="577"/>
    <s v="Stevens Inc"/>
    <s v="Adaptive 24hour projection"/>
    <n v="8200"/>
    <n v="1546"/>
    <n v="19"/>
    <x v="3"/>
    <n v="37"/>
    <x v="1"/>
    <s v="USD"/>
    <n v="1299823200"/>
    <n v="1302066000"/>
    <b v="0"/>
    <b v="0"/>
    <s v="music/jazz"/>
    <n v="41.783783783783782"/>
    <x v="1"/>
    <s v="jazz"/>
  </r>
  <r>
    <n v="578"/>
    <s v="Martinez-Johnson"/>
    <s v="Sharable radical toolset"/>
    <n v="96500"/>
    <n v="16168"/>
    <n v="17"/>
    <x v="0"/>
    <n v="245"/>
    <x v="1"/>
    <s v="USD"/>
    <n v="1322719200"/>
    <n v="1322978400"/>
    <b v="0"/>
    <b v="0"/>
    <s v="film &amp; video/science fiction"/>
    <n v="65.991836734693877"/>
    <x v="4"/>
    <s v="science fiction"/>
  </r>
  <r>
    <n v="579"/>
    <s v="Franklin Inc"/>
    <s v="Focused multimedia knowledgebase"/>
    <n v="6200"/>
    <n v="6269"/>
    <n v="101"/>
    <x v="1"/>
    <n v="87"/>
    <x v="1"/>
    <s v="USD"/>
    <n v="1312693200"/>
    <n v="1313730000"/>
    <b v="0"/>
    <b v="0"/>
    <s v="music/jazz"/>
    <n v="72.05747126436782"/>
    <x v="1"/>
    <s v="jazz"/>
  </r>
  <r>
    <n v="580"/>
    <s v="Perez PLC"/>
    <s v="Seamless 6thgeneration extranet"/>
    <n v="43800"/>
    <n v="149578"/>
    <n v="342"/>
    <x v="1"/>
    <n v="3116"/>
    <x v="1"/>
    <s v="USD"/>
    <n v="1393394400"/>
    <n v="1394085600"/>
    <b v="0"/>
    <b v="0"/>
    <s v="theater/plays"/>
    <n v="48.003209242618745"/>
    <x v="3"/>
    <s v="plays"/>
  </r>
  <r>
    <n v="581"/>
    <s v="Sanchez, Cross and Savage"/>
    <s v="Sharable mobile knowledgebase"/>
    <n v="6000"/>
    <n v="3841"/>
    <n v="64"/>
    <x v="0"/>
    <n v="71"/>
    <x v="1"/>
    <s v="USD"/>
    <n v="1304053200"/>
    <n v="1305349200"/>
    <b v="0"/>
    <b v="0"/>
    <s v="technology/web"/>
    <n v="54.098591549295776"/>
    <x v="2"/>
    <s v="web"/>
  </r>
  <r>
    <n v="582"/>
    <s v="Pineda Ltd"/>
    <s v="Cross-group global system engine"/>
    <n v="8700"/>
    <n v="4531"/>
    <n v="52"/>
    <x v="0"/>
    <n v="42"/>
    <x v="1"/>
    <s v="USD"/>
    <n v="1433912400"/>
    <n v="1434344400"/>
    <b v="0"/>
    <b v="1"/>
    <s v="games/video games"/>
    <n v="107.88095238095238"/>
    <x v="6"/>
    <s v="video games"/>
  </r>
  <r>
    <n v="583"/>
    <s v="Powell and Sons"/>
    <s v="Centralized clear-thinking conglomeration"/>
    <n v="18900"/>
    <n v="60934"/>
    <n v="322"/>
    <x v="1"/>
    <n v="909"/>
    <x v="1"/>
    <s v="USD"/>
    <n v="1329717600"/>
    <n v="1331186400"/>
    <b v="0"/>
    <b v="0"/>
    <s v="film &amp; video/documentary"/>
    <n v="67.034103410341032"/>
    <x v="4"/>
    <s v="documentary"/>
  </r>
  <r>
    <n v="584"/>
    <s v="Nunez-Richards"/>
    <s v="De-engineered cohesive system engine"/>
    <n v="86400"/>
    <n v="103255"/>
    <n v="120"/>
    <x v="1"/>
    <n v="1613"/>
    <x v="1"/>
    <s v="USD"/>
    <n v="1335330000"/>
    <n v="1336539600"/>
    <b v="0"/>
    <b v="0"/>
    <s v="technology/web"/>
    <n v="64.01425914445133"/>
    <x v="2"/>
    <s v="web"/>
  </r>
  <r>
    <n v="585"/>
    <s v="Pugh LLC"/>
    <s v="Reactive analyzing function"/>
    <n v="8900"/>
    <n v="13065"/>
    <n v="147"/>
    <x v="1"/>
    <n v="136"/>
    <x v="1"/>
    <s v="USD"/>
    <n v="1268888400"/>
    <n v="1269752400"/>
    <b v="0"/>
    <b v="0"/>
    <s v="publishing/translations"/>
    <n v="96.066176470588232"/>
    <x v="5"/>
    <s v="translations"/>
  </r>
  <r>
    <n v="586"/>
    <s v="Rowe-Wong"/>
    <s v="Robust hybrid budgetary management"/>
    <n v="700"/>
    <n v="6654"/>
    <n v="951"/>
    <x v="1"/>
    <n v="130"/>
    <x v="1"/>
    <s v="USD"/>
    <n v="1289973600"/>
    <n v="1291615200"/>
    <b v="0"/>
    <b v="0"/>
    <s v="music/rock"/>
    <n v="51.184615384615384"/>
    <x v="1"/>
    <s v="rock"/>
  </r>
  <r>
    <n v="587"/>
    <s v="Williams-Santos"/>
    <s v="Open-source analyzing monitoring"/>
    <n v="9400"/>
    <n v="6852"/>
    <n v="73"/>
    <x v="0"/>
    <n v="156"/>
    <x v="0"/>
    <s v="CAD"/>
    <n v="1547877600"/>
    <n v="1552366800"/>
    <b v="0"/>
    <b v="1"/>
    <s v="food/food trucks"/>
    <n v="43.92307692307692"/>
    <x v="0"/>
    <s v="food trucks"/>
  </r>
  <r>
    <n v="588"/>
    <s v="Weber Inc"/>
    <s v="Up-sized discrete firmware"/>
    <n v="157600"/>
    <n v="124517"/>
    <n v="79"/>
    <x v="0"/>
    <n v="1368"/>
    <x v="4"/>
    <s v="GBP"/>
    <n v="1269493200"/>
    <n v="1272171600"/>
    <b v="0"/>
    <b v="0"/>
    <s v="theater/plays"/>
    <n v="91.021198830409361"/>
    <x v="3"/>
    <s v="plays"/>
  </r>
  <r>
    <n v="589"/>
    <s v="Avery, Brown and Parker"/>
    <s v="Exclusive intangible extranet"/>
    <n v="7900"/>
    <n v="5113"/>
    <n v="65"/>
    <x v="0"/>
    <n v="102"/>
    <x v="1"/>
    <s v="USD"/>
    <n v="1436072400"/>
    <n v="1436677200"/>
    <b v="0"/>
    <b v="0"/>
    <s v="film &amp; video/documentary"/>
    <n v="50.127450980392155"/>
    <x v="4"/>
    <s v="documentary"/>
  </r>
  <r>
    <n v="590"/>
    <s v="Cox Group"/>
    <s v="Synergized analyzing process improvement"/>
    <n v="7100"/>
    <n v="5824"/>
    <n v="82"/>
    <x v="0"/>
    <n v="86"/>
    <x v="2"/>
    <s v="AUD"/>
    <n v="1419141600"/>
    <n v="1420092000"/>
    <b v="0"/>
    <b v="0"/>
    <s v="publishing/radio &amp; podcasts"/>
    <n v="67.720930232558146"/>
    <x v="5"/>
    <s v="radio &amp; podcasts"/>
  </r>
  <r>
    <n v="591"/>
    <s v="Jensen LLC"/>
    <s v="Realigned dedicated system engine"/>
    <n v="600"/>
    <n v="6226"/>
    <n v="1038"/>
    <x v="1"/>
    <n v="102"/>
    <x v="1"/>
    <s v="USD"/>
    <n v="1279083600"/>
    <n v="1279947600"/>
    <b v="0"/>
    <b v="0"/>
    <s v="games/video games"/>
    <n v="61.03921568627451"/>
    <x v="6"/>
    <s v="video games"/>
  </r>
  <r>
    <n v="592"/>
    <s v="Brown Inc"/>
    <s v="Object-based bandwidth-monitored concept"/>
    <n v="156800"/>
    <n v="20243"/>
    <n v="13"/>
    <x v="0"/>
    <n v="253"/>
    <x v="1"/>
    <s v="USD"/>
    <n v="1401426000"/>
    <n v="1402203600"/>
    <b v="0"/>
    <b v="0"/>
    <s v="theater/plays"/>
    <n v="80.011857707509876"/>
    <x v="3"/>
    <s v="plays"/>
  </r>
  <r>
    <n v="593"/>
    <s v="Hale-Hayes"/>
    <s v="Ameliorated client-driven open system"/>
    <n v="121600"/>
    <n v="188288"/>
    <n v="155"/>
    <x v="1"/>
    <n v="4006"/>
    <x v="1"/>
    <s v="USD"/>
    <n v="1395810000"/>
    <n v="1396933200"/>
    <b v="0"/>
    <b v="0"/>
    <s v="film &amp; video/animation"/>
    <n v="47.001497753369947"/>
    <x v="4"/>
    <s v="animation"/>
  </r>
  <r>
    <n v="594"/>
    <s v="Mcbride PLC"/>
    <s v="Upgradable leadingedge Local Area Network"/>
    <n v="157300"/>
    <n v="11167"/>
    <n v="7"/>
    <x v="0"/>
    <n v="157"/>
    <x v="1"/>
    <s v="USD"/>
    <n v="1467003600"/>
    <n v="1467262800"/>
    <b v="0"/>
    <b v="1"/>
    <s v="theater/plays"/>
    <n v="71.127388535031841"/>
    <x v="3"/>
    <s v="plays"/>
  </r>
  <r>
    <n v="595"/>
    <s v="Harris-Jennings"/>
    <s v="Customizable intermediate data-warehouse"/>
    <n v="70300"/>
    <n v="146595"/>
    <n v="209"/>
    <x v="1"/>
    <n v="1629"/>
    <x v="1"/>
    <s v="USD"/>
    <n v="1268715600"/>
    <n v="1270530000"/>
    <b v="0"/>
    <b v="1"/>
    <s v="theater/plays"/>
    <n v="89.99079189686924"/>
    <x v="3"/>
    <s v="plays"/>
  </r>
  <r>
    <n v="596"/>
    <s v="Becker-Scott"/>
    <s v="Managed optimizing archive"/>
    <n v="7900"/>
    <n v="7875"/>
    <n v="100"/>
    <x v="0"/>
    <n v="183"/>
    <x v="1"/>
    <s v="USD"/>
    <n v="1457157600"/>
    <n v="1457762400"/>
    <b v="0"/>
    <b v="1"/>
    <s v="film &amp; video/drama"/>
    <n v="43.032786885245905"/>
    <x v="4"/>
    <s v="drama"/>
  </r>
  <r>
    <n v="597"/>
    <s v="Todd, Freeman and Henry"/>
    <s v="Diverse systematic projection"/>
    <n v="73800"/>
    <n v="148779"/>
    <n v="202"/>
    <x v="1"/>
    <n v="2188"/>
    <x v="1"/>
    <s v="USD"/>
    <n v="1573970400"/>
    <n v="1575525600"/>
    <b v="0"/>
    <b v="0"/>
    <s v="theater/plays"/>
    <n v="67.997714808043881"/>
    <x v="3"/>
    <s v="plays"/>
  </r>
  <r>
    <n v="598"/>
    <s v="Martinez, Garza and Young"/>
    <s v="Up-sized web-enabled info-mediaries"/>
    <n v="108500"/>
    <n v="175868"/>
    <n v="162"/>
    <x v="1"/>
    <n v="2409"/>
    <x v="6"/>
    <s v="EUR"/>
    <n v="1276578000"/>
    <n v="1279083600"/>
    <b v="0"/>
    <b v="0"/>
    <s v="music/rock"/>
    <n v="73.004566210045667"/>
    <x v="1"/>
    <s v="rock"/>
  </r>
  <r>
    <n v="599"/>
    <s v="Smith-Ramos"/>
    <s v="Persevering optimizing Graphical User Interface"/>
    <n v="140300"/>
    <n v="5112"/>
    <n v="4"/>
    <x v="0"/>
    <n v="82"/>
    <x v="3"/>
    <s v="DKK"/>
    <n v="1423720800"/>
    <n v="1424412000"/>
    <b v="0"/>
    <b v="0"/>
    <s v="film &amp; video/documentary"/>
    <n v="62.341463414634148"/>
    <x v="4"/>
    <s v="documentary"/>
  </r>
  <r>
    <n v="600"/>
    <s v="Brown-George"/>
    <s v="Cross-platform tertiary array"/>
    <n v="100"/>
    <n v="5"/>
    <n v="5"/>
    <x v="0"/>
    <n v="1"/>
    <x v="4"/>
    <s v="GBP"/>
    <n v="1375160400"/>
    <n v="1376197200"/>
    <b v="0"/>
    <b v="0"/>
    <s v="food/food trucks"/>
    <n v="5"/>
    <x v="0"/>
    <s v="food trucks"/>
  </r>
  <r>
    <n v="601"/>
    <s v="Waters and Sons"/>
    <s v="Inverse neutral structure"/>
    <n v="6300"/>
    <n v="13018"/>
    <n v="207"/>
    <x v="1"/>
    <n v="194"/>
    <x v="1"/>
    <s v="USD"/>
    <n v="1401426000"/>
    <n v="1402894800"/>
    <b v="1"/>
    <b v="0"/>
    <s v="technology/wearables"/>
    <n v="67.103092783505161"/>
    <x v="2"/>
    <s v="wearables"/>
  </r>
  <r>
    <n v="602"/>
    <s v="Brown Ltd"/>
    <s v="Quality-focused system-worthy support"/>
    <n v="71100"/>
    <n v="91176"/>
    <n v="128"/>
    <x v="1"/>
    <n v="1140"/>
    <x v="1"/>
    <s v="USD"/>
    <n v="1433480400"/>
    <n v="1434430800"/>
    <b v="0"/>
    <b v="0"/>
    <s v="theater/plays"/>
    <n v="79.978947368421046"/>
    <x v="3"/>
    <s v="plays"/>
  </r>
  <r>
    <n v="603"/>
    <s v="Christian, Yates and Greer"/>
    <s v="Vision-oriented 5thgeneration array"/>
    <n v="5300"/>
    <n v="6342"/>
    <n v="120"/>
    <x v="1"/>
    <n v="102"/>
    <x v="1"/>
    <s v="USD"/>
    <n v="1555563600"/>
    <n v="1557896400"/>
    <b v="0"/>
    <b v="0"/>
    <s v="theater/plays"/>
    <n v="62.176470588235297"/>
    <x v="3"/>
    <s v="plays"/>
  </r>
  <r>
    <n v="604"/>
    <s v="Cole, Hernandez and Rodriguez"/>
    <s v="Cross-platform logistical circuit"/>
    <n v="88700"/>
    <n v="151438"/>
    <n v="171"/>
    <x v="1"/>
    <n v="2857"/>
    <x v="1"/>
    <s v="USD"/>
    <n v="1295676000"/>
    <n v="1297490400"/>
    <b v="0"/>
    <b v="0"/>
    <s v="theater/plays"/>
    <n v="53.005950297514879"/>
    <x v="3"/>
    <s v="plays"/>
  </r>
  <r>
    <n v="605"/>
    <s v="Ortiz, Valenzuela and Collins"/>
    <s v="Profound solution-oriented matrix"/>
    <n v="3300"/>
    <n v="6178"/>
    <n v="187"/>
    <x v="1"/>
    <n v="107"/>
    <x v="1"/>
    <s v="USD"/>
    <n v="1443848400"/>
    <n v="1447394400"/>
    <b v="0"/>
    <b v="0"/>
    <s v="publishing/nonfiction"/>
    <n v="57.738317757009348"/>
    <x v="5"/>
    <s v="nonfiction"/>
  </r>
  <r>
    <n v="606"/>
    <s v="Valencia PLC"/>
    <s v="Extended asynchronous initiative"/>
    <n v="3400"/>
    <n v="6405"/>
    <n v="188"/>
    <x v="1"/>
    <n v="160"/>
    <x v="4"/>
    <s v="GBP"/>
    <n v="1457330400"/>
    <n v="1458277200"/>
    <b v="0"/>
    <b v="0"/>
    <s v="music/rock"/>
    <n v="40.03125"/>
    <x v="1"/>
    <s v="rock"/>
  </r>
  <r>
    <n v="607"/>
    <s v="Gordon, Mendez and Johnson"/>
    <s v="Fundamental needs-based frame"/>
    <n v="137600"/>
    <n v="180667"/>
    <n v="131"/>
    <x v="1"/>
    <n v="2230"/>
    <x v="1"/>
    <s v="USD"/>
    <n v="1395550800"/>
    <n v="1395723600"/>
    <b v="0"/>
    <b v="0"/>
    <s v="food/food trucks"/>
    <n v="81.016591928251117"/>
    <x v="0"/>
    <s v="food trucks"/>
  </r>
  <r>
    <n v="608"/>
    <s v="Johnson Group"/>
    <s v="Compatible full-range leverage"/>
    <n v="3900"/>
    <n v="11075"/>
    <n v="284"/>
    <x v="1"/>
    <n v="316"/>
    <x v="1"/>
    <s v="USD"/>
    <n v="1551852000"/>
    <n v="1552197600"/>
    <b v="0"/>
    <b v="1"/>
    <s v="music/jazz"/>
    <n v="35.047468354430379"/>
    <x v="1"/>
    <s v="jazz"/>
  </r>
  <r>
    <n v="609"/>
    <s v="Rose-Fuller"/>
    <s v="Upgradable holistic system engine"/>
    <n v="10000"/>
    <n v="12042"/>
    <n v="120"/>
    <x v="1"/>
    <n v="117"/>
    <x v="1"/>
    <s v="USD"/>
    <n v="1547618400"/>
    <n v="1549087200"/>
    <b v="0"/>
    <b v="0"/>
    <s v="film &amp; video/science fiction"/>
    <n v="102.92307692307692"/>
    <x v="4"/>
    <s v="science fiction"/>
  </r>
  <r>
    <n v="610"/>
    <s v="Hughes, Mendez and Patterson"/>
    <s v="Stand-alone multi-state data-warehouse"/>
    <n v="42800"/>
    <n v="179356"/>
    <n v="419"/>
    <x v="1"/>
    <n v="6406"/>
    <x v="1"/>
    <s v="USD"/>
    <n v="1355637600"/>
    <n v="1356847200"/>
    <b v="0"/>
    <b v="0"/>
    <s v="theater/plays"/>
    <n v="27.998126756166094"/>
    <x v="3"/>
    <s v="plays"/>
  </r>
  <r>
    <n v="611"/>
    <s v="Brady, Cortez and Rodriguez"/>
    <s v="Multi-lateral maximized core"/>
    <n v="8200"/>
    <n v="1136"/>
    <n v="14"/>
    <x v="3"/>
    <n v="15"/>
    <x v="1"/>
    <s v="USD"/>
    <n v="1374728400"/>
    <n v="1375765200"/>
    <b v="0"/>
    <b v="0"/>
    <s v="theater/plays"/>
    <n v="75.733333333333334"/>
    <x v="3"/>
    <s v="plays"/>
  </r>
  <r>
    <n v="612"/>
    <s v="Wang, Nguyen and Horton"/>
    <s v="Innovative holistic hub"/>
    <n v="6200"/>
    <n v="8645"/>
    <n v="139"/>
    <x v="1"/>
    <n v="192"/>
    <x v="1"/>
    <s v="USD"/>
    <n v="1287810000"/>
    <n v="1289800800"/>
    <b v="0"/>
    <b v="0"/>
    <s v="music/electric music"/>
    <n v="45.026041666666664"/>
    <x v="1"/>
    <s v="electric music"/>
  </r>
  <r>
    <n v="613"/>
    <s v="Santos, Williams and Brown"/>
    <s v="Reverse-engineered 24/7 methodology"/>
    <n v="1100"/>
    <n v="1914"/>
    <n v="174"/>
    <x v="1"/>
    <n v="26"/>
    <x v="0"/>
    <s v="CAD"/>
    <n v="1503723600"/>
    <n v="1504501200"/>
    <b v="0"/>
    <b v="0"/>
    <s v="theater/plays"/>
    <n v="73.615384615384613"/>
    <x v="3"/>
    <s v="plays"/>
  </r>
  <r>
    <n v="614"/>
    <s v="Barnett and Sons"/>
    <s v="Business-focused dynamic info-mediaries"/>
    <n v="26500"/>
    <n v="41205"/>
    <n v="155"/>
    <x v="1"/>
    <n v="723"/>
    <x v="1"/>
    <s v="USD"/>
    <n v="1484114400"/>
    <n v="1485669600"/>
    <b v="0"/>
    <b v="0"/>
    <s v="theater/plays"/>
    <n v="56.991701244813278"/>
    <x v="3"/>
    <s v="plays"/>
  </r>
  <r>
    <n v="615"/>
    <s v="Petersen-Rodriguez"/>
    <s v="Digitized clear-thinking installation"/>
    <n v="8500"/>
    <n v="14488"/>
    <n v="170"/>
    <x v="1"/>
    <n v="170"/>
    <x v="6"/>
    <s v="EUR"/>
    <n v="1461906000"/>
    <n v="1462770000"/>
    <b v="0"/>
    <b v="0"/>
    <s v="theater/plays"/>
    <n v="85.223529411764702"/>
    <x v="3"/>
    <s v="plays"/>
  </r>
  <r>
    <n v="616"/>
    <s v="Burnett-Mora"/>
    <s v="Quality-focused 24/7 superstructure"/>
    <n v="6400"/>
    <n v="12129"/>
    <n v="190"/>
    <x v="1"/>
    <n v="238"/>
    <x v="4"/>
    <s v="GBP"/>
    <n v="1379653200"/>
    <n v="1379739600"/>
    <b v="0"/>
    <b v="1"/>
    <s v="music/indie rock"/>
    <n v="50.962184873949582"/>
    <x v="1"/>
    <s v="indie rock"/>
  </r>
  <r>
    <n v="617"/>
    <s v="King LLC"/>
    <s v="Multi-channeled local intranet"/>
    <n v="1400"/>
    <n v="3496"/>
    <n v="250"/>
    <x v="1"/>
    <n v="55"/>
    <x v="1"/>
    <s v="USD"/>
    <n v="1401858000"/>
    <n v="1402722000"/>
    <b v="0"/>
    <b v="0"/>
    <s v="theater/plays"/>
    <n v="63.563636363636363"/>
    <x v="3"/>
    <s v="plays"/>
  </r>
  <r>
    <n v="618"/>
    <s v="Miller Ltd"/>
    <s v="Open-architected mobile emulation"/>
    <n v="198600"/>
    <n v="97037"/>
    <n v="49"/>
    <x v="0"/>
    <n v="1198"/>
    <x v="1"/>
    <s v="USD"/>
    <n v="1367470800"/>
    <n v="1369285200"/>
    <b v="0"/>
    <b v="0"/>
    <s v="publishing/nonfiction"/>
    <n v="80.999165275459092"/>
    <x v="5"/>
    <s v="nonfiction"/>
  </r>
  <r>
    <n v="619"/>
    <s v="Case LLC"/>
    <s v="Ameliorated foreground methodology"/>
    <n v="195900"/>
    <n v="55757"/>
    <n v="28"/>
    <x v="0"/>
    <n v="648"/>
    <x v="1"/>
    <s v="USD"/>
    <n v="1304658000"/>
    <n v="1304744400"/>
    <b v="1"/>
    <b v="1"/>
    <s v="theater/plays"/>
    <n v="86.044753086419746"/>
    <x v="3"/>
    <s v="plays"/>
  </r>
  <r>
    <n v="620"/>
    <s v="Swanson, Wilson and Baker"/>
    <s v="Synergized well-modulated project"/>
    <n v="4300"/>
    <n v="11525"/>
    <n v="268"/>
    <x v="1"/>
    <n v="128"/>
    <x v="2"/>
    <s v="AUD"/>
    <n v="1467954000"/>
    <n v="1468299600"/>
    <b v="0"/>
    <b v="0"/>
    <s v="photography/photography books"/>
    <n v="90.0390625"/>
    <x v="7"/>
    <s v="photography books"/>
  </r>
  <r>
    <n v="621"/>
    <s v="Dean, Fox and Phillips"/>
    <s v="Extended context-sensitive forecast"/>
    <n v="25600"/>
    <n v="158669"/>
    <n v="620"/>
    <x v="1"/>
    <n v="2144"/>
    <x v="1"/>
    <s v="USD"/>
    <n v="1473742800"/>
    <n v="1474174800"/>
    <b v="0"/>
    <b v="0"/>
    <s v="theater/plays"/>
    <n v="74.006063432835816"/>
    <x v="3"/>
    <s v="plays"/>
  </r>
  <r>
    <n v="622"/>
    <s v="Smith-Smith"/>
    <s v="Total leadingedge neural-net"/>
    <n v="189000"/>
    <n v="5916"/>
    <n v="3"/>
    <x v="0"/>
    <n v="64"/>
    <x v="1"/>
    <s v="USD"/>
    <n v="1523768400"/>
    <n v="1526014800"/>
    <b v="0"/>
    <b v="0"/>
    <s v="music/indie rock"/>
    <n v="92.4375"/>
    <x v="1"/>
    <s v="indie rock"/>
  </r>
  <r>
    <n v="623"/>
    <s v="Smith, Scott and Rodriguez"/>
    <s v="Organic actuating protocol"/>
    <n v="94300"/>
    <n v="150806"/>
    <n v="160"/>
    <x v="1"/>
    <n v="2693"/>
    <x v="4"/>
    <s v="GBP"/>
    <n v="1437022800"/>
    <n v="1437454800"/>
    <b v="0"/>
    <b v="0"/>
    <s v="theater/plays"/>
    <n v="55.999257333828446"/>
    <x v="3"/>
    <s v="plays"/>
  </r>
  <r>
    <n v="624"/>
    <s v="White, Robertson and Roberts"/>
    <s v="Down-sized national software"/>
    <n v="5100"/>
    <n v="14249"/>
    <n v="279"/>
    <x v="1"/>
    <n v="432"/>
    <x v="1"/>
    <s v="USD"/>
    <n v="1422165600"/>
    <n v="1422684000"/>
    <b v="0"/>
    <b v="0"/>
    <s v="photography/photography books"/>
    <n v="32.983796296296298"/>
    <x v="7"/>
    <s v="photography books"/>
  </r>
  <r>
    <n v="625"/>
    <s v="Martinez Inc"/>
    <s v="Organic upward-trending Graphical User Interface"/>
    <n v="7500"/>
    <n v="5803"/>
    <n v="77"/>
    <x v="0"/>
    <n v="62"/>
    <x v="1"/>
    <s v="USD"/>
    <n v="1580104800"/>
    <n v="1581314400"/>
    <b v="0"/>
    <b v="0"/>
    <s v="theater/plays"/>
    <n v="93.596774193548384"/>
    <x v="3"/>
    <s v="plays"/>
  </r>
  <r>
    <n v="626"/>
    <s v="Tucker, Mccoy and Marquez"/>
    <s v="Synergistic tertiary budgetary management"/>
    <n v="6400"/>
    <n v="13205"/>
    <n v="206"/>
    <x v="1"/>
    <n v="189"/>
    <x v="1"/>
    <s v="USD"/>
    <n v="1285650000"/>
    <n v="1286427600"/>
    <b v="0"/>
    <b v="1"/>
    <s v="theater/plays"/>
    <n v="69.867724867724874"/>
    <x v="3"/>
    <s v="plays"/>
  </r>
  <r>
    <n v="627"/>
    <s v="Martin, Lee and Armstrong"/>
    <s v="Open-architected incremental ability"/>
    <n v="1600"/>
    <n v="11108"/>
    <n v="694"/>
    <x v="1"/>
    <n v="154"/>
    <x v="4"/>
    <s v="GBP"/>
    <n v="1276664400"/>
    <n v="1278738000"/>
    <b v="1"/>
    <b v="0"/>
    <s v="food/food trucks"/>
    <n v="72.129870129870127"/>
    <x v="0"/>
    <s v="food trucks"/>
  </r>
  <r>
    <n v="628"/>
    <s v="Dunn, Moreno and Green"/>
    <s v="Intuitive object-oriented task-force"/>
    <n v="1900"/>
    <n v="2884"/>
    <n v="152"/>
    <x v="1"/>
    <n v="96"/>
    <x v="1"/>
    <s v="USD"/>
    <n v="1286168400"/>
    <n v="1286427600"/>
    <b v="0"/>
    <b v="0"/>
    <s v="music/indie rock"/>
    <n v="30.041666666666668"/>
    <x v="1"/>
    <s v="indie rock"/>
  </r>
  <r>
    <n v="629"/>
    <s v="Jackson, Martinez and Ray"/>
    <s v="Multi-tiered executive toolset"/>
    <n v="85900"/>
    <n v="55476"/>
    <n v="65"/>
    <x v="0"/>
    <n v="750"/>
    <x v="1"/>
    <s v="USD"/>
    <n v="1467781200"/>
    <n v="1467954000"/>
    <b v="0"/>
    <b v="1"/>
    <s v="theater/plays"/>
    <n v="73.968000000000004"/>
    <x v="3"/>
    <s v="plays"/>
  </r>
  <r>
    <n v="630"/>
    <s v="Patterson-Johnson"/>
    <s v="Grass-roots directional workforce"/>
    <n v="9500"/>
    <n v="5973"/>
    <n v="63"/>
    <x v="3"/>
    <n v="87"/>
    <x v="1"/>
    <s v="USD"/>
    <n v="1556686800"/>
    <n v="1557637200"/>
    <b v="0"/>
    <b v="1"/>
    <s v="theater/plays"/>
    <n v="68.65517241379311"/>
    <x v="3"/>
    <s v="plays"/>
  </r>
  <r>
    <n v="631"/>
    <s v="Carlson-Hernandez"/>
    <s v="Quality-focused real-time solution"/>
    <n v="59200"/>
    <n v="183756"/>
    <n v="310"/>
    <x v="1"/>
    <n v="3063"/>
    <x v="1"/>
    <s v="USD"/>
    <n v="1553576400"/>
    <n v="1553922000"/>
    <b v="0"/>
    <b v="0"/>
    <s v="theater/plays"/>
    <n v="59.992164544564154"/>
    <x v="3"/>
    <s v="plays"/>
  </r>
  <r>
    <n v="632"/>
    <s v="Parker PLC"/>
    <s v="Reduced interactive matrix"/>
    <n v="72100"/>
    <n v="30902"/>
    <n v="43"/>
    <x v="2"/>
    <n v="278"/>
    <x v="1"/>
    <s v="USD"/>
    <n v="1414904400"/>
    <n v="1416463200"/>
    <b v="0"/>
    <b v="0"/>
    <s v="theater/plays"/>
    <n v="111.15827338129496"/>
    <x v="3"/>
    <s v="plays"/>
  </r>
  <r>
    <n v="633"/>
    <s v="Yu and Sons"/>
    <s v="Adaptive context-sensitive architecture"/>
    <n v="6700"/>
    <n v="5569"/>
    <n v="83"/>
    <x v="0"/>
    <n v="105"/>
    <x v="1"/>
    <s v="USD"/>
    <n v="1446876000"/>
    <n v="1447221600"/>
    <b v="0"/>
    <b v="0"/>
    <s v="film &amp; video/animation"/>
    <n v="53.038095238095238"/>
    <x v="4"/>
    <s v="animation"/>
  </r>
  <r>
    <n v="634"/>
    <s v="Taylor, Johnson and Hernandez"/>
    <s v="Polarized incremental portal"/>
    <n v="118200"/>
    <n v="92824"/>
    <n v="79"/>
    <x v="3"/>
    <n v="1658"/>
    <x v="1"/>
    <s v="USD"/>
    <n v="1490418000"/>
    <n v="1491627600"/>
    <b v="0"/>
    <b v="0"/>
    <s v="film &amp; video/television"/>
    <n v="55.985524728588658"/>
    <x v="4"/>
    <s v="television"/>
  </r>
  <r>
    <n v="635"/>
    <s v="Mack Ltd"/>
    <s v="Reactive regional access"/>
    <n v="139000"/>
    <n v="158590"/>
    <n v="114"/>
    <x v="1"/>
    <n v="2266"/>
    <x v="1"/>
    <s v="USD"/>
    <n v="1360389600"/>
    <n v="1363150800"/>
    <b v="0"/>
    <b v="0"/>
    <s v="film &amp; video/television"/>
    <n v="69.986760812003524"/>
    <x v="4"/>
    <s v="television"/>
  </r>
  <r>
    <n v="636"/>
    <s v="Lamb-Sanders"/>
    <s v="Stand-alone reciprocal frame"/>
    <n v="197700"/>
    <n v="127591"/>
    <n v="65"/>
    <x v="0"/>
    <n v="2604"/>
    <x v="3"/>
    <s v="DKK"/>
    <n v="1326866400"/>
    <n v="1330754400"/>
    <b v="0"/>
    <b v="1"/>
    <s v="film &amp; video/animation"/>
    <n v="48.998079877112133"/>
    <x v="4"/>
    <s v="animation"/>
  </r>
  <r>
    <n v="637"/>
    <s v="Williams-Ramirez"/>
    <s v="Open-architected 24/7 throughput"/>
    <n v="8500"/>
    <n v="6750"/>
    <n v="79"/>
    <x v="0"/>
    <n v="65"/>
    <x v="1"/>
    <s v="USD"/>
    <n v="1479103200"/>
    <n v="1479794400"/>
    <b v="0"/>
    <b v="0"/>
    <s v="theater/plays"/>
    <n v="103.84615384615384"/>
    <x v="3"/>
    <s v="plays"/>
  </r>
  <r>
    <n v="638"/>
    <s v="Weaver Ltd"/>
    <s v="Monitored 24/7 approach"/>
    <n v="81600"/>
    <n v="9318"/>
    <n v="11"/>
    <x v="0"/>
    <n v="94"/>
    <x v="1"/>
    <s v="USD"/>
    <n v="1280206800"/>
    <n v="1281243600"/>
    <b v="0"/>
    <b v="1"/>
    <s v="theater/plays"/>
    <n v="99.127659574468083"/>
    <x v="3"/>
    <s v="plays"/>
  </r>
  <r>
    <n v="639"/>
    <s v="Barnes-Williams"/>
    <s v="Upgradable explicit forecast"/>
    <n v="8600"/>
    <n v="4832"/>
    <n v="56"/>
    <x v="2"/>
    <n v="45"/>
    <x v="1"/>
    <s v="USD"/>
    <n v="1532754000"/>
    <n v="1532754000"/>
    <b v="0"/>
    <b v="1"/>
    <s v="film &amp; video/drama"/>
    <n v="107.37777777777778"/>
    <x v="4"/>
    <s v="drama"/>
  </r>
  <r>
    <n v="640"/>
    <s v="Richardson, Woodward and Hansen"/>
    <s v="Pre-emptive context-sensitive support"/>
    <n v="119800"/>
    <n v="19769"/>
    <n v="17"/>
    <x v="0"/>
    <n v="257"/>
    <x v="1"/>
    <s v="USD"/>
    <n v="1453096800"/>
    <n v="1453356000"/>
    <b v="0"/>
    <b v="0"/>
    <s v="theater/plays"/>
    <n v="76.922178988326849"/>
    <x v="3"/>
    <s v="plays"/>
  </r>
  <r>
    <n v="641"/>
    <s v="Hunt, Barker and Baker"/>
    <s v="Business-focused leadingedge instruction set"/>
    <n v="9400"/>
    <n v="11277"/>
    <n v="120"/>
    <x v="1"/>
    <n v="194"/>
    <x v="5"/>
    <s v="CHF"/>
    <n v="1487570400"/>
    <n v="1489986000"/>
    <b v="0"/>
    <b v="0"/>
    <s v="theater/plays"/>
    <n v="58.128865979381445"/>
    <x v="3"/>
    <s v="plays"/>
  </r>
  <r>
    <n v="642"/>
    <s v="Ramos, Moreno and Lewis"/>
    <s v="Extended multi-state knowledge user"/>
    <n v="9200"/>
    <n v="13382"/>
    <n v="145"/>
    <x v="1"/>
    <n v="129"/>
    <x v="0"/>
    <s v="CAD"/>
    <n v="1545026400"/>
    <n v="1545804000"/>
    <b v="0"/>
    <b v="0"/>
    <s v="technology/wearables"/>
    <n v="103.73643410852713"/>
    <x v="2"/>
    <s v="wearables"/>
  </r>
  <r>
    <n v="643"/>
    <s v="Harris Inc"/>
    <s v="Future-proofed modular groupware"/>
    <n v="14900"/>
    <n v="32986"/>
    <n v="221"/>
    <x v="1"/>
    <n v="375"/>
    <x v="1"/>
    <s v="USD"/>
    <n v="1488348000"/>
    <n v="1489899600"/>
    <b v="0"/>
    <b v="0"/>
    <s v="theater/plays"/>
    <n v="87.962666666666664"/>
    <x v="3"/>
    <s v="plays"/>
  </r>
  <r>
    <n v="644"/>
    <s v="Peters-Nelson"/>
    <s v="Distributed real-time algorithm"/>
    <n v="169400"/>
    <n v="81984"/>
    <n v="48"/>
    <x v="0"/>
    <n v="2928"/>
    <x v="0"/>
    <s v="CAD"/>
    <n v="1545112800"/>
    <n v="1546495200"/>
    <b v="0"/>
    <b v="0"/>
    <s v="theater/plays"/>
    <n v="28"/>
    <x v="3"/>
    <s v="plays"/>
  </r>
  <r>
    <n v="645"/>
    <s v="Ferguson, Murphy and Bright"/>
    <s v="Multi-lateral heuristic throughput"/>
    <n v="192100"/>
    <n v="178483"/>
    <n v="93"/>
    <x v="0"/>
    <n v="4697"/>
    <x v="1"/>
    <s v="USD"/>
    <n v="1537938000"/>
    <n v="1539752400"/>
    <b v="0"/>
    <b v="1"/>
    <s v="music/rock"/>
    <n v="37.999361294443261"/>
    <x v="1"/>
    <s v="rock"/>
  </r>
  <r>
    <n v="646"/>
    <s v="Robinson Group"/>
    <s v="Switchable reciprocal middleware"/>
    <n v="98700"/>
    <n v="87448"/>
    <n v="89"/>
    <x v="0"/>
    <n v="2915"/>
    <x v="1"/>
    <s v="USD"/>
    <n v="1363150800"/>
    <n v="1364101200"/>
    <b v="0"/>
    <b v="0"/>
    <s v="games/video games"/>
    <n v="29.999313893653515"/>
    <x v="6"/>
    <s v="video games"/>
  </r>
  <r>
    <n v="647"/>
    <s v="Jordan-Wolfe"/>
    <s v="Inverse multimedia Graphic Interface"/>
    <n v="4500"/>
    <n v="1863"/>
    <n v="41"/>
    <x v="0"/>
    <n v="18"/>
    <x v="1"/>
    <s v="USD"/>
    <n v="1523250000"/>
    <n v="1525323600"/>
    <b v="0"/>
    <b v="0"/>
    <s v="publishing/translations"/>
    <n v="103.5"/>
    <x v="5"/>
    <s v="translations"/>
  </r>
  <r>
    <n v="648"/>
    <s v="Vargas-Cox"/>
    <s v="Vision-oriented local contingency"/>
    <n v="98600"/>
    <n v="62174"/>
    <n v="63"/>
    <x v="3"/>
    <n v="723"/>
    <x v="1"/>
    <s v="USD"/>
    <n v="1499317200"/>
    <n v="1500872400"/>
    <b v="1"/>
    <b v="0"/>
    <s v="food/food trucks"/>
    <n v="85.994467496542185"/>
    <x v="0"/>
    <s v="food trucks"/>
  </r>
  <r>
    <n v="649"/>
    <s v="Yang and Sons"/>
    <s v="Reactive 6thgeneration hub"/>
    <n v="121700"/>
    <n v="59003"/>
    <n v="48"/>
    <x v="0"/>
    <n v="602"/>
    <x v="5"/>
    <s v="CHF"/>
    <n v="1287550800"/>
    <n v="1288501200"/>
    <b v="1"/>
    <b v="1"/>
    <s v="theater/plays"/>
    <n v="98.011627906976742"/>
    <x v="3"/>
    <s v="plays"/>
  </r>
  <r>
    <n v="650"/>
    <s v="Wilson, Wilson and Mathis"/>
    <s v="Optional asymmetric success"/>
    <n v="100"/>
    <n v="2"/>
    <n v="2"/>
    <x v="0"/>
    <n v="1"/>
    <x v="1"/>
    <s v="USD"/>
    <n v="1404795600"/>
    <n v="1407128400"/>
    <b v="0"/>
    <b v="0"/>
    <s v="music/jazz"/>
    <n v="2"/>
    <x v="1"/>
    <s v="jazz"/>
  </r>
  <r>
    <n v="651"/>
    <s v="Wang, Koch and Weaver"/>
    <s v="Digitized analyzing capacity"/>
    <n v="196700"/>
    <n v="174039"/>
    <n v="88"/>
    <x v="0"/>
    <n v="3868"/>
    <x v="6"/>
    <s v="EUR"/>
    <n v="1393048800"/>
    <n v="1394344800"/>
    <b v="0"/>
    <b v="0"/>
    <s v="film &amp; video/shorts"/>
    <n v="44.994570837642193"/>
    <x v="4"/>
    <s v="shorts"/>
  </r>
  <r>
    <n v="652"/>
    <s v="Cisneros Ltd"/>
    <s v="Vision-oriented regional hub"/>
    <n v="10000"/>
    <n v="12684"/>
    <n v="127"/>
    <x v="1"/>
    <n v="409"/>
    <x v="1"/>
    <s v="USD"/>
    <n v="1470373200"/>
    <n v="1474088400"/>
    <b v="0"/>
    <b v="0"/>
    <s v="technology/web"/>
    <n v="31.012224938875306"/>
    <x v="2"/>
    <s v="web"/>
  </r>
  <r>
    <n v="653"/>
    <s v="Williams-Jones"/>
    <s v="Monitored incremental info-mediaries"/>
    <n v="600"/>
    <n v="14033"/>
    <n v="2339"/>
    <x v="1"/>
    <n v="234"/>
    <x v="1"/>
    <s v="USD"/>
    <n v="1460091600"/>
    <n v="1460264400"/>
    <b v="0"/>
    <b v="0"/>
    <s v="technology/web"/>
    <n v="59.970085470085472"/>
    <x v="2"/>
    <s v="web"/>
  </r>
  <r>
    <n v="654"/>
    <s v="Roberts, Hinton and Williams"/>
    <s v="Programmable static middleware"/>
    <n v="35000"/>
    <n v="177936"/>
    <n v="508"/>
    <x v="1"/>
    <n v="3016"/>
    <x v="1"/>
    <s v="USD"/>
    <n v="1440392400"/>
    <n v="1440824400"/>
    <b v="0"/>
    <b v="0"/>
    <s v="music/metal"/>
    <n v="58.9973474801061"/>
    <x v="1"/>
    <s v="metal"/>
  </r>
  <r>
    <n v="655"/>
    <s v="Gonzalez, Williams and Benson"/>
    <s v="Multi-layered bottom-line encryption"/>
    <n v="6900"/>
    <n v="13212"/>
    <n v="191"/>
    <x v="1"/>
    <n v="264"/>
    <x v="1"/>
    <s v="USD"/>
    <n v="1488434400"/>
    <n v="1489554000"/>
    <b v="1"/>
    <b v="0"/>
    <s v="photography/photography books"/>
    <n v="50.045454545454547"/>
    <x v="7"/>
    <s v="photography books"/>
  </r>
  <r>
    <n v="656"/>
    <s v="Hobbs, Brown and Lee"/>
    <s v="Vision-oriented systematic Graphical User Interface"/>
    <n v="118400"/>
    <n v="49879"/>
    <n v="42"/>
    <x v="0"/>
    <n v="504"/>
    <x v="2"/>
    <s v="AUD"/>
    <n v="1514440800"/>
    <n v="1514872800"/>
    <b v="0"/>
    <b v="0"/>
    <s v="food/food trucks"/>
    <n v="98.966269841269835"/>
    <x v="0"/>
    <s v="food trucks"/>
  </r>
  <r>
    <n v="657"/>
    <s v="Russo, Kim and Mccoy"/>
    <s v="Balanced optimal hardware"/>
    <n v="10000"/>
    <n v="824"/>
    <n v="8"/>
    <x v="0"/>
    <n v="14"/>
    <x v="1"/>
    <s v="USD"/>
    <n v="1514354400"/>
    <n v="1515736800"/>
    <b v="0"/>
    <b v="0"/>
    <s v="film &amp; video/science fiction"/>
    <n v="58.857142857142854"/>
    <x v="4"/>
    <s v="science fiction"/>
  </r>
  <r>
    <n v="658"/>
    <s v="Howell, Myers and Olson"/>
    <s v="Self-enabling mission-critical success"/>
    <n v="52600"/>
    <n v="31594"/>
    <n v="60"/>
    <x v="3"/>
    <n v="390"/>
    <x v="1"/>
    <s v="USD"/>
    <n v="1440910800"/>
    <n v="1442898000"/>
    <b v="0"/>
    <b v="0"/>
    <s v="music/rock"/>
    <n v="81.010256410256417"/>
    <x v="1"/>
    <s v="rock"/>
  </r>
  <r>
    <n v="659"/>
    <s v="Bailey and Sons"/>
    <s v="Grass-roots dynamic emulation"/>
    <n v="120700"/>
    <n v="57010"/>
    <n v="47"/>
    <x v="0"/>
    <n v="750"/>
    <x v="4"/>
    <s v="GBP"/>
    <n v="1296108000"/>
    <n v="1296194400"/>
    <b v="0"/>
    <b v="0"/>
    <s v="film &amp; video/documentary"/>
    <n v="76.013333333333335"/>
    <x v="4"/>
    <s v="documentary"/>
  </r>
  <r>
    <n v="660"/>
    <s v="Jensen-Brown"/>
    <s v="Fundamental disintermediate matrix"/>
    <n v="9100"/>
    <n v="7438"/>
    <n v="82"/>
    <x v="0"/>
    <n v="77"/>
    <x v="1"/>
    <s v="USD"/>
    <n v="1440133200"/>
    <n v="1440910800"/>
    <b v="1"/>
    <b v="0"/>
    <s v="theater/plays"/>
    <n v="96.597402597402592"/>
    <x v="3"/>
    <s v="plays"/>
  </r>
  <r>
    <n v="661"/>
    <s v="Smith Group"/>
    <s v="Right-sized secondary challenge"/>
    <n v="106800"/>
    <n v="57872"/>
    <n v="54"/>
    <x v="0"/>
    <n v="752"/>
    <x v="3"/>
    <s v="DKK"/>
    <n v="1332910800"/>
    <n v="1335502800"/>
    <b v="0"/>
    <b v="0"/>
    <s v="music/jazz"/>
    <n v="76.957446808510639"/>
    <x v="1"/>
    <s v="jazz"/>
  </r>
  <r>
    <n v="662"/>
    <s v="Murphy-Farrell"/>
    <s v="Implemented exuding software"/>
    <n v="9100"/>
    <n v="8906"/>
    <n v="98"/>
    <x v="0"/>
    <n v="131"/>
    <x v="1"/>
    <s v="USD"/>
    <n v="1544335200"/>
    <n v="1544680800"/>
    <b v="0"/>
    <b v="0"/>
    <s v="theater/plays"/>
    <n v="67.984732824427482"/>
    <x v="3"/>
    <s v="plays"/>
  </r>
  <r>
    <n v="663"/>
    <s v="Everett-Wolfe"/>
    <s v="Total optimizing software"/>
    <n v="10000"/>
    <n v="7724"/>
    <n v="77"/>
    <x v="0"/>
    <n v="87"/>
    <x v="1"/>
    <s v="USD"/>
    <n v="1286427600"/>
    <n v="1288414800"/>
    <b v="0"/>
    <b v="0"/>
    <s v="theater/plays"/>
    <n v="88.781609195402297"/>
    <x v="3"/>
    <s v="plays"/>
  </r>
  <r>
    <n v="664"/>
    <s v="Young PLC"/>
    <s v="Optional maximized attitude"/>
    <n v="79400"/>
    <n v="26571"/>
    <n v="33"/>
    <x v="0"/>
    <n v="1063"/>
    <x v="1"/>
    <s v="USD"/>
    <n v="1329717600"/>
    <n v="1330581600"/>
    <b v="0"/>
    <b v="0"/>
    <s v="music/jazz"/>
    <n v="24.99623706491063"/>
    <x v="1"/>
    <s v="jazz"/>
  </r>
  <r>
    <n v="665"/>
    <s v="Park-Goodman"/>
    <s v="Customer-focused impactful extranet"/>
    <n v="5100"/>
    <n v="12219"/>
    <n v="240"/>
    <x v="1"/>
    <n v="272"/>
    <x v="1"/>
    <s v="USD"/>
    <n v="1310187600"/>
    <n v="1311397200"/>
    <b v="0"/>
    <b v="1"/>
    <s v="film &amp; video/documentary"/>
    <n v="44.922794117647058"/>
    <x v="4"/>
    <s v="documentary"/>
  </r>
  <r>
    <n v="666"/>
    <s v="York, Barr and Grant"/>
    <s v="Cloned bottom-line success"/>
    <n v="3100"/>
    <n v="1985"/>
    <n v="64"/>
    <x v="3"/>
    <n v="25"/>
    <x v="1"/>
    <s v="USD"/>
    <n v="1377838800"/>
    <n v="1378357200"/>
    <b v="0"/>
    <b v="1"/>
    <s v="theater/plays"/>
    <n v="79.400000000000006"/>
    <x v="3"/>
    <s v="plays"/>
  </r>
  <r>
    <n v="667"/>
    <s v="Little Ltd"/>
    <s v="Decentralized bandwidth-monitored ability"/>
    <n v="6900"/>
    <n v="12155"/>
    <n v="176"/>
    <x v="1"/>
    <n v="419"/>
    <x v="1"/>
    <s v="USD"/>
    <n v="1410325200"/>
    <n v="1411102800"/>
    <b v="0"/>
    <b v="0"/>
    <s v="journalism/audio"/>
    <n v="29.009546539379475"/>
    <x v="8"/>
    <s v="audio"/>
  </r>
  <r>
    <n v="668"/>
    <s v="Brown and Sons"/>
    <s v="Programmable leadingedge budgetary management"/>
    <n v="27500"/>
    <n v="5593"/>
    <n v="20"/>
    <x v="0"/>
    <n v="76"/>
    <x v="1"/>
    <s v="USD"/>
    <n v="1343797200"/>
    <n v="1344834000"/>
    <b v="0"/>
    <b v="0"/>
    <s v="theater/plays"/>
    <n v="73.59210526315789"/>
    <x v="3"/>
    <s v="plays"/>
  </r>
  <r>
    <n v="669"/>
    <s v="Payne, Garrett and Thomas"/>
    <s v="Upgradable bi-directional concept"/>
    <n v="48800"/>
    <n v="175020"/>
    <n v="359"/>
    <x v="1"/>
    <n v="1621"/>
    <x v="6"/>
    <s v="EUR"/>
    <n v="1498453200"/>
    <n v="1499230800"/>
    <b v="0"/>
    <b v="0"/>
    <s v="theater/plays"/>
    <n v="107.97038864898211"/>
    <x v="3"/>
    <s v="plays"/>
  </r>
  <r>
    <n v="670"/>
    <s v="Robinson Group"/>
    <s v="Re-contextualized homogeneous flexibility"/>
    <n v="16200"/>
    <n v="75955"/>
    <n v="469"/>
    <x v="1"/>
    <n v="1101"/>
    <x v="1"/>
    <s v="USD"/>
    <n v="1456380000"/>
    <n v="1457416800"/>
    <b v="0"/>
    <b v="0"/>
    <s v="music/indie rock"/>
    <n v="68.987284287011803"/>
    <x v="1"/>
    <s v="indie rock"/>
  </r>
  <r>
    <n v="671"/>
    <s v="Robinson-Kelly"/>
    <s v="Monitored bi-directional standardization"/>
    <n v="97600"/>
    <n v="119127"/>
    <n v="122"/>
    <x v="1"/>
    <n v="1073"/>
    <x v="1"/>
    <s v="USD"/>
    <n v="1280552400"/>
    <n v="1280898000"/>
    <b v="0"/>
    <b v="1"/>
    <s v="theater/plays"/>
    <n v="111.02236719478098"/>
    <x v="3"/>
    <s v="plays"/>
  </r>
  <r>
    <n v="672"/>
    <s v="Kelly-Colon"/>
    <s v="Stand-alone grid-enabled leverage"/>
    <n v="197900"/>
    <n v="110689"/>
    <n v="56"/>
    <x v="0"/>
    <n v="4428"/>
    <x v="2"/>
    <s v="AUD"/>
    <n v="1521608400"/>
    <n v="1522472400"/>
    <b v="0"/>
    <b v="0"/>
    <s v="theater/plays"/>
    <n v="24.997515808491418"/>
    <x v="3"/>
    <s v="plays"/>
  </r>
  <r>
    <n v="673"/>
    <s v="Turner, Scott and Gentry"/>
    <s v="Assimilated regional groupware"/>
    <n v="5600"/>
    <n v="2445"/>
    <n v="44"/>
    <x v="0"/>
    <n v="58"/>
    <x v="6"/>
    <s v="EUR"/>
    <n v="1460696400"/>
    <n v="1462510800"/>
    <b v="0"/>
    <b v="0"/>
    <s v="music/indie rock"/>
    <n v="42.155172413793103"/>
    <x v="1"/>
    <s v="indie rock"/>
  </r>
  <r>
    <n v="674"/>
    <s v="Sanchez Ltd"/>
    <s v="Up-sized 24hour instruction set"/>
    <n v="170700"/>
    <n v="57250"/>
    <n v="34"/>
    <x v="3"/>
    <n v="1218"/>
    <x v="1"/>
    <s v="USD"/>
    <n v="1313730000"/>
    <n v="1317790800"/>
    <b v="0"/>
    <b v="0"/>
    <s v="photography/photography books"/>
    <n v="47.003284072249592"/>
    <x v="7"/>
    <s v="photography books"/>
  </r>
  <r>
    <n v="675"/>
    <s v="Giles-Smith"/>
    <s v="Right-sized web-enabled intranet"/>
    <n v="9700"/>
    <n v="11929"/>
    <n v="123"/>
    <x v="1"/>
    <n v="331"/>
    <x v="1"/>
    <s v="USD"/>
    <n v="1568178000"/>
    <n v="1568782800"/>
    <b v="0"/>
    <b v="0"/>
    <s v="journalism/audio"/>
    <n v="36.0392749244713"/>
    <x v="8"/>
    <s v="audio"/>
  </r>
  <r>
    <n v="676"/>
    <s v="Thompson-Moreno"/>
    <s v="Expanded needs-based orchestration"/>
    <n v="62300"/>
    <n v="118214"/>
    <n v="190"/>
    <x v="1"/>
    <n v="1170"/>
    <x v="1"/>
    <s v="USD"/>
    <n v="1348635600"/>
    <n v="1349413200"/>
    <b v="0"/>
    <b v="0"/>
    <s v="photography/photography books"/>
    <n v="101.03760683760684"/>
    <x v="7"/>
    <s v="photography books"/>
  </r>
  <r>
    <n v="677"/>
    <s v="Murphy-Fox"/>
    <s v="Organic system-worthy orchestration"/>
    <n v="5300"/>
    <n v="4432"/>
    <n v="84"/>
    <x v="0"/>
    <n v="111"/>
    <x v="1"/>
    <s v="USD"/>
    <n v="1468126800"/>
    <n v="1472446800"/>
    <b v="0"/>
    <b v="0"/>
    <s v="publishing/fiction"/>
    <n v="39.927927927927925"/>
    <x v="5"/>
    <s v="fiction"/>
  </r>
  <r>
    <n v="678"/>
    <s v="Rodriguez-Patterson"/>
    <s v="Inverse static standardization"/>
    <n v="99500"/>
    <n v="17879"/>
    <n v="18"/>
    <x v="3"/>
    <n v="215"/>
    <x v="1"/>
    <s v="USD"/>
    <n v="1547877600"/>
    <n v="1548050400"/>
    <b v="0"/>
    <b v="0"/>
    <s v="film &amp; video/drama"/>
    <n v="83.158139534883716"/>
    <x v="4"/>
    <s v="drama"/>
  </r>
  <r>
    <n v="679"/>
    <s v="Davis Ltd"/>
    <s v="Synchronized motivating solution"/>
    <n v="1400"/>
    <n v="14511"/>
    <n v="1037"/>
    <x v="1"/>
    <n v="363"/>
    <x v="1"/>
    <s v="USD"/>
    <n v="1571374800"/>
    <n v="1571806800"/>
    <b v="0"/>
    <b v="1"/>
    <s v="food/food trucks"/>
    <n v="39.97520661157025"/>
    <x v="0"/>
    <s v="food trucks"/>
  </r>
  <r>
    <n v="680"/>
    <s v="Nelson-Valdez"/>
    <s v="Open-source 4thgeneration open system"/>
    <n v="145600"/>
    <n v="141822"/>
    <n v="97"/>
    <x v="0"/>
    <n v="2955"/>
    <x v="1"/>
    <s v="USD"/>
    <n v="1576303200"/>
    <n v="1576476000"/>
    <b v="0"/>
    <b v="1"/>
    <s v="games/mobile games"/>
    <n v="47.993908629441627"/>
    <x v="6"/>
    <s v="mobile games"/>
  </r>
  <r>
    <n v="681"/>
    <s v="Kelly PLC"/>
    <s v="Decentralized context-sensitive superstructure"/>
    <n v="184100"/>
    <n v="159037"/>
    <n v="86"/>
    <x v="0"/>
    <n v="1657"/>
    <x v="1"/>
    <s v="USD"/>
    <n v="1324447200"/>
    <n v="1324965600"/>
    <b v="0"/>
    <b v="0"/>
    <s v="theater/plays"/>
    <n v="95.978877489438744"/>
    <x v="3"/>
    <s v="plays"/>
  </r>
  <r>
    <n v="682"/>
    <s v="Nguyen and Sons"/>
    <s v="Compatible 5thgeneration concept"/>
    <n v="5400"/>
    <n v="8109"/>
    <n v="150"/>
    <x v="1"/>
    <n v="103"/>
    <x v="1"/>
    <s v="USD"/>
    <n v="1386741600"/>
    <n v="1387519200"/>
    <b v="0"/>
    <b v="0"/>
    <s v="theater/plays"/>
    <n v="78.728155339805824"/>
    <x v="3"/>
    <s v="plays"/>
  </r>
  <r>
    <n v="683"/>
    <s v="Jones PLC"/>
    <s v="Virtual systemic intranet"/>
    <n v="2300"/>
    <n v="8244"/>
    <n v="358"/>
    <x v="1"/>
    <n v="147"/>
    <x v="1"/>
    <s v="USD"/>
    <n v="1537074000"/>
    <n v="1537246800"/>
    <b v="0"/>
    <b v="0"/>
    <s v="theater/plays"/>
    <n v="56.081632653061227"/>
    <x v="3"/>
    <s v="plays"/>
  </r>
  <r>
    <n v="684"/>
    <s v="Gilmore LLC"/>
    <s v="Optimized systemic algorithm"/>
    <n v="1400"/>
    <n v="7600"/>
    <n v="543"/>
    <x v="1"/>
    <n v="110"/>
    <x v="0"/>
    <s v="CAD"/>
    <n v="1277787600"/>
    <n v="1279515600"/>
    <b v="0"/>
    <b v="0"/>
    <s v="publishing/nonfiction"/>
    <n v="69.090909090909093"/>
    <x v="5"/>
    <s v="nonfiction"/>
  </r>
  <r>
    <n v="685"/>
    <s v="Lee-Cobb"/>
    <s v="Customizable homogeneous firmware"/>
    <n v="140000"/>
    <n v="94501"/>
    <n v="68"/>
    <x v="0"/>
    <n v="926"/>
    <x v="0"/>
    <s v="CAD"/>
    <n v="1440306000"/>
    <n v="1442379600"/>
    <b v="0"/>
    <b v="0"/>
    <s v="theater/plays"/>
    <n v="102.05291576673866"/>
    <x v="3"/>
    <s v="plays"/>
  </r>
  <r>
    <n v="686"/>
    <s v="Jones, Wiley and Robbins"/>
    <s v="Front-line cohesive extranet"/>
    <n v="7500"/>
    <n v="14381"/>
    <n v="192"/>
    <x v="1"/>
    <n v="134"/>
    <x v="1"/>
    <s v="USD"/>
    <n v="1522126800"/>
    <n v="1523077200"/>
    <b v="0"/>
    <b v="0"/>
    <s v="technology/wearables"/>
    <n v="107.32089552238806"/>
    <x v="2"/>
    <s v="wearables"/>
  </r>
  <r>
    <n v="687"/>
    <s v="Martin, Gates and Holt"/>
    <s v="Distributed holistic neural-net"/>
    <n v="1500"/>
    <n v="13980"/>
    <n v="932"/>
    <x v="1"/>
    <n v="269"/>
    <x v="1"/>
    <s v="USD"/>
    <n v="1489298400"/>
    <n v="1489554000"/>
    <b v="0"/>
    <b v="0"/>
    <s v="theater/plays"/>
    <n v="51.970260223048328"/>
    <x v="3"/>
    <s v="plays"/>
  </r>
  <r>
    <n v="688"/>
    <s v="Bowen, Davies and Burns"/>
    <s v="Devolved client-server monitoring"/>
    <n v="2900"/>
    <n v="12449"/>
    <n v="429"/>
    <x v="1"/>
    <n v="175"/>
    <x v="1"/>
    <s v="USD"/>
    <n v="1547100000"/>
    <n v="1548482400"/>
    <b v="0"/>
    <b v="1"/>
    <s v="film &amp; video/television"/>
    <n v="71.137142857142862"/>
    <x v="4"/>
    <s v="television"/>
  </r>
  <r>
    <n v="689"/>
    <s v="Nguyen Inc"/>
    <s v="Seamless directional capacity"/>
    <n v="7300"/>
    <n v="7348"/>
    <n v="101"/>
    <x v="1"/>
    <n v="69"/>
    <x v="1"/>
    <s v="USD"/>
    <n v="1383022800"/>
    <n v="1384063200"/>
    <b v="0"/>
    <b v="0"/>
    <s v="technology/web"/>
    <n v="106.49275362318841"/>
    <x v="2"/>
    <s v="web"/>
  </r>
  <r>
    <n v="690"/>
    <s v="Walsh-Watts"/>
    <s v="Polarized actuating implementation"/>
    <n v="3600"/>
    <n v="8158"/>
    <n v="227"/>
    <x v="1"/>
    <n v="190"/>
    <x v="1"/>
    <s v="USD"/>
    <n v="1322373600"/>
    <n v="1322892000"/>
    <b v="0"/>
    <b v="1"/>
    <s v="film &amp; video/documentary"/>
    <n v="42.93684210526316"/>
    <x v="4"/>
    <s v="documentary"/>
  </r>
  <r>
    <n v="691"/>
    <s v="Ray, Li and Li"/>
    <s v="Front-line disintermediate hub"/>
    <n v="5000"/>
    <n v="7119"/>
    <n v="142"/>
    <x v="1"/>
    <n v="237"/>
    <x v="1"/>
    <s v="USD"/>
    <n v="1349240400"/>
    <n v="1350709200"/>
    <b v="1"/>
    <b v="1"/>
    <s v="film &amp; video/documentary"/>
    <n v="30.037974683544302"/>
    <x v="4"/>
    <s v="documentary"/>
  </r>
  <r>
    <n v="692"/>
    <s v="Murray Ltd"/>
    <s v="Decentralized 4thgeneration challenge"/>
    <n v="6000"/>
    <n v="5438"/>
    <n v="91"/>
    <x v="0"/>
    <n v="77"/>
    <x v="4"/>
    <s v="GBP"/>
    <n v="1562648400"/>
    <n v="1564203600"/>
    <b v="0"/>
    <b v="0"/>
    <s v="music/rock"/>
    <n v="70.623376623376629"/>
    <x v="1"/>
    <s v="rock"/>
  </r>
  <r>
    <n v="693"/>
    <s v="Bradford-Silva"/>
    <s v="Reverse-engineered composite hierarchy"/>
    <n v="180400"/>
    <n v="115396"/>
    <n v="64"/>
    <x v="0"/>
    <n v="1748"/>
    <x v="1"/>
    <s v="USD"/>
    <n v="1508216400"/>
    <n v="1509685200"/>
    <b v="0"/>
    <b v="0"/>
    <s v="theater/plays"/>
    <n v="66.016018306636155"/>
    <x v="3"/>
    <s v="plays"/>
  </r>
  <r>
    <n v="694"/>
    <s v="Mora-Bradley"/>
    <s v="Programmable tangible ability"/>
    <n v="9100"/>
    <n v="7656"/>
    <n v="84"/>
    <x v="0"/>
    <n v="79"/>
    <x v="1"/>
    <s v="USD"/>
    <n v="1511762400"/>
    <n v="1514959200"/>
    <b v="0"/>
    <b v="0"/>
    <s v="theater/plays"/>
    <n v="96.911392405063296"/>
    <x v="3"/>
    <s v="plays"/>
  </r>
  <r>
    <n v="695"/>
    <s v="Cardenas, Thompson and Carey"/>
    <s v="Configurable full-range emulation"/>
    <n v="9200"/>
    <n v="12322"/>
    <n v="134"/>
    <x v="1"/>
    <n v="196"/>
    <x v="6"/>
    <s v="EUR"/>
    <n v="1447480800"/>
    <n v="1448863200"/>
    <b v="1"/>
    <b v="0"/>
    <s v="music/rock"/>
    <n v="62.867346938775512"/>
    <x v="1"/>
    <s v="rock"/>
  </r>
  <r>
    <n v="696"/>
    <s v="Lopez, Reid and Johnson"/>
    <s v="Total real-time hardware"/>
    <n v="164100"/>
    <n v="96888"/>
    <n v="59"/>
    <x v="0"/>
    <n v="889"/>
    <x v="1"/>
    <s v="USD"/>
    <n v="1429506000"/>
    <n v="1429592400"/>
    <b v="0"/>
    <b v="1"/>
    <s v="theater/plays"/>
    <n v="108.98537682789652"/>
    <x v="3"/>
    <s v="plays"/>
  </r>
  <r>
    <n v="697"/>
    <s v="Fox-Williams"/>
    <s v="Profound system-worthy functionalities"/>
    <n v="128900"/>
    <n v="196960"/>
    <n v="153"/>
    <x v="1"/>
    <n v="7295"/>
    <x v="1"/>
    <s v="USD"/>
    <n v="1522472400"/>
    <n v="1522645200"/>
    <b v="0"/>
    <b v="0"/>
    <s v="music/electric music"/>
    <n v="26.999314599040439"/>
    <x v="1"/>
    <s v="electric music"/>
  </r>
  <r>
    <n v="698"/>
    <s v="Taylor, Wood and Taylor"/>
    <s v="Cloned hybrid focus group"/>
    <n v="42100"/>
    <n v="188057"/>
    <n v="447"/>
    <x v="1"/>
    <n v="2893"/>
    <x v="0"/>
    <s v="CAD"/>
    <n v="1322114400"/>
    <n v="1323324000"/>
    <b v="0"/>
    <b v="0"/>
    <s v="technology/wearables"/>
    <n v="65.004147943311438"/>
    <x v="2"/>
    <s v="wearables"/>
  </r>
  <r>
    <n v="699"/>
    <s v="King Inc"/>
    <s v="Ergonomic dedicated focus group"/>
    <n v="7400"/>
    <n v="6245"/>
    <n v="84"/>
    <x v="0"/>
    <n v="56"/>
    <x v="1"/>
    <s v="USD"/>
    <n v="1561438800"/>
    <n v="1561525200"/>
    <b v="0"/>
    <b v="0"/>
    <s v="film &amp; video/drama"/>
    <n v="111.51785714285714"/>
    <x v="4"/>
    <s v="drama"/>
  </r>
  <r>
    <n v="700"/>
    <s v="Cole, Petty and Cameron"/>
    <s v="Realigned zero administration paradigm"/>
    <n v="100"/>
    <n v="3"/>
    <n v="3"/>
    <x v="0"/>
    <n v="1"/>
    <x v="1"/>
    <s v="USD"/>
    <n v="1264399200"/>
    <n v="1265695200"/>
    <b v="0"/>
    <b v="0"/>
    <s v="technology/wearables"/>
    <n v="3"/>
    <x v="2"/>
    <s v="wearables"/>
  </r>
  <r>
    <n v="701"/>
    <s v="Mcclain LLC"/>
    <s v="Open-source multi-tasking methodology"/>
    <n v="52000"/>
    <n v="91014"/>
    <n v="175"/>
    <x v="1"/>
    <n v="820"/>
    <x v="1"/>
    <s v="USD"/>
    <n v="1301202000"/>
    <n v="1301806800"/>
    <b v="1"/>
    <b v="0"/>
    <s v="theater/plays"/>
    <n v="110.99268292682927"/>
    <x v="3"/>
    <s v="plays"/>
  </r>
  <r>
    <n v="702"/>
    <s v="Sims-Gross"/>
    <s v="Object-based attitude-oriented analyzer"/>
    <n v="8700"/>
    <n v="4710"/>
    <n v="54"/>
    <x v="0"/>
    <n v="83"/>
    <x v="1"/>
    <s v="USD"/>
    <n v="1374469200"/>
    <n v="1374901200"/>
    <b v="0"/>
    <b v="0"/>
    <s v="technology/wearables"/>
    <n v="56.746987951807228"/>
    <x v="2"/>
    <s v="wearables"/>
  </r>
  <r>
    <n v="703"/>
    <s v="Perez Group"/>
    <s v="Cross-platform tertiary hub"/>
    <n v="63400"/>
    <n v="197728"/>
    <n v="312"/>
    <x v="1"/>
    <n v="2038"/>
    <x v="1"/>
    <s v="USD"/>
    <n v="1334984400"/>
    <n v="1336453200"/>
    <b v="1"/>
    <b v="1"/>
    <s v="publishing/translations"/>
    <n v="97.020608439646708"/>
    <x v="5"/>
    <s v="translations"/>
  </r>
  <r>
    <n v="704"/>
    <s v="Haynes-Williams"/>
    <s v="Seamless clear-thinking artificial intelligence"/>
    <n v="8700"/>
    <n v="10682"/>
    <n v="123"/>
    <x v="1"/>
    <n v="116"/>
    <x v="1"/>
    <s v="USD"/>
    <n v="1467608400"/>
    <n v="1468904400"/>
    <b v="0"/>
    <b v="0"/>
    <s v="film &amp; video/animation"/>
    <n v="92.08620689655173"/>
    <x v="4"/>
    <s v="animation"/>
  </r>
  <r>
    <n v="705"/>
    <s v="Ford LLC"/>
    <s v="Centralized tangible success"/>
    <n v="169700"/>
    <n v="168048"/>
    <n v="99"/>
    <x v="0"/>
    <n v="2025"/>
    <x v="4"/>
    <s v="GBP"/>
    <n v="1386741600"/>
    <n v="1387087200"/>
    <b v="0"/>
    <b v="0"/>
    <s v="publishing/nonfiction"/>
    <n v="82.986666666666665"/>
    <x v="5"/>
    <s v="nonfiction"/>
  </r>
  <r>
    <n v="706"/>
    <s v="Moreno Ltd"/>
    <s v="Customer-focused multimedia methodology"/>
    <n v="108400"/>
    <n v="138586"/>
    <n v="128"/>
    <x v="1"/>
    <n v="1345"/>
    <x v="2"/>
    <s v="AUD"/>
    <n v="1546754400"/>
    <n v="1547445600"/>
    <b v="0"/>
    <b v="1"/>
    <s v="technology/web"/>
    <n v="103.03791821561339"/>
    <x v="2"/>
    <s v="web"/>
  </r>
  <r>
    <n v="707"/>
    <s v="Moore, Cook and Wright"/>
    <s v="Visionary maximized Local Area Network"/>
    <n v="7300"/>
    <n v="11579"/>
    <n v="159"/>
    <x v="1"/>
    <n v="168"/>
    <x v="1"/>
    <s v="USD"/>
    <n v="1544248800"/>
    <n v="1547359200"/>
    <b v="0"/>
    <b v="0"/>
    <s v="film &amp; video/drama"/>
    <n v="68.922619047619051"/>
    <x v="4"/>
    <s v="drama"/>
  </r>
  <r>
    <n v="708"/>
    <s v="Ortega LLC"/>
    <s v="Secured bifurcated intranet"/>
    <n v="1700"/>
    <n v="12020"/>
    <n v="707"/>
    <x v="1"/>
    <n v="137"/>
    <x v="5"/>
    <s v="CHF"/>
    <n v="1495429200"/>
    <n v="1496293200"/>
    <b v="0"/>
    <b v="0"/>
    <s v="theater/plays"/>
    <n v="87.737226277372258"/>
    <x v="3"/>
    <s v="plays"/>
  </r>
  <r>
    <n v="709"/>
    <s v="Silva, Walker and Martin"/>
    <s v="Grass-roots 4thgeneration product"/>
    <n v="9800"/>
    <n v="13954"/>
    <n v="142"/>
    <x v="1"/>
    <n v="186"/>
    <x v="6"/>
    <s v="EUR"/>
    <n v="1334811600"/>
    <n v="1335416400"/>
    <b v="0"/>
    <b v="0"/>
    <s v="theater/plays"/>
    <n v="75.021505376344081"/>
    <x v="3"/>
    <s v="plays"/>
  </r>
  <r>
    <n v="710"/>
    <s v="Huynh, Gallegos and Mills"/>
    <s v="Reduced next generation info-mediaries"/>
    <n v="4300"/>
    <n v="6358"/>
    <n v="148"/>
    <x v="1"/>
    <n v="125"/>
    <x v="1"/>
    <s v="USD"/>
    <n v="1531544400"/>
    <n v="1532149200"/>
    <b v="0"/>
    <b v="1"/>
    <s v="theater/plays"/>
    <n v="50.863999999999997"/>
    <x v="3"/>
    <s v="plays"/>
  </r>
  <r>
    <n v="711"/>
    <s v="Anderson LLC"/>
    <s v="Customizable full-range artificial intelligence"/>
    <n v="6200"/>
    <n v="1260"/>
    <n v="20"/>
    <x v="0"/>
    <n v="14"/>
    <x v="6"/>
    <s v="EUR"/>
    <n v="1453615200"/>
    <n v="1453788000"/>
    <b v="1"/>
    <b v="1"/>
    <s v="theater/plays"/>
    <n v="90"/>
    <x v="3"/>
    <s v="plays"/>
  </r>
  <r>
    <n v="712"/>
    <s v="Garza-Bryant"/>
    <s v="Programmable leadingedge contingency"/>
    <n v="800"/>
    <n v="14725"/>
    <n v="1841"/>
    <x v="1"/>
    <n v="202"/>
    <x v="1"/>
    <s v="USD"/>
    <n v="1467954000"/>
    <n v="1471496400"/>
    <b v="0"/>
    <b v="0"/>
    <s v="theater/plays"/>
    <n v="72.896039603960389"/>
    <x v="3"/>
    <s v="plays"/>
  </r>
  <r>
    <n v="713"/>
    <s v="Mays LLC"/>
    <s v="Multi-layered global groupware"/>
    <n v="6900"/>
    <n v="11174"/>
    <n v="162"/>
    <x v="1"/>
    <n v="103"/>
    <x v="1"/>
    <s v="USD"/>
    <n v="1471842000"/>
    <n v="1472878800"/>
    <b v="0"/>
    <b v="0"/>
    <s v="publishing/radio &amp; podcasts"/>
    <n v="108.48543689320388"/>
    <x v="5"/>
    <s v="radio &amp; podcasts"/>
  </r>
  <r>
    <n v="714"/>
    <s v="Evans-Jones"/>
    <s v="Switchable methodical superstructure"/>
    <n v="38500"/>
    <n v="182036"/>
    <n v="473"/>
    <x v="1"/>
    <n v="1785"/>
    <x v="1"/>
    <s v="USD"/>
    <n v="1408424400"/>
    <n v="1408510800"/>
    <b v="0"/>
    <b v="0"/>
    <s v="music/rock"/>
    <n v="101.98095238095237"/>
    <x v="1"/>
    <s v="rock"/>
  </r>
  <r>
    <n v="715"/>
    <s v="Fischer, Torres and Walker"/>
    <s v="Expanded even-keeled portal"/>
    <n v="118000"/>
    <n v="28870"/>
    <n v="24"/>
    <x v="0"/>
    <n v="656"/>
    <x v="1"/>
    <s v="USD"/>
    <n v="1281157200"/>
    <n v="1281589200"/>
    <b v="0"/>
    <b v="0"/>
    <s v="games/mobile games"/>
    <n v="44.009146341463413"/>
    <x v="6"/>
    <s v="mobile games"/>
  </r>
  <r>
    <n v="716"/>
    <s v="Tapia, Kramer and Hicks"/>
    <s v="Advanced modular moderator"/>
    <n v="2000"/>
    <n v="10353"/>
    <n v="518"/>
    <x v="1"/>
    <n v="157"/>
    <x v="1"/>
    <s v="USD"/>
    <n v="1373432400"/>
    <n v="1375851600"/>
    <b v="0"/>
    <b v="1"/>
    <s v="theater/plays"/>
    <n v="65.942675159235662"/>
    <x v="3"/>
    <s v="plays"/>
  </r>
  <r>
    <n v="717"/>
    <s v="Barnes, Wilcox and Riley"/>
    <s v="Reverse-engineered well-modulated ability"/>
    <n v="5600"/>
    <n v="13868"/>
    <n v="248"/>
    <x v="1"/>
    <n v="555"/>
    <x v="1"/>
    <s v="USD"/>
    <n v="1313989200"/>
    <n v="1315803600"/>
    <b v="0"/>
    <b v="0"/>
    <s v="film &amp; video/documentary"/>
    <n v="24.987387387387386"/>
    <x v="4"/>
    <s v="documentary"/>
  </r>
  <r>
    <n v="718"/>
    <s v="Reyes PLC"/>
    <s v="Expanded optimal pricing structure"/>
    <n v="8300"/>
    <n v="8317"/>
    <n v="100"/>
    <x v="1"/>
    <n v="297"/>
    <x v="1"/>
    <s v="USD"/>
    <n v="1371445200"/>
    <n v="1373691600"/>
    <b v="0"/>
    <b v="0"/>
    <s v="technology/wearables"/>
    <n v="28.003367003367003"/>
    <x v="2"/>
    <s v="wearables"/>
  </r>
  <r>
    <n v="719"/>
    <s v="Pace, Simpson and Watkins"/>
    <s v="Down-sized uniform ability"/>
    <n v="6900"/>
    <n v="10557"/>
    <n v="153"/>
    <x v="1"/>
    <n v="123"/>
    <x v="1"/>
    <s v="USD"/>
    <n v="1338267600"/>
    <n v="1339218000"/>
    <b v="0"/>
    <b v="0"/>
    <s v="publishing/fiction"/>
    <n v="85.829268292682926"/>
    <x v="5"/>
    <s v="fiction"/>
  </r>
  <r>
    <n v="720"/>
    <s v="Valenzuela, Davidson and Castro"/>
    <s v="Multi-layered upward-trending conglomeration"/>
    <n v="8700"/>
    <n v="3227"/>
    <n v="37"/>
    <x v="3"/>
    <n v="38"/>
    <x v="3"/>
    <s v="DKK"/>
    <n v="1519192800"/>
    <n v="1520402400"/>
    <b v="0"/>
    <b v="1"/>
    <s v="theater/plays"/>
    <n v="84.921052631578945"/>
    <x v="3"/>
    <s v="plays"/>
  </r>
  <r>
    <n v="721"/>
    <s v="Dominguez-Owens"/>
    <s v="Open-architected systematic intranet"/>
    <n v="123600"/>
    <n v="5429"/>
    <n v="4"/>
    <x v="3"/>
    <n v="60"/>
    <x v="1"/>
    <s v="USD"/>
    <n v="1522818000"/>
    <n v="1523336400"/>
    <b v="0"/>
    <b v="0"/>
    <s v="music/rock"/>
    <n v="90.483333333333334"/>
    <x v="1"/>
    <s v="rock"/>
  </r>
  <r>
    <n v="722"/>
    <s v="Thomas-Simmons"/>
    <s v="Proactive 24hour frame"/>
    <n v="48500"/>
    <n v="75906"/>
    <n v="157"/>
    <x v="1"/>
    <n v="3036"/>
    <x v="1"/>
    <s v="USD"/>
    <n v="1509948000"/>
    <n v="1512280800"/>
    <b v="0"/>
    <b v="0"/>
    <s v="film &amp; video/documentary"/>
    <n v="25.00197628458498"/>
    <x v="4"/>
    <s v="documentary"/>
  </r>
  <r>
    <n v="723"/>
    <s v="Beck-Knight"/>
    <s v="Exclusive fresh-thinking model"/>
    <n v="4900"/>
    <n v="13250"/>
    <n v="270"/>
    <x v="1"/>
    <n v="144"/>
    <x v="2"/>
    <s v="AUD"/>
    <n v="1456898400"/>
    <n v="1458709200"/>
    <b v="0"/>
    <b v="0"/>
    <s v="theater/plays"/>
    <n v="92.013888888888886"/>
    <x v="3"/>
    <s v="plays"/>
  </r>
  <r>
    <n v="724"/>
    <s v="Mccoy Ltd"/>
    <s v="Business-focused encompassing intranet"/>
    <n v="8400"/>
    <n v="11261"/>
    <n v="134"/>
    <x v="1"/>
    <n v="121"/>
    <x v="4"/>
    <s v="GBP"/>
    <n v="1413954000"/>
    <n v="1414126800"/>
    <b v="0"/>
    <b v="1"/>
    <s v="theater/plays"/>
    <n v="93.066115702479337"/>
    <x v="3"/>
    <s v="plays"/>
  </r>
  <r>
    <n v="725"/>
    <s v="Dawson-Tyler"/>
    <s v="Optional 6thgeneration access"/>
    <n v="193200"/>
    <n v="97369"/>
    <n v="50"/>
    <x v="0"/>
    <n v="1596"/>
    <x v="1"/>
    <s v="USD"/>
    <n v="1416031200"/>
    <n v="1416204000"/>
    <b v="0"/>
    <b v="0"/>
    <s v="games/mobile games"/>
    <n v="61.008145363408524"/>
    <x v="6"/>
    <s v="mobile games"/>
  </r>
  <r>
    <n v="726"/>
    <s v="Johns-Thomas"/>
    <s v="Realigned web-enabled functionalities"/>
    <n v="54300"/>
    <n v="48227"/>
    <n v="89"/>
    <x v="3"/>
    <n v="524"/>
    <x v="1"/>
    <s v="USD"/>
    <n v="1287982800"/>
    <n v="1288501200"/>
    <b v="0"/>
    <b v="1"/>
    <s v="theater/plays"/>
    <n v="92.036259541984734"/>
    <x v="3"/>
    <s v="plays"/>
  </r>
  <r>
    <n v="727"/>
    <s v="Quinn, Cruz and Schmidt"/>
    <s v="Enterprise-wide multimedia software"/>
    <n v="8900"/>
    <n v="14685"/>
    <n v="165"/>
    <x v="1"/>
    <n v="181"/>
    <x v="1"/>
    <s v="USD"/>
    <n v="1547964000"/>
    <n v="1552971600"/>
    <b v="0"/>
    <b v="0"/>
    <s v="technology/web"/>
    <n v="81.132596685082873"/>
    <x v="2"/>
    <s v="web"/>
  </r>
  <r>
    <n v="728"/>
    <s v="Stewart Inc"/>
    <s v="Versatile mission-critical knowledgebase"/>
    <n v="4200"/>
    <n v="735"/>
    <n v="18"/>
    <x v="0"/>
    <n v="10"/>
    <x v="1"/>
    <s v="USD"/>
    <n v="1464152400"/>
    <n v="1465102800"/>
    <b v="0"/>
    <b v="0"/>
    <s v="theater/plays"/>
    <n v="73.5"/>
    <x v="3"/>
    <s v="plays"/>
  </r>
  <r>
    <n v="729"/>
    <s v="Moore Group"/>
    <s v="Multi-lateral object-oriented open system"/>
    <n v="5600"/>
    <n v="10397"/>
    <n v="186"/>
    <x v="1"/>
    <n v="122"/>
    <x v="1"/>
    <s v="USD"/>
    <n v="1359957600"/>
    <n v="1360130400"/>
    <b v="0"/>
    <b v="0"/>
    <s v="film &amp; video/drama"/>
    <n v="85.221311475409834"/>
    <x v="4"/>
    <s v="drama"/>
  </r>
  <r>
    <n v="730"/>
    <s v="Carson PLC"/>
    <s v="Visionary system-worthy attitude"/>
    <n v="28800"/>
    <n v="118847"/>
    <n v="413"/>
    <x v="1"/>
    <n v="1071"/>
    <x v="0"/>
    <s v="CAD"/>
    <n v="1432357200"/>
    <n v="1432875600"/>
    <b v="0"/>
    <b v="0"/>
    <s v="technology/wearables"/>
    <n v="110.96825396825396"/>
    <x v="2"/>
    <s v="wearables"/>
  </r>
  <r>
    <n v="731"/>
    <s v="Cruz, Hall and Mason"/>
    <s v="Synergized content-based hierarchy"/>
    <n v="8000"/>
    <n v="7220"/>
    <n v="90"/>
    <x v="3"/>
    <n v="219"/>
    <x v="1"/>
    <s v="USD"/>
    <n v="1500786000"/>
    <n v="1500872400"/>
    <b v="0"/>
    <b v="0"/>
    <s v="technology/web"/>
    <n v="32.968036529680369"/>
    <x v="2"/>
    <s v="web"/>
  </r>
  <r>
    <n v="732"/>
    <s v="Glass, Baker and Jones"/>
    <s v="Business-focused 24hour access"/>
    <n v="117000"/>
    <n v="107622"/>
    <n v="92"/>
    <x v="0"/>
    <n v="1121"/>
    <x v="1"/>
    <s v="USD"/>
    <n v="1490158800"/>
    <n v="1492146000"/>
    <b v="0"/>
    <b v="1"/>
    <s v="music/rock"/>
    <n v="96.005352363960753"/>
    <x v="1"/>
    <s v="rock"/>
  </r>
  <r>
    <n v="733"/>
    <s v="Marquez-Kerr"/>
    <s v="Automated hybrid orchestration"/>
    <n v="15800"/>
    <n v="83267"/>
    <n v="527"/>
    <x v="1"/>
    <n v="980"/>
    <x v="1"/>
    <s v="USD"/>
    <n v="1406178000"/>
    <n v="1407301200"/>
    <b v="0"/>
    <b v="0"/>
    <s v="music/metal"/>
    <n v="84.96632653061225"/>
    <x v="1"/>
    <s v="metal"/>
  </r>
  <r>
    <n v="734"/>
    <s v="Stone PLC"/>
    <s v="Exclusive 5thgeneration leverage"/>
    <n v="4200"/>
    <n v="13404"/>
    <n v="319"/>
    <x v="1"/>
    <n v="536"/>
    <x v="1"/>
    <s v="USD"/>
    <n v="1485583200"/>
    <n v="1486620000"/>
    <b v="0"/>
    <b v="1"/>
    <s v="theater/plays"/>
    <n v="25.007462686567163"/>
    <x v="3"/>
    <s v="plays"/>
  </r>
  <r>
    <n v="735"/>
    <s v="Caldwell PLC"/>
    <s v="Grass-roots zero administration alliance"/>
    <n v="37100"/>
    <n v="131404"/>
    <n v="354"/>
    <x v="1"/>
    <n v="1991"/>
    <x v="1"/>
    <s v="USD"/>
    <n v="1459314000"/>
    <n v="1459918800"/>
    <b v="0"/>
    <b v="0"/>
    <s v="photography/photography books"/>
    <n v="65.998995479658461"/>
    <x v="7"/>
    <s v="photography books"/>
  </r>
  <r>
    <n v="736"/>
    <s v="Silva-Hawkins"/>
    <s v="Proactive heuristic orchestration"/>
    <n v="7700"/>
    <n v="2533"/>
    <n v="33"/>
    <x v="3"/>
    <n v="29"/>
    <x v="1"/>
    <s v="USD"/>
    <n v="1424412000"/>
    <n v="1424757600"/>
    <b v="0"/>
    <b v="0"/>
    <s v="publishing/nonfiction"/>
    <n v="87.34482758620689"/>
    <x v="5"/>
    <s v="nonfiction"/>
  </r>
  <r>
    <n v="737"/>
    <s v="Gardner Inc"/>
    <s v="Function-based systematic Graphical User Interface"/>
    <n v="3700"/>
    <n v="5028"/>
    <n v="136"/>
    <x v="1"/>
    <n v="180"/>
    <x v="1"/>
    <s v="USD"/>
    <n v="1478844000"/>
    <n v="1479880800"/>
    <b v="0"/>
    <b v="0"/>
    <s v="music/indie rock"/>
    <n v="27.933333333333334"/>
    <x v="1"/>
    <s v="indie rock"/>
  </r>
  <r>
    <n v="738"/>
    <s v="Garcia Group"/>
    <s v="Extended zero administration software"/>
    <n v="74700"/>
    <n v="1557"/>
    <n v="2"/>
    <x v="0"/>
    <n v="15"/>
    <x v="1"/>
    <s v="USD"/>
    <n v="1416117600"/>
    <n v="1418018400"/>
    <b v="0"/>
    <b v="1"/>
    <s v="theater/plays"/>
    <n v="103.8"/>
    <x v="3"/>
    <s v="plays"/>
  </r>
  <r>
    <n v="739"/>
    <s v="Meyer-Avila"/>
    <s v="Multi-tiered discrete support"/>
    <n v="10000"/>
    <n v="6100"/>
    <n v="61"/>
    <x v="0"/>
    <n v="191"/>
    <x v="1"/>
    <s v="USD"/>
    <n v="1340946000"/>
    <n v="1341032400"/>
    <b v="0"/>
    <b v="0"/>
    <s v="music/indie rock"/>
    <n v="31.937172774869111"/>
    <x v="1"/>
    <s v="indie rock"/>
  </r>
  <r>
    <n v="740"/>
    <s v="Nelson, Smith and Graham"/>
    <s v="Phased system-worthy conglomeration"/>
    <n v="5300"/>
    <n v="1592"/>
    <n v="30"/>
    <x v="0"/>
    <n v="16"/>
    <x v="1"/>
    <s v="USD"/>
    <n v="1486101600"/>
    <n v="1486360800"/>
    <b v="0"/>
    <b v="0"/>
    <s v="theater/plays"/>
    <n v="99.5"/>
    <x v="3"/>
    <s v="plays"/>
  </r>
  <r>
    <n v="741"/>
    <s v="Garcia Ltd"/>
    <s v="Balanced mobile alliance"/>
    <n v="1200"/>
    <n v="14150"/>
    <n v="1179"/>
    <x v="1"/>
    <n v="130"/>
    <x v="1"/>
    <s v="USD"/>
    <n v="1274590800"/>
    <n v="1274677200"/>
    <b v="0"/>
    <b v="0"/>
    <s v="theater/plays"/>
    <n v="108.84615384615384"/>
    <x v="3"/>
    <s v="plays"/>
  </r>
  <r>
    <n v="742"/>
    <s v="West-Stevens"/>
    <s v="Reactive solution-oriented groupware"/>
    <n v="1200"/>
    <n v="13513"/>
    <n v="1126"/>
    <x v="1"/>
    <n v="122"/>
    <x v="1"/>
    <s v="USD"/>
    <n v="1263880800"/>
    <n v="1267509600"/>
    <b v="0"/>
    <b v="0"/>
    <s v="music/electric music"/>
    <n v="110.76229508196721"/>
    <x v="1"/>
    <s v="electric music"/>
  </r>
  <r>
    <n v="743"/>
    <s v="Clark-Conrad"/>
    <s v="Exclusive bandwidth-monitored orchestration"/>
    <n v="3900"/>
    <n v="504"/>
    <n v="13"/>
    <x v="0"/>
    <n v="17"/>
    <x v="1"/>
    <s v="USD"/>
    <n v="1445403600"/>
    <n v="1445922000"/>
    <b v="0"/>
    <b v="1"/>
    <s v="theater/plays"/>
    <n v="29.647058823529413"/>
    <x v="3"/>
    <s v="plays"/>
  </r>
  <r>
    <n v="744"/>
    <s v="Fitzgerald Group"/>
    <s v="Intuitive exuding initiative"/>
    <n v="2000"/>
    <n v="14240"/>
    <n v="712"/>
    <x v="1"/>
    <n v="140"/>
    <x v="1"/>
    <s v="USD"/>
    <n v="1533877200"/>
    <n v="1534050000"/>
    <b v="0"/>
    <b v="1"/>
    <s v="theater/plays"/>
    <n v="101.71428571428571"/>
    <x v="3"/>
    <s v="plays"/>
  </r>
  <r>
    <n v="745"/>
    <s v="Hill, Mccann and Moore"/>
    <s v="Streamlined needs-based knowledge user"/>
    <n v="6900"/>
    <n v="2091"/>
    <n v="30"/>
    <x v="0"/>
    <n v="34"/>
    <x v="1"/>
    <s v="USD"/>
    <n v="1275195600"/>
    <n v="1277528400"/>
    <b v="0"/>
    <b v="0"/>
    <s v="technology/wearables"/>
    <n v="61.5"/>
    <x v="2"/>
    <s v="wearables"/>
  </r>
  <r>
    <n v="746"/>
    <s v="Edwards LLC"/>
    <s v="Automated system-worthy structure"/>
    <n v="55800"/>
    <n v="118580"/>
    <n v="213"/>
    <x v="1"/>
    <n v="3388"/>
    <x v="1"/>
    <s v="USD"/>
    <n v="1318136400"/>
    <n v="1318568400"/>
    <b v="0"/>
    <b v="0"/>
    <s v="technology/web"/>
    <n v="35"/>
    <x v="2"/>
    <s v="web"/>
  </r>
  <r>
    <n v="747"/>
    <s v="Greer and Sons"/>
    <s v="Secured clear-thinking intranet"/>
    <n v="4900"/>
    <n v="11214"/>
    <n v="229"/>
    <x v="1"/>
    <n v="280"/>
    <x v="1"/>
    <s v="USD"/>
    <n v="1283403600"/>
    <n v="1284354000"/>
    <b v="0"/>
    <b v="0"/>
    <s v="theater/plays"/>
    <n v="40.049999999999997"/>
    <x v="3"/>
    <s v="plays"/>
  </r>
  <r>
    <n v="748"/>
    <s v="Martinez PLC"/>
    <s v="Cloned actuating architecture"/>
    <n v="194900"/>
    <n v="68137"/>
    <n v="35"/>
    <x v="3"/>
    <n v="614"/>
    <x v="1"/>
    <s v="USD"/>
    <n v="1267423200"/>
    <n v="1269579600"/>
    <b v="0"/>
    <b v="1"/>
    <s v="film &amp; video/animation"/>
    <n v="110.97231270358306"/>
    <x v="4"/>
    <s v="animation"/>
  </r>
  <r>
    <n v="749"/>
    <s v="Hunter-Logan"/>
    <s v="Down-sized needs-based task-force"/>
    <n v="8600"/>
    <n v="13527"/>
    <n v="157"/>
    <x v="1"/>
    <n v="366"/>
    <x v="6"/>
    <s v="EUR"/>
    <n v="1412744400"/>
    <n v="1413781200"/>
    <b v="0"/>
    <b v="1"/>
    <s v="technology/wearables"/>
    <n v="36.959016393442624"/>
    <x v="2"/>
    <s v="wearables"/>
  </r>
  <r>
    <n v="750"/>
    <s v="Ramos and Sons"/>
    <s v="Extended responsive Internet solution"/>
    <n v="100"/>
    <n v="1"/>
    <n v="1"/>
    <x v="0"/>
    <n v="1"/>
    <x v="4"/>
    <s v="GBP"/>
    <n v="1277960400"/>
    <n v="1280120400"/>
    <b v="0"/>
    <b v="0"/>
    <s v="music/electric music"/>
    <n v="1"/>
    <x v="1"/>
    <s v="electric music"/>
  </r>
  <r>
    <n v="751"/>
    <s v="Lane-Barber"/>
    <s v="Universal value-added moderator"/>
    <n v="3600"/>
    <n v="8363"/>
    <n v="232"/>
    <x v="1"/>
    <n v="270"/>
    <x v="1"/>
    <s v="USD"/>
    <n v="1458190800"/>
    <n v="1459486800"/>
    <b v="1"/>
    <b v="1"/>
    <s v="publishing/nonfiction"/>
    <n v="30.974074074074075"/>
    <x v="5"/>
    <s v="nonfiction"/>
  </r>
  <r>
    <n v="752"/>
    <s v="Lowery Group"/>
    <s v="Sharable motivating emulation"/>
    <n v="5800"/>
    <n v="5362"/>
    <n v="92"/>
    <x v="3"/>
    <n v="114"/>
    <x v="1"/>
    <s v="USD"/>
    <n v="1280984400"/>
    <n v="1282539600"/>
    <b v="0"/>
    <b v="1"/>
    <s v="theater/plays"/>
    <n v="47.035087719298247"/>
    <x v="3"/>
    <s v="plays"/>
  </r>
  <r>
    <n v="753"/>
    <s v="Guerrero-Griffin"/>
    <s v="Networked web-enabled product"/>
    <n v="4700"/>
    <n v="12065"/>
    <n v="257"/>
    <x v="1"/>
    <n v="137"/>
    <x v="1"/>
    <s v="USD"/>
    <n v="1274590800"/>
    <n v="1275886800"/>
    <b v="0"/>
    <b v="0"/>
    <s v="photography/photography books"/>
    <n v="88.065693430656935"/>
    <x v="7"/>
    <s v="photography books"/>
  </r>
  <r>
    <n v="754"/>
    <s v="Perez, Reed and Lee"/>
    <s v="Advanced dedicated encoding"/>
    <n v="70400"/>
    <n v="118603"/>
    <n v="168"/>
    <x v="1"/>
    <n v="3205"/>
    <x v="1"/>
    <s v="USD"/>
    <n v="1351400400"/>
    <n v="1355983200"/>
    <b v="0"/>
    <b v="0"/>
    <s v="theater/plays"/>
    <n v="37.005616224648989"/>
    <x v="3"/>
    <s v="plays"/>
  </r>
  <r>
    <n v="755"/>
    <s v="Chen, Pollard and Clarke"/>
    <s v="Stand-alone multi-state project"/>
    <n v="4500"/>
    <n v="7496"/>
    <n v="167"/>
    <x v="1"/>
    <n v="288"/>
    <x v="3"/>
    <s v="DKK"/>
    <n v="1514354400"/>
    <n v="1515391200"/>
    <b v="0"/>
    <b v="1"/>
    <s v="theater/plays"/>
    <n v="26.027777777777779"/>
    <x v="3"/>
    <s v="plays"/>
  </r>
  <r>
    <n v="756"/>
    <s v="Serrano, Gallagher and Griffith"/>
    <s v="Customizable bi-directional monitoring"/>
    <n v="1300"/>
    <n v="10037"/>
    <n v="772"/>
    <x v="1"/>
    <n v="148"/>
    <x v="1"/>
    <s v="USD"/>
    <n v="1421733600"/>
    <n v="1422252000"/>
    <b v="0"/>
    <b v="0"/>
    <s v="theater/plays"/>
    <n v="67.817567567567565"/>
    <x v="3"/>
    <s v="plays"/>
  </r>
  <r>
    <n v="757"/>
    <s v="Callahan-Gilbert"/>
    <s v="Profit-focused motivating function"/>
    <n v="1400"/>
    <n v="5696"/>
    <n v="407"/>
    <x v="1"/>
    <n v="114"/>
    <x v="1"/>
    <s v="USD"/>
    <n v="1305176400"/>
    <n v="1305522000"/>
    <b v="0"/>
    <b v="0"/>
    <s v="film &amp; video/drama"/>
    <n v="49.964912280701753"/>
    <x v="4"/>
    <s v="drama"/>
  </r>
  <r>
    <n v="758"/>
    <s v="Logan-Miranda"/>
    <s v="Proactive systemic firmware"/>
    <n v="29600"/>
    <n v="167005"/>
    <n v="564"/>
    <x v="1"/>
    <n v="1518"/>
    <x v="0"/>
    <s v="CAD"/>
    <n v="1414126800"/>
    <n v="1414904400"/>
    <b v="0"/>
    <b v="0"/>
    <s v="music/rock"/>
    <n v="110.01646903820817"/>
    <x v="1"/>
    <s v="rock"/>
  </r>
  <r>
    <n v="759"/>
    <s v="Rodriguez PLC"/>
    <s v="Grass-roots upward-trending installation"/>
    <n v="167500"/>
    <n v="114615"/>
    <n v="68"/>
    <x v="0"/>
    <n v="1274"/>
    <x v="1"/>
    <s v="USD"/>
    <n v="1517810400"/>
    <n v="1520402400"/>
    <b v="0"/>
    <b v="0"/>
    <s v="music/electric music"/>
    <n v="89.964678178963894"/>
    <x v="1"/>
    <s v="electric music"/>
  </r>
  <r>
    <n v="760"/>
    <s v="Smith-Kennedy"/>
    <s v="Virtual heuristic hub"/>
    <n v="48300"/>
    <n v="16592"/>
    <n v="34"/>
    <x v="0"/>
    <n v="210"/>
    <x v="6"/>
    <s v="EUR"/>
    <n v="1564635600"/>
    <n v="1567141200"/>
    <b v="0"/>
    <b v="1"/>
    <s v="games/video games"/>
    <n v="79.009523809523813"/>
    <x v="6"/>
    <s v="video games"/>
  </r>
  <r>
    <n v="761"/>
    <s v="Mitchell-Lee"/>
    <s v="Customizable leadingedge model"/>
    <n v="2200"/>
    <n v="14420"/>
    <n v="655"/>
    <x v="1"/>
    <n v="166"/>
    <x v="1"/>
    <s v="USD"/>
    <n v="1500699600"/>
    <n v="1501131600"/>
    <b v="0"/>
    <b v="0"/>
    <s v="music/rock"/>
    <n v="86.867469879518069"/>
    <x v="1"/>
    <s v="rock"/>
  </r>
  <r>
    <n v="762"/>
    <s v="Davis Ltd"/>
    <s v="Upgradable uniform service-desk"/>
    <n v="3500"/>
    <n v="6204"/>
    <n v="177"/>
    <x v="1"/>
    <n v="100"/>
    <x v="2"/>
    <s v="AUD"/>
    <n v="1354082400"/>
    <n v="1355032800"/>
    <b v="0"/>
    <b v="0"/>
    <s v="music/jazz"/>
    <n v="62.04"/>
    <x v="1"/>
    <s v="jazz"/>
  </r>
  <r>
    <n v="763"/>
    <s v="Rowland PLC"/>
    <s v="Inverse client-driven product"/>
    <n v="5600"/>
    <n v="6338"/>
    <n v="113"/>
    <x v="1"/>
    <n v="235"/>
    <x v="1"/>
    <s v="USD"/>
    <n v="1336453200"/>
    <n v="1339477200"/>
    <b v="0"/>
    <b v="1"/>
    <s v="theater/plays"/>
    <n v="26.970212765957445"/>
    <x v="3"/>
    <s v="plays"/>
  </r>
  <r>
    <n v="764"/>
    <s v="Shaffer-Mason"/>
    <s v="Managed bandwidth-monitored system engine"/>
    <n v="1100"/>
    <n v="8010"/>
    <n v="728"/>
    <x v="1"/>
    <n v="148"/>
    <x v="1"/>
    <s v="USD"/>
    <n v="1305262800"/>
    <n v="1305954000"/>
    <b v="0"/>
    <b v="0"/>
    <s v="music/rock"/>
    <n v="54.121621621621621"/>
    <x v="1"/>
    <s v="rock"/>
  </r>
  <r>
    <n v="765"/>
    <s v="Matthews LLC"/>
    <s v="Advanced transitional help-desk"/>
    <n v="3900"/>
    <n v="8125"/>
    <n v="208"/>
    <x v="1"/>
    <n v="198"/>
    <x v="1"/>
    <s v="USD"/>
    <n v="1492232400"/>
    <n v="1494392400"/>
    <b v="1"/>
    <b v="1"/>
    <s v="music/indie rock"/>
    <n v="41.035353535353536"/>
    <x v="1"/>
    <s v="indie rock"/>
  </r>
  <r>
    <n v="766"/>
    <s v="Montgomery-Castro"/>
    <s v="De-engineered disintermediate encryption"/>
    <n v="43800"/>
    <n v="13653"/>
    <n v="31"/>
    <x v="0"/>
    <n v="248"/>
    <x v="2"/>
    <s v="AUD"/>
    <n v="1537333200"/>
    <n v="1537419600"/>
    <b v="0"/>
    <b v="0"/>
    <s v="film &amp; video/science fiction"/>
    <n v="55.052419354838712"/>
    <x v="4"/>
    <s v="science fiction"/>
  </r>
  <r>
    <n v="767"/>
    <s v="Hale, Pearson and Jenkins"/>
    <s v="Upgradable attitude-oriented project"/>
    <n v="97200"/>
    <n v="55372"/>
    <n v="57"/>
    <x v="0"/>
    <n v="513"/>
    <x v="1"/>
    <s v="USD"/>
    <n v="1444107600"/>
    <n v="1447999200"/>
    <b v="0"/>
    <b v="0"/>
    <s v="publishing/translations"/>
    <n v="107.93762183235867"/>
    <x v="5"/>
    <s v="translations"/>
  </r>
  <r>
    <n v="768"/>
    <s v="Ramirez-Calderon"/>
    <s v="Fundamental zero tolerance alliance"/>
    <n v="4800"/>
    <n v="11088"/>
    <n v="231"/>
    <x v="1"/>
    <n v="150"/>
    <x v="1"/>
    <s v="USD"/>
    <n v="1386741600"/>
    <n v="1388037600"/>
    <b v="0"/>
    <b v="0"/>
    <s v="theater/plays"/>
    <n v="73.92"/>
    <x v="3"/>
    <s v="plays"/>
  </r>
  <r>
    <n v="769"/>
    <s v="Johnson-Morales"/>
    <s v="Devolved 24hour forecast"/>
    <n v="125600"/>
    <n v="109106"/>
    <n v="87"/>
    <x v="0"/>
    <n v="3410"/>
    <x v="1"/>
    <s v="USD"/>
    <n v="1376542800"/>
    <n v="1378789200"/>
    <b v="0"/>
    <b v="0"/>
    <s v="games/video games"/>
    <n v="31.995894428152493"/>
    <x v="6"/>
    <s v="video games"/>
  </r>
  <r>
    <n v="770"/>
    <s v="Mathis-Rodriguez"/>
    <s v="User-centric attitude-oriented intranet"/>
    <n v="4300"/>
    <n v="11642"/>
    <n v="271"/>
    <x v="1"/>
    <n v="216"/>
    <x v="6"/>
    <s v="EUR"/>
    <n v="1397451600"/>
    <n v="1398056400"/>
    <b v="0"/>
    <b v="1"/>
    <s v="theater/plays"/>
    <n v="53.898148148148145"/>
    <x v="3"/>
    <s v="plays"/>
  </r>
  <r>
    <n v="771"/>
    <s v="Smith, Mack and Williams"/>
    <s v="Self-enabling 5thgeneration paradigm"/>
    <n v="5600"/>
    <n v="2769"/>
    <n v="49"/>
    <x v="3"/>
    <n v="26"/>
    <x v="1"/>
    <s v="USD"/>
    <n v="1548482400"/>
    <n v="1550815200"/>
    <b v="0"/>
    <b v="0"/>
    <s v="theater/plays"/>
    <n v="106.5"/>
    <x v="3"/>
    <s v="plays"/>
  </r>
  <r>
    <n v="772"/>
    <s v="Johnson-Pace"/>
    <s v="Persistent 3rdgeneration moratorium"/>
    <n v="149600"/>
    <n v="169586"/>
    <n v="113"/>
    <x v="1"/>
    <n v="5139"/>
    <x v="1"/>
    <s v="USD"/>
    <n v="1549692000"/>
    <n v="1550037600"/>
    <b v="0"/>
    <b v="0"/>
    <s v="music/indie rock"/>
    <n v="32.999805409612762"/>
    <x v="1"/>
    <s v="indie rock"/>
  </r>
  <r>
    <n v="773"/>
    <s v="Meza, Kirby and Patel"/>
    <s v="Cross-platform empowering project"/>
    <n v="53100"/>
    <n v="101185"/>
    <n v="191"/>
    <x v="1"/>
    <n v="2353"/>
    <x v="1"/>
    <s v="USD"/>
    <n v="1492059600"/>
    <n v="1492923600"/>
    <b v="0"/>
    <b v="0"/>
    <s v="theater/plays"/>
    <n v="43.00254993625159"/>
    <x v="3"/>
    <s v="plays"/>
  </r>
  <r>
    <n v="774"/>
    <s v="Gonzalez-Snow"/>
    <s v="Polarized user-facing interface"/>
    <n v="5000"/>
    <n v="6775"/>
    <n v="136"/>
    <x v="1"/>
    <n v="78"/>
    <x v="6"/>
    <s v="EUR"/>
    <n v="1463979600"/>
    <n v="1467522000"/>
    <b v="0"/>
    <b v="0"/>
    <s v="technology/web"/>
    <n v="86.858974358974365"/>
    <x v="2"/>
    <s v="web"/>
  </r>
  <r>
    <n v="775"/>
    <s v="Murphy LLC"/>
    <s v="Customer-focused non-volatile framework"/>
    <n v="9400"/>
    <n v="968"/>
    <n v="10"/>
    <x v="0"/>
    <n v="10"/>
    <x v="1"/>
    <s v="USD"/>
    <n v="1415253600"/>
    <n v="1416117600"/>
    <b v="0"/>
    <b v="0"/>
    <s v="music/rock"/>
    <n v="96.8"/>
    <x v="1"/>
    <s v="rock"/>
  </r>
  <r>
    <n v="776"/>
    <s v="Taylor-Rowe"/>
    <s v="Synchronized multimedia frame"/>
    <n v="110800"/>
    <n v="72623"/>
    <n v="66"/>
    <x v="0"/>
    <n v="2201"/>
    <x v="1"/>
    <s v="USD"/>
    <n v="1562216400"/>
    <n v="1563771600"/>
    <b v="0"/>
    <b v="0"/>
    <s v="theater/plays"/>
    <n v="32.995456610631528"/>
    <x v="3"/>
    <s v="plays"/>
  </r>
  <r>
    <n v="777"/>
    <s v="Henderson Ltd"/>
    <s v="Open-architected stable algorithm"/>
    <n v="93800"/>
    <n v="45987"/>
    <n v="49"/>
    <x v="0"/>
    <n v="676"/>
    <x v="1"/>
    <s v="USD"/>
    <n v="1316754000"/>
    <n v="1319259600"/>
    <b v="0"/>
    <b v="0"/>
    <s v="theater/plays"/>
    <n v="68.028106508875737"/>
    <x v="3"/>
    <s v="plays"/>
  </r>
  <r>
    <n v="778"/>
    <s v="Moss-Guzman"/>
    <s v="Cross-platform optimizing website"/>
    <n v="1300"/>
    <n v="10243"/>
    <n v="788"/>
    <x v="1"/>
    <n v="174"/>
    <x v="5"/>
    <s v="CHF"/>
    <n v="1313211600"/>
    <n v="1313643600"/>
    <b v="0"/>
    <b v="0"/>
    <s v="film &amp; video/animation"/>
    <n v="58.867816091954026"/>
    <x v="4"/>
    <s v="animation"/>
  </r>
  <r>
    <n v="779"/>
    <s v="Webb Group"/>
    <s v="Public-key actuating projection"/>
    <n v="108700"/>
    <n v="87293"/>
    <n v="80"/>
    <x v="0"/>
    <n v="831"/>
    <x v="1"/>
    <s v="USD"/>
    <n v="1439528400"/>
    <n v="1440306000"/>
    <b v="0"/>
    <b v="1"/>
    <s v="theater/plays"/>
    <n v="105.04572803850782"/>
    <x v="3"/>
    <s v="plays"/>
  </r>
  <r>
    <n v="780"/>
    <s v="Brooks-Rodriguez"/>
    <s v="Implemented intangible instruction set"/>
    <n v="5100"/>
    <n v="5421"/>
    <n v="106"/>
    <x v="1"/>
    <n v="164"/>
    <x v="1"/>
    <s v="USD"/>
    <n v="1469163600"/>
    <n v="1470805200"/>
    <b v="0"/>
    <b v="1"/>
    <s v="film &amp; video/drama"/>
    <n v="33.054878048780488"/>
    <x v="4"/>
    <s v="drama"/>
  </r>
  <r>
    <n v="781"/>
    <s v="Thomas Ltd"/>
    <s v="Cross-group interactive architecture"/>
    <n v="8700"/>
    <n v="4414"/>
    <n v="51"/>
    <x v="3"/>
    <n v="56"/>
    <x v="5"/>
    <s v="CHF"/>
    <n v="1288501200"/>
    <n v="1292911200"/>
    <b v="0"/>
    <b v="0"/>
    <s v="theater/plays"/>
    <n v="78.821428571428569"/>
    <x v="3"/>
    <s v="plays"/>
  </r>
  <r>
    <n v="782"/>
    <s v="Williams and Sons"/>
    <s v="Centralized asymmetric framework"/>
    <n v="5100"/>
    <n v="10981"/>
    <n v="215"/>
    <x v="1"/>
    <n v="161"/>
    <x v="1"/>
    <s v="USD"/>
    <n v="1298959200"/>
    <n v="1301374800"/>
    <b v="0"/>
    <b v="1"/>
    <s v="film &amp; video/animation"/>
    <n v="68.204968944099377"/>
    <x v="4"/>
    <s v="animation"/>
  </r>
  <r>
    <n v="783"/>
    <s v="Vega, Chan and Carney"/>
    <s v="Down-sized systematic utilization"/>
    <n v="7400"/>
    <n v="10451"/>
    <n v="141"/>
    <x v="1"/>
    <n v="138"/>
    <x v="1"/>
    <s v="USD"/>
    <n v="1387260000"/>
    <n v="1387864800"/>
    <b v="0"/>
    <b v="0"/>
    <s v="music/rock"/>
    <n v="75.731884057971016"/>
    <x v="1"/>
    <s v="rock"/>
  </r>
  <r>
    <n v="784"/>
    <s v="Byrd Group"/>
    <s v="Profound fault-tolerant model"/>
    <n v="88900"/>
    <n v="102535"/>
    <n v="115"/>
    <x v="1"/>
    <n v="3308"/>
    <x v="1"/>
    <s v="USD"/>
    <n v="1457244000"/>
    <n v="1458190800"/>
    <b v="0"/>
    <b v="0"/>
    <s v="technology/web"/>
    <n v="30.996070133010882"/>
    <x v="2"/>
    <s v="web"/>
  </r>
  <r>
    <n v="785"/>
    <s v="Peterson, Fletcher and Sanchez"/>
    <s v="Multi-channeled bi-directional moratorium"/>
    <n v="6700"/>
    <n v="12939"/>
    <n v="193"/>
    <x v="1"/>
    <n v="127"/>
    <x v="2"/>
    <s v="AUD"/>
    <n v="1556341200"/>
    <n v="1559278800"/>
    <b v="0"/>
    <b v="1"/>
    <s v="film &amp; video/animation"/>
    <n v="101.88188976377953"/>
    <x v="4"/>
    <s v="animation"/>
  </r>
  <r>
    <n v="786"/>
    <s v="Smith-Brown"/>
    <s v="Object-based content-based ability"/>
    <n v="1500"/>
    <n v="10946"/>
    <n v="730"/>
    <x v="1"/>
    <n v="207"/>
    <x v="6"/>
    <s v="EUR"/>
    <n v="1522126800"/>
    <n v="1522731600"/>
    <b v="0"/>
    <b v="1"/>
    <s v="music/jazz"/>
    <n v="52.879227053140099"/>
    <x v="1"/>
    <s v="jazz"/>
  </r>
  <r>
    <n v="787"/>
    <s v="Vance-Glover"/>
    <s v="Progressive coherent secured line"/>
    <n v="61200"/>
    <n v="60994"/>
    <n v="100"/>
    <x v="0"/>
    <n v="859"/>
    <x v="0"/>
    <s v="CAD"/>
    <n v="1305954000"/>
    <n v="1306731600"/>
    <b v="0"/>
    <b v="0"/>
    <s v="music/rock"/>
    <n v="71.005820721769496"/>
    <x v="1"/>
    <s v="rock"/>
  </r>
  <r>
    <n v="788"/>
    <s v="Joyce PLC"/>
    <s v="Synchronized directional capability"/>
    <n v="3600"/>
    <n v="3174"/>
    <n v="88"/>
    <x v="2"/>
    <n v="31"/>
    <x v="1"/>
    <s v="USD"/>
    <n v="1350709200"/>
    <n v="1352527200"/>
    <b v="0"/>
    <b v="0"/>
    <s v="film &amp; video/animation"/>
    <n v="102.38709677419355"/>
    <x v="4"/>
    <s v="animation"/>
  </r>
  <r>
    <n v="789"/>
    <s v="Kennedy-Miller"/>
    <s v="Cross-platform composite migration"/>
    <n v="9000"/>
    <n v="3351"/>
    <n v="37"/>
    <x v="0"/>
    <n v="45"/>
    <x v="1"/>
    <s v="USD"/>
    <n v="1401166800"/>
    <n v="1404363600"/>
    <b v="0"/>
    <b v="0"/>
    <s v="theater/plays"/>
    <n v="74.466666666666669"/>
    <x v="3"/>
    <s v="plays"/>
  </r>
  <r>
    <n v="790"/>
    <s v="White-Obrien"/>
    <s v="Operative local pricing structure"/>
    <n v="185900"/>
    <n v="56774"/>
    <n v="31"/>
    <x v="3"/>
    <n v="1113"/>
    <x v="1"/>
    <s v="USD"/>
    <n v="1266127200"/>
    <n v="1266645600"/>
    <b v="0"/>
    <b v="0"/>
    <s v="theater/plays"/>
    <n v="51.009883198562441"/>
    <x v="3"/>
    <s v="plays"/>
  </r>
  <r>
    <n v="791"/>
    <s v="Stafford, Hess and Raymond"/>
    <s v="Optional web-enabled extranet"/>
    <n v="2100"/>
    <n v="540"/>
    <n v="26"/>
    <x v="0"/>
    <n v="6"/>
    <x v="1"/>
    <s v="USD"/>
    <n v="1481436000"/>
    <n v="1482818400"/>
    <b v="0"/>
    <b v="0"/>
    <s v="food/food trucks"/>
    <n v="90"/>
    <x v="0"/>
    <s v="food trucks"/>
  </r>
  <r>
    <n v="792"/>
    <s v="Jordan, Schneider and Hall"/>
    <s v="Reduced 6thgeneration intranet"/>
    <n v="2000"/>
    <n v="680"/>
    <n v="34"/>
    <x v="0"/>
    <n v="7"/>
    <x v="1"/>
    <s v="USD"/>
    <n v="1372222800"/>
    <n v="1374642000"/>
    <b v="0"/>
    <b v="1"/>
    <s v="theater/plays"/>
    <n v="97.142857142857139"/>
    <x v="3"/>
    <s v="plays"/>
  </r>
  <r>
    <n v="793"/>
    <s v="Rodriguez, Cox and Rodriguez"/>
    <s v="Networked disintermediate leverage"/>
    <n v="1100"/>
    <n v="13045"/>
    <n v="1186"/>
    <x v="1"/>
    <n v="181"/>
    <x v="5"/>
    <s v="CHF"/>
    <n v="1372136400"/>
    <n v="1372482000"/>
    <b v="0"/>
    <b v="0"/>
    <s v="publishing/nonfiction"/>
    <n v="72.071823204419886"/>
    <x v="5"/>
    <s v="nonfiction"/>
  </r>
  <r>
    <n v="794"/>
    <s v="Welch Inc"/>
    <s v="Optional optimal website"/>
    <n v="6600"/>
    <n v="8276"/>
    <n v="125"/>
    <x v="1"/>
    <n v="110"/>
    <x v="1"/>
    <s v="USD"/>
    <n v="1513922400"/>
    <n v="1514959200"/>
    <b v="0"/>
    <b v="0"/>
    <s v="music/rock"/>
    <n v="75.236363636363635"/>
    <x v="1"/>
    <s v="rock"/>
  </r>
  <r>
    <n v="795"/>
    <s v="Vasquez Inc"/>
    <s v="Stand-alone asynchronous functionalities"/>
    <n v="7100"/>
    <n v="1022"/>
    <n v="14"/>
    <x v="0"/>
    <n v="31"/>
    <x v="1"/>
    <s v="USD"/>
    <n v="1477976400"/>
    <n v="1478235600"/>
    <b v="0"/>
    <b v="0"/>
    <s v="film &amp; video/drama"/>
    <n v="32.967741935483872"/>
    <x v="4"/>
    <s v="drama"/>
  </r>
  <r>
    <n v="796"/>
    <s v="Freeman-Ferguson"/>
    <s v="Profound full-range open system"/>
    <n v="7800"/>
    <n v="4275"/>
    <n v="55"/>
    <x v="0"/>
    <n v="78"/>
    <x v="1"/>
    <s v="USD"/>
    <n v="1407474000"/>
    <n v="1408078800"/>
    <b v="0"/>
    <b v="1"/>
    <s v="games/mobile games"/>
    <n v="54.807692307692307"/>
    <x v="6"/>
    <s v="mobile games"/>
  </r>
  <r>
    <n v="797"/>
    <s v="Houston, Moore and Rogers"/>
    <s v="Optional tangible utilization"/>
    <n v="7600"/>
    <n v="8332"/>
    <n v="110"/>
    <x v="1"/>
    <n v="185"/>
    <x v="1"/>
    <s v="USD"/>
    <n v="1546149600"/>
    <n v="1548136800"/>
    <b v="0"/>
    <b v="0"/>
    <s v="technology/web"/>
    <n v="45.037837837837834"/>
    <x v="2"/>
    <s v="web"/>
  </r>
  <r>
    <n v="798"/>
    <s v="Small-Fuentes"/>
    <s v="Seamless maximized product"/>
    <n v="3400"/>
    <n v="6408"/>
    <n v="188"/>
    <x v="1"/>
    <n v="121"/>
    <x v="1"/>
    <s v="USD"/>
    <n v="1338440400"/>
    <n v="1340859600"/>
    <b v="0"/>
    <b v="1"/>
    <s v="theater/plays"/>
    <n v="52.958677685950413"/>
    <x v="3"/>
    <s v="plays"/>
  </r>
  <r>
    <n v="799"/>
    <s v="Reid-Day"/>
    <s v="Devolved tertiary time-frame"/>
    <n v="84500"/>
    <n v="73522"/>
    <n v="87"/>
    <x v="0"/>
    <n v="1225"/>
    <x v="4"/>
    <s v="GBP"/>
    <n v="1454133600"/>
    <n v="1454479200"/>
    <b v="0"/>
    <b v="0"/>
    <s v="theater/plays"/>
    <n v="60.017959183673469"/>
    <x v="3"/>
    <s v="plays"/>
  </r>
  <r>
    <n v="800"/>
    <s v="Wallace LLC"/>
    <s v="Centralized regional function"/>
    <n v="100"/>
    <n v="1"/>
    <n v="1"/>
    <x v="0"/>
    <n v="1"/>
    <x v="5"/>
    <s v="CHF"/>
    <n v="1434085200"/>
    <n v="1434430800"/>
    <b v="0"/>
    <b v="0"/>
    <s v="music/rock"/>
    <n v="1"/>
    <x v="1"/>
    <s v="rock"/>
  </r>
  <r>
    <n v="801"/>
    <s v="Olson-Bishop"/>
    <s v="User-friendly high-level initiative"/>
    <n v="2300"/>
    <n v="4667"/>
    <n v="203"/>
    <x v="1"/>
    <n v="106"/>
    <x v="1"/>
    <s v="USD"/>
    <n v="1577772000"/>
    <n v="1579672800"/>
    <b v="0"/>
    <b v="1"/>
    <s v="photography/photography books"/>
    <n v="44.028301886792455"/>
    <x v="7"/>
    <s v="photography books"/>
  </r>
  <r>
    <n v="802"/>
    <s v="Rodriguez, Anderson and Porter"/>
    <s v="Reverse-engineered zero-defect infrastructure"/>
    <n v="6200"/>
    <n v="12216"/>
    <n v="197"/>
    <x v="1"/>
    <n v="142"/>
    <x v="1"/>
    <s v="USD"/>
    <n v="1562216400"/>
    <n v="1562389200"/>
    <b v="0"/>
    <b v="0"/>
    <s v="photography/photography books"/>
    <n v="86.028169014084511"/>
    <x v="7"/>
    <s v="photography books"/>
  </r>
  <r>
    <n v="803"/>
    <s v="Perez, Brown and Meyers"/>
    <s v="Stand-alone background customer loyalty"/>
    <n v="6100"/>
    <n v="6527"/>
    <n v="107"/>
    <x v="1"/>
    <n v="233"/>
    <x v="1"/>
    <s v="USD"/>
    <n v="1548568800"/>
    <n v="1551506400"/>
    <b v="0"/>
    <b v="0"/>
    <s v="theater/plays"/>
    <n v="28.012875536480685"/>
    <x v="3"/>
    <s v="plays"/>
  </r>
  <r>
    <n v="804"/>
    <s v="English-Mccullough"/>
    <s v="Business-focused discrete software"/>
    <n v="2600"/>
    <n v="6987"/>
    <n v="269"/>
    <x v="1"/>
    <n v="218"/>
    <x v="1"/>
    <s v="USD"/>
    <n v="1514872800"/>
    <n v="1516600800"/>
    <b v="0"/>
    <b v="0"/>
    <s v="music/rock"/>
    <n v="32.050458715596328"/>
    <x v="1"/>
    <s v="rock"/>
  </r>
  <r>
    <n v="805"/>
    <s v="Smith-Nguyen"/>
    <s v="Advanced intermediate Graphic Interface"/>
    <n v="9700"/>
    <n v="4932"/>
    <n v="51"/>
    <x v="0"/>
    <n v="67"/>
    <x v="2"/>
    <s v="AUD"/>
    <n v="1416031200"/>
    <n v="1420437600"/>
    <b v="0"/>
    <b v="0"/>
    <s v="film &amp; video/documentary"/>
    <n v="73.611940298507463"/>
    <x v="4"/>
    <s v="documentary"/>
  </r>
  <r>
    <n v="806"/>
    <s v="Harmon-Madden"/>
    <s v="Adaptive holistic hub"/>
    <n v="700"/>
    <n v="8262"/>
    <n v="1180"/>
    <x v="1"/>
    <n v="76"/>
    <x v="1"/>
    <s v="USD"/>
    <n v="1330927200"/>
    <n v="1332997200"/>
    <b v="0"/>
    <b v="1"/>
    <s v="film &amp; video/drama"/>
    <n v="108.71052631578948"/>
    <x v="4"/>
    <s v="drama"/>
  </r>
  <r>
    <n v="807"/>
    <s v="Walker-Taylor"/>
    <s v="Automated uniform concept"/>
    <n v="700"/>
    <n v="1848"/>
    <n v="264"/>
    <x v="1"/>
    <n v="43"/>
    <x v="1"/>
    <s v="USD"/>
    <n v="1571115600"/>
    <n v="1574920800"/>
    <b v="0"/>
    <b v="1"/>
    <s v="theater/plays"/>
    <n v="42.97674418604651"/>
    <x v="3"/>
    <s v="plays"/>
  </r>
  <r>
    <n v="808"/>
    <s v="Harris, Medina and Mitchell"/>
    <s v="Enhanced regional flexibility"/>
    <n v="5200"/>
    <n v="1583"/>
    <n v="30"/>
    <x v="0"/>
    <n v="19"/>
    <x v="1"/>
    <s v="USD"/>
    <n v="1463461200"/>
    <n v="1464930000"/>
    <b v="0"/>
    <b v="0"/>
    <s v="food/food trucks"/>
    <n v="83.315789473684205"/>
    <x v="0"/>
    <s v="food trucks"/>
  </r>
  <r>
    <n v="809"/>
    <s v="Williams and Sons"/>
    <s v="Public-key bottom-line algorithm"/>
    <n v="140800"/>
    <n v="88536"/>
    <n v="63"/>
    <x v="0"/>
    <n v="2108"/>
    <x v="5"/>
    <s v="CHF"/>
    <n v="1344920400"/>
    <n v="1345006800"/>
    <b v="0"/>
    <b v="0"/>
    <s v="film &amp; video/documentary"/>
    <n v="42"/>
    <x v="4"/>
    <s v="documentary"/>
  </r>
  <r>
    <n v="810"/>
    <s v="Ball-Fisher"/>
    <s v="Multi-layered intangible instruction set"/>
    <n v="6400"/>
    <n v="12360"/>
    <n v="193"/>
    <x v="1"/>
    <n v="221"/>
    <x v="1"/>
    <s v="USD"/>
    <n v="1511848800"/>
    <n v="1512712800"/>
    <b v="0"/>
    <b v="1"/>
    <s v="theater/plays"/>
    <n v="55.927601809954751"/>
    <x v="3"/>
    <s v="plays"/>
  </r>
  <r>
    <n v="811"/>
    <s v="Page, Holt and Mack"/>
    <s v="Fundamental methodical emulation"/>
    <n v="92500"/>
    <n v="71320"/>
    <n v="77"/>
    <x v="0"/>
    <n v="679"/>
    <x v="1"/>
    <s v="USD"/>
    <n v="1452319200"/>
    <n v="1452492000"/>
    <b v="0"/>
    <b v="1"/>
    <s v="games/video games"/>
    <n v="105.03681885125184"/>
    <x v="6"/>
    <s v="video games"/>
  </r>
  <r>
    <n v="812"/>
    <s v="Landry Group"/>
    <s v="Expanded value-added hardware"/>
    <n v="59700"/>
    <n v="134640"/>
    <n v="226"/>
    <x v="1"/>
    <n v="2805"/>
    <x v="0"/>
    <s v="CAD"/>
    <n v="1523854800"/>
    <n v="1524286800"/>
    <b v="0"/>
    <b v="0"/>
    <s v="publishing/nonfiction"/>
    <n v="48"/>
    <x v="5"/>
    <s v="nonfiction"/>
  </r>
  <r>
    <n v="813"/>
    <s v="Buckley Group"/>
    <s v="Diverse high-level attitude"/>
    <n v="3200"/>
    <n v="7661"/>
    <n v="239"/>
    <x v="1"/>
    <n v="68"/>
    <x v="1"/>
    <s v="USD"/>
    <n v="1346043600"/>
    <n v="1346907600"/>
    <b v="0"/>
    <b v="0"/>
    <s v="games/video games"/>
    <n v="112.66176470588235"/>
    <x v="6"/>
    <s v="video games"/>
  </r>
  <r>
    <n v="814"/>
    <s v="Vincent PLC"/>
    <s v="Visionary 24hour analyzer"/>
    <n v="3200"/>
    <n v="2950"/>
    <n v="92"/>
    <x v="0"/>
    <n v="36"/>
    <x v="3"/>
    <s v="DKK"/>
    <n v="1464325200"/>
    <n v="1464498000"/>
    <b v="0"/>
    <b v="1"/>
    <s v="music/rock"/>
    <n v="81.944444444444443"/>
    <x v="1"/>
    <s v="rock"/>
  </r>
  <r>
    <n v="815"/>
    <s v="Watson-Douglas"/>
    <s v="Centralized bandwidth-monitored leverage"/>
    <n v="9000"/>
    <n v="11721"/>
    <n v="130"/>
    <x v="1"/>
    <n v="183"/>
    <x v="0"/>
    <s v="CAD"/>
    <n v="1511935200"/>
    <n v="1514181600"/>
    <b v="0"/>
    <b v="0"/>
    <s v="music/rock"/>
    <n v="64.049180327868854"/>
    <x v="1"/>
    <s v="rock"/>
  </r>
  <r>
    <n v="816"/>
    <s v="Jones, Casey and Jones"/>
    <s v="Ergonomic mission-critical moratorium"/>
    <n v="2300"/>
    <n v="14150"/>
    <n v="615"/>
    <x v="1"/>
    <n v="133"/>
    <x v="1"/>
    <s v="USD"/>
    <n v="1392012000"/>
    <n v="1392184800"/>
    <b v="1"/>
    <b v="1"/>
    <s v="theater/plays"/>
    <n v="106.39097744360902"/>
    <x v="3"/>
    <s v="plays"/>
  </r>
  <r>
    <n v="817"/>
    <s v="Alvarez-Bauer"/>
    <s v="Front-line intermediate moderator"/>
    <n v="51300"/>
    <n v="189192"/>
    <n v="369"/>
    <x v="1"/>
    <n v="2489"/>
    <x v="6"/>
    <s v="EUR"/>
    <n v="1556946000"/>
    <n v="1559365200"/>
    <b v="0"/>
    <b v="1"/>
    <s v="publishing/nonfiction"/>
    <n v="76.011249497790274"/>
    <x v="5"/>
    <s v="nonfiction"/>
  </r>
  <r>
    <n v="818"/>
    <s v="Martinez LLC"/>
    <s v="Automated local secured line"/>
    <n v="700"/>
    <n v="7664"/>
    <n v="1095"/>
    <x v="1"/>
    <n v="69"/>
    <x v="1"/>
    <s v="USD"/>
    <n v="1548050400"/>
    <n v="1549173600"/>
    <b v="0"/>
    <b v="1"/>
    <s v="theater/plays"/>
    <n v="111.07246376811594"/>
    <x v="3"/>
    <s v="plays"/>
  </r>
  <r>
    <n v="819"/>
    <s v="Buck-Khan"/>
    <s v="Integrated bandwidth-monitored alliance"/>
    <n v="8900"/>
    <n v="4509"/>
    <n v="51"/>
    <x v="0"/>
    <n v="47"/>
    <x v="1"/>
    <s v="USD"/>
    <n v="1353736800"/>
    <n v="1355032800"/>
    <b v="1"/>
    <b v="0"/>
    <s v="games/video games"/>
    <n v="95.936170212765958"/>
    <x v="6"/>
    <s v="video games"/>
  </r>
  <r>
    <n v="820"/>
    <s v="Valdez, Williams and Meyer"/>
    <s v="Cross-group heuristic forecast"/>
    <n v="1500"/>
    <n v="12009"/>
    <n v="801"/>
    <x v="1"/>
    <n v="279"/>
    <x v="4"/>
    <s v="GBP"/>
    <n v="1532840400"/>
    <n v="1533963600"/>
    <b v="0"/>
    <b v="1"/>
    <s v="music/rock"/>
    <n v="43.043010752688176"/>
    <x v="1"/>
    <s v="rock"/>
  </r>
  <r>
    <n v="821"/>
    <s v="Alvarez-Andrews"/>
    <s v="Extended impactful secured line"/>
    <n v="4900"/>
    <n v="14273"/>
    <n v="291"/>
    <x v="1"/>
    <n v="210"/>
    <x v="1"/>
    <s v="USD"/>
    <n v="1488261600"/>
    <n v="1489381200"/>
    <b v="0"/>
    <b v="0"/>
    <s v="film &amp; video/documentary"/>
    <n v="67.966666666666669"/>
    <x v="4"/>
    <s v="documentary"/>
  </r>
  <r>
    <n v="822"/>
    <s v="Stewart and Sons"/>
    <s v="Distributed optimizing protocol"/>
    <n v="54000"/>
    <n v="188982"/>
    <n v="350"/>
    <x v="1"/>
    <n v="2100"/>
    <x v="1"/>
    <s v="USD"/>
    <n v="1393567200"/>
    <n v="1395032400"/>
    <b v="0"/>
    <b v="0"/>
    <s v="music/rock"/>
    <n v="89.991428571428571"/>
    <x v="1"/>
    <s v="rock"/>
  </r>
  <r>
    <n v="823"/>
    <s v="Dyer Inc"/>
    <s v="Secured well-modulated system engine"/>
    <n v="4100"/>
    <n v="14640"/>
    <n v="357"/>
    <x v="1"/>
    <n v="252"/>
    <x v="1"/>
    <s v="USD"/>
    <n v="1410325200"/>
    <n v="1412485200"/>
    <b v="1"/>
    <b v="1"/>
    <s v="music/rock"/>
    <n v="58.095238095238095"/>
    <x v="1"/>
    <s v="rock"/>
  </r>
  <r>
    <n v="824"/>
    <s v="Anderson, Williams and Cox"/>
    <s v="Streamlined national benchmark"/>
    <n v="85000"/>
    <n v="107516"/>
    <n v="126"/>
    <x v="1"/>
    <n v="1280"/>
    <x v="1"/>
    <s v="USD"/>
    <n v="1276923600"/>
    <n v="1279688400"/>
    <b v="0"/>
    <b v="1"/>
    <s v="publishing/nonfiction"/>
    <n v="83.996875000000003"/>
    <x v="5"/>
    <s v="nonfiction"/>
  </r>
  <r>
    <n v="825"/>
    <s v="Solomon PLC"/>
    <s v="Open-architected 24/7 infrastructure"/>
    <n v="3600"/>
    <n v="13950"/>
    <n v="388"/>
    <x v="1"/>
    <n v="157"/>
    <x v="4"/>
    <s v="GBP"/>
    <n v="1500958800"/>
    <n v="1501995600"/>
    <b v="0"/>
    <b v="0"/>
    <s v="film &amp; video/shorts"/>
    <n v="88.853503184713375"/>
    <x v="4"/>
    <s v="shorts"/>
  </r>
  <r>
    <n v="826"/>
    <s v="Miller-Hubbard"/>
    <s v="Digitized 6thgeneration Local Area Network"/>
    <n v="2800"/>
    <n v="12797"/>
    <n v="457"/>
    <x v="1"/>
    <n v="194"/>
    <x v="1"/>
    <s v="USD"/>
    <n v="1292220000"/>
    <n v="1294639200"/>
    <b v="0"/>
    <b v="1"/>
    <s v="theater/plays"/>
    <n v="65.963917525773198"/>
    <x v="3"/>
    <s v="plays"/>
  </r>
  <r>
    <n v="827"/>
    <s v="Miranda, Martinez and Lowery"/>
    <s v="Innovative actuating artificial intelligence"/>
    <n v="2300"/>
    <n v="6134"/>
    <n v="267"/>
    <x v="1"/>
    <n v="82"/>
    <x v="2"/>
    <s v="AUD"/>
    <n v="1304398800"/>
    <n v="1305435600"/>
    <b v="0"/>
    <b v="1"/>
    <s v="film &amp; video/drama"/>
    <n v="74.804878048780495"/>
    <x v="4"/>
    <s v="drama"/>
  </r>
  <r>
    <n v="828"/>
    <s v="Munoz, Cherry and Bell"/>
    <s v="Cross-platform reciprocal budgetary management"/>
    <n v="7100"/>
    <n v="4899"/>
    <n v="69"/>
    <x v="0"/>
    <n v="70"/>
    <x v="1"/>
    <s v="USD"/>
    <n v="1535432400"/>
    <n v="1537592400"/>
    <b v="0"/>
    <b v="0"/>
    <s v="theater/plays"/>
    <n v="69.98571428571428"/>
    <x v="3"/>
    <s v="plays"/>
  </r>
  <r>
    <n v="829"/>
    <s v="Baker-Higgins"/>
    <s v="Vision-oriented scalable portal"/>
    <n v="9600"/>
    <n v="4929"/>
    <n v="51"/>
    <x v="0"/>
    <n v="154"/>
    <x v="1"/>
    <s v="USD"/>
    <n v="1433826000"/>
    <n v="1435122000"/>
    <b v="0"/>
    <b v="0"/>
    <s v="theater/plays"/>
    <n v="32.006493506493506"/>
    <x v="3"/>
    <s v="plays"/>
  </r>
  <r>
    <n v="830"/>
    <s v="Johnson, Turner and Carroll"/>
    <s v="Persevering zero administration knowledge user"/>
    <n v="121600"/>
    <n v="1424"/>
    <n v="1"/>
    <x v="0"/>
    <n v="22"/>
    <x v="1"/>
    <s v="USD"/>
    <n v="1514959200"/>
    <n v="1520056800"/>
    <b v="0"/>
    <b v="0"/>
    <s v="theater/plays"/>
    <n v="64.727272727272734"/>
    <x v="3"/>
    <s v="plays"/>
  </r>
  <r>
    <n v="831"/>
    <s v="Ward PLC"/>
    <s v="Front-line bottom-line Graphic Interface"/>
    <n v="97100"/>
    <n v="105817"/>
    <n v="109"/>
    <x v="1"/>
    <n v="4233"/>
    <x v="1"/>
    <s v="USD"/>
    <n v="1332738000"/>
    <n v="1335675600"/>
    <b v="0"/>
    <b v="0"/>
    <s v="photography/photography books"/>
    <n v="24.998110087408456"/>
    <x v="7"/>
    <s v="photography books"/>
  </r>
  <r>
    <n v="832"/>
    <s v="Bradley, Beck and Mayo"/>
    <s v="Synergized fault-tolerant hierarchy"/>
    <n v="43200"/>
    <n v="136156"/>
    <n v="315"/>
    <x v="1"/>
    <n v="1297"/>
    <x v="3"/>
    <s v="DKK"/>
    <n v="1445490000"/>
    <n v="1448431200"/>
    <b v="1"/>
    <b v="0"/>
    <s v="publishing/translations"/>
    <n v="104.97764070932922"/>
    <x v="5"/>
    <s v="translations"/>
  </r>
  <r>
    <n v="833"/>
    <s v="Levine, Martin and Hernandez"/>
    <s v="Expanded asynchronous groupware"/>
    <n v="6800"/>
    <n v="10723"/>
    <n v="158"/>
    <x v="1"/>
    <n v="165"/>
    <x v="3"/>
    <s v="DKK"/>
    <n v="1297663200"/>
    <n v="1298613600"/>
    <b v="0"/>
    <b v="0"/>
    <s v="publishing/translations"/>
    <n v="64.987878787878785"/>
    <x v="5"/>
    <s v="translations"/>
  </r>
  <r>
    <n v="834"/>
    <s v="Gallegos, Wagner and Gaines"/>
    <s v="Expanded fault-tolerant emulation"/>
    <n v="7300"/>
    <n v="11228"/>
    <n v="154"/>
    <x v="1"/>
    <n v="119"/>
    <x v="1"/>
    <s v="USD"/>
    <n v="1371963600"/>
    <n v="1372482000"/>
    <b v="0"/>
    <b v="0"/>
    <s v="theater/plays"/>
    <n v="94.352941176470594"/>
    <x v="3"/>
    <s v="plays"/>
  </r>
  <r>
    <n v="835"/>
    <s v="Hodges, Smith and Kelly"/>
    <s v="Future-proofed 24hour model"/>
    <n v="86200"/>
    <n v="77355"/>
    <n v="90"/>
    <x v="0"/>
    <n v="1758"/>
    <x v="1"/>
    <s v="USD"/>
    <n v="1425103200"/>
    <n v="1425621600"/>
    <b v="0"/>
    <b v="0"/>
    <s v="technology/web"/>
    <n v="44.001706484641637"/>
    <x v="2"/>
    <s v="web"/>
  </r>
  <r>
    <n v="836"/>
    <s v="Macias Inc"/>
    <s v="Optimized didactic intranet"/>
    <n v="8100"/>
    <n v="6086"/>
    <n v="75"/>
    <x v="0"/>
    <n v="94"/>
    <x v="1"/>
    <s v="USD"/>
    <n v="1265349600"/>
    <n v="1266300000"/>
    <b v="0"/>
    <b v="0"/>
    <s v="music/indie rock"/>
    <n v="64.744680851063833"/>
    <x v="1"/>
    <s v="indie rock"/>
  </r>
  <r>
    <n v="837"/>
    <s v="Cook-Ortiz"/>
    <s v="Right-sized dedicated standardization"/>
    <n v="17700"/>
    <n v="150960"/>
    <n v="853"/>
    <x v="1"/>
    <n v="1797"/>
    <x v="1"/>
    <s v="USD"/>
    <n v="1301202000"/>
    <n v="1305867600"/>
    <b v="0"/>
    <b v="0"/>
    <s v="music/jazz"/>
    <n v="84.00667779632721"/>
    <x v="1"/>
    <s v="jazz"/>
  </r>
  <r>
    <n v="838"/>
    <s v="Jordan-Fischer"/>
    <s v="Vision-oriented high-level extranet"/>
    <n v="6400"/>
    <n v="8890"/>
    <n v="139"/>
    <x v="1"/>
    <n v="261"/>
    <x v="1"/>
    <s v="USD"/>
    <n v="1538024400"/>
    <n v="1538802000"/>
    <b v="0"/>
    <b v="0"/>
    <s v="theater/plays"/>
    <n v="34.061302681992338"/>
    <x v="3"/>
    <s v="plays"/>
  </r>
  <r>
    <n v="839"/>
    <s v="Pierce-Ramirez"/>
    <s v="Organized scalable initiative"/>
    <n v="7700"/>
    <n v="14644"/>
    <n v="190"/>
    <x v="1"/>
    <n v="157"/>
    <x v="1"/>
    <s v="USD"/>
    <n v="1395032400"/>
    <n v="1398920400"/>
    <b v="0"/>
    <b v="1"/>
    <s v="film &amp; video/documentary"/>
    <n v="93.273885350318466"/>
    <x v="4"/>
    <s v="documentary"/>
  </r>
  <r>
    <n v="840"/>
    <s v="Howell and Sons"/>
    <s v="Enhanced regional moderator"/>
    <n v="116300"/>
    <n v="116583"/>
    <n v="100"/>
    <x v="1"/>
    <n v="3533"/>
    <x v="1"/>
    <s v="USD"/>
    <n v="1405486800"/>
    <n v="1405659600"/>
    <b v="0"/>
    <b v="1"/>
    <s v="theater/plays"/>
    <n v="32.998301726577978"/>
    <x v="3"/>
    <s v="plays"/>
  </r>
  <r>
    <n v="841"/>
    <s v="Garcia, Dunn and Richardson"/>
    <s v="Automated even-keeled emulation"/>
    <n v="9100"/>
    <n v="12991"/>
    <n v="143"/>
    <x v="1"/>
    <n v="155"/>
    <x v="1"/>
    <s v="USD"/>
    <n v="1455861600"/>
    <n v="1457244000"/>
    <b v="0"/>
    <b v="0"/>
    <s v="technology/web"/>
    <n v="83.812903225806451"/>
    <x v="2"/>
    <s v="web"/>
  </r>
  <r>
    <n v="842"/>
    <s v="Lawson and Sons"/>
    <s v="Reverse-engineered multi-tasking product"/>
    <n v="1500"/>
    <n v="8447"/>
    <n v="563"/>
    <x v="1"/>
    <n v="132"/>
    <x v="6"/>
    <s v="EUR"/>
    <n v="1529038800"/>
    <n v="1529298000"/>
    <b v="0"/>
    <b v="0"/>
    <s v="technology/wearables"/>
    <n v="63.992424242424242"/>
    <x v="2"/>
    <s v="wearables"/>
  </r>
  <r>
    <n v="843"/>
    <s v="Porter-Hicks"/>
    <s v="De-engineered next generation parallelism"/>
    <n v="8800"/>
    <n v="2703"/>
    <n v="31"/>
    <x v="0"/>
    <n v="33"/>
    <x v="1"/>
    <s v="USD"/>
    <n v="1535259600"/>
    <n v="1535778000"/>
    <b v="0"/>
    <b v="0"/>
    <s v="photography/photography books"/>
    <n v="81.909090909090907"/>
    <x v="7"/>
    <s v="photography books"/>
  </r>
  <r>
    <n v="844"/>
    <s v="Rodriguez-Hansen"/>
    <s v="Intuitive cohesive groupware"/>
    <n v="8800"/>
    <n v="8747"/>
    <n v="99"/>
    <x v="3"/>
    <n v="94"/>
    <x v="1"/>
    <s v="USD"/>
    <n v="1327212000"/>
    <n v="1327471200"/>
    <b v="0"/>
    <b v="0"/>
    <s v="film &amp; video/documentary"/>
    <n v="93.053191489361708"/>
    <x v="4"/>
    <s v="documentary"/>
  </r>
  <r>
    <n v="845"/>
    <s v="Williams LLC"/>
    <s v="Up-sized high-level access"/>
    <n v="69900"/>
    <n v="138087"/>
    <n v="198"/>
    <x v="1"/>
    <n v="1354"/>
    <x v="4"/>
    <s v="GBP"/>
    <n v="1526360400"/>
    <n v="1529557200"/>
    <b v="0"/>
    <b v="0"/>
    <s v="technology/web"/>
    <n v="101.98449039881831"/>
    <x v="2"/>
    <s v="web"/>
  </r>
  <r>
    <n v="846"/>
    <s v="Cooper, Stanley and Bryant"/>
    <s v="Phased empowering success"/>
    <n v="1000"/>
    <n v="5085"/>
    <n v="509"/>
    <x v="1"/>
    <n v="48"/>
    <x v="1"/>
    <s v="USD"/>
    <n v="1532149200"/>
    <n v="1535259600"/>
    <b v="1"/>
    <b v="1"/>
    <s v="technology/web"/>
    <n v="105.9375"/>
    <x v="2"/>
    <s v="web"/>
  </r>
  <r>
    <n v="847"/>
    <s v="Miller, Glenn and Adams"/>
    <s v="Distributed actuating project"/>
    <n v="4700"/>
    <n v="11174"/>
    <n v="238"/>
    <x v="1"/>
    <n v="110"/>
    <x v="1"/>
    <s v="USD"/>
    <n v="1515304800"/>
    <n v="1515564000"/>
    <b v="0"/>
    <b v="0"/>
    <s v="food/food trucks"/>
    <n v="101.58181818181818"/>
    <x v="0"/>
    <s v="food trucks"/>
  </r>
  <r>
    <n v="848"/>
    <s v="Cole, Salazar and Moreno"/>
    <s v="Robust motivating orchestration"/>
    <n v="3200"/>
    <n v="10831"/>
    <n v="338"/>
    <x v="1"/>
    <n v="172"/>
    <x v="1"/>
    <s v="USD"/>
    <n v="1276318800"/>
    <n v="1277096400"/>
    <b v="0"/>
    <b v="0"/>
    <s v="film &amp; video/drama"/>
    <n v="62.970930232558139"/>
    <x v="4"/>
    <s v="drama"/>
  </r>
  <r>
    <n v="849"/>
    <s v="Jones-Ryan"/>
    <s v="Vision-oriented uniform instruction set"/>
    <n v="6700"/>
    <n v="8917"/>
    <n v="133"/>
    <x v="1"/>
    <n v="307"/>
    <x v="1"/>
    <s v="USD"/>
    <n v="1328767200"/>
    <n v="1329026400"/>
    <b v="0"/>
    <b v="1"/>
    <s v="music/indie rock"/>
    <n v="29.045602605863191"/>
    <x v="1"/>
    <s v="indie rock"/>
  </r>
  <r>
    <n v="850"/>
    <s v="Hood, Perez and Meadows"/>
    <s v="Cross-group upward-trending hierarchy"/>
    <n v="100"/>
    <n v="1"/>
    <n v="1"/>
    <x v="0"/>
    <n v="1"/>
    <x v="1"/>
    <s v="USD"/>
    <n v="1321682400"/>
    <n v="1322978400"/>
    <b v="1"/>
    <b v="0"/>
    <s v="music/rock"/>
    <n v="1"/>
    <x v="1"/>
    <s v="rock"/>
  </r>
  <r>
    <n v="851"/>
    <s v="Bright and Sons"/>
    <s v="Object-based needs-based info-mediaries"/>
    <n v="6000"/>
    <n v="12468"/>
    <n v="208"/>
    <x v="1"/>
    <n v="160"/>
    <x v="1"/>
    <s v="USD"/>
    <n v="1335934800"/>
    <n v="1338786000"/>
    <b v="0"/>
    <b v="0"/>
    <s v="music/electric music"/>
    <n v="77.924999999999997"/>
    <x v="1"/>
    <s v="electric music"/>
  </r>
  <r>
    <n v="852"/>
    <s v="Brady Ltd"/>
    <s v="Open-source reciprocal standardization"/>
    <n v="4900"/>
    <n v="2505"/>
    <n v="51"/>
    <x v="0"/>
    <n v="31"/>
    <x v="1"/>
    <s v="USD"/>
    <n v="1310792400"/>
    <n v="1311656400"/>
    <b v="0"/>
    <b v="1"/>
    <s v="games/video games"/>
    <n v="80.806451612903231"/>
    <x v="6"/>
    <s v="video games"/>
  </r>
  <r>
    <n v="853"/>
    <s v="Collier LLC"/>
    <s v="Secured well-modulated projection"/>
    <n v="17100"/>
    <n v="111502"/>
    <n v="652"/>
    <x v="1"/>
    <n v="1467"/>
    <x v="0"/>
    <s v="CAD"/>
    <n v="1308546000"/>
    <n v="1308978000"/>
    <b v="0"/>
    <b v="1"/>
    <s v="music/indie rock"/>
    <n v="76.006816632583508"/>
    <x v="1"/>
    <s v="indie rock"/>
  </r>
  <r>
    <n v="854"/>
    <s v="Campbell, Thomas and Obrien"/>
    <s v="Multi-channeled secondary middleware"/>
    <n v="171000"/>
    <n v="194309"/>
    <n v="114"/>
    <x v="1"/>
    <n v="2662"/>
    <x v="0"/>
    <s v="CAD"/>
    <n v="1574056800"/>
    <n v="1576389600"/>
    <b v="0"/>
    <b v="0"/>
    <s v="publishing/fiction"/>
    <n v="72.993613824192337"/>
    <x v="5"/>
    <s v="fiction"/>
  </r>
  <r>
    <n v="855"/>
    <s v="Moses-Terry"/>
    <s v="Horizontal clear-thinking framework"/>
    <n v="23400"/>
    <n v="23956"/>
    <n v="102"/>
    <x v="1"/>
    <n v="452"/>
    <x v="2"/>
    <s v="AUD"/>
    <n v="1308373200"/>
    <n v="1311051600"/>
    <b v="0"/>
    <b v="0"/>
    <s v="theater/plays"/>
    <n v="53"/>
    <x v="3"/>
    <s v="plays"/>
  </r>
  <r>
    <n v="856"/>
    <s v="Williams and Sons"/>
    <s v="Profound composite core"/>
    <n v="2400"/>
    <n v="8558"/>
    <n v="357"/>
    <x v="1"/>
    <n v="158"/>
    <x v="1"/>
    <s v="USD"/>
    <n v="1335243600"/>
    <n v="1336712400"/>
    <b v="0"/>
    <b v="0"/>
    <s v="food/food trucks"/>
    <n v="54.164556962025316"/>
    <x v="0"/>
    <s v="food trucks"/>
  </r>
  <r>
    <n v="857"/>
    <s v="Miranda, Gray and Hale"/>
    <s v="Programmable disintermediate matrices"/>
    <n v="5300"/>
    <n v="7413"/>
    <n v="140"/>
    <x v="1"/>
    <n v="225"/>
    <x v="5"/>
    <s v="CHF"/>
    <n v="1328421600"/>
    <n v="1330408800"/>
    <b v="1"/>
    <b v="0"/>
    <s v="film &amp; video/shorts"/>
    <n v="32.946666666666665"/>
    <x v="4"/>
    <s v="shorts"/>
  </r>
  <r>
    <n v="858"/>
    <s v="Ayala, Crawford and Taylor"/>
    <s v="Realigned 5thgeneration knowledge user"/>
    <n v="4000"/>
    <n v="2778"/>
    <n v="69"/>
    <x v="0"/>
    <n v="35"/>
    <x v="1"/>
    <s v="USD"/>
    <n v="1524286800"/>
    <n v="1524891600"/>
    <b v="1"/>
    <b v="0"/>
    <s v="food/food trucks"/>
    <n v="79.371428571428567"/>
    <x v="0"/>
    <s v="food trucks"/>
  </r>
  <r>
    <n v="859"/>
    <s v="Martinez Ltd"/>
    <s v="Multi-layered upward-trending groupware"/>
    <n v="7300"/>
    <n v="2594"/>
    <n v="36"/>
    <x v="0"/>
    <n v="63"/>
    <x v="1"/>
    <s v="USD"/>
    <n v="1362117600"/>
    <n v="1363669200"/>
    <b v="0"/>
    <b v="1"/>
    <s v="theater/plays"/>
    <n v="41.174603174603178"/>
    <x v="3"/>
    <s v="plays"/>
  </r>
  <r>
    <n v="860"/>
    <s v="Lee PLC"/>
    <s v="Re-contextualized leadingedge firmware"/>
    <n v="2000"/>
    <n v="5033"/>
    <n v="252"/>
    <x v="1"/>
    <n v="65"/>
    <x v="1"/>
    <s v="USD"/>
    <n v="1550556000"/>
    <n v="1551420000"/>
    <b v="0"/>
    <b v="1"/>
    <s v="technology/wearables"/>
    <n v="77.430769230769229"/>
    <x v="2"/>
    <s v="wearables"/>
  </r>
  <r>
    <n v="861"/>
    <s v="Young, Ramsey and Powell"/>
    <s v="Devolved disintermediate analyzer"/>
    <n v="8800"/>
    <n v="9317"/>
    <n v="106"/>
    <x v="1"/>
    <n v="163"/>
    <x v="1"/>
    <s v="USD"/>
    <n v="1269147600"/>
    <n v="1269838800"/>
    <b v="0"/>
    <b v="0"/>
    <s v="theater/plays"/>
    <n v="57.159509202453989"/>
    <x v="3"/>
    <s v="plays"/>
  </r>
  <r>
    <n v="862"/>
    <s v="Lewis and Sons"/>
    <s v="Profound disintermediate open system"/>
    <n v="3500"/>
    <n v="6560"/>
    <n v="187"/>
    <x v="1"/>
    <n v="85"/>
    <x v="1"/>
    <s v="USD"/>
    <n v="1312174800"/>
    <n v="1312520400"/>
    <b v="0"/>
    <b v="0"/>
    <s v="theater/plays"/>
    <n v="77.17647058823529"/>
    <x v="3"/>
    <s v="plays"/>
  </r>
  <r>
    <n v="863"/>
    <s v="Davis-Johnson"/>
    <s v="Automated reciprocal protocol"/>
    <n v="1400"/>
    <n v="5415"/>
    <n v="387"/>
    <x v="1"/>
    <n v="217"/>
    <x v="1"/>
    <s v="USD"/>
    <n v="1434517200"/>
    <n v="1436504400"/>
    <b v="0"/>
    <b v="1"/>
    <s v="film &amp; video/television"/>
    <n v="24.953917050691246"/>
    <x v="4"/>
    <s v="television"/>
  </r>
  <r>
    <n v="864"/>
    <s v="Stevenson-Thompson"/>
    <s v="Automated static workforce"/>
    <n v="4200"/>
    <n v="14577"/>
    <n v="347"/>
    <x v="1"/>
    <n v="150"/>
    <x v="1"/>
    <s v="USD"/>
    <n v="1471582800"/>
    <n v="1472014800"/>
    <b v="0"/>
    <b v="0"/>
    <s v="film &amp; video/shorts"/>
    <n v="97.18"/>
    <x v="4"/>
    <s v="shorts"/>
  </r>
  <r>
    <n v="865"/>
    <s v="Ellis, Smith and Armstrong"/>
    <s v="Horizontal attitude-oriented help-desk"/>
    <n v="81000"/>
    <n v="150515"/>
    <n v="186"/>
    <x v="1"/>
    <n v="3272"/>
    <x v="1"/>
    <s v="USD"/>
    <n v="1410757200"/>
    <n v="1411534800"/>
    <b v="0"/>
    <b v="0"/>
    <s v="theater/plays"/>
    <n v="46.000916870415651"/>
    <x v="3"/>
    <s v="plays"/>
  </r>
  <r>
    <n v="866"/>
    <s v="Jackson-Brown"/>
    <s v="Versatile 5thgeneration matrices"/>
    <n v="182800"/>
    <n v="79045"/>
    <n v="43"/>
    <x v="3"/>
    <n v="898"/>
    <x v="1"/>
    <s v="USD"/>
    <n v="1304830800"/>
    <n v="1304917200"/>
    <b v="0"/>
    <b v="0"/>
    <s v="photography/photography books"/>
    <n v="88.023385300668153"/>
    <x v="7"/>
    <s v="photography books"/>
  </r>
  <r>
    <n v="867"/>
    <s v="Kane, Pruitt and Rivera"/>
    <s v="Cross-platform next generation service-desk"/>
    <n v="4800"/>
    <n v="7797"/>
    <n v="162"/>
    <x v="1"/>
    <n v="300"/>
    <x v="1"/>
    <s v="USD"/>
    <n v="1539061200"/>
    <n v="1539579600"/>
    <b v="0"/>
    <b v="0"/>
    <s v="food/food trucks"/>
    <n v="25.99"/>
    <x v="0"/>
    <s v="food trucks"/>
  </r>
  <r>
    <n v="868"/>
    <s v="Wood, Buckley and Meza"/>
    <s v="Front-line web-enabled installation"/>
    <n v="7000"/>
    <n v="12939"/>
    <n v="185"/>
    <x v="1"/>
    <n v="126"/>
    <x v="1"/>
    <s v="USD"/>
    <n v="1381554000"/>
    <n v="1382504400"/>
    <b v="0"/>
    <b v="0"/>
    <s v="theater/plays"/>
    <n v="102.69047619047619"/>
    <x v="3"/>
    <s v="plays"/>
  </r>
  <r>
    <n v="869"/>
    <s v="Brown-Williams"/>
    <s v="Multi-channeled responsive product"/>
    <n v="161900"/>
    <n v="38376"/>
    <n v="24"/>
    <x v="0"/>
    <n v="526"/>
    <x v="1"/>
    <s v="USD"/>
    <n v="1277096400"/>
    <n v="1278306000"/>
    <b v="0"/>
    <b v="0"/>
    <s v="film &amp; video/drama"/>
    <n v="72.958174904942965"/>
    <x v="4"/>
    <s v="drama"/>
  </r>
  <r>
    <n v="870"/>
    <s v="Hansen-Austin"/>
    <s v="Adaptive demand-driven encryption"/>
    <n v="7700"/>
    <n v="6920"/>
    <n v="90"/>
    <x v="0"/>
    <n v="121"/>
    <x v="1"/>
    <s v="USD"/>
    <n v="1440392400"/>
    <n v="1442552400"/>
    <b v="0"/>
    <b v="0"/>
    <s v="theater/plays"/>
    <n v="57.190082644628099"/>
    <x v="3"/>
    <s v="plays"/>
  </r>
  <r>
    <n v="871"/>
    <s v="Santana-George"/>
    <s v="Re-engineered client-driven knowledge user"/>
    <n v="71500"/>
    <n v="194912"/>
    <n v="273"/>
    <x v="1"/>
    <n v="2320"/>
    <x v="1"/>
    <s v="USD"/>
    <n v="1509512400"/>
    <n v="1511071200"/>
    <b v="0"/>
    <b v="1"/>
    <s v="theater/plays"/>
    <n v="84.013793103448279"/>
    <x v="3"/>
    <s v="plays"/>
  </r>
  <r>
    <n v="872"/>
    <s v="Davis LLC"/>
    <s v="Compatible logistical paradigm"/>
    <n v="4700"/>
    <n v="7992"/>
    <n v="170"/>
    <x v="1"/>
    <n v="81"/>
    <x v="2"/>
    <s v="AUD"/>
    <n v="1535950800"/>
    <n v="1536382800"/>
    <b v="0"/>
    <b v="0"/>
    <s v="film &amp; video/science fiction"/>
    <n v="98.666666666666671"/>
    <x v="4"/>
    <s v="science fiction"/>
  </r>
  <r>
    <n v="873"/>
    <s v="Vazquez, Ochoa and Clark"/>
    <s v="Intuitive value-added installation"/>
    <n v="42100"/>
    <n v="79268"/>
    <n v="188"/>
    <x v="1"/>
    <n v="1887"/>
    <x v="1"/>
    <s v="USD"/>
    <n v="1389160800"/>
    <n v="1389592800"/>
    <b v="0"/>
    <b v="0"/>
    <s v="photography/photography books"/>
    <n v="42.007419183889773"/>
    <x v="7"/>
    <s v="photography books"/>
  </r>
  <r>
    <n v="874"/>
    <s v="Chung-Nguyen"/>
    <s v="Managed discrete parallelism"/>
    <n v="40200"/>
    <n v="139468"/>
    <n v="347"/>
    <x v="1"/>
    <n v="4358"/>
    <x v="1"/>
    <s v="USD"/>
    <n v="1271998800"/>
    <n v="1275282000"/>
    <b v="0"/>
    <b v="1"/>
    <s v="photography/photography books"/>
    <n v="32.002753556677376"/>
    <x v="7"/>
    <s v="photography books"/>
  </r>
  <r>
    <n v="875"/>
    <s v="Mueller-Harmon"/>
    <s v="Implemented tangible approach"/>
    <n v="7900"/>
    <n v="5465"/>
    <n v="69"/>
    <x v="0"/>
    <n v="67"/>
    <x v="1"/>
    <s v="USD"/>
    <n v="1294898400"/>
    <n v="1294984800"/>
    <b v="0"/>
    <b v="0"/>
    <s v="music/rock"/>
    <n v="81.567164179104481"/>
    <x v="1"/>
    <s v="rock"/>
  </r>
  <r>
    <n v="876"/>
    <s v="Dixon, Perez and Banks"/>
    <s v="Re-engineered encompassing definition"/>
    <n v="8300"/>
    <n v="2111"/>
    <n v="25"/>
    <x v="0"/>
    <n v="57"/>
    <x v="0"/>
    <s v="CAD"/>
    <n v="1559970000"/>
    <n v="1562043600"/>
    <b v="0"/>
    <b v="0"/>
    <s v="photography/photography books"/>
    <n v="37.035087719298247"/>
    <x v="7"/>
    <s v="photography books"/>
  </r>
  <r>
    <n v="877"/>
    <s v="Estrada Group"/>
    <s v="Multi-lateral uniform collaboration"/>
    <n v="163600"/>
    <n v="126628"/>
    <n v="77"/>
    <x v="0"/>
    <n v="1229"/>
    <x v="1"/>
    <s v="USD"/>
    <n v="1469509200"/>
    <n v="1469595600"/>
    <b v="0"/>
    <b v="0"/>
    <s v="food/food trucks"/>
    <n v="103.033360455655"/>
    <x v="0"/>
    <s v="food trucks"/>
  </r>
  <r>
    <n v="878"/>
    <s v="Lutz Group"/>
    <s v="Enterprise-wide foreground paradigm"/>
    <n v="2700"/>
    <n v="1012"/>
    <n v="37"/>
    <x v="0"/>
    <n v="12"/>
    <x v="6"/>
    <s v="EUR"/>
    <n v="1579068000"/>
    <n v="1581141600"/>
    <b v="0"/>
    <b v="0"/>
    <s v="music/metal"/>
    <n v="84.333333333333329"/>
    <x v="1"/>
    <s v="metal"/>
  </r>
  <r>
    <n v="879"/>
    <s v="Ortiz Inc"/>
    <s v="Stand-alone incremental parallelism"/>
    <n v="1000"/>
    <n v="5438"/>
    <n v="544"/>
    <x v="1"/>
    <n v="53"/>
    <x v="1"/>
    <s v="USD"/>
    <n v="1487743200"/>
    <n v="1488520800"/>
    <b v="0"/>
    <b v="0"/>
    <s v="publishing/nonfiction"/>
    <n v="102.60377358490567"/>
    <x v="5"/>
    <s v="nonfiction"/>
  </r>
  <r>
    <n v="880"/>
    <s v="Craig, Ellis and Miller"/>
    <s v="Persevering 5thgeneration throughput"/>
    <n v="84500"/>
    <n v="193101"/>
    <n v="229"/>
    <x v="1"/>
    <n v="2414"/>
    <x v="1"/>
    <s v="USD"/>
    <n v="1563685200"/>
    <n v="1563858000"/>
    <b v="0"/>
    <b v="0"/>
    <s v="music/electric music"/>
    <n v="79.992129246064621"/>
    <x v="1"/>
    <s v="electric music"/>
  </r>
  <r>
    <n v="881"/>
    <s v="Charles Inc"/>
    <s v="Implemented object-oriented synergy"/>
    <n v="81300"/>
    <n v="31665"/>
    <n v="39"/>
    <x v="0"/>
    <n v="452"/>
    <x v="1"/>
    <s v="USD"/>
    <n v="1436418000"/>
    <n v="1438923600"/>
    <b v="0"/>
    <b v="1"/>
    <s v="theater/plays"/>
    <n v="70.055309734513273"/>
    <x v="3"/>
    <s v="plays"/>
  </r>
  <r>
    <n v="882"/>
    <s v="White-Rosario"/>
    <s v="Balanced demand-driven definition"/>
    <n v="800"/>
    <n v="2960"/>
    <n v="370"/>
    <x v="1"/>
    <n v="80"/>
    <x v="1"/>
    <s v="USD"/>
    <n v="1421820000"/>
    <n v="1422165600"/>
    <b v="0"/>
    <b v="0"/>
    <s v="theater/plays"/>
    <n v="37"/>
    <x v="3"/>
    <s v="plays"/>
  </r>
  <r>
    <n v="883"/>
    <s v="Simmons-Villarreal"/>
    <s v="Customer-focused mobile Graphic Interface"/>
    <n v="3400"/>
    <n v="8089"/>
    <n v="238"/>
    <x v="1"/>
    <n v="193"/>
    <x v="1"/>
    <s v="USD"/>
    <n v="1274763600"/>
    <n v="1277874000"/>
    <b v="0"/>
    <b v="0"/>
    <s v="film &amp; video/shorts"/>
    <n v="41.911917098445599"/>
    <x v="4"/>
    <s v="shorts"/>
  </r>
  <r>
    <n v="884"/>
    <s v="Strickland Group"/>
    <s v="Horizontal secondary interface"/>
    <n v="170800"/>
    <n v="109374"/>
    <n v="64"/>
    <x v="0"/>
    <n v="1886"/>
    <x v="1"/>
    <s v="USD"/>
    <n v="1399179600"/>
    <n v="1399352400"/>
    <b v="0"/>
    <b v="1"/>
    <s v="theater/plays"/>
    <n v="57.992576882290564"/>
    <x v="3"/>
    <s v="plays"/>
  </r>
  <r>
    <n v="885"/>
    <s v="Lynch Ltd"/>
    <s v="Virtual analyzing collaboration"/>
    <n v="1800"/>
    <n v="2129"/>
    <n v="118"/>
    <x v="1"/>
    <n v="52"/>
    <x v="1"/>
    <s v="USD"/>
    <n v="1275800400"/>
    <n v="1279083600"/>
    <b v="0"/>
    <b v="0"/>
    <s v="theater/plays"/>
    <n v="40.942307692307693"/>
    <x v="3"/>
    <s v="plays"/>
  </r>
  <r>
    <n v="886"/>
    <s v="Sanders LLC"/>
    <s v="Multi-tiered explicit focus group"/>
    <n v="150600"/>
    <n v="127745"/>
    <n v="85"/>
    <x v="0"/>
    <n v="1825"/>
    <x v="1"/>
    <s v="USD"/>
    <n v="1282798800"/>
    <n v="1284354000"/>
    <b v="0"/>
    <b v="0"/>
    <s v="music/indie rock"/>
    <n v="69.9972602739726"/>
    <x v="1"/>
    <s v="indie rock"/>
  </r>
  <r>
    <n v="887"/>
    <s v="Cooper LLC"/>
    <s v="Multi-layered systematic knowledgebase"/>
    <n v="7800"/>
    <n v="2289"/>
    <n v="29"/>
    <x v="0"/>
    <n v="31"/>
    <x v="1"/>
    <s v="USD"/>
    <n v="1437109200"/>
    <n v="1441170000"/>
    <b v="0"/>
    <b v="1"/>
    <s v="theater/plays"/>
    <n v="73.838709677419359"/>
    <x v="3"/>
    <s v="plays"/>
  </r>
  <r>
    <n v="888"/>
    <s v="Palmer Ltd"/>
    <s v="Reverse-engineered uniform knowledge user"/>
    <n v="5800"/>
    <n v="12174"/>
    <n v="210"/>
    <x v="1"/>
    <n v="290"/>
    <x v="1"/>
    <s v="USD"/>
    <n v="1491886800"/>
    <n v="1493528400"/>
    <b v="0"/>
    <b v="0"/>
    <s v="theater/plays"/>
    <n v="41.979310344827589"/>
    <x v="3"/>
    <s v="plays"/>
  </r>
  <r>
    <n v="889"/>
    <s v="Santos Group"/>
    <s v="Secured dynamic capacity"/>
    <n v="5600"/>
    <n v="9508"/>
    <n v="170"/>
    <x v="1"/>
    <n v="122"/>
    <x v="1"/>
    <s v="USD"/>
    <n v="1394600400"/>
    <n v="1395205200"/>
    <b v="0"/>
    <b v="1"/>
    <s v="music/electric music"/>
    <n v="77.93442622950819"/>
    <x v="1"/>
    <s v="electric music"/>
  </r>
  <r>
    <n v="890"/>
    <s v="Christian, Kim and Jimenez"/>
    <s v="Devolved foreground throughput"/>
    <n v="134400"/>
    <n v="155849"/>
    <n v="116"/>
    <x v="1"/>
    <n v="1470"/>
    <x v="1"/>
    <s v="USD"/>
    <n v="1561352400"/>
    <n v="1561438800"/>
    <b v="0"/>
    <b v="0"/>
    <s v="music/indie rock"/>
    <n v="106.01972789115646"/>
    <x v="1"/>
    <s v="indie rock"/>
  </r>
  <r>
    <n v="891"/>
    <s v="Williams, Price and Hurley"/>
    <s v="Synchronized demand-driven infrastructure"/>
    <n v="3000"/>
    <n v="7758"/>
    <n v="259"/>
    <x v="1"/>
    <n v="165"/>
    <x v="0"/>
    <s v="CAD"/>
    <n v="1322892000"/>
    <n v="1326693600"/>
    <b v="0"/>
    <b v="0"/>
    <s v="film &amp; video/documentary"/>
    <n v="47.018181818181816"/>
    <x v="4"/>
    <s v="documentary"/>
  </r>
  <r>
    <n v="892"/>
    <s v="Anderson, Parks and Estrada"/>
    <s v="Realigned discrete structure"/>
    <n v="6000"/>
    <n v="13835"/>
    <n v="231"/>
    <x v="1"/>
    <n v="182"/>
    <x v="1"/>
    <s v="USD"/>
    <n v="1274418000"/>
    <n v="1277960400"/>
    <b v="0"/>
    <b v="0"/>
    <s v="publishing/translations"/>
    <n v="76.016483516483518"/>
    <x v="5"/>
    <s v="translations"/>
  </r>
  <r>
    <n v="893"/>
    <s v="Collins-Martinez"/>
    <s v="Progressive grid-enabled website"/>
    <n v="8400"/>
    <n v="10770"/>
    <n v="128"/>
    <x v="1"/>
    <n v="199"/>
    <x v="6"/>
    <s v="EUR"/>
    <n v="1434344400"/>
    <n v="1434690000"/>
    <b v="0"/>
    <b v="1"/>
    <s v="film &amp; video/documentary"/>
    <n v="54.120603015075375"/>
    <x v="4"/>
    <s v="documentary"/>
  </r>
  <r>
    <n v="894"/>
    <s v="Barrett Inc"/>
    <s v="Organic cohesive neural-net"/>
    <n v="1700"/>
    <n v="3208"/>
    <n v="189"/>
    <x v="1"/>
    <n v="56"/>
    <x v="4"/>
    <s v="GBP"/>
    <n v="1373518800"/>
    <n v="1376110800"/>
    <b v="0"/>
    <b v="1"/>
    <s v="film &amp; video/television"/>
    <n v="57.285714285714285"/>
    <x v="4"/>
    <s v="television"/>
  </r>
  <r>
    <n v="895"/>
    <s v="Adams-Rollins"/>
    <s v="Integrated demand-driven info-mediaries"/>
    <n v="159800"/>
    <n v="11108"/>
    <n v="7"/>
    <x v="0"/>
    <n v="107"/>
    <x v="1"/>
    <s v="USD"/>
    <n v="1517637600"/>
    <n v="1518415200"/>
    <b v="0"/>
    <b v="0"/>
    <s v="theater/plays"/>
    <n v="103.81308411214954"/>
    <x v="3"/>
    <s v="plays"/>
  </r>
  <r>
    <n v="896"/>
    <s v="Wright-Bryant"/>
    <s v="Reverse-engineered client-server extranet"/>
    <n v="19800"/>
    <n v="153338"/>
    <n v="774"/>
    <x v="1"/>
    <n v="1460"/>
    <x v="2"/>
    <s v="AUD"/>
    <n v="1310619600"/>
    <n v="1310878800"/>
    <b v="0"/>
    <b v="1"/>
    <s v="food/food trucks"/>
    <n v="105.02602739726028"/>
    <x v="0"/>
    <s v="food trucks"/>
  </r>
  <r>
    <n v="897"/>
    <s v="Berry-Cannon"/>
    <s v="Organized discrete encoding"/>
    <n v="8800"/>
    <n v="2437"/>
    <n v="28"/>
    <x v="0"/>
    <n v="27"/>
    <x v="1"/>
    <s v="USD"/>
    <n v="1556427600"/>
    <n v="1556600400"/>
    <b v="0"/>
    <b v="0"/>
    <s v="theater/plays"/>
    <n v="90.259259259259252"/>
    <x v="3"/>
    <s v="plays"/>
  </r>
  <r>
    <n v="898"/>
    <s v="Davis-Gonzalez"/>
    <s v="Balanced regional flexibility"/>
    <n v="179100"/>
    <n v="93991"/>
    <n v="52"/>
    <x v="0"/>
    <n v="1221"/>
    <x v="1"/>
    <s v="USD"/>
    <n v="1576476000"/>
    <n v="1576994400"/>
    <b v="0"/>
    <b v="0"/>
    <s v="film &amp; video/documentary"/>
    <n v="76.978705978705975"/>
    <x v="4"/>
    <s v="documentary"/>
  </r>
  <r>
    <n v="899"/>
    <s v="Best-Young"/>
    <s v="Implemented multimedia time-frame"/>
    <n v="3100"/>
    <n v="12620"/>
    <n v="407"/>
    <x v="1"/>
    <n v="123"/>
    <x v="5"/>
    <s v="CHF"/>
    <n v="1381122000"/>
    <n v="1382677200"/>
    <b v="0"/>
    <b v="0"/>
    <s v="music/jazz"/>
    <n v="102.60162601626017"/>
    <x v="1"/>
    <s v="jazz"/>
  </r>
  <r>
    <n v="900"/>
    <s v="Powers, Smith and Deleon"/>
    <s v="Enhanced uniform service-desk"/>
    <n v="100"/>
    <n v="2"/>
    <n v="2"/>
    <x v="0"/>
    <n v="1"/>
    <x v="1"/>
    <s v="USD"/>
    <n v="1411102800"/>
    <n v="1411189200"/>
    <b v="0"/>
    <b v="1"/>
    <s v="technology/web"/>
    <n v="2"/>
    <x v="2"/>
    <s v="web"/>
  </r>
  <r>
    <n v="901"/>
    <s v="Hogan Group"/>
    <s v="Versatile bottom-line definition"/>
    <n v="5600"/>
    <n v="8746"/>
    <n v="156"/>
    <x v="1"/>
    <n v="159"/>
    <x v="1"/>
    <s v="USD"/>
    <n v="1531803600"/>
    <n v="1534654800"/>
    <b v="0"/>
    <b v="1"/>
    <s v="music/rock"/>
    <n v="55.0062893081761"/>
    <x v="1"/>
    <s v="rock"/>
  </r>
  <r>
    <n v="902"/>
    <s v="Wang, Silva and Byrd"/>
    <s v="Integrated bifurcated software"/>
    <n v="1400"/>
    <n v="3534"/>
    <n v="252"/>
    <x v="1"/>
    <n v="110"/>
    <x v="1"/>
    <s v="USD"/>
    <n v="1454133600"/>
    <n v="1457762400"/>
    <b v="0"/>
    <b v="0"/>
    <s v="technology/web"/>
    <n v="32.127272727272725"/>
    <x v="2"/>
    <s v="web"/>
  </r>
  <r>
    <n v="903"/>
    <s v="Parker-Morris"/>
    <s v="Assimilated next generation instruction set"/>
    <n v="41000"/>
    <n v="709"/>
    <n v="2"/>
    <x v="2"/>
    <n v="14"/>
    <x v="1"/>
    <s v="USD"/>
    <n v="1336194000"/>
    <n v="1337490000"/>
    <b v="0"/>
    <b v="1"/>
    <s v="publishing/nonfiction"/>
    <n v="50.642857142857146"/>
    <x v="5"/>
    <s v="nonfiction"/>
  </r>
  <r>
    <n v="904"/>
    <s v="Rodriguez, Johnson and Jackson"/>
    <s v="Digitized foreground array"/>
    <n v="6500"/>
    <n v="795"/>
    <n v="12"/>
    <x v="0"/>
    <n v="16"/>
    <x v="1"/>
    <s v="USD"/>
    <n v="1349326800"/>
    <n v="1349672400"/>
    <b v="0"/>
    <b v="0"/>
    <s v="publishing/radio &amp; podcasts"/>
    <n v="49.6875"/>
    <x v="5"/>
    <s v="radio &amp; podcasts"/>
  </r>
  <r>
    <n v="905"/>
    <s v="Haynes PLC"/>
    <s v="Re-engineered clear-thinking project"/>
    <n v="7900"/>
    <n v="12955"/>
    <n v="164"/>
    <x v="1"/>
    <n v="236"/>
    <x v="1"/>
    <s v="USD"/>
    <n v="1379566800"/>
    <n v="1379826000"/>
    <b v="0"/>
    <b v="0"/>
    <s v="theater/plays"/>
    <n v="54.894067796610166"/>
    <x v="3"/>
    <s v="plays"/>
  </r>
  <r>
    <n v="906"/>
    <s v="Hayes Group"/>
    <s v="Implemented even-keeled standardization"/>
    <n v="5500"/>
    <n v="8964"/>
    <n v="163"/>
    <x v="1"/>
    <n v="191"/>
    <x v="1"/>
    <s v="USD"/>
    <n v="1494651600"/>
    <n v="1497762000"/>
    <b v="1"/>
    <b v="1"/>
    <s v="film &amp; video/documentary"/>
    <n v="46.931937172774866"/>
    <x v="4"/>
    <s v="documentary"/>
  </r>
  <r>
    <n v="907"/>
    <s v="White, Pena and Calhoun"/>
    <s v="Quality-focused asymmetric adapter"/>
    <n v="9100"/>
    <n v="1843"/>
    <n v="20"/>
    <x v="0"/>
    <n v="41"/>
    <x v="1"/>
    <s v="USD"/>
    <n v="1303880400"/>
    <n v="1304485200"/>
    <b v="0"/>
    <b v="0"/>
    <s v="theater/plays"/>
    <n v="44.951219512195124"/>
    <x v="3"/>
    <s v="plays"/>
  </r>
  <r>
    <n v="908"/>
    <s v="Bryant-Pope"/>
    <s v="Networked intangible help-desk"/>
    <n v="38200"/>
    <n v="121950"/>
    <n v="319"/>
    <x v="1"/>
    <n v="3934"/>
    <x v="1"/>
    <s v="USD"/>
    <n v="1335934800"/>
    <n v="1336885200"/>
    <b v="0"/>
    <b v="0"/>
    <s v="games/video games"/>
    <n v="30.99898322318251"/>
    <x v="6"/>
    <s v="video games"/>
  </r>
  <r>
    <n v="909"/>
    <s v="Gates, Li and Thompson"/>
    <s v="Synchronized attitude-oriented frame"/>
    <n v="1800"/>
    <n v="8621"/>
    <n v="479"/>
    <x v="1"/>
    <n v="80"/>
    <x v="0"/>
    <s v="CAD"/>
    <n v="1528088400"/>
    <n v="1530421200"/>
    <b v="0"/>
    <b v="1"/>
    <s v="theater/plays"/>
    <n v="107.7625"/>
    <x v="3"/>
    <s v="plays"/>
  </r>
  <r>
    <n v="910"/>
    <s v="King-Morris"/>
    <s v="Proactive incremental architecture"/>
    <n v="154500"/>
    <n v="30215"/>
    <n v="20"/>
    <x v="3"/>
    <n v="296"/>
    <x v="1"/>
    <s v="USD"/>
    <n v="1421906400"/>
    <n v="1421992800"/>
    <b v="0"/>
    <b v="0"/>
    <s v="theater/plays"/>
    <n v="102.07770270270271"/>
    <x v="3"/>
    <s v="plays"/>
  </r>
  <r>
    <n v="911"/>
    <s v="Carter, Cole and Curtis"/>
    <s v="Cloned responsive standardization"/>
    <n v="5800"/>
    <n v="11539"/>
    <n v="199"/>
    <x v="1"/>
    <n v="462"/>
    <x v="1"/>
    <s v="USD"/>
    <n v="1568005200"/>
    <n v="1568178000"/>
    <b v="1"/>
    <b v="0"/>
    <s v="technology/web"/>
    <n v="24.976190476190474"/>
    <x v="2"/>
    <s v="web"/>
  </r>
  <r>
    <n v="912"/>
    <s v="Sanchez-Parsons"/>
    <s v="Reduced bifurcated pricing structure"/>
    <n v="1800"/>
    <n v="14310"/>
    <n v="795"/>
    <x v="1"/>
    <n v="179"/>
    <x v="1"/>
    <s v="USD"/>
    <n v="1346821200"/>
    <n v="1347944400"/>
    <b v="1"/>
    <b v="0"/>
    <s v="film &amp; video/drama"/>
    <n v="79.944134078212286"/>
    <x v="4"/>
    <s v="drama"/>
  </r>
  <r>
    <n v="913"/>
    <s v="Rivera-Pearson"/>
    <s v="Re-engineered asymmetric challenge"/>
    <n v="70200"/>
    <n v="35536"/>
    <n v="51"/>
    <x v="0"/>
    <n v="523"/>
    <x v="2"/>
    <s v="AUD"/>
    <n v="1557637200"/>
    <n v="1558760400"/>
    <b v="0"/>
    <b v="0"/>
    <s v="film &amp; video/drama"/>
    <n v="67.946462715105156"/>
    <x v="4"/>
    <s v="drama"/>
  </r>
  <r>
    <n v="914"/>
    <s v="Ramirez, Padilla and Barrera"/>
    <s v="Diverse client-driven conglomeration"/>
    <n v="6400"/>
    <n v="3676"/>
    <n v="57"/>
    <x v="0"/>
    <n v="141"/>
    <x v="4"/>
    <s v="GBP"/>
    <n v="1375592400"/>
    <n v="1376629200"/>
    <b v="0"/>
    <b v="0"/>
    <s v="theater/plays"/>
    <n v="26.070921985815602"/>
    <x v="3"/>
    <s v="plays"/>
  </r>
  <r>
    <n v="915"/>
    <s v="Riggs Group"/>
    <s v="Configurable upward-trending solution"/>
    <n v="125900"/>
    <n v="195936"/>
    <n v="156"/>
    <x v="1"/>
    <n v="1866"/>
    <x v="4"/>
    <s v="GBP"/>
    <n v="1503982800"/>
    <n v="1504760400"/>
    <b v="0"/>
    <b v="0"/>
    <s v="film &amp; video/television"/>
    <n v="105.0032154340836"/>
    <x v="4"/>
    <s v="television"/>
  </r>
  <r>
    <n v="916"/>
    <s v="Clements Ltd"/>
    <s v="Persistent bandwidth-monitored framework"/>
    <n v="3700"/>
    <n v="1343"/>
    <n v="36"/>
    <x v="0"/>
    <n v="52"/>
    <x v="1"/>
    <s v="USD"/>
    <n v="1418882400"/>
    <n v="1419660000"/>
    <b v="0"/>
    <b v="0"/>
    <s v="photography/photography books"/>
    <n v="25.826923076923077"/>
    <x v="7"/>
    <s v="photography books"/>
  </r>
  <r>
    <n v="917"/>
    <s v="Cooper Inc"/>
    <s v="Polarized discrete product"/>
    <n v="3600"/>
    <n v="2097"/>
    <n v="58"/>
    <x v="2"/>
    <n v="27"/>
    <x v="4"/>
    <s v="GBP"/>
    <n v="1309237200"/>
    <n v="1311310800"/>
    <b v="0"/>
    <b v="1"/>
    <s v="film &amp; video/shorts"/>
    <n v="77.666666666666671"/>
    <x v="4"/>
    <s v="shorts"/>
  </r>
  <r>
    <n v="918"/>
    <s v="Jones-Gonzalez"/>
    <s v="Seamless dynamic website"/>
    <n v="3800"/>
    <n v="9021"/>
    <n v="237"/>
    <x v="1"/>
    <n v="156"/>
    <x v="5"/>
    <s v="CHF"/>
    <n v="1343365200"/>
    <n v="1344315600"/>
    <b v="0"/>
    <b v="0"/>
    <s v="publishing/radio &amp; podcasts"/>
    <n v="57.82692307692308"/>
    <x v="5"/>
    <s v="radio &amp; podcasts"/>
  </r>
  <r>
    <n v="919"/>
    <s v="Fox Ltd"/>
    <s v="Extended multimedia firmware"/>
    <n v="35600"/>
    <n v="20915"/>
    <n v="59"/>
    <x v="0"/>
    <n v="225"/>
    <x v="2"/>
    <s v="AUD"/>
    <n v="1507957200"/>
    <n v="1510725600"/>
    <b v="0"/>
    <b v="1"/>
    <s v="theater/plays"/>
    <n v="92.955555555555549"/>
    <x v="3"/>
    <s v="plays"/>
  </r>
  <r>
    <n v="920"/>
    <s v="Green, Murphy and Webb"/>
    <s v="Versatile directional project"/>
    <n v="5300"/>
    <n v="9676"/>
    <n v="183"/>
    <x v="1"/>
    <n v="255"/>
    <x v="1"/>
    <s v="USD"/>
    <n v="1549519200"/>
    <n v="1551247200"/>
    <b v="1"/>
    <b v="0"/>
    <s v="film &amp; video/animation"/>
    <n v="37.945098039215686"/>
    <x v="4"/>
    <s v="animation"/>
  </r>
  <r>
    <n v="921"/>
    <s v="Stevenson PLC"/>
    <s v="Profound directional knowledge user"/>
    <n v="160400"/>
    <n v="1210"/>
    <n v="1"/>
    <x v="0"/>
    <n v="38"/>
    <x v="1"/>
    <s v="USD"/>
    <n v="1329026400"/>
    <n v="1330236000"/>
    <b v="0"/>
    <b v="0"/>
    <s v="technology/web"/>
    <n v="31.842105263157894"/>
    <x v="2"/>
    <s v="web"/>
  </r>
  <r>
    <n v="922"/>
    <s v="Soto-Anthony"/>
    <s v="Ameliorated logistical capability"/>
    <n v="51400"/>
    <n v="90440"/>
    <n v="176"/>
    <x v="1"/>
    <n v="2261"/>
    <x v="1"/>
    <s v="USD"/>
    <n v="1544335200"/>
    <n v="1545112800"/>
    <b v="0"/>
    <b v="1"/>
    <s v="music/world music"/>
    <n v="40"/>
    <x v="1"/>
    <s v="world music"/>
  </r>
  <r>
    <n v="923"/>
    <s v="Wise and Sons"/>
    <s v="Sharable discrete definition"/>
    <n v="1700"/>
    <n v="4044"/>
    <n v="238"/>
    <x v="1"/>
    <n v="40"/>
    <x v="1"/>
    <s v="USD"/>
    <n v="1279083600"/>
    <n v="1279170000"/>
    <b v="0"/>
    <b v="0"/>
    <s v="theater/plays"/>
    <n v="101.1"/>
    <x v="3"/>
    <s v="plays"/>
  </r>
  <r>
    <n v="924"/>
    <s v="Butler-Barr"/>
    <s v="User-friendly next generation core"/>
    <n v="39400"/>
    <n v="192292"/>
    <n v="488"/>
    <x v="1"/>
    <n v="2289"/>
    <x v="6"/>
    <s v="EUR"/>
    <n v="1572498000"/>
    <n v="1573452000"/>
    <b v="0"/>
    <b v="0"/>
    <s v="theater/plays"/>
    <n v="84.006989951944078"/>
    <x v="3"/>
    <s v="plays"/>
  </r>
  <r>
    <n v="925"/>
    <s v="Wilson, Jefferson and Anderson"/>
    <s v="Profit-focused empowering system engine"/>
    <n v="3000"/>
    <n v="6722"/>
    <n v="224"/>
    <x v="1"/>
    <n v="65"/>
    <x v="1"/>
    <s v="USD"/>
    <n v="1506056400"/>
    <n v="1507093200"/>
    <b v="0"/>
    <b v="0"/>
    <s v="theater/plays"/>
    <n v="103.41538461538461"/>
    <x v="3"/>
    <s v="plays"/>
  </r>
  <r>
    <n v="926"/>
    <s v="Brown-Oliver"/>
    <s v="Synchronized cohesive encoding"/>
    <n v="8700"/>
    <n v="1577"/>
    <n v="18"/>
    <x v="0"/>
    <n v="15"/>
    <x v="1"/>
    <s v="USD"/>
    <n v="1463029200"/>
    <n v="1463374800"/>
    <b v="0"/>
    <b v="0"/>
    <s v="food/food trucks"/>
    <n v="105.13333333333334"/>
    <x v="0"/>
    <s v="food trucks"/>
  </r>
  <r>
    <n v="927"/>
    <s v="Davis-Gardner"/>
    <s v="Synergistic dynamic utilization"/>
    <n v="7200"/>
    <n v="3301"/>
    <n v="46"/>
    <x v="0"/>
    <n v="37"/>
    <x v="1"/>
    <s v="USD"/>
    <n v="1342069200"/>
    <n v="1344574800"/>
    <b v="0"/>
    <b v="0"/>
    <s v="theater/plays"/>
    <n v="89.21621621621621"/>
    <x v="3"/>
    <s v="plays"/>
  </r>
  <r>
    <n v="928"/>
    <s v="Dawson Group"/>
    <s v="Triple-buffered bi-directional model"/>
    <n v="167400"/>
    <n v="196386"/>
    <n v="117"/>
    <x v="1"/>
    <n v="3777"/>
    <x v="6"/>
    <s v="EUR"/>
    <n v="1388296800"/>
    <n v="1389074400"/>
    <b v="0"/>
    <b v="0"/>
    <s v="technology/web"/>
    <n v="51.995234312946785"/>
    <x v="2"/>
    <s v="web"/>
  </r>
  <r>
    <n v="929"/>
    <s v="Turner-Terrell"/>
    <s v="Polarized tertiary function"/>
    <n v="5500"/>
    <n v="11952"/>
    <n v="217"/>
    <x v="1"/>
    <n v="184"/>
    <x v="4"/>
    <s v="GBP"/>
    <n v="1493787600"/>
    <n v="1494997200"/>
    <b v="0"/>
    <b v="0"/>
    <s v="theater/plays"/>
    <n v="64.956521739130437"/>
    <x v="3"/>
    <s v="plays"/>
  </r>
  <r>
    <n v="930"/>
    <s v="Hall, Buchanan and Benton"/>
    <s v="Configurable fault-tolerant structure"/>
    <n v="3500"/>
    <n v="3930"/>
    <n v="112"/>
    <x v="1"/>
    <n v="85"/>
    <x v="1"/>
    <s v="USD"/>
    <n v="1424844000"/>
    <n v="1425448800"/>
    <b v="0"/>
    <b v="1"/>
    <s v="theater/plays"/>
    <n v="46.235294117647058"/>
    <x v="3"/>
    <s v="plays"/>
  </r>
  <r>
    <n v="931"/>
    <s v="Lowery, Hayden and Cruz"/>
    <s v="Digitized 24/7 budgetary management"/>
    <n v="7900"/>
    <n v="5729"/>
    <n v="73"/>
    <x v="0"/>
    <n v="112"/>
    <x v="1"/>
    <s v="USD"/>
    <n v="1403931600"/>
    <n v="1404104400"/>
    <b v="0"/>
    <b v="1"/>
    <s v="theater/plays"/>
    <n v="51.151785714285715"/>
    <x v="3"/>
    <s v="plays"/>
  </r>
  <r>
    <n v="932"/>
    <s v="Mora, Miller and Harper"/>
    <s v="Stand-alone zero tolerance algorithm"/>
    <n v="2300"/>
    <n v="4883"/>
    <n v="212"/>
    <x v="1"/>
    <n v="144"/>
    <x v="1"/>
    <s v="USD"/>
    <n v="1394514000"/>
    <n v="1394773200"/>
    <b v="0"/>
    <b v="0"/>
    <s v="music/rock"/>
    <n v="33.909722222222221"/>
    <x v="1"/>
    <s v="rock"/>
  </r>
  <r>
    <n v="933"/>
    <s v="Espinoza Group"/>
    <s v="Implemented tangible support"/>
    <n v="73000"/>
    <n v="175015"/>
    <n v="240"/>
    <x v="1"/>
    <n v="1902"/>
    <x v="1"/>
    <s v="USD"/>
    <n v="1365397200"/>
    <n v="1366520400"/>
    <b v="0"/>
    <b v="0"/>
    <s v="theater/plays"/>
    <n v="92.016298633017882"/>
    <x v="3"/>
    <s v="plays"/>
  </r>
  <r>
    <n v="934"/>
    <s v="Davis, Crawford and Lopez"/>
    <s v="Reactive radical framework"/>
    <n v="6200"/>
    <n v="11280"/>
    <n v="182"/>
    <x v="1"/>
    <n v="105"/>
    <x v="1"/>
    <s v="USD"/>
    <n v="1456120800"/>
    <n v="1456639200"/>
    <b v="0"/>
    <b v="0"/>
    <s v="theater/plays"/>
    <n v="107.42857142857143"/>
    <x v="3"/>
    <s v="plays"/>
  </r>
  <r>
    <n v="935"/>
    <s v="Richards, Stevens and Fleming"/>
    <s v="Object-based full-range knowledge user"/>
    <n v="6100"/>
    <n v="10012"/>
    <n v="164"/>
    <x v="1"/>
    <n v="132"/>
    <x v="1"/>
    <s v="USD"/>
    <n v="1437714000"/>
    <n v="1438318800"/>
    <b v="0"/>
    <b v="0"/>
    <s v="theater/plays"/>
    <n v="75.848484848484844"/>
    <x v="3"/>
    <s v="plays"/>
  </r>
  <r>
    <n v="936"/>
    <s v="Brown Ltd"/>
    <s v="Enhanced composite contingency"/>
    <n v="103200"/>
    <n v="1690"/>
    <n v="2"/>
    <x v="0"/>
    <n v="21"/>
    <x v="1"/>
    <s v="USD"/>
    <n v="1563771600"/>
    <n v="1564030800"/>
    <b v="1"/>
    <b v="0"/>
    <s v="theater/plays"/>
    <n v="80.476190476190482"/>
    <x v="3"/>
    <s v="plays"/>
  </r>
  <r>
    <n v="937"/>
    <s v="Tapia, Sandoval and Hurley"/>
    <s v="Cloned fresh-thinking model"/>
    <n v="171000"/>
    <n v="84891"/>
    <n v="50"/>
    <x v="3"/>
    <n v="976"/>
    <x v="1"/>
    <s v="USD"/>
    <n v="1448517600"/>
    <n v="1449295200"/>
    <b v="0"/>
    <b v="0"/>
    <s v="film &amp; video/documentary"/>
    <n v="86.978483606557376"/>
    <x v="4"/>
    <s v="documentary"/>
  </r>
  <r>
    <n v="938"/>
    <s v="Allen Inc"/>
    <s v="Total dedicated benchmark"/>
    <n v="9200"/>
    <n v="10093"/>
    <n v="110"/>
    <x v="1"/>
    <n v="96"/>
    <x v="1"/>
    <s v="USD"/>
    <n v="1528779600"/>
    <n v="1531890000"/>
    <b v="0"/>
    <b v="1"/>
    <s v="publishing/fiction"/>
    <n v="105.13541666666667"/>
    <x v="5"/>
    <s v="fiction"/>
  </r>
  <r>
    <n v="939"/>
    <s v="Williams, Johnson and Campbell"/>
    <s v="Streamlined human-resource Graphic Interface"/>
    <n v="7800"/>
    <n v="3839"/>
    <n v="49"/>
    <x v="0"/>
    <n v="67"/>
    <x v="1"/>
    <s v="USD"/>
    <n v="1304744400"/>
    <n v="1306213200"/>
    <b v="0"/>
    <b v="1"/>
    <s v="games/video games"/>
    <n v="57.298507462686565"/>
    <x v="6"/>
    <s v="video games"/>
  </r>
  <r>
    <n v="940"/>
    <s v="Wiggins Ltd"/>
    <s v="Upgradable analyzing core"/>
    <n v="9900"/>
    <n v="6161"/>
    <n v="62"/>
    <x v="2"/>
    <n v="66"/>
    <x v="0"/>
    <s v="CAD"/>
    <n v="1354341600"/>
    <n v="1356242400"/>
    <b v="0"/>
    <b v="0"/>
    <s v="technology/web"/>
    <n v="93.348484848484844"/>
    <x v="2"/>
    <s v="web"/>
  </r>
  <r>
    <n v="941"/>
    <s v="Luna-Horne"/>
    <s v="Profound exuding pricing structure"/>
    <n v="43000"/>
    <n v="5615"/>
    <n v="13"/>
    <x v="0"/>
    <n v="78"/>
    <x v="1"/>
    <s v="USD"/>
    <n v="1294552800"/>
    <n v="1297576800"/>
    <b v="1"/>
    <b v="0"/>
    <s v="theater/plays"/>
    <n v="71.987179487179489"/>
    <x v="3"/>
    <s v="plays"/>
  </r>
  <r>
    <n v="942"/>
    <s v="Allen Inc"/>
    <s v="Horizontal optimizing model"/>
    <n v="9600"/>
    <n v="6205"/>
    <n v="65"/>
    <x v="0"/>
    <n v="67"/>
    <x v="2"/>
    <s v="AUD"/>
    <n v="1295935200"/>
    <n v="1296194400"/>
    <b v="0"/>
    <b v="0"/>
    <s v="theater/plays"/>
    <n v="92.611940298507463"/>
    <x v="3"/>
    <s v="plays"/>
  </r>
  <r>
    <n v="943"/>
    <s v="Peterson, Gonzalez and Spencer"/>
    <s v="Synchronized fault-tolerant algorithm"/>
    <n v="7500"/>
    <n v="11969"/>
    <n v="160"/>
    <x v="1"/>
    <n v="114"/>
    <x v="1"/>
    <s v="USD"/>
    <n v="1411534800"/>
    <n v="1414558800"/>
    <b v="0"/>
    <b v="0"/>
    <s v="food/food trucks"/>
    <n v="104.99122807017544"/>
    <x v="0"/>
    <s v="food trucks"/>
  </r>
  <r>
    <n v="944"/>
    <s v="Walter Inc"/>
    <s v="Streamlined 5thgeneration intranet"/>
    <n v="10000"/>
    <n v="8142"/>
    <n v="81"/>
    <x v="0"/>
    <n v="263"/>
    <x v="2"/>
    <s v="AUD"/>
    <n v="1486706400"/>
    <n v="1488348000"/>
    <b v="0"/>
    <b v="0"/>
    <s v="photography/photography books"/>
    <n v="30.958174904942965"/>
    <x v="7"/>
    <s v="photography books"/>
  </r>
  <r>
    <n v="945"/>
    <s v="Sanders, Farley and Huffman"/>
    <s v="Cross-group clear-thinking task-force"/>
    <n v="172000"/>
    <n v="55805"/>
    <n v="32"/>
    <x v="0"/>
    <n v="1691"/>
    <x v="1"/>
    <s v="USD"/>
    <n v="1333602000"/>
    <n v="1334898000"/>
    <b v="1"/>
    <b v="0"/>
    <s v="photography/photography books"/>
    <n v="33.001182732111175"/>
    <x v="7"/>
    <s v="photography books"/>
  </r>
  <r>
    <n v="946"/>
    <s v="Hall, Holmes and Walker"/>
    <s v="Public-key bandwidth-monitored intranet"/>
    <n v="153700"/>
    <n v="15238"/>
    <n v="10"/>
    <x v="0"/>
    <n v="181"/>
    <x v="1"/>
    <s v="USD"/>
    <n v="1308200400"/>
    <n v="1308373200"/>
    <b v="0"/>
    <b v="0"/>
    <s v="theater/plays"/>
    <n v="84.187845303867405"/>
    <x v="3"/>
    <s v="plays"/>
  </r>
  <r>
    <n v="947"/>
    <s v="Smith-Powell"/>
    <s v="Upgradable clear-thinking hardware"/>
    <n v="3600"/>
    <n v="961"/>
    <n v="27"/>
    <x v="0"/>
    <n v="13"/>
    <x v="1"/>
    <s v="USD"/>
    <n v="1411707600"/>
    <n v="1412312400"/>
    <b v="0"/>
    <b v="0"/>
    <s v="theater/plays"/>
    <n v="73.92307692307692"/>
    <x v="3"/>
    <s v="plays"/>
  </r>
  <r>
    <n v="948"/>
    <s v="Smith-Hill"/>
    <s v="Integrated holistic paradigm"/>
    <n v="9400"/>
    <n v="5918"/>
    <n v="63"/>
    <x v="3"/>
    <n v="160"/>
    <x v="1"/>
    <s v="USD"/>
    <n v="1418364000"/>
    <n v="1419228000"/>
    <b v="1"/>
    <b v="1"/>
    <s v="film &amp; video/documentary"/>
    <n v="36.987499999999997"/>
    <x v="4"/>
    <s v="documentary"/>
  </r>
  <r>
    <n v="949"/>
    <s v="Wright LLC"/>
    <s v="Seamless clear-thinking conglomeration"/>
    <n v="5900"/>
    <n v="9520"/>
    <n v="161"/>
    <x v="1"/>
    <n v="203"/>
    <x v="1"/>
    <s v="USD"/>
    <n v="1429333200"/>
    <n v="1430974800"/>
    <b v="0"/>
    <b v="0"/>
    <s v="technology/web"/>
    <n v="46.896551724137929"/>
    <x v="2"/>
    <s v="web"/>
  </r>
  <r>
    <n v="950"/>
    <s v="Williams, Orozco and Gomez"/>
    <s v="Persistent content-based methodology"/>
    <n v="100"/>
    <n v="5"/>
    <n v="5"/>
    <x v="0"/>
    <n v="1"/>
    <x v="1"/>
    <s v="USD"/>
    <n v="1555390800"/>
    <n v="1555822800"/>
    <b v="0"/>
    <b v="1"/>
    <s v="theater/plays"/>
    <n v="5"/>
    <x v="3"/>
    <s v="plays"/>
  </r>
  <r>
    <n v="951"/>
    <s v="Peterson Ltd"/>
    <s v="Re-engineered 24hour matrix"/>
    <n v="14500"/>
    <n v="159056"/>
    <n v="1097"/>
    <x v="1"/>
    <n v="1559"/>
    <x v="1"/>
    <s v="USD"/>
    <n v="1482732000"/>
    <n v="1482818400"/>
    <b v="0"/>
    <b v="1"/>
    <s v="music/rock"/>
    <n v="102.02437459910199"/>
    <x v="1"/>
    <s v="rock"/>
  </r>
  <r>
    <n v="952"/>
    <s v="Cummings-Hayes"/>
    <s v="Virtual multi-tasking core"/>
    <n v="145500"/>
    <n v="101987"/>
    <n v="70"/>
    <x v="3"/>
    <n v="2266"/>
    <x v="1"/>
    <s v="USD"/>
    <n v="1470718800"/>
    <n v="1471928400"/>
    <b v="0"/>
    <b v="0"/>
    <s v="film &amp; video/documentary"/>
    <n v="45.007502206531335"/>
    <x v="4"/>
    <s v="documentary"/>
  </r>
  <r>
    <n v="953"/>
    <s v="Boyle Ltd"/>
    <s v="Streamlined fault-tolerant conglomeration"/>
    <n v="3300"/>
    <n v="1980"/>
    <n v="60"/>
    <x v="0"/>
    <n v="21"/>
    <x v="1"/>
    <s v="USD"/>
    <n v="1450591200"/>
    <n v="1453701600"/>
    <b v="0"/>
    <b v="1"/>
    <s v="film &amp; video/science fiction"/>
    <n v="94.285714285714292"/>
    <x v="4"/>
    <s v="science fiction"/>
  </r>
  <r>
    <n v="954"/>
    <s v="Henderson, Parker and Diaz"/>
    <s v="Enterprise-wide client-driven policy"/>
    <n v="42600"/>
    <n v="156384"/>
    <n v="367"/>
    <x v="1"/>
    <n v="1548"/>
    <x v="2"/>
    <s v="AUD"/>
    <n v="1348290000"/>
    <n v="1350363600"/>
    <b v="0"/>
    <b v="0"/>
    <s v="technology/web"/>
    <n v="101.02325581395348"/>
    <x v="2"/>
    <s v="web"/>
  </r>
  <r>
    <n v="955"/>
    <s v="Moss-Obrien"/>
    <s v="Function-based next generation emulation"/>
    <n v="700"/>
    <n v="7763"/>
    <n v="1109"/>
    <x v="1"/>
    <n v="80"/>
    <x v="1"/>
    <s v="USD"/>
    <n v="1353823200"/>
    <n v="1353996000"/>
    <b v="0"/>
    <b v="0"/>
    <s v="theater/plays"/>
    <n v="97.037499999999994"/>
    <x v="3"/>
    <s v="plays"/>
  </r>
  <r>
    <n v="956"/>
    <s v="Wood Inc"/>
    <s v="Re-engineered composite focus group"/>
    <n v="187600"/>
    <n v="35698"/>
    <n v="19"/>
    <x v="0"/>
    <n v="830"/>
    <x v="1"/>
    <s v="USD"/>
    <n v="1450764000"/>
    <n v="1451109600"/>
    <b v="0"/>
    <b v="0"/>
    <s v="film &amp; video/science fiction"/>
    <n v="43.00963855421687"/>
    <x v="4"/>
    <s v="science fiction"/>
  </r>
  <r>
    <n v="957"/>
    <s v="Riley, Cohen and Goodman"/>
    <s v="Profound mission-critical function"/>
    <n v="9800"/>
    <n v="12434"/>
    <n v="127"/>
    <x v="1"/>
    <n v="131"/>
    <x v="1"/>
    <s v="USD"/>
    <n v="1329372000"/>
    <n v="1329631200"/>
    <b v="0"/>
    <b v="0"/>
    <s v="theater/plays"/>
    <n v="94.916030534351151"/>
    <x v="3"/>
    <s v="plays"/>
  </r>
  <r>
    <n v="958"/>
    <s v="Green, Robinson and Ho"/>
    <s v="De-engineered zero-defect open system"/>
    <n v="1100"/>
    <n v="8081"/>
    <n v="735"/>
    <x v="1"/>
    <n v="112"/>
    <x v="1"/>
    <s v="USD"/>
    <n v="1277096400"/>
    <n v="1278997200"/>
    <b v="0"/>
    <b v="0"/>
    <s v="film &amp; video/animation"/>
    <n v="72.151785714285708"/>
    <x v="4"/>
    <s v="animation"/>
  </r>
  <r>
    <n v="959"/>
    <s v="Black-Graham"/>
    <s v="Operative hybrid utilization"/>
    <n v="145000"/>
    <n v="6631"/>
    <n v="5"/>
    <x v="0"/>
    <n v="130"/>
    <x v="1"/>
    <s v="USD"/>
    <n v="1277701200"/>
    <n v="1280120400"/>
    <b v="0"/>
    <b v="0"/>
    <s v="publishing/translations"/>
    <n v="51.007692307692309"/>
    <x v="5"/>
    <s v="translations"/>
  </r>
  <r>
    <n v="960"/>
    <s v="Robbins Group"/>
    <s v="Function-based interactive matrix"/>
    <n v="5500"/>
    <n v="4678"/>
    <n v="85"/>
    <x v="0"/>
    <n v="55"/>
    <x v="1"/>
    <s v="USD"/>
    <n v="1454911200"/>
    <n v="1458104400"/>
    <b v="0"/>
    <b v="0"/>
    <s v="technology/web"/>
    <n v="85.054545454545448"/>
    <x v="2"/>
    <s v="web"/>
  </r>
  <r>
    <n v="961"/>
    <s v="Mason, Case and May"/>
    <s v="Optimized content-based collaboration"/>
    <n v="5700"/>
    <n v="6800"/>
    <n v="119"/>
    <x v="1"/>
    <n v="155"/>
    <x v="1"/>
    <s v="USD"/>
    <n v="1297922400"/>
    <n v="1298268000"/>
    <b v="0"/>
    <b v="0"/>
    <s v="publishing/translations"/>
    <n v="43.87096774193548"/>
    <x v="5"/>
    <s v="translations"/>
  </r>
  <r>
    <n v="962"/>
    <s v="Harris, Russell and Mitchell"/>
    <s v="User-centric cohesive policy"/>
    <n v="3600"/>
    <n v="10657"/>
    <n v="296"/>
    <x v="1"/>
    <n v="266"/>
    <x v="1"/>
    <s v="USD"/>
    <n v="1384408800"/>
    <n v="1386223200"/>
    <b v="0"/>
    <b v="0"/>
    <s v="food/food trucks"/>
    <n v="40.063909774436091"/>
    <x v="0"/>
    <s v="food trucks"/>
  </r>
  <r>
    <n v="963"/>
    <s v="Rodriguez-Robinson"/>
    <s v="Ergonomic methodical hub"/>
    <n v="5900"/>
    <n v="4997"/>
    <n v="85"/>
    <x v="0"/>
    <n v="114"/>
    <x v="6"/>
    <s v="EUR"/>
    <n v="1299304800"/>
    <n v="1299823200"/>
    <b v="0"/>
    <b v="1"/>
    <s v="photography/photography books"/>
    <n v="43.833333333333336"/>
    <x v="7"/>
    <s v="photography books"/>
  </r>
  <r>
    <n v="964"/>
    <s v="Peck, Higgins and Smith"/>
    <s v="Devolved disintermediate encryption"/>
    <n v="3700"/>
    <n v="13164"/>
    <n v="356"/>
    <x v="1"/>
    <n v="155"/>
    <x v="1"/>
    <s v="USD"/>
    <n v="1431320400"/>
    <n v="1431752400"/>
    <b v="0"/>
    <b v="0"/>
    <s v="theater/plays"/>
    <n v="84.92903225806451"/>
    <x v="3"/>
    <s v="plays"/>
  </r>
  <r>
    <n v="965"/>
    <s v="Nunez-King"/>
    <s v="Phased clear-thinking policy"/>
    <n v="2200"/>
    <n v="8501"/>
    <n v="386"/>
    <x v="1"/>
    <n v="207"/>
    <x v="4"/>
    <s v="GBP"/>
    <n v="1264399200"/>
    <n v="1267855200"/>
    <b v="0"/>
    <b v="0"/>
    <s v="music/rock"/>
    <n v="41.067632850241544"/>
    <x v="1"/>
    <s v="rock"/>
  </r>
  <r>
    <n v="966"/>
    <s v="Davis and Sons"/>
    <s v="Seamless solution-oriented capacity"/>
    <n v="1700"/>
    <n v="13468"/>
    <n v="792"/>
    <x v="1"/>
    <n v="245"/>
    <x v="1"/>
    <s v="USD"/>
    <n v="1497502800"/>
    <n v="1497675600"/>
    <b v="0"/>
    <b v="0"/>
    <s v="theater/plays"/>
    <n v="54.971428571428568"/>
    <x v="3"/>
    <s v="plays"/>
  </r>
  <r>
    <n v="967"/>
    <s v="Howard-Douglas"/>
    <s v="Organized human-resource attitude"/>
    <n v="88400"/>
    <n v="121138"/>
    <n v="137"/>
    <x v="1"/>
    <n v="1573"/>
    <x v="1"/>
    <s v="USD"/>
    <n v="1333688400"/>
    <n v="1336885200"/>
    <b v="0"/>
    <b v="0"/>
    <s v="music/world music"/>
    <n v="77.010807374443743"/>
    <x v="1"/>
    <s v="world music"/>
  </r>
  <r>
    <n v="968"/>
    <s v="Gonzalez-White"/>
    <s v="Open-architected disintermediate budgetary management"/>
    <n v="2400"/>
    <n v="8117"/>
    <n v="338"/>
    <x v="1"/>
    <n v="114"/>
    <x v="1"/>
    <s v="USD"/>
    <n v="1293861600"/>
    <n v="1295157600"/>
    <b v="0"/>
    <b v="0"/>
    <s v="food/food trucks"/>
    <n v="71.201754385964918"/>
    <x v="0"/>
    <s v="food trucks"/>
  </r>
  <r>
    <n v="969"/>
    <s v="Lopez-King"/>
    <s v="Multi-lateral radical solution"/>
    <n v="7900"/>
    <n v="8550"/>
    <n v="108"/>
    <x v="1"/>
    <n v="93"/>
    <x v="1"/>
    <s v="USD"/>
    <n v="1576994400"/>
    <n v="1577599200"/>
    <b v="0"/>
    <b v="0"/>
    <s v="theater/plays"/>
    <n v="91.935483870967744"/>
    <x v="3"/>
    <s v="plays"/>
  </r>
  <r>
    <n v="970"/>
    <s v="Glover-Nelson"/>
    <s v="Inverse context-sensitive info-mediaries"/>
    <n v="94900"/>
    <n v="57659"/>
    <n v="61"/>
    <x v="0"/>
    <n v="594"/>
    <x v="1"/>
    <s v="USD"/>
    <n v="1304917200"/>
    <n v="1305003600"/>
    <b v="0"/>
    <b v="0"/>
    <s v="theater/plays"/>
    <n v="97.069023569023571"/>
    <x v="3"/>
    <s v="plays"/>
  </r>
  <r>
    <n v="971"/>
    <s v="Garner and Sons"/>
    <s v="Versatile neutral workforce"/>
    <n v="5100"/>
    <n v="1414"/>
    <n v="28"/>
    <x v="0"/>
    <n v="24"/>
    <x v="1"/>
    <s v="USD"/>
    <n v="1381208400"/>
    <n v="1381726800"/>
    <b v="0"/>
    <b v="0"/>
    <s v="film &amp; video/television"/>
    <n v="58.916666666666664"/>
    <x v="4"/>
    <s v="television"/>
  </r>
  <r>
    <n v="972"/>
    <s v="Sellers, Roach and Garrison"/>
    <s v="Multi-tiered systematic knowledge user"/>
    <n v="42700"/>
    <n v="97524"/>
    <n v="228"/>
    <x v="1"/>
    <n v="1681"/>
    <x v="1"/>
    <s v="USD"/>
    <n v="1401685200"/>
    <n v="1402462800"/>
    <b v="0"/>
    <b v="1"/>
    <s v="technology/web"/>
    <n v="58.015466983938133"/>
    <x v="2"/>
    <s v="web"/>
  </r>
  <r>
    <n v="973"/>
    <s v="Herrera, Bennett and Silva"/>
    <s v="Programmable multi-state algorithm"/>
    <n v="121100"/>
    <n v="26176"/>
    <n v="22"/>
    <x v="0"/>
    <n v="252"/>
    <x v="1"/>
    <s v="USD"/>
    <n v="1291960800"/>
    <n v="1292133600"/>
    <b v="0"/>
    <b v="1"/>
    <s v="theater/plays"/>
    <n v="103.87301587301587"/>
    <x v="3"/>
    <s v="plays"/>
  </r>
  <r>
    <n v="974"/>
    <s v="Thomas, Clay and Mendoza"/>
    <s v="Multi-channeled reciprocal interface"/>
    <n v="800"/>
    <n v="2991"/>
    <n v="374"/>
    <x v="1"/>
    <n v="32"/>
    <x v="1"/>
    <s v="USD"/>
    <n v="1368853200"/>
    <n v="1368939600"/>
    <b v="0"/>
    <b v="0"/>
    <s v="music/indie rock"/>
    <n v="93.46875"/>
    <x v="1"/>
    <s v="indie rock"/>
  </r>
  <r>
    <n v="975"/>
    <s v="Ayala Group"/>
    <s v="Right-sized maximized migration"/>
    <n v="5400"/>
    <n v="8366"/>
    <n v="155"/>
    <x v="1"/>
    <n v="135"/>
    <x v="1"/>
    <s v="USD"/>
    <n v="1448776800"/>
    <n v="1452146400"/>
    <b v="0"/>
    <b v="1"/>
    <s v="theater/plays"/>
    <n v="61.970370370370368"/>
    <x v="3"/>
    <s v="plays"/>
  </r>
  <r>
    <n v="976"/>
    <s v="Huerta, Roberts and Dickerson"/>
    <s v="Self-enabling value-added artificial intelligence"/>
    <n v="4000"/>
    <n v="12886"/>
    <n v="322"/>
    <x v="1"/>
    <n v="140"/>
    <x v="1"/>
    <s v="USD"/>
    <n v="1296194400"/>
    <n v="1296712800"/>
    <b v="0"/>
    <b v="1"/>
    <s v="theater/plays"/>
    <n v="92.042857142857144"/>
    <x v="3"/>
    <s v="plays"/>
  </r>
  <r>
    <n v="977"/>
    <s v="Johnson Group"/>
    <s v="Vision-oriented interactive solution"/>
    <n v="7000"/>
    <n v="5177"/>
    <n v="74"/>
    <x v="0"/>
    <n v="67"/>
    <x v="1"/>
    <s v="USD"/>
    <n v="1517983200"/>
    <n v="1520748000"/>
    <b v="0"/>
    <b v="0"/>
    <s v="food/food trucks"/>
    <n v="77.268656716417908"/>
    <x v="0"/>
    <s v="food trucks"/>
  </r>
  <r>
    <n v="978"/>
    <s v="Bailey, Nguyen and Martinez"/>
    <s v="Fundamental user-facing productivity"/>
    <n v="1000"/>
    <n v="8641"/>
    <n v="864"/>
    <x v="1"/>
    <n v="92"/>
    <x v="1"/>
    <s v="USD"/>
    <n v="1478930400"/>
    <n v="1480831200"/>
    <b v="0"/>
    <b v="0"/>
    <s v="games/video games"/>
    <n v="93.923913043478265"/>
    <x v="6"/>
    <s v="video games"/>
  </r>
  <r>
    <n v="979"/>
    <s v="Williams, Martin and Meyer"/>
    <s v="Innovative well-modulated capability"/>
    <n v="60200"/>
    <n v="86244"/>
    <n v="143"/>
    <x v="1"/>
    <n v="1015"/>
    <x v="4"/>
    <s v="GBP"/>
    <n v="1426395600"/>
    <n v="1426914000"/>
    <b v="0"/>
    <b v="0"/>
    <s v="theater/plays"/>
    <n v="84.969458128078813"/>
    <x v="3"/>
    <s v="plays"/>
  </r>
  <r>
    <n v="980"/>
    <s v="Huff-Johnson"/>
    <s v="Universal fault-tolerant orchestration"/>
    <n v="195200"/>
    <n v="78630"/>
    <n v="40"/>
    <x v="0"/>
    <n v="742"/>
    <x v="1"/>
    <s v="USD"/>
    <n v="1446181200"/>
    <n v="1446616800"/>
    <b v="1"/>
    <b v="0"/>
    <s v="publishing/nonfiction"/>
    <n v="105.97035040431267"/>
    <x v="5"/>
    <s v="nonfiction"/>
  </r>
  <r>
    <n v="981"/>
    <s v="Diaz-Little"/>
    <s v="Grass-roots executive synergy"/>
    <n v="6700"/>
    <n v="11941"/>
    <n v="178"/>
    <x v="1"/>
    <n v="323"/>
    <x v="1"/>
    <s v="USD"/>
    <n v="1514181600"/>
    <n v="1517032800"/>
    <b v="0"/>
    <b v="0"/>
    <s v="technology/web"/>
    <n v="36.969040247678016"/>
    <x v="2"/>
    <s v="web"/>
  </r>
  <r>
    <n v="982"/>
    <s v="Freeman-French"/>
    <s v="Multi-layered optimal application"/>
    <n v="7200"/>
    <n v="6115"/>
    <n v="85"/>
    <x v="0"/>
    <n v="75"/>
    <x v="1"/>
    <s v="USD"/>
    <n v="1311051600"/>
    <n v="1311224400"/>
    <b v="0"/>
    <b v="1"/>
    <s v="film &amp; video/documentary"/>
    <n v="81.533333333333331"/>
    <x v="4"/>
    <s v="documentary"/>
  </r>
  <r>
    <n v="983"/>
    <s v="Beck-Weber"/>
    <s v="Business-focused full-range core"/>
    <n v="129100"/>
    <n v="188404"/>
    <n v="146"/>
    <x v="1"/>
    <n v="2326"/>
    <x v="1"/>
    <s v="USD"/>
    <n v="1564894800"/>
    <n v="1566190800"/>
    <b v="0"/>
    <b v="0"/>
    <s v="film &amp; video/documentary"/>
    <n v="80.999140154772135"/>
    <x v="4"/>
    <s v="documentary"/>
  </r>
  <r>
    <n v="984"/>
    <s v="Lewis-Jacobson"/>
    <s v="Exclusive system-worthy Graphic Interface"/>
    <n v="6500"/>
    <n v="9910"/>
    <n v="152"/>
    <x v="1"/>
    <n v="381"/>
    <x v="1"/>
    <s v="USD"/>
    <n v="1567918800"/>
    <n v="1570165200"/>
    <b v="0"/>
    <b v="0"/>
    <s v="theater/plays"/>
    <n v="26.010498687664043"/>
    <x v="3"/>
    <s v="plays"/>
  </r>
  <r>
    <n v="985"/>
    <s v="Logan-Curtis"/>
    <s v="Enhanced optimal ability"/>
    <n v="170600"/>
    <n v="114523"/>
    <n v="67"/>
    <x v="0"/>
    <n v="4405"/>
    <x v="1"/>
    <s v="USD"/>
    <n v="1386309600"/>
    <n v="1388556000"/>
    <b v="0"/>
    <b v="1"/>
    <s v="music/rock"/>
    <n v="25.998410896708286"/>
    <x v="1"/>
    <s v="rock"/>
  </r>
  <r>
    <n v="986"/>
    <s v="Chan, Washington and Callahan"/>
    <s v="Optional zero administration neural-net"/>
    <n v="7800"/>
    <n v="3144"/>
    <n v="40"/>
    <x v="0"/>
    <n v="92"/>
    <x v="1"/>
    <s v="USD"/>
    <n v="1301979600"/>
    <n v="1303189200"/>
    <b v="0"/>
    <b v="0"/>
    <s v="music/rock"/>
    <n v="34.173913043478258"/>
    <x v="1"/>
    <s v="rock"/>
  </r>
  <r>
    <n v="987"/>
    <s v="Wilson Group"/>
    <s v="Ameliorated foreground focus group"/>
    <n v="6200"/>
    <n v="13441"/>
    <n v="217"/>
    <x v="1"/>
    <n v="480"/>
    <x v="1"/>
    <s v="USD"/>
    <n v="1493269200"/>
    <n v="1494478800"/>
    <b v="0"/>
    <b v="0"/>
    <s v="film &amp; video/documentary"/>
    <n v="28.002083333333335"/>
    <x v="4"/>
    <s v="documentary"/>
  </r>
  <r>
    <n v="988"/>
    <s v="Gardner, Ryan and Gutierrez"/>
    <s v="Triple-buffered multi-tasking matrices"/>
    <n v="9400"/>
    <n v="4899"/>
    <n v="52"/>
    <x v="0"/>
    <n v="64"/>
    <x v="1"/>
    <s v="USD"/>
    <n v="1478930400"/>
    <n v="1480744800"/>
    <b v="0"/>
    <b v="0"/>
    <s v="publishing/radio &amp; podcasts"/>
    <n v="76.546875"/>
    <x v="5"/>
    <s v="radio &amp; podcasts"/>
  </r>
  <r>
    <n v="989"/>
    <s v="Hernandez Inc"/>
    <s v="Versatile dedicated migration"/>
    <n v="2400"/>
    <n v="11990"/>
    <n v="500"/>
    <x v="1"/>
    <n v="226"/>
    <x v="1"/>
    <s v="USD"/>
    <n v="1555390800"/>
    <n v="1555822800"/>
    <b v="0"/>
    <b v="0"/>
    <s v="publishing/translations"/>
    <n v="53.053097345132741"/>
    <x v="5"/>
    <s v="translations"/>
  </r>
  <r>
    <n v="990"/>
    <s v="Ortiz-Roberts"/>
    <s v="Devolved foreground customer loyalty"/>
    <n v="7800"/>
    <n v="6839"/>
    <n v="88"/>
    <x v="0"/>
    <n v="64"/>
    <x v="1"/>
    <s v="USD"/>
    <n v="1456984800"/>
    <n v="1458882000"/>
    <b v="0"/>
    <b v="1"/>
    <s v="film &amp; video/drama"/>
    <n v="106.859375"/>
    <x v="4"/>
    <s v="drama"/>
  </r>
  <r>
    <n v="991"/>
    <s v="Ramirez LLC"/>
    <s v="Reduced reciprocal focus group"/>
    <n v="9800"/>
    <n v="11091"/>
    <n v="113"/>
    <x v="1"/>
    <n v="241"/>
    <x v="1"/>
    <s v="USD"/>
    <n v="1411621200"/>
    <n v="1411966800"/>
    <b v="0"/>
    <b v="1"/>
    <s v="music/rock"/>
    <n v="46.020746887966808"/>
    <x v="1"/>
    <s v="rock"/>
  </r>
  <r>
    <n v="992"/>
    <s v="Morrow Inc"/>
    <s v="Networked global migration"/>
    <n v="3100"/>
    <n v="13223"/>
    <n v="427"/>
    <x v="1"/>
    <n v="132"/>
    <x v="1"/>
    <s v="USD"/>
    <n v="1525669200"/>
    <n v="1526878800"/>
    <b v="0"/>
    <b v="1"/>
    <s v="film &amp; video/drama"/>
    <n v="100.17424242424242"/>
    <x v="4"/>
    <s v="drama"/>
  </r>
  <r>
    <n v="993"/>
    <s v="Erickson-Rogers"/>
    <s v="De-engineered even-keeled definition"/>
    <n v="9800"/>
    <n v="7608"/>
    <n v="78"/>
    <x v="3"/>
    <n v="75"/>
    <x v="6"/>
    <s v="EUR"/>
    <n v="1450936800"/>
    <n v="1452405600"/>
    <b v="0"/>
    <b v="1"/>
    <s v="photography/photography books"/>
    <n v="101.44"/>
    <x v="7"/>
    <s v="photography books"/>
  </r>
  <r>
    <n v="994"/>
    <s v="Leach, Rich and Price"/>
    <s v="Implemented bi-directional flexibility"/>
    <n v="141100"/>
    <n v="74073"/>
    <n v="52"/>
    <x v="0"/>
    <n v="842"/>
    <x v="1"/>
    <s v="USD"/>
    <n v="1413522000"/>
    <n v="1414040400"/>
    <b v="0"/>
    <b v="1"/>
    <s v="publishing/translations"/>
    <n v="87.972684085510693"/>
    <x v="5"/>
    <s v="translations"/>
  </r>
  <r>
    <n v="995"/>
    <s v="Manning-Hamilton"/>
    <s v="Vision-oriented scalable definition"/>
    <n v="97300"/>
    <n v="153216"/>
    <n v="157"/>
    <x v="1"/>
    <n v="2043"/>
    <x v="1"/>
    <s v="USD"/>
    <n v="1541307600"/>
    <n v="1543816800"/>
    <b v="0"/>
    <b v="1"/>
    <s v="food/food trucks"/>
    <n v="74.995594713656388"/>
    <x v="0"/>
    <s v="food trucks"/>
  </r>
  <r>
    <n v="996"/>
    <s v="Butler LLC"/>
    <s v="Future-proofed upward-trending migration"/>
    <n v="6600"/>
    <n v="4814"/>
    <n v="73"/>
    <x v="0"/>
    <n v="112"/>
    <x v="1"/>
    <s v="USD"/>
    <n v="1357106400"/>
    <n v="1359698400"/>
    <b v="0"/>
    <b v="0"/>
    <s v="theater/plays"/>
    <n v="42.982142857142854"/>
    <x v="3"/>
    <s v="plays"/>
  </r>
  <r>
    <n v="997"/>
    <s v="Ball LLC"/>
    <s v="Right-sized full-range throughput"/>
    <n v="7600"/>
    <n v="4603"/>
    <n v="61"/>
    <x v="3"/>
    <n v="139"/>
    <x v="6"/>
    <s v="EUR"/>
    <n v="1390197600"/>
    <n v="1390629600"/>
    <b v="0"/>
    <b v="0"/>
    <s v="theater/plays"/>
    <n v="33.115107913669064"/>
    <x v="3"/>
    <s v="plays"/>
  </r>
  <r>
    <n v="998"/>
    <s v="Taylor, Santiago and Flores"/>
    <s v="Polarized composite customer loyalty"/>
    <n v="66600"/>
    <n v="37823"/>
    <n v="57"/>
    <x v="0"/>
    <n v="374"/>
    <x v="1"/>
    <s v="USD"/>
    <n v="1265868000"/>
    <n v="1267077600"/>
    <b v="0"/>
    <b v="1"/>
    <s v="music/indie rock"/>
    <n v="101.13101604278074"/>
    <x v="1"/>
    <s v="indie rock"/>
  </r>
  <r>
    <n v="999"/>
    <s v="Hernandez, Norton and Kelley"/>
    <s v="Expanded eco-centric policy"/>
    <n v="111100"/>
    <n v="62819"/>
    <n v="57"/>
    <x v="3"/>
    <n v="1122"/>
    <x v="1"/>
    <s v="USD"/>
    <n v="1467176400"/>
    <n v="1467781200"/>
    <b v="0"/>
    <b v="0"/>
    <s v="food/food trucks"/>
    <n v="55.98841354723708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x v="0"/>
    <s v="CAD"/>
    <n v="1448690400"/>
    <x v="0"/>
    <n v="1450159200"/>
    <d v="2015-12-15T06:00:00"/>
    <b v="0"/>
    <b v="0"/>
    <s v="food/food trucks"/>
    <n v="0"/>
    <x v="0"/>
    <x v="0"/>
  </r>
  <r>
    <n v="1"/>
    <s v="Odom Inc"/>
    <s v="Managed bottom-line architecture"/>
    <n v="1400"/>
    <n v="14560"/>
    <n v="1040"/>
    <x v="1"/>
    <n v="158"/>
    <x v="1"/>
    <s v="USD"/>
    <n v="1408424400"/>
    <x v="1"/>
    <n v="1408597200"/>
    <d v="2014-08-21T05:00:00"/>
    <b v="0"/>
    <b v="1"/>
    <s v="music/rock"/>
    <n v="92.151898734177209"/>
    <x v="1"/>
    <x v="1"/>
  </r>
  <r>
    <n v="2"/>
    <s v="Melton, Robinson and Fritz"/>
    <s v="Function-based leadingedge pricing structure"/>
    <n v="108400"/>
    <n v="142523"/>
    <n v="131"/>
    <x v="1"/>
    <n v="1425"/>
    <x v="2"/>
    <s v="AUD"/>
    <n v="1384668000"/>
    <x v="2"/>
    <n v="1384840800"/>
    <d v="2013-11-19T06:00:00"/>
    <b v="0"/>
    <b v="0"/>
    <s v="technology/web"/>
    <n v="100.01614035087719"/>
    <x v="2"/>
    <x v="2"/>
  </r>
  <r>
    <n v="3"/>
    <s v="Mcdonald, Gonzalez and Ross"/>
    <s v="Vision-oriented fresh-thinking conglomeration"/>
    <n v="4200"/>
    <n v="2477"/>
    <n v="59"/>
    <x v="0"/>
    <n v="24"/>
    <x v="1"/>
    <s v="USD"/>
    <n v="1565499600"/>
    <x v="3"/>
    <n v="1568955600"/>
    <d v="2019-09-20T05:00:00"/>
    <b v="0"/>
    <b v="0"/>
    <s v="music/rock"/>
    <n v="103.20833333333333"/>
    <x v="1"/>
    <x v="1"/>
  </r>
  <r>
    <n v="4"/>
    <s v="Larson-Little"/>
    <s v="Proactive foreground core"/>
    <n v="7600"/>
    <n v="5265"/>
    <n v="69"/>
    <x v="0"/>
    <n v="53"/>
    <x v="1"/>
    <s v="USD"/>
    <n v="1547964000"/>
    <x v="4"/>
    <n v="1548309600"/>
    <d v="2019-01-24T06:00:00"/>
    <b v="0"/>
    <b v="0"/>
    <s v="theater/plays"/>
    <n v="99.339622641509436"/>
    <x v="3"/>
    <x v="3"/>
  </r>
  <r>
    <n v="5"/>
    <s v="Harris Group"/>
    <s v="Open-source optimizing database"/>
    <n v="7600"/>
    <n v="13195"/>
    <n v="174"/>
    <x v="1"/>
    <n v="174"/>
    <x v="3"/>
    <s v="DKK"/>
    <n v="1346130000"/>
    <x v="5"/>
    <n v="1347080400"/>
    <d v="2012-09-08T05:00:00"/>
    <b v="0"/>
    <b v="0"/>
    <s v="theater/plays"/>
    <n v="75.833333333333329"/>
    <x v="3"/>
    <x v="3"/>
  </r>
  <r>
    <n v="6"/>
    <s v="Ortiz, Coleman and Mitchell"/>
    <s v="Operative upward-trending algorithm"/>
    <n v="5200"/>
    <n v="1090"/>
    <n v="21"/>
    <x v="0"/>
    <n v="18"/>
    <x v="4"/>
    <s v="GBP"/>
    <n v="1505278800"/>
    <x v="6"/>
    <n v="1505365200"/>
    <d v="2017-09-14T05:00:00"/>
    <b v="0"/>
    <b v="0"/>
    <s v="film &amp; video/documentary"/>
    <n v="60.555555555555557"/>
    <x v="4"/>
    <x v="4"/>
  </r>
  <r>
    <n v="7"/>
    <s v="Carter-Guzman"/>
    <s v="Centralized cohesive challenge"/>
    <n v="4500"/>
    <n v="14741"/>
    <n v="328"/>
    <x v="1"/>
    <n v="227"/>
    <x v="3"/>
    <s v="DKK"/>
    <n v="1439442000"/>
    <x v="7"/>
    <n v="1439614800"/>
    <d v="2015-08-15T05:00:00"/>
    <b v="0"/>
    <b v="0"/>
    <s v="theater/plays"/>
    <n v="64.93832599118943"/>
    <x v="3"/>
    <x v="3"/>
  </r>
  <r>
    <n v="8"/>
    <s v="Nunez-Richards"/>
    <s v="Exclusive attitude-oriented intranet"/>
    <n v="110100"/>
    <n v="21946"/>
    <n v="20"/>
    <x v="2"/>
    <n v="708"/>
    <x v="3"/>
    <s v="DKK"/>
    <n v="1281330000"/>
    <x v="8"/>
    <n v="1281502800"/>
    <d v="2010-08-11T05:00:00"/>
    <b v="0"/>
    <b v="0"/>
    <s v="theater/plays"/>
    <n v="30.997175141242938"/>
    <x v="3"/>
    <x v="3"/>
  </r>
  <r>
    <n v="9"/>
    <s v="Rangel, Holt and Jones"/>
    <s v="Open-source fresh-thinking model"/>
    <n v="6200"/>
    <n v="3208"/>
    <n v="52"/>
    <x v="0"/>
    <n v="44"/>
    <x v="1"/>
    <s v="USD"/>
    <n v="1379566800"/>
    <x v="9"/>
    <n v="1383804000"/>
    <d v="2013-11-07T06:00:00"/>
    <b v="0"/>
    <b v="0"/>
    <s v="music/electric music"/>
    <n v="72.909090909090907"/>
    <x v="1"/>
    <x v="5"/>
  </r>
  <r>
    <n v="10"/>
    <s v="Green Ltd"/>
    <s v="Monitored empowering installation"/>
    <n v="5200"/>
    <n v="13838"/>
    <n v="266"/>
    <x v="1"/>
    <n v="220"/>
    <x v="1"/>
    <s v="USD"/>
    <n v="1281762000"/>
    <x v="10"/>
    <n v="1285909200"/>
    <d v="2010-10-01T05:00:00"/>
    <b v="0"/>
    <b v="0"/>
    <s v="film &amp; video/drama"/>
    <n v="62.9"/>
    <x v="4"/>
    <x v="6"/>
  </r>
  <r>
    <n v="11"/>
    <s v="Perez, Johnson and Gardner"/>
    <s v="Grass-roots zero administration system engine"/>
    <n v="6300"/>
    <n v="3030"/>
    <n v="48"/>
    <x v="0"/>
    <n v="27"/>
    <x v="1"/>
    <s v="USD"/>
    <n v="1285045200"/>
    <x v="11"/>
    <n v="1285563600"/>
    <d v="2010-09-27T05:00:00"/>
    <b v="0"/>
    <b v="1"/>
    <s v="theater/plays"/>
    <n v="112.22222222222223"/>
    <x v="3"/>
    <x v="3"/>
  </r>
  <r>
    <n v="12"/>
    <s v="Kim Ltd"/>
    <s v="Assimilated hybrid intranet"/>
    <n v="6300"/>
    <n v="5629"/>
    <n v="89"/>
    <x v="0"/>
    <n v="55"/>
    <x v="1"/>
    <s v="USD"/>
    <n v="1571720400"/>
    <x v="12"/>
    <n v="1572411600"/>
    <d v="2019-10-30T05:00:00"/>
    <b v="0"/>
    <b v="0"/>
    <s v="film &amp; video/drama"/>
    <n v="102.34545454545454"/>
    <x v="4"/>
    <x v="6"/>
  </r>
  <r>
    <n v="13"/>
    <s v="Walker, Taylor and Coleman"/>
    <s v="Multi-tiered directional open architecture"/>
    <n v="4200"/>
    <n v="10295"/>
    <n v="245"/>
    <x v="1"/>
    <n v="98"/>
    <x v="1"/>
    <s v="USD"/>
    <n v="1465621200"/>
    <x v="13"/>
    <n v="1466658000"/>
    <d v="2016-06-23T05:00:00"/>
    <b v="0"/>
    <b v="0"/>
    <s v="music/indie rock"/>
    <n v="105.05102040816327"/>
    <x v="1"/>
    <x v="7"/>
  </r>
  <r>
    <n v="14"/>
    <s v="Rodriguez, Rose and Stewart"/>
    <s v="Cloned directional synergy"/>
    <n v="28200"/>
    <n v="18829"/>
    <n v="67"/>
    <x v="0"/>
    <n v="200"/>
    <x v="1"/>
    <s v="USD"/>
    <n v="1331013600"/>
    <x v="14"/>
    <n v="1333342800"/>
    <d v="2012-04-02T05:00:00"/>
    <b v="0"/>
    <b v="0"/>
    <s v="music/indie rock"/>
    <n v="94.144999999999996"/>
    <x v="1"/>
    <x v="7"/>
  </r>
  <r>
    <n v="15"/>
    <s v="Wright, Hunt and Rowe"/>
    <s v="Extended eco-centric pricing structure"/>
    <n v="81200"/>
    <n v="38414"/>
    <n v="47"/>
    <x v="0"/>
    <n v="452"/>
    <x v="1"/>
    <s v="USD"/>
    <n v="1575957600"/>
    <x v="15"/>
    <n v="1576303200"/>
    <d v="2019-12-14T06:00:00"/>
    <b v="0"/>
    <b v="0"/>
    <s v="technology/wearables"/>
    <n v="84.986725663716811"/>
    <x v="2"/>
    <x v="8"/>
  </r>
  <r>
    <n v="16"/>
    <s v="Hines Inc"/>
    <s v="Cross-platform systemic adapter"/>
    <n v="1700"/>
    <n v="11041"/>
    <n v="649"/>
    <x v="1"/>
    <n v="100"/>
    <x v="1"/>
    <s v="USD"/>
    <n v="1390370400"/>
    <x v="16"/>
    <n v="1392271200"/>
    <d v="2014-02-13T06:00:00"/>
    <b v="0"/>
    <b v="0"/>
    <s v="publishing/nonfiction"/>
    <n v="110.41"/>
    <x v="5"/>
    <x v="9"/>
  </r>
  <r>
    <n v="17"/>
    <s v="Cochran-Nguyen"/>
    <s v="Seamless 4thgeneration methodology"/>
    <n v="84600"/>
    <n v="134845"/>
    <n v="159"/>
    <x v="1"/>
    <n v="1249"/>
    <x v="1"/>
    <s v="USD"/>
    <n v="1294812000"/>
    <x v="17"/>
    <n v="1294898400"/>
    <d v="2011-01-13T06:00:00"/>
    <b v="0"/>
    <b v="0"/>
    <s v="film &amp; video/animation"/>
    <n v="107.96236989591674"/>
    <x v="4"/>
    <x v="10"/>
  </r>
  <r>
    <n v="18"/>
    <s v="Johnson-Gould"/>
    <s v="Exclusive needs-based adapter"/>
    <n v="9100"/>
    <n v="6089"/>
    <n v="67"/>
    <x v="3"/>
    <n v="135"/>
    <x v="1"/>
    <s v="USD"/>
    <n v="1536382800"/>
    <x v="18"/>
    <n v="1537074000"/>
    <d v="2018-09-16T05:00:00"/>
    <b v="0"/>
    <b v="0"/>
    <s v="theater/plays"/>
    <n v="45.103703703703701"/>
    <x v="3"/>
    <x v="3"/>
  </r>
  <r>
    <n v="19"/>
    <s v="Perez-Hess"/>
    <s v="Down-sized cohesive archive"/>
    <n v="62500"/>
    <n v="30331"/>
    <n v="49"/>
    <x v="0"/>
    <n v="674"/>
    <x v="1"/>
    <s v="USD"/>
    <n v="1551679200"/>
    <x v="19"/>
    <n v="1553490000"/>
    <d v="2019-03-25T05:00:00"/>
    <b v="0"/>
    <b v="1"/>
    <s v="theater/plays"/>
    <n v="45.001483679525222"/>
    <x v="3"/>
    <x v="3"/>
  </r>
  <r>
    <n v="20"/>
    <s v="Reeves, Thompson and Richardson"/>
    <s v="Proactive composite alliance"/>
    <n v="131800"/>
    <n v="147936"/>
    <n v="112"/>
    <x v="1"/>
    <n v="1396"/>
    <x v="1"/>
    <s v="USD"/>
    <n v="1406523600"/>
    <x v="20"/>
    <n v="1406523600"/>
    <d v="2014-07-28T05:00:00"/>
    <b v="0"/>
    <b v="0"/>
    <s v="film &amp; video/drama"/>
    <n v="105.97134670487107"/>
    <x v="4"/>
    <x v="6"/>
  </r>
  <r>
    <n v="21"/>
    <s v="Simmons-Reynolds"/>
    <s v="Re-engineered intangible definition"/>
    <n v="94000"/>
    <n v="38533"/>
    <n v="41"/>
    <x v="0"/>
    <n v="558"/>
    <x v="1"/>
    <s v="USD"/>
    <n v="1313384400"/>
    <x v="21"/>
    <n v="1316322000"/>
    <d v="2011-09-18T05:00:00"/>
    <b v="0"/>
    <b v="0"/>
    <s v="theater/plays"/>
    <n v="69.055555555555557"/>
    <x v="3"/>
    <x v="3"/>
  </r>
  <r>
    <n v="22"/>
    <s v="Collier Inc"/>
    <s v="Enhanced dynamic definition"/>
    <n v="59100"/>
    <n v="75690"/>
    <n v="128"/>
    <x v="1"/>
    <n v="890"/>
    <x v="1"/>
    <s v="USD"/>
    <n v="1522731600"/>
    <x v="22"/>
    <n v="1524027600"/>
    <d v="2018-04-18T05:00:00"/>
    <b v="0"/>
    <b v="0"/>
    <s v="theater/plays"/>
    <n v="85.044943820224717"/>
    <x v="3"/>
    <x v="3"/>
  </r>
  <r>
    <n v="23"/>
    <s v="Gray-Jenkins"/>
    <s v="Devolved next generation adapter"/>
    <n v="4500"/>
    <n v="14942"/>
    <n v="332"/>
    <x v="1"/>
    <n v="142"/>
    <x v="4"/>
    <s v="GBP"/>
    <n v="1550124000"/>
    <x v="23"/>
    <n v="1554699600"/>
    <d v="2019-04-08T05:00:00"/>
    <b v="0"/>
    <b v="0"/>
    <s v="film &amp; video/documentary"/>
    <n v="105.22535211267606"/>
    <x v="4"/>
    <x v="4"/>
  </r>
  <r>
    <n v="24"/>
    <s v="Scott, Wilson and Martin"/>
    <s v="Cross-platform intermediate frame"/>
    <n v="92400"/>
    <n v="104257"/>
    <n v="113"/>
    <x v="1"/>
    <n v="2673"/>
    <x v="1"/>
    <s v="USD"/>
    <n v="1403326800"/>
    <x v="24"/>
    <n v="1403499600"/>
    <d v="2014-06-23T05:00:00"/>
    <b v="0"/>
    <b v="0"/>
    <s v="technology/wearables"/>
    <n v="39.003741114852225"/>
    <x v="2"/>
    <x v="8"/>
  </r>
  <r>
    <n v="25"/>
    <s v="Caldwell, Velazquez and Wilson"/>
    <s v="Monitored impactful analyzer"/>
    <n v="5500"/>
    <n v="11904"/>
    <n v="216"/>
    <x v="1"/>
    <n v="163"/>
    <x v="1"/>
    <s v="USD"/>
    <n v="1305694800"/>
    <x v="25"/>
    <n v="1307422800"/>
    <d v="2011-06-07T05:00:00"/>
    <b v="0"/>
    <b v="1"/>
    <s v="games/video games"/>
    <n v="73.030674846625772"/>
    <x v="6"/>
    <x v="11"/>
  </r>
  <r>
    <n v="26"/>
    <s v="Spencer-Bates"/>
    <s v="Optional responsive customer loyalty"/>
    <n v="107500"/>
    <n v="51814"/>
    <n v="48"/>
    <x v="3"/>
    <n v="1480"/>
    <x v="1"/>
    <s v="USD"/>
    <n v="1533013200"/>
    <x v="26"/>
    <n v="1535346000"/>
    <d v="2018-08-27T05:00:00"/>
    <b v="0"/>
    <b v="0"/>
    <s v="theater/plays"/>
    <n v="35.009459459459457"/>
    <x v="3"/>
    <x v="3"/>
  </r>
  <r>
    <n v="27"/>
    <s v="Best, Carr and Williams"/>
    <s v="Diverse transitional migration"/>
    <n v="2000"/>
    <n v="1599"/>
    <n v="80"/>
    <x v="0"/>
    <n v="15"/>
    <x v="1"/>
    <s v="USD"/>
    <n v="1443848400"/>
    <x v="27"/>
    <n v="1444539600"/>
    <d v="2015-10-11T05:00:00"/>
    <b v="0"/>
    <b v="0"/>
    <s v="music/rock"/>
    <n v="106.6"/>
    <x v="1"/>
    <x v="1"/>
  </r>
  <r>
    <n v="28"/>
    <s v="Campbell, Brown and Powell"/>
    <s v="Synchronized global task-force"/>
    <n v="130800"/>
    <n v="137635"/>
    <n v="105"/>
    <x v="1"/>
    <n v="2220"/>
    <x v="1"/>
    <s v="USD"/>
    <n v="1265695200"/>
    <x v="28"/>
    <n v="1267682400"/>
    <d v="2010-03-04T06:00:00"/>
    <b v="0"/>
    <b v="1"/>
    <s v="theater/plays"/>
    <n v="61.997747747747745"/>
    <x v="3"/>
    <x v="3"/>
  </r>
  <r>
    <n v="29"/>
    <s v="Johnson, Parker and Haynes"/>
    <s v="Focused 6thgeneration forecast"/>
    <n v="45900"/>
    <n v="150965"/>
    <n v="329"/>
    <x v="1"/>
    <n v="1606"/>
    <x v="5"/>
    <s v="CHF"/>
    <n v="1532062800"/>
    <x v="29"/>
    <n v="1535518800"/>
    <d v="2018-08-29T05:00:00"/>
    <b v="0"/>
    <b v="0"/>
    <s v="film &amp; video/shorts"/>
    <n v="94.000622665006233"/>
    <x v="4"/>
    <x v="12"/>
  </r>
  <r>
    <n v="30"/>
    <s v="Clark-Cooke"/>
    <s v="Down-sized analyzing challenge"/>
    <n v="9000"/>
    <n v="14455"/>
    <n v="161"/>
    <x v="1"/>
    <n v="129"/>
    <x v="1"/>
    <s v="USD"/>
    <n v="1558674000"/>
    <x v="30"/>
    <n v="1559106000"/>
    <d v="2019-05-29T05:00:00"/>
    <b v="0"/>
    <b v="0"/>
    <s v="film &amp; video/animation"/>
    <n v="112.05426356589147"/>
    <x v="4"/>
    <x v="10"/>
  </r>
  <r>
    <n v="31"/>
    <s v="Schroeder Ltd"/>
    <s v="Progressive needs-based focus group"/>
    <n v="3500"/>
    <n v="10850"/>
    <n v="310"/>
    <x v="1"/>
    <n v="226"/>
    <x v="4"/>
    <s v="GBP"/>
    <n v="1451973600"/>
    <x v="31"/>
    <n v="1454392800"/>
    <d v="2016-02-02T06:00:00"/>
    <b v="0"/>
    <b v="0"/>
    <s v="games/video games"/>
    <n v="48.008849557522126"/>
    <x v="6"/>
    <x v="11"/>
  </r>
  <r>
    <n v="32"/>
    <s v="Jackson PLC"/>
    <s v="Ergonomic 6thgeneration success"/>
    <n v="101000"/>
    <n v="87676"/>
    <n v="87"/>
    <x v="0"/>
    <n v="2307"/>
    <x v="6"/>
    <s v="EUR"/>
    <n v="1515564000"/>
    <x v="32"/>
    <n v="1517896800"/>
    <d v="2018-02-06T06:00:00"/>
    <b v="0"/>
    <b v="0"/>
    <s v="film &amp; video/documentary"/>
    <n v="38.004334633723452"/>
    <x v="4"/>
    <x v="4"/>
  </r>
  <r>
    <n v="33"/>
    <s v="Blair, Collins and Carter"/>
    <s v="Exclusive interactive approach"/>
    <n v="50200"/>
    <n v="189666"/>
    <n v="378"/>
    <x v="1"/>
    <n v="5419"/>
    <x v="1"/>
    <s v="USD"/>
    <n v="1412485200"/>
    <x v="33"/>
    <n v="1415685600"/>
    <d v="2014-11-11T06:00:00"/>
    <b v="0"/>
    <b v="0"/>
    <s v="theater/plays"/>
    <n v="35.000184535892231"/>
    <x v="3"/>
    <x v="3"/>
  </r>
  <r>
    <n v="34"/>
    <s v="Maldonado and Sons"/>
    <s v="Reverse-engineered asynchronous archive"/>
    <n v="9300"/>
    <n v="14025"/>
    <n v="151"/>
    <x v="1"/>
    <n v="165"/>
    <x v="1"/>
    <s v="USD"/>
    <n v="1490245200"/>
    <x v="34"/>
    <n v="1490677200"/>
    <d v="2017-03-28T05:00:00"/>
    <b v="0"/>
    <b v="0"/>
    <s v="film &amp; video/documentary"/>
    <n v="85"/>
    <x v="4"/>
    <x v="4"/>
  </r>
  <r>
    <n v="35"/>
    <s v="Mitchell and Sons"/>
    <s v="Synergized intangible challenge"/>
    <n v="125500"/>
    <n v="188628"/>
    <n v="150"/>
    <x v="1"/>
    <n v="1965"/>
    <x v="3"/>
    <s v="DKK"/>
    <n v="1547877600"/>
    <x v="35"/>
    <n v="1551506400"/>
    <d v="2019-03-02T06:00:00"/>
    <b v="0"/>
    <b v="1"/>
    <s v="film &amp; video/drama"/>
    <n v="95.993893129770996"/>
    <x v="4"/>
    <x v="6"/>
  </r>
  <r>
    <n v="36"/>
    <s v="Jackson-Lewis"/>
    <s v="Monitored multi-state encryption"/>
    <n v="700"/>
    <n v="1101"/>
    <n v="157"/>
    <x v="1"/>
    <n v="16"/>
    <x v="1"/>
    <s v="USD"/>
    <n v="1298700000"/>
    <x v="36"/>
    <n v="1300856400"/>
    <d v="2011-03-23T05:00:00"/>
    <b v="0"/>
    <b v="0"/>
    <s v="theater/plays"/>
    <n v="68.8125"/>
    <x v="3"/>
    <x v="3"/>
  </r>
  <r>
    <n v="37"/>
    <s v="Black, Armstrong and Anderson"/>
    <s v="Profound attitude-oriented functionalities"/>
    <n v="8100"/>
    <n v="11339"/>
    <n v="140"/>
    <x v="1"/>
    <n v="107"/>
    <x v="1"/>
    <s v="USD"/>
    <n v="1570338000"/>
    <x v="37"/>
    <n v="1573192800"/>
    <d v="2019-11-08T06:00:00"/>
    <b v="0"/>
    <b v="1"/>
    <s v="publishing/fiction"/>
    <n v="105.97196261682242"/>
    <x v="5"/>
    <x v="13"/>
  </r>
  <r>
    <n v="38"/>
    <s v="Maldonado-Gonzalez"/>
    <s v="Digitized client-driven database"/>
    <n v="3100"/>
    <n v="10085"/>
    <n v="325"/>
    <x v="1"/>
    <n v="134"/>
    <x v="1"/>
    <s v="USD"/>
    <n v="1287378000"/>
    <x v="38"/>
    <n v="1287810000"/>
    <d v="2010-10-23T05:00:00"/>
    <b v="0"/>
    <b v="0"/>
    <s v="photography/photography books"/>
    <n v="75.261194029850742"/>
    <x v="7"/>
    <x v="14"/>
  </r>
  <r>
    <n v="39"/>
    <s v="Kim-Rice"/>
    <s v="Organized bi-directional function"/>
    <n v="9900"/>
    <n v="5027"/>
    <n v="51"/>
    <x v="0"/>
    <n v="88"/>
    <x v="3"/>
    <s v="DKK"/>
    <n v="1361772000"/>
    <x v="39"/>
    <n v="1362978000"/>
    <d v="2013-03-11T05:00:00"/>
    <b v="0"/>
    <b v="0"/>
    <s v="theater/plays"/>
    <n v="57.125"/>
    <x v="3"/>
    <x v="3"/>
  </r>
  <r>
    <n v="40"/>
    <s v="Garcia, Garcia and Lopez"/>
    <s v="Reduced stable middleware"/>
    <n v="8800"/>
    <n v="14878"/>
    <n v="169"/>
    <x v="1"/>
    <n v="198"/>
    <x v="1"/>
    <s v="USD"/>
    <n v="1275714000"/>
    <x v="40"/>
    <n v="1277355600"/>
    <d v="2010-06-24T05:00:00"/>
    <b v="0"/>
    <b v="1"/>
    <s v="technology/wearables"/>
    <n v="75.141414141414145"/>
    <x v="2"/>
    <x v="8"/>
  </r>
  <r>
    <n v="41"/>
    <s v="Watts Group"/>
    <s v="Universal 5thgeneration neural-net"/>
    <n v="5600"/>
    <n v="11924"/>
    <n v="213"/>
    <x v="1"/>
    <n v="111"/>
    <x v="6"/>
    <s v="EUR"/>
    <n v="1346734800"/>
    <x v="41"/>
    <n v="1348981200"/>
    <d v="2012-09-30T05:00:00"/>
    <b v="0"/>
    <b v="1"/>
    <s v="music/rock"/>
    <n v="107.42342342342343"/>
    <x v="1"/>
    <x v="1"/>
  </r>
  <r>
    <n v="42"/>
    <s v="Werner-Bryant"/>
    <s v="Virtual uniform frame"/>
    <n v="1800"/>
    <n v="7991"/>
    <n v="444"/>
    <x v="1"/>
    <n v="222"/>
    <x v="1"/>
    <s v="USD"/>
    <n v="1309755600"/>
    <x v="42"/>
    <n v="1310533200"/>
    <d v="2011-07-13T05:00:00"/>
    <b v="0"/>
    <b v="0"/>
    <s v="food/food trucks"/>
    <n v="35.995495495495497"/>
    <x v="0"/>
    <x v="0"/>
  </r>
  <r>
    <n v="43"/>
    <s v="Schmitt-Mendoza"/>
    <s v="Profound explicit paradigm"/>
    <n v="90200"/>
    <n v="167717"/>
    <n v="186"/>
    <x v="1"/>
    <n v="6212"/>
    <x v="1"/>
    <s v="USD"/>
    <n v="1406178000"/>
    <x v="43"/>
    <n v="1407560400"/>
    <d v="2014-08-09T05:00:00"/>
    <b v="0"/>
    <b v="0"/>
    <s v="publishing/radio &amp; podcasts"/>
    <n v="26.998873148744366"/>
    <x v="5"/>
    <x v="15"/>
  </r>
  <r>
    <n v="44"/>
    <s v="Reid-Mccullough"/>
    <s v="Visionary real-time groupware"/>
    <n v="1600"/>
    <n v="10541"/>
    <n v="659"/>
    <x v="1"/>
    <n v="98"/>
    <x v="3"/>
    <s v="DKK"/>
    <n v="1552798800"/>
    <x v="44"/>
    <n v="1552885200"/>
    <d v="2019-03-18T05:00:00"/>
    <b v="0"/>
    <b v="0"/>
    <s v="publishing/fiction"/>
    <n v="107.56122448979592"/>
    <x v="5"/>
    <x v="13"/>
  </r>
  <r>
    <n v="45"/>
    <s v="Woods-Clark"/>
    <s v="Networked tertiary Graphical User Interface"/>
    <n v="9500"/>
    <n v="4530"/>
    <n v="48"/>
    <x v="0"/>
    <n v="48"/>
    <x v="1"/>
    <s v="USD"/>
    <n v="1478062800"/>
    <x v="45"/>
    <n v="1479362400"/>
    <d v="2016-11-17T06:00:00"/>
    <b v="0"/>
    <b v="1"/>
    <s v="theater/plays"/>
    <n v="94.375"/>
    <x v="3"/>
    <x v="3"/>
  </r>
  <r>
    <n v="46"/>
    <s v="Vaughn, Hunt and Caldwell"/>
    <s v="Virtual grid-enabled task-force"/>
    <n v="3700"/>
    <n v="4247"/>
    <n v="115"/>
    <x v="1"/>
    <n v="92"/>
    <x v="1"/>
    <s v="USD"/>
    <n v="1278565200"/>
    <x v="46"/>
    <n v="1280552400"/>
    <d v="2010-07-31T05:00:00"/>
    <b v="0"/>
    <b v="0"/>
    <s v="music/rock"/>
    <n v="46.163043478260867"/>
    <x v="1"/>
    <x v="1"/>
  </r>
  <r>
    <n v="47"/>
    <s v="Bennett and Sons"/>
    <s v="Function-based multi-state software"/>
    <n v="1500"/>
    <n v="7129"/>
    <n v="475"/>
    <x v="1"/>
    <n v="149"/>
    <x v="1"/>
    <s v="USD"/>
    <n v="1396069200"/>
    <x v="47"/>
    <n v="1398661200"/>
    <d v="2014-04-28T05:00:00"/>
    <b v="0"/>
    <b v="0"/>
    <s v="theater/plays"/>
    <n v="47.845637583892618"/>
    <x v="3"/>
    <x v="3"/>
  </r>
  <r>
    <n v="48"/>
    <s v="Lamb Inc"/>
    <s v="Optimized leadingedge concept"/>
    <n v="33300"/>
    <n v="128862"/>
    <n v="387"/>
    <x v="1"/>
    <n v="2431"/>
    <x v="1"/>
    <s v="USD"/>
    <n v="1435208400"/>
    <x v="48"/>
    <n v="1436245200"/>
    <d v="2015-07-07T05:00:00"/>
    <b v="0"/>
    <b v="0"/>
    <s v="theater/plays"/>
    <n v="53.007815713698065"/>
    <x v="3"/>
    <x v="3"/>
  </r>
  <r>
    <n v="49"/>
    <s v="Casey-Kelly"/>
    <s v="Sharable holistic interface"/>
    <n v="7200"/>
    <n v="13653"/>
    <n v="190"/>
    <x v="1"/>
    <n v="303"/>
    <x v="1"/>
    <s v="USD"/>
    <n v="1571547600"/>
    <x v="49"/>
    <n v="1575439200"/>
    <d v="2019-12-04T06:00:00"/>
    <b v="0"/>
    <b v="0"/>
    <s v="music/rock"/>
    <n v="45.059405940594061"/>
    <x v="1"/>
    <x v="1"/>
  </r>
  <r>
    <n v="50"/>
    <s v="Jones, Taylor and Moore"/>
    <s v="Down-sized system-worthy secured line"/>
    <n v="100"/>
    <n v="2"/>
    <n v="2"/>
    <x v="0"/>
    <n v="1"/>
    <x v="6"/>
    <s v="EUR"/>
    <n v="1375333200"/>
    <x v="50"/>
    <n v="1377752400"/>
    <d v="2013-08-29T05:00:00"/>
    <b v="0"/>
    <b v="0"/>
    <s v="music/metal"/>
    <n v="2"/>
    <x v="1"/>
    <x v="16"/>
  </r>
  <r>
    <n v="51"/>
    <s v="Bradshaw, Gill and Donovan"/>
    <s v="Inverse secondary infrastructure"/>
    <n v="158100"/>
    <n v="145243"/>
    <n v="92"/>
    <x v="0"/>
    <n v="1467"/>
    <x v="4"/>
    <s v="GBP"/>
    <n v="1332824400"/>
    <x v="51"/>
    <n v="1334206800"/>
    <d v="2012-04-12T05:00:00"/>
    <b v="0"/>
    <b v="1"/>
    <s v="technology/wearables"/>
    <n v="99.006816632583508"/>
    <x v="2"/>
    <x v="8"/>
  </r>
  <r>
    <n v="52"/>
    <s v="Hernandez, Rodriguez and Clark"/>
    <s v="Organic foreground leverage"/>
    <n v="7200"/>
    <n v="2459"/>
    <n v="34"/>
    <x v="0"/>
    <n v="75"/>
    <x v="1"/>
    <s v="USD"/>
    <n v="1284526800"/>
    <x v="52"/>
    <n v="1284872400"/>
    <d v="2010-09-19T05:00:00"/>
    <b v="0"/>
    <b v="0"/>
    <s v="theater/plays"/>
    <n v="32.786666666666669"/>
    <x v="3"/>
    <x v="3"/>
  </r>
  <r>
    <n v="53"/>
    <s v="Smith-Jones"/>
    <s v="Reverse-engineered static concept"/>
    <n v="8800"/>
    <n v="12356"/>
    <n v="140"/>
    <x v="1"/>
    <n v="209"/>
    <x v="1"/>
    <s v="USD"/>
    <n v="1400562000"/>
    <x v="53"/>
    <n v="1403931600"/>
    <d v="2014-06-28T05:00:00"/>
    <b v="0"/>
    <b v="0"/>
    <s v="film &amp; video/drama"/>
    <n v="59.119617224880386"/>
    <x v="4"/>
    <x v="6"/>
  </r>
  <r>
    <n v="54"/>
    <s v="Roy PLC"/>
    <s v="Multi-channeled neutral customer loyalty"/>
    <n v="6000"/>
    <n v="5392"/>
    <n v="90"/>
    <x v="0"/>
    <n v="120"/>
    <x v="1"/>
    <s v="USD"/>
    <n v="1520748000"/>
    <x v="54"/>
    <n v="1521262800"/>
    <d v="2018-03-17T05:00:00"/>
    <b v="0"/>
    <b v="0"/>
    <s v="technology/wearables"/>
    <n v="44.93333333333333"/>
    <x v="2"/>
    <x v="8"/>
  </r>
  <r>
    <n v="55"/>
    <s v="Wright, Brooks and Villarreal"/>
    <s v="Reverse-engineered bifurcated strategy"/>
    <n v="6600"/>
    <n v="11746"/>
    <n v="178"/>
    <x v="1"/>
    <n v="131"/>
    <x v="1"/>
    <s v="USD"/>
    <n v="1532926800"/>
    <x v="55"/>
    <n v="1533358800"/>
    <d v="2018-08-04T05:00:00"/>
    <b v="0"/>
    <b v="0"/>
    <s v="music/jazz"/>
    <n v="89.664122137404576"/>
    <x v="1"/>
    <x v="17"/>
  </r>
  <r>
    <n v="56"/>
    <s v="Flores, Miller and Johnson"/>
    <s v="Horizontal context-sensitive knowledge user"/>
    <n v="8000"/>
    <n v="11493"/>
    <n v="144"/>
    <x v="1"/>
    <n v="164"/>
    <x v="1"/>
    <s v="USD"/>
    <n v="1420869600"/>
    <x v="56"/>
    <n v="1421474400"/>
    <d v="2015-01-17T06:00:00"/>
    <b v="0"/>
    <b v="0"/>
    <s v="technology/wearables"/>
    <n v="70.079268292682926"/>
    <x v="2"/>
    <x v="8"/>
  </r>
  <r>
    <n v="57"/>
    <s v="Bridges, Freeman and Kim"/>
    <s v="Cross-group multi-state task-force"/>
    <n v="2900"/>
    <n v="6243"/>
    <n v="215"/>
    <x v="1"/>
    <n v="201"/>
    <x v="1"/>
    <s v="USD"/>
    <n v="1504242000"/>
    <x v="57"/>
    <n v="1505278800"/>
    <d v="2017-09-13T05:00:00"/>
    <b v="0"/>
    <b v="0"/>
    <s v="games/video games"/>
    <n v="31.059701492537314"/>
    <x v="6"/>
    <x v="11"/>
  </r>
  <r>
    <n v="58"/>
    <s v="Anderson-Perez"/>
    <s v="Expanded 3rdgeneration strategy"/>
    <n v="2700"/>
    <n v="6132"/>
    <n v="227"/>
    <x v="1"/>
    <n v="211"/>
    <x v="1"/>
    <s v="USD"/>
    <n v="1442811600"/>
    <x v="58"/>
    <n v="1443934800"/>
    <d v="2015-10-04T05:00:00"/>
    <b v="0"/>
    <b v="0"/>
    <s v="theater/plays"/>
    <n v="29.061611374407583"/>
    <x v="3"/>
    <x v="3"/>
  </r>
  <r>
    <n v="59"/>
    <s v="Wright, Fox and Marks"/>
    <s v="Assimilated real-time support"/>
    <n v="1400"/>
    <n v="3851"/>
    <n v="275"/>
    <x v="1"/>
    <n v="128"/>
    <x v="1"/>
    <s v="USD"/>
    <n v="1497243600"/>
    <x v="59"/>
    <n v="1498539600"/>
    <d v="2017-06-27T05:00:00"/>
    <b v="0"/>
    <b v="1"/>
    <s v="theater/plays"/>
    <n v="30.0859375"/>
    <x v="3"/>
    <x v="3"/>
  </r>
  <r>
    <n v="60"/>
    <s v="Crawford-Peters"/>
    <s v="User-centric regional database"/>
    <n v="94200"/>
    <n v="135997"/>
    <n v="144"/>
    <x v="1"/>
    <n v="1600"/>
    <x v="0"/>
    <s v="CAD"/>
    <n v="1342501200"/>
    <x v="60"/>
    <n v="1342760400"/>
    <d v="2012-07-20T05:00:00"/>
    <b v="0"/>
    <b v="0"/>
    <s v="theater/plays"/>
    <n v="84.998125000000002"/>
    <x v="3"/>
    <x v="3"/>
  </r>
  <r>
    <n v="61"/>
    <s v="Romero-Hoffman"/>
    <s v="Open-source zero administration complexity"/>
    <n v="199200"/>
    <n v="184750"/>
    <n v="93"/>
    <x v="0"/>
    <n v="2253"/>
    <x v="0"/>
    <s v="CAD"/>
    <n v="1298268000"/>
    <x v="61"/>
    <n v="1301720400"/>
    <d v="2011-04-02T05:00:00"/>
    <b v="0"/>
    <b v="0"/>
    <s v="theater/plays"/>
    <n v="82.001775410563695"/>
    <x v="3"/>
    <x v="3"/>
  </r>
  <r>
    <n v="62"/>
    <s v="Sparks-West"/>
    <s v="Organized incremental standardization"/>
    <n v="2000"/>
    <n v="14452"/>
    <n v="723"/>
    <x v="1"/>
    <n v="249"/>
    <x v="1"/>
    <s v="USD"/>
    <n v="1433480400"/>
    <x v="62"/>
    <n v="1433566800"/>
    <d v="2015-06-06T05:00:00"/>
    <b v="0"/>
    <b v="0"/>
    <s v="technology/web"/>
    <n v="58.040160642570278"/>
    <x v="2"/>
    <x v="2"/>
  </r>
  <r>
    <n v="63"/>
    <s v="Baker, Morgan and Brown"/>
    <s v="Assimilated didactic open system"/>
    <n v="4700"/>
    <n v="557"/>
    <n v="12"/>
    <x v="0"/>
    <n v="5"/>
    <x v="1"/>
    <s v="USD"/>
    <n v="1493355600"/>
    <x v="63"/>
    <n v="1493874000"/>
    <d v="2017-05-04T05:00:00"/>
    <b v="0"/>
    <b v="0"/>
    <s v="theater/plays"/>
    <n v="111.4"/>
    <x v="3"/>
    <x v="3"/>
  </r>
  <r>
    <n v="64"/>
    <s v="Mosley-Gilbert"/>
    <s v="Vision-oriented logistical intranet"/>
    <n v="2800"/>
    <n v="2734"/>
    <n v="98"/>
    <x v="0"/>
    <n v="38"/>
    <x v="1"/>
    <s v="USD"/>
    <n v="1530507600"/>
    <x v="64"/>
    <n v="1531803600"/>
    <d v="2018-07-17T05:00:00"/>
    <b v="0"/>
    <b v="1"/>
    <s v="technology/web"/>
    <n v="71.94736842105263"/>
    <x v="2"/>
    <x v="2"/>
  </r>
  <r>
    <n v="65"/>
    <s v="Berry-Boyer"/>
    <s v="Mandatory incremental projection"/>
    <n v="6100"/>
    <n v="14405"/>
    <n v="236"/>
    <x v="1"/>
    <n v="236"/>
    <x v="1"/>
    <s v="USD"/>
    <n v="1296108000"/>
    <x v="65"/>
    <n v="1296712800"/>
    <d v="2011-02-03T06:00:00"/>
    <b v="0"/>
    <b v="0"/>
    <s v="theater/plays"/>
    <n v="61.038135593220339"/>
    <x v="3"/>
    <x v="3"/>
  </r>
  <r>
    <n v="66"/>
    <s v="Sanders-Allen"/>
    <s v="Grass-roots needs-based encryption"/>
    <n v="2900"/>
    <n v="1307"/>
    <n v="45"/>
    <x v="0"/>
    <n v="12"/>
    <x v="1"/>
    <s v="USD"/>
    <n v="1428469200"/>
    <x v="66"/>
    <n v="1428901200"/>
    <d v="2015-04-13T05:00:00"/>
    <b v="0"/>
    <b v="1"/>
    <s v="theater/plays"/>
    <n v="108.91666666666667"/>
    <x v="3"/>
    <x v="3"/>
  </r>
  <r>
    <n v="67"/>
    <s v="Lopez Inc"/>
    <s v="Team-oriented 6thgeneration middleware"/>
    <n v="72600"/>
    <n v="117892"/>
    <n v="162"/>
    <x v="1"/>
    <n v="4065"/>
    <x v="4"/>
    <s v="GBP"/>
    <n v="1264399200"/>
    <x v="67"/>
    <n v="1264831200"/>
    <d v="2010-01-30T06:00:00"/>
    <b v="0"/>
    <b v="1"/>
    <s v="technology/wearables"/>
    <n v="29.001722017220171"/>
    <x v="2"/>
    <x v="8"/>
  </r>
  <r>
    <n v="68"/>
    <s v="Moreno-Turner"/>
    <s v="Inverse multi-tasking installation"/>
    <n v="5700"/>
    <n v="14508"/>
    <n v="255"/>
    <x v="1"/>
    <n v="246"/>
    <x v="6"/>
    <s v="EUR"/>
    <n v="1501131600"/>
    <x v="68"/>
    <n v="1505192400"/>
    <d v="2017-09-12T05:00:00"/>
    <b v="0"/>
    <b v="1"/>
    <s v="theater/plays"/>
    <n v="58.975609756097562"/>
    <x v="3"/>
    <x v="3"/>
  </r>
  <r>
    <n v="69"/>
    <s v="Jones-Watson"/>
    <s v="Switchable disintermediate moderator"/>
    <n v="7900"/>
    <n v="1901"/>
    <n v="24"/>
    <x v="3"/>
    <n v="17"/>
    <x v="1"/>
    <s v="USD"/>
    <n v="1292738400"/>
    <x v="69"/>
    <n v="1295676000"/>
    <d v="2011-01-22T06:00:00"/>
    <b v="0"/>
    <b v="0"/>
    <s v="theater/plays"/>
    <n v="111.82352941176471"/>
    <x v="3"/>
    <x v="3"/>
  </r>
  <r>
    <n v="70"/>
    <s v="Barker Inc"/>
    <s v="Re-engineered 24/7 task-force"/>
    <n v="128000"/>
    <n v="158389"/>
    <n v="124"/>
    <x v="1"/>
    <n v="2475"/>
    <x v="6"/>
    <s v="EUR"/>
    <n v="1288674000"/>
    <x v="70"/>
    <n v="1292911200"/>
    <d v="2010-12-21T06:00:00"/>
    <b v="0"/>
    <b v="1"/>
    <s v="theater/plays"/>
    <n v="63.995555555555555"/>
    <x v="3"/>
    <x v="3"/>
  </r>
  <r>
    <n v="71"/>
    <s v="Tate, Bass and House"/>
    <s v="Organic object-oriented budgetary management"/>
    <n v="6000"/>
    <n v="6484"/>
    <n v="108"/>
    <x v="1"/>
    <n v="76"/>
    <x v="1"/>
    <s v="USD"/>
    <n v="1575093600"/>
    <x v="71"/>
    <n v="1575439200"/>
    <d v="2019-12-04T06:00:00"/>
    <b v="0"/>
    <b v="0"/>
    <s v="theater/plays"/>
    <n v="85.315789473684205"/>
    <x v="3"/>
    <x v="3"/>
  </r>
  <r>
    <n v="72"/>
    <s v="Hampton, Lewis and Ray"/>
    <s v="Seamless coherent parallelism"/>
    <n v="600"/>
    <n v="4022"/>
    <n v="670"/>
    <x v="1"/>
    <n v="54"/>
    <x v="1"/>
    <s v="USD"/>
    <n v="1435726800"/>
    <x v="72"/>
    <n v="1438837200"/>
    <d v="2015-08-06T05:00:00"/>
    <b v="0"/>
    <b v="0"/>
    <s v="film &amp; video/animation"/>
    <n v="74.481481481481481"/>
    <x v="4"/>
    <x v="10"/>
  </r>
  <r>
    <n v="73"/>
    <s v="Collins-Goodman"/>
    <s v="Cross-platform even-keeled initiative"/>
    <n v="1400"/>
    <n v="9253"/>
    <n v="661"/>
    <x v="1"/>
    <n v="88"/>
    <x v="1"/>
    <s v="USD"/>
    <n v="1480226400"/>
    <x v="73"/>
    <n v="1480485600"/>
    <d v="2016-11-30T06:00:00"/>
    <b v="0"/>
    <b v="0"/>
    <s v="music/jazz"/>
    <n v="105.14772727272727"/>
    <x v="1"/>
    <x v="17"/>
  </r>
  <r>
    <n v="74"/>
    <s v="Davis-Michael"/>
    <s v="Progressive tertiary framework"/>
    <n v="3900"/>
    <n v="4776"/>
    <n v="122"/>
    <x v="1"/>
    <n v="85"/>
    <x v="4"/>
    <s v="GBP"/>
    <n v="1459054800"/>
    <x v="74"/>
    <n v="1459141200"/>
    <d v="2016-03-28T05:00:00"/>
    <b v="0"/>
    <b v="0"/>
    <s v="music/metal"/>
    <n v="56.188235294117646"/>
    <x v="1"/>
    <x v="16"/>
  </r>
  <r>
    <n v="75"/>
    <s v="White, Torres and Bishop"/>
    <s v="Multi-layered dynamic protocol"/>
    <n v="9700"/>
    <n v="14606"/>
    <n v="151"/>
    <x v="1"/>
    <n v="170"/>
    <x v="1"/>
    <s v="USD"/>
    <n v="1531630800"/>
    <x v="75"/>
    <n v="1532322000"/>
    <d v="2018-07-23T05:00:00"/>
    <b v="0"/>
    <b v="0"/>
    <s v="photography/photography books"/>
    <n v="85.917647058823533"/>
    <x v="7"/>
    <x v="14"/>
  </r>
  <r>
    <n v="76"/>
    <s v="Martin, Conway and Larsen"/>
    <s v="Horizontal next generation function"/>
    <n v="122900"/>
    <n v="95993"/>
    <n v="78"/>
    <x v="0"/>
    <n v="1684"/>
    <x v="1"/>
    <s v="USD"/>
    <n v="1421992800"/>
    <x v="76"/>
    <n v="1426222800"/>
    <d v="2015-03-13T05:00:00"/>
    <b v="1"/>
    <b v="1"/>
    <s v="theater/plays"/>
    <n v="57.00296912114014"/>
    <x v="3"/>
    <x v="3"/>
  </r>
  <r>
    <n v="77"/>
    <s v="Acevedo-Huffman"/>
    <s v="Pre-emptive impactful model"/>
    <n v="9500"/>
    <n v="4460"/>
    <n v="47"/>
    <x v="0"/>
    <n v="56"/>
    <x v="1"/>
    <s v="USD"/>
    <n v="1285563600"/>
    <x v="77"/>
    <n v="1286773200"/>
    <d v="2010-10-11T05:00:00"/>
    <b v="0"/>
    <b v="1"/>
    <s v="film &amp; video/animation"/>
    <n v="79.642857142857139"/>
    <x v="4"/>
    <x v="10"/>
  </r>
  <r>
    <n v="78"/>
    <s v="Montgomery, Larson and Spencer"/>
    <s v="User-centric bifurcated knowledge user"/>
    <n v="4500"/>
    <n v="13536"/>
    <n v="301"/>
    <x v="1"/>
    <n v="330"/>
    <x v="1"/>
    <s v="USD"/>
    <n v="1523854800"/>
    <x v="78"/>
    <n v="1523941200"/>
    <d v="2018-04-17T05:00:00"/>
    <b v="0"/>
    <b v="0"/>
    <s v="publishing/translations"/>
    <n v="41.018181818181816"/>
    <x v="5"/>
    <x v="18"/>
  </r>
  <r>
    <n v="79"/>
    <s v="Soto LLC"/>
    <s v="Triple-buffered reciprocal project"/>
    <n v="57800"/>
    <n v="40228"/>
    <n v="70"/>
    <x v="0"/>
    <n v="838"/>
    <x v="1"/>
    <s v="USD"/>
    <n v="1529125200"/>
    <x v="79"/>
    <n v="1529557200"/>
    <d v="2018-06-21T05:00:00"/>
    <b v="0"/>
    <b v="0"/>
    <s v="theater/plays"/>
    <n v="48.004773269689736"/>
    <x v="3"/>
    <x v="3"/>
  </r>
  <r>
    <n v="80"/>
    <s v="Sutton, Barrett and Tucker"/>
    <s v="Cross-platform needs-based approach"/>
    <n v="1100"/>
    <n v="7012"/>
    <n v="637"/>
    <x v="1"/>
    <n v="127"/>
    <x v="1"/>
    <s v="USD"/>
    <n v="1503982800"/>
    <x v="80"/>
    <n v="1506574800"/>
    <d v="2017-09-28T05:00:00"/>
    <b v="0"/>
    <b v="0"/>
    <s v="games/video games"/>
    <n v="55.212598425196852"/>
    <x v="6"/>
    <x v="11"/>
  </r>
  <r>
    <n v="81"/>
    <s v="Gomez, Bailey and Flores"/>
    <s v="User-friendly static contingency"/>
    <n v="16800"/>
    <n v="37857"/>
    <n v="225"/>
    <x v="1"/>
    <n v="411"/>
    <x v="1"/>
    <s v="USD"/>
    <n v="1511416800"/>
    <x v="81"/>
    <n v="1513576800"/>
    <d v="2017-12-18T06:00:00"/>
    <b v="0"/>
    <b v="0"/>
    <s v="music/rock"/>
    <n v="92.109489051094897"/>
    <x v="1"/>
    <x v="1"/>
  </r>
  <r>
    <n v="82"/>
    <s v="Porter-George"/>
    <s v="Reactive content-based framework"/>
    <n v="1000"/>
    <n v="14973"/>
    <n v="1497"/>
    <x v="1"/>
    <n v="180"/>
    <x v="4"/>
    <s v="GBP"/>
    <n v="1547704800"/>
    <x v="82"/>
    <n v="1548309600"/>
    <d v="2019-01-24T06:00:00"/>
    <b v="0"/>
    <b v="1"/>
    <s v="games/video games"/>
    <n v="83.183333333333337"/>
    <x v="6"/>
    <x v="11"/>
  </r>
  <r>
    <n v="83"/>
    <s v="Fitzgerald PLC"/>
    <s v="Realigned user-facing concept"/>
    <n v="106400"/>
    <n v="39996"/>
    <n v="38"/>
    <x v="0"/>
    <n v="1000"/>
    <x v="1"/>
    <s v="USD"/>
    <n v="1469682000"/>
    <x v="83"/>
    <n v="1471582800"/>
    <d v="2016-08-19T05:00:00"/>
    <b v="0"/>
    <b v="0"/>
    <s v="music/electric music"/>
    <n v="39.996000000000002"/>
    <x v="1"/>
    <x v="5"/>
  </r>
  <r>
    <n v="84"/>
    <s v="Cisneros-Burton"/>
    <s v="Public-key zero tolerance orchestration"/>
    <n v="31400"/>
    <n v="41564"/>
    <n v="132"/>
    <x v="1"/>
    <n v="374"/>
    <x v="1"/>
    <s v="USD"/>
    <n v="1343451600"/>
    <x v="84"/>
    <n v="1344315600"/>
    <d v="2012-08-07T05:00:00"/>
    <b v="0"/>
    <b v="0"/>
    <s v="technology/wearables"/>
    <n v="111.1336898395722"/>
    <x v="2"/>
    <x v="8"/>
  </r>
  <r>
    <n v="85"/>
    <s v="Hill, Lawson and Wilkinson"/>
    <s v="Multi-tiered eco-centric architecture"/>
    <n v="4900"/>
    <n v="6430"/>
    <n v="131"/>
    <x v="1"/>
    <n v="71"/>
    <x v="2"/>
    <s v="AUD"/>
    <n v="1315717200"/>
    <x v="85"/>
    <n v="1316408400"/>
    <d v="2011-09-19T05:00:00"/>
    <b v="0"/>
    <b v="0"/>
    <s v="music/indie rock"/>
    <n v="90.563380281690144"/>
    <x v="1"/>
    <x v="7"/>
  </r>
  <r>
    <n v="86"/>
    <s v="Davis-Smith"/>
    <s v="Organic motivating firmware"/>
    <n v="7400"/>
    <n v="12405"/>
    <n v="168"/>
    <x v="1"/>
    <n v="203"/>
    <x v="1"/>
    <s v="USD"/>
    <n v="1430715600"/>
    <x v="86"/>
    <n v="1431838800"/>
    <d v="2015-05-17T05:00:00"/>
    <b v="1"/>
    <b v="0"/>
    <s v="theater/plays"/>
    <n v="61.108374384236456"/>
    <x v="3"/>
    <x v="3"/>
  </r>
  <r>
    <n v="87"/>
    <s v="Farrell and Sons"/>
    <s v="Synergized 4thgeneration conglomeration"/>
    <n v="198500"/>
    <n v="123040"/>
    <n v="62"/>
    <x v="0"/>
    <n v="1482"/>
    <x v="2"/>
    <s v="AUD"/>
    <n v="1299564000"/>
    <x v="87"/>
    <n v="1300510800"/>
    <d v="2011-03-19T05:00:00"/>
    <b v="0"/>
    <b v="1"/>
    <s v="music/rock"/>
    <n v="83.022941970310384"/>
    <x v="1"/>
    <x v="1"/>
  </r>
  <r>
    <n v="88"/>
    <s v="Clark Group"/>
    <s v="Grass-roots fault-tolerant policy"/>
    <n v="4800"/>
    <n v="12516"/>
    <n v="261"/>
    <x v="1"/>
    <n v="113"/>
    <x v="1"/>
    <s v="USD"/>
    <n v="1429160400"/>
    <x v="88"/>
    <n v="1431061200"/>
    <d v="2015-05-08T05:00:00"/>
    <b v="0"/>
    <b v="0"/>
    <s v="publishing/translations"/>
    <n v="110.76106194690266"/>
    <x v="5"/>
    <x v="18"/>
  </r>
  <r>
    <n v="89"/>
    <s v="White, Singleton and Zimmerman"/>
    <s v="Monitored scalable knowledgebase"/>
    <n v="3400"/>
    <n v="8588"/>
    <n v="253"/>
    <x v="1"/>
    <n v="96"/>
    <x v="1"/>
    <s v="USD"/>
    <n v="1271307600"/>
    <x v="89"/>
    <n v="1271480400"/>
    <d v="2010-04-17T05:00:00"/>
    <b v="0"/>
    <b v="0"/>
    <s v="theater/plays"/>
    <n v="89.458333333333329"/>
    <x v="3"/>
    <x v="3"/>
  </r>
  <r>
    <n v="90"/>
    <s v="Kramer Group"/>
    <s v="Synergistic explicit parallelism"/>
    <n v="7800"/>
    <n v="6132"/>
    <n v="79"/>
    <x v="0"/>
    <n v="106"/>
    <x v="1"/>
    <s v="USD"/>
    <n v="1456380000"/>
    <x v="90"/>
    <n v="1456380000"/>
    <d v="2016-02-25T06:00:00"/>
    <b v="0"/>
    <b v="1"/>
    <s v="theater/plays"/>
    <n v="57.849056603773583"/>
    <x v="3"/>
    <x v="3"/>
  </r>
  <r>
    <n v="91"/>
    <s v="Frazier, Patrick and Smith"/>
    <s v="Enhanced systemic analyzer"/>
    <n v="154300"/>
    <n v="74688"/>
    <n v="48"/>
    <x v="0"/>
    <n v="679"/>
    <x v="6"/>
    <s v="EUR"/>
    <n v="1470459600"/>
    <x v="91"/>
    <n v="1472878800"/>
    <d v="2016-09-03T05:00:00"/>
    <b v="0"/>
    <b v="0"/>
    <s v="publishing/translations"/>
    <n v="109.99705449189985"/>
    <x v="5"/>
    <x v="18"/>
  </r>
  <r>
    <n v="92"/>
    <s v="Santos, Bell and Lloyd"/>
    <s v="Object-based analyzing knowledge user"/>
    <n v="20000"/>
    <n v="51775"/>
    <n v="259"/>
    <x v="1"/>
    <n v="498"/>
    <x v="5"/>
    <s v="CHF"/>
    <n v="1277269200"/>
    <x v="92"/>
    <n v="1277355600"/>
    <d v="2010-06-24T05:00:00"/>
    <b v="0"/>
    <b v="1"/>
    <s v="games/video games"/>
    <n v="103.96586345381526"/>
    <x v="6"/>
    <x v="11"/>
  </r>
  <r>
    <n v="93"/>
    <s v="Hall and Sons"/>
    <s v="Pre-emptive radical architecture"/>
    <n v="108800"/>
    <n v="65877"/>
    <n v="61"/>
    <x v="3"/>
    <n v="610"/>
    <x v="1"/>
    <s v="USD"/>
    <n v="1350709200"/>
    <x v="93"/>
    <n v="1351054800"/>
    <d v="2012-10-24T05:00:00"/>
    <b v="0"/>
    <b v="1"/>
    <s v="theater/plays"/>
    <n v="107.99508196721311"/>
    <x v="3"/>
    <x v="3"/>
  </r>
  <r>
    <n v="94"/>
    <s v="Hanson Inc"/>
    <s v="Grass-roots web-enabled contingency"/>
    <n v="2900"/>
    <n v="8807"/>
    <n v="304"/>
    <x v="1"/>
    <n v="180"/>
    <x v="4"/>
    <s v="GBP"/>
    <n v="1554613200"/>
    <x v="94"/>
    <n v="1555563600"/>
    <d v="2019-04-18T05:00:00"/>
    <b v="0"/>
    <b v="0"/>
    <s v="technology/web"/>
    <n v="48.927777777777777"/>
    <x v="2"/>
    <x v="2"/>
  </r>
  <r>
    <n v="95"/>
    <s v="Sanchez LLC"/>
    <s v="Stand-alone system-worthy standardization"/>
    <n v="900"/>
    <n v="1017"/>
    <n v="113"/>
    <x v="1"/>
    <n v="27"/>
    <x v="1"/>
    <s v="USD"/>
    <n v="1571029200"/>
    <x v="95"/>
    <n v="1571634000"/>
    <d v="2019-10-21T05:00:00"/>
    <b v="0"/>
    <b v="0"/>
    <s v="film &amp; video/documentary"/>
    <n v="37.666666666666664"/>
    <x v="4"/>
    <x v="4"/>
  </r>
  <r>
    <n v="96"/>
    <s v="Howard Ltd"/>
    <s v="Down-sized systematic policy"/>
    <n v="69700"/>
    <n v="151513"/>
    <n v="217"/>
    <x v="1"/>
    <n v="2331"/>
    <x v="1"/>
    <s v="USD"/>
    <n v="1299736800"/>
    <x v="96"/>
    <n v="1300856400"/>
    <d v="2011-03-23T05:00:00"/>
    <b v="0"/>
    <b v="0"/>
    <s v="theater/plays"/>
    <n v="64.999141999141997"/>
    <x v="3"/>
    <x v="3"/>
  </r>
  <r>
    <n v="97"/>
    <s v="Stewart LLC"/>
    <s v="Cloned bi-directional architecture"/>
    <n v="1300"/>
    <n v="12047"/>
    <n v="927"/>
    <x v="1"/>
    <n v="113"/>
    <x v="1"/>
    <s v="USD"/>
    <n v="1435208400"/>
    <x v="48"/>
    <n v="1439874000"/>
    <d v="2015-08-18T05:00:00"/>
    <b v="0"/>
    <b v="0"/>
    <s v="food/food trucks"/>
    <n v="106.61061946902655"/>
    <x v="0"/>
    <x v="0"/>
  </r>
  <r>
    <n v="98"/>
    <s v="Arias, Allen and Miller"/>
    <s v="Seamless transitional portal"/>
    <n v="97800"/>
    <n v="32951"/>
    <n v="34"/>
    <x v="0"/>
    <n v="1220"/>
    <x v="2"/>
    <s v="AUD"/>
    <n v="1437973200"/>
    <x v="97"/>
    <n v="1438318800"/>
    <d v="2015-07-31T05:00:00"/>
    <b v="0"/>
    <b v="0"/>
    <s v="games/video games"/>
    <n v="27.009016393442622"/>
    <x v="6"/>
    <x v="11"/>
  </r>
  <r>
    <n v="99"/>
    <s v="Baker-Morris"/>
    <s v="Fully-configurable motivating approach"/>
    <n v="7600"/>
    <n v="14951"/>
    <n v="197"/>
    <x v="1"/>
    <n v="164"/>
    <x v="1"/>
    <s v="USD"/>
    <n v="1416895200"/>
    <x v="98"/>
    <n v="1419400800"/>
    <d v="2014-12-24T06:00:00"/>
    <b v="0"/>
    <b v="0"/>
    <s v="theater/plays"/>
    <n v="91.16463414634147"/>
    <x v="3"/>
    <x v="3"/>
  </r>
  <r>
    <n v="100"/>
    <s v="Tucker, Fox and Green"/>
    <s v="Upgradable fault-tolerant approach"/>
    <n v="100"/>
    <n v="1"/>
    <n v="1"/>
    <x v="0"/>
    <n v="1"/>
    <x v="1"/>
    <s v="USD"/>
    <n v="1319000400"/>
    <x v="99"/>
    <n v="1320555600"/>
    <d v="2011-11-06T05:00:00"/>
    <b v="0"/>
    <b v="0"/>
    <s v="theater/plays"/>
    <n v="1"/>
    <x v="3"/>
    <x v="3"/>
  </r>
  <r>
    <n v="101"/>
    <s v="Douglas LLC"/>
    <s v="Reduced heuristic moratorium"/>
    <n v="900"/>
    <n v="9193"/>
    <n v="1021"/>
    <x v="1"/>
    <n v="164"/>
    <x v="1"/>
    <s v="USD"/>
    <n v="1424498400"/>
    <x v="100"/>
    <n v="1425103200"/>
    <d v="2015-02-28T06:00:00"/>
    <b v="0"/>
    <b v="1"/>
    <s v="music/electric music"/>
    <n v="56.054878048780488"/>
    <x v="1"/>
    <x v="5"/>
  </r>
  <r>
    <n v="102"/>
    <s v="Garcia Inc"/>
    <s v="Front-line web-enabled model"/>
    <n v="3700"/>
    <n v="10422"/>
    <n v="282"/>
    <x v="1"/>
    <n v="336"/>
    <x v="1"/>
    <s v="USD"/>
    <n v="1526274000"/>
    <x v="101"/>
    <n v="1526878800"/>
    <d v="2018-05-21T05:00:00"/>
    <b v="0"/>
    <b v="1"/>
    <s v="technology/wearables"/>
    <n v="31.017857142857142"/>
    <x v="2"/>
    <x v="8"/>
  </r>
  <r>
    <n v="103"/>
    <s v="Frye, Hunt and Powell"/>
    <s v="Polarized incremental emulation"/>
    <n v="10000"/>
    <n v="2461"/>
    <n v="25"/>
    <x v="0"/>
    <n v="37"/>
    <x v="6"/>
    <s v="EUR"/>
    <n v="1287896400"/>
    <x v="102"/>
    <n v="1288674000"/>
    <d v="2010-11-02T05:00:00"/>
    <b v="0"/>
    <b v="0"/>
    <s v="music/electric music"/>
    <n v="66.513513513513516"/>
    <x v="1"/>
    <x v="5"/>
  </r>
  <r>
    <n v="104"/>
    <s v="Smith, Wells and Nguyen"/>
    <s v="Self-enabling grid-enabled initiative"/>
    <n v="119200"/>
    <n v="170623"/>
    <n v="143"/>
    <x v="1"/>
    <n v="1917"/>
    <x v="1"/>
    <s v="USD"/>
    <n v="1495515600"/>
    <x v="103"/>
    <n v="1495602000"/>
    <d v="2017-05-24T05:00:00"/>
    <b v="0"/>
    <b v="0"/>
    <s v="music/indie rock"/>
    <n v="89.005216484089729"/>
    <x v="1"/>
    <x v="7"/>
  </r>
  <r>
    <n v="105"/>
    <s v="Charles-Johnson"/>
    <s v="Total fresh-thinking system engine"/>
    <n v="6800"/>
    <n v="9829"/>
    <n v="145"/>
    <x v="1"/>
    <n v="95"/>
    <x v="1"/>
    <s v="USD"/>
    <n v="1364878800"/>
    <x v="104"/>
    <n v="1366434000"/>
    <d v="2013-04-20T05:00:00"/>
    <b v="0"/>
    <b v="0"/>
    <s v="technology/web"/>
    <n v="103.46315789473684"/>
    <x v="2"/>
    <x v="2"/>
  </r>
  <r>
    <n v="106"/>
    <s v="Brandt, Carter and Wood"/>
    <s v="Ameliorated clear-thinking circuit"/>
    <n v="3900"/>
    <n v="14006"/>
    <n v="359"/>
    <x v="1"/>
    <n v="147"/>
    <x v="1"/>
    <s v="USD"/>
    <n v="1567918800"/>
    <x v="105"/>
    <n v="1568350800"/>
    <d v="2019-09-13T05:00:00"/>
    <b v="0"/>
    <b v="0"/>
    <s v="theater/plays"/>
    <n v="95.278911564625844"/>
    <x v="3"/>
    <x v="3"/>
  </r>
  <r>
    <n v="107"/>
    <s v="Tucker, Schmidt and Reid"/>
    <s v="Multi-layered encompassing installation"/>
    <n v="3500"/>
    <n v="6527"/>
    <n v="186"/>
    <x v="1"/>
    <n v="86"/>
    <x v="1"/>
    <s v="USD"/>
    <n v="1524459600"/>
    <x v="106"/>
    <n v="1525928400"/>
    <d v="2018-05-10T05:00:00"/>
    <b v="0"/>
    <b v="1"/>
    <s v="theater/plays"/>
    <n v="75.895348837209298"/>
    <x v="3"/>
    <x v="3"/>
  </r>
  <r>
    <n v="108"/>
    <s v="Decker Inc"/>
    <s v="Universal encompassing implementation"/>
    <n v="1500"/>
    <n v="8929"/>
    <n v="595"/>
    <x v="1"/>
    <n v="83"/>
    <x v="1"/>
    <s v="USD"/>
    <n v="1333688400"/>
    <x v="107"/>
    <n v="1336885200"/>
    <d v="2012-05-13T05:00:00"/>
    <b v="0"/>
    <b v="0"/>
    <s v="film &amp; video/documentary"/>
    <n v="107.57831325301204"/>
    <x v="4"/>
    <x v="4"/>
  </r>
  <r>
    <n v="109"/>
    <s v="Romero and Sons"/>
    <s v="Object-based client-server application"/>
    <n v="5200"/>
    <n v="3079"/>
    <n v="59"/>
    <x v="0"/>
    <n v="60"/>
    <x v="1"/>
    <s v="USD"/>
    <n v="1389506400"/>
    <x v="108"/>
    <n v="1389679200"/>
    <d v="2014-01-14T06:00:00"/>
    <b v="0"/>
    <b v="0"/>
    <s v="film &amp; video/television"/>
    <n v="51.31666666666667"/>
    <x v="4"/>
    <x v="19"/>
  </r>
  <r>
    <n v="110"/>
    <s v="Castillo-Carey"/>
    <s v="Cross-platform solution-oriented process improvement"/>
    <n v="142400"/>
    <n v="21307"/>
    <n v="15"/>
    <x v="0"/>
    <n v="296"/>
    <x v="1"/>
    <s v="USD"/>
    <n v="1536642000"/>
    <x v="109"/>
    <n v="1538283600"/>
    <d v="2018-09-30T05:00:00"/>
    <b v="0"/>
    <b v="0"/>
    <s v="food/food trucks"/>
    <n v="71.983108108108112"/>
    <x v="0"/>
    <x v="0"/>
  </r>
  <r>
    <n v="111"/>
    <s v="Hart-Briggs"/>
    <s v="Re-engineered user-facing approach"/>
    <n v="61400"/>
    <n v="73653"/>
    <n v="120"/>
    <x v="1"/>
    <n v="676"/>
    <x v="1"/>
    <s v="USD"/>
    <n v="1348290000"/>
    <x v="110"/>
    <n v="1348808400"/>
    <d v="2012-09-28T05:00:00"/>
    <b v="0"/>
    <b v="0"/>
    <s v="publishing/radio &amp; podcasts"/>
    <n v="108.95414201183432"/>
    <x v="5"/>
    <x v="15"/>
  </r>
  <r>
    <n v="112"/>
    <s v="Jones-Meyer"/>
    <s v="Re-engineered client-driven hub"/>
    <n v="4700"/>
    <n v="12635"/>
    <n v="269"/>
    <x v="1"/>
    <n v="361"/>
    <x v="2"/>
    <s v="AUD"/>
    <n v="1408856400"/>
    <x v="111"/>
    <n v="1410152400"/>
    <d v="2014-09-08T05:00:00"/>
    <b v="0"/>
    <b v="0"/>
    <s v="technology/web"/>
    <n v="35"/>
    <x v="2"/>
    <x v="2"/>
  </r>
  <r>
    <n v="113"/>
    <s v="Wright, Hartman and Yu"/>
    <s v="User-friendly tertiary array"/>
    <n v="3300"/>
    <n v="12437"/>
    <n v="377"/>
    <x v="1"/>
    <n v="131"/>
    <x v="1"/>
    <s v="USD"/>
    <n v="1505192400"/>
    <x v="112"/>
    <n v="1505797200"/>
    <d v="2017-09-19T05:00:00"/>
    <b v="0"/>
    <b v="0"/>
    <s v="food/food trucks"/>
    <n v="94.938931297709928"/>
    <x v="0"/>
    <x v="0"/>
  </r>
  <r>
    <n v="114"/>
    <s v="Harper-Davis"/>
    <s v="Robust heuristic encoding"/>
    <n v="1900"/>
    <n v="13816"/>
    <n v="727"/>
    <x v="1"/>
    <n v="126"/>
    <x v="1"/>
    <s v="USD"/>
    <n v="1554786000"/>
    <x v="113"/>
    <n v="1554872400"/>
    <d v="2019-04-10T05:00:00"/>
    <b v="0"/>
    <b v="1"/>
    <s v="technology/wearables"/>
    <n v="109.65079365079364"/>
    <x v="2"/>
    <x v="8"/>
  </r>
  <r>
    <n v="115"/>
    <s v="Barrett PLC"/>
    <s v="Team-oriented clear-thinking capacity"/>
    <n v="166700"/>
    <n v="145382"/>
    <n v="87"/>
    <x v="0"/>
    <n v="3304"/>
    <x v="6"/>
    <s v="EUR"/>
    <n v="1510898400"/>
    <x v="114"/>
    <n v="1513922400"/>
    <d v="2017-12-22T06:00:00"/>
    <b v="0"/>
    <b v="0"/>
    <s v="publishing/fiction"/>
    <n v="44.001815980629537"/>
    <x v="5"/>
    <x v="13"/>
  </r>
  <r>
    <n v="116"/>
    <s v="David-Clark"/>
    <s v="De-engineered motivating standardization"/>
    <n v="7200"/>
    <n v="6336"/>
    <n v="88"/>
    <x v="0"/>
    <n v="73"/>
    <x v="1"/>
    <s v="USD"/>
    <n v="1442552400"/>
    <x v="115"/>
    <n v="1442638800"/>
    <d v="2015-09-19T05:00:00"/>
    <b v="0"/>
    <b v="0"/>
    <s v="theater/plays"/>
    <n v="86.794520547945211"/>
    <x v="3"/>
    <x v="3"/>
  </r>
  <r>
    <n v="117"/>
    <s v="Chaney-Dennis"/>
    <s v="Business-focused 24hour groupware"/>
    <n v="4900"/>
    <n v="8523"/>
    <n v="174"/>
    <x v="1"/>
    <n v="275"/>
    <x v="1"/>
    <s v="USD"/>
    <n v="1316667600"/>
    <x v="116"/>
    <n v="1317186000"/>
    <d v="2011-09-28T05:00:00"/>
    <b v="0"/>
    <b v="0"/>
    <s v="film &amp; video/television"/>
    <n v="30.992727272727272"/>
    <x v="4"/>
    <x v="19"/>
  </r>
  <r>
    <n v="118"/>
    <s v="Robinson, Lopez and Christensen"/>
    <s v="Organic next generation protocol"/>
    <n v="5400"/>
    <n v="6351"/>
    <n v="118"/>
    <x v="1"/>
    <n v="67"/>
    <x v="1"/>
    <s v="USD"/>
    <n v="1390716000"/>
    <x v="117"/>
    <n v="1391234400"/>
    <d v="2014-02-01T06:00:00"/>
    <b v="0"/>
    <b v="0"/>
    <s v="photography/photography books"/>
    <n v="94.791044776119406"/>
    <x v="7"/>
    <x v="14"/>
  </r>
  <r>
    <n v="119"/>
    <s v="Clark and Sons"/>
    <s v="Reverse-engineered full-range Internet solution"/>
    <n v="5000"/>
    <n v="10748"/>
    <n v="215"/>
    <x v="1"/>
    <n v="154"/>
    <x v="1"/>
    <s v="USD"/>
    <n v="1402894800"/>
    <x v="118"/>
    <n v="1404363600"/>
    <d v="2014-07-03T05:00:00"/>
    <b v="0"/>
    <b v="1"/>
    <s v="film &amp; video/documentary"/>
    <n v="69.79220779220779"/>
    <x v="4"/>
    <x v="4"/>
  </r>
  <r>
    <n v="120"/>
    <s v="Vega Group"/>
    <s v="Synchronized regional synergy"/>
    <n v="75100"/>
    <n v="112272"/>
    <n v="149"/>
    <x v="1"/>
    <n v="1782"/>
    <x v="1"/>
    <s v="USD"/>
    <n v="1429246800"/>
    <x v="119"/>
    <n v="1429592400"/>
    <d v="2015-04-21T05:00:00"/>
    <b v="0"/>
    <b v="1"/>
    <s v="games/mobile games"/>
    <n v="63.003367003367003"/>
    <x v="6"/>
    <x v="20"/>
  </r>
  <r>
    <n v="121"/>
    <s v="Brown-Brown"/>
    <s v="Multi-lateral homogeneous success"/>
    <n v="45300"/>
    <n v="99361"/>
    <n v="219"/>
    <x v="1"/>
    <n v="903"/>
    <x v="1"/>
    <s v="USD"/>
    <n v="1412485200"/>
    <x v="33"/>
    <n v="1413608400"/>
    <d v="2014-10-18T05:00:00"/>
    <b v="0"/>
    <b v="0"/>
    <s v="games/video games"/>
    <n v="110.0343300110742"/>
    <x v="6"/>
    <x v="11"/>
  </r>
  <r>
    <n v="122"/>
    <s v="Taylor PLC"/>
    <s v="Seamless zero-defect solution"/>
    <n v="136800"/>
    <n v="88055"/>
    <n v="64"/>
    <x v="0"/>
    <n v="3387"/>
    <x v="1"/>
    <s v="USD"/>
    <n v="1417068000"/>
    <x v="120"/>
    <n v="1419400800"/>
    <d v="2014-12-24T06:00:00"/>
    <b v="0"/>
    <b v="0"/>
    <s v="publishing/fiction"/>
    <n v="25.997933274284026"/>
    <x v="5"/>
    <x v="13"/>
  </r>
  <r>
    <n v="123"/>
    <s v="Edwards-Lewis"/>
    <s v="Enhanced scalable concept"/>
    <n v="177700"/>
    <n v="33092"/>
    <n v="19"/>
    <x v="0"/>
    <n v="662"/>
    <x v="0"/>
    <s v="CAD"/>
    <n v="1448344800"/>
    <x v="121"/>
    <n v="1448604000"/>
    <d v="2015-11-27T06:00:00"/>
    <b v="1"/>
    <b v="0"/>
    <s v="theater/plays"/>
    <n v="49.987915407854985"/>
    <x v="3"/>
    <x v="3"/>
  </r>
  <r>
    <n v="124"/>
    <s v="Stanton, Neal and Rodriguez"/>
    <s v="Polarized uniform software"/>
    <n v="2600"/>
    <n v="9562"/>
    <n v="368"/>
    <x v="1"/>
    <n v="94"/>
    <x v="6"/>
    <s v="EUR"/>
    <n v="1557723600"/>
    <x v="122"/>
    <n v="1562302800"/>
    <d v="2019-07-05T05:00:00"/>
    <b v="0"/>
    <b v="0"/>
    <s v="photography/photography books"/>
    <n v="101.72340425531915"/>
    <x v="7"/>
    <x v="14"/>
  </r>
  <r>
    <n v="125"/>
    <s v="Pratt LLC"/>
    <s v="Stand-alone web-enabled moderator"/>
    <n v="5300"/>
    <n v="8475"/>
    <n v="160"/>
    <x v="1"/>
    <n v="180"/>
    <x v="1"/>
    <s v="USD"/>
    <n v="1537333200"/>
    <x v="123"/>
    <n v="1537678800"/>
    <d v="2018-09-23T05:00:00"/>
    <b v="0"/>
    <b v="0"/>
    <s v="theater/plays"/>
    <n v="47.083333333333336"/>
    <x v="3"/>
    <x v="3"/>
  </r>
  <r>
    <n v="126"/>
    <s v="Gross PLC"/>
    <s v="Proactive methodical benchmark"/>
    <n v="180200"/>
    <n v="69617"/>
    <n v="39"/>
    <x v="0"/>
    <n v="774"/>
    <x v="1"/>
    <s v="USD"/>
    <n v="1471150800"/>
    <x v="124"/>
    <n v="1473570000"/>
    <d v="2016-09-11T05:00:00"/>
    <b v="0"/>
    <b v="1"/>
    <s v="theater/plays"/>
    <n v="89.944444444444443"/>
    <x v="3"/>
    <x v="3"/>
  </r>
  <r>
    <n v="127"/>
    <s v="Martinez, Gomez and Dalton"/>
    <s v="Team-oriented 6thgeneration matrix"/>
    <n v="103200"/>
    <n v="53067"/>
    <n v="51"/>
    <x v="0"/>
    <n v="672"/>
    <x v="0"/>
    <s v="CAD"/>
    <n v="1273640400"/>
    <x v="125"/>
    <n v="1273899600"/>
    <d v="2010-05-15T05:00:00"/>
    <b v="0"/>
    <b v="0"/>
    <s v="theater/plays"/>
    <n v="78.96875"/>
    <x v="3"/>
    <x v="3"/>
  </r>
  <r>
    <n v="128"/>
    <s v="Allen-Curtis"/>
    <s v="Phased human-resource core"/>
    <n v="70600"/>
    <n v="42596"/>
    <n v="60"/>
    <x v="3"/>
    <n v="532"/>
    <x v="1"/>
    <s v="USD"/>
    <n v="1282885200"/>
    <x v="126"/>
    <n v="1284008400"/>
    <d v="2010-09-09T05:00:00"/>
    <b v="0"/>
    <b v="0"/>
    <s v="music/rock"/>
    <n v="80.067669172932327"/>
    <x v="1"/>
    <x v="1"/>
  </r>
  <r>
    <n v="129"/>
    <s v="Morgan-Martinez"/>
    <s v="Mandatory tertiary implementation"/>
    <n v="148500"/>
    <n v="4756"/>
    <n v="3"/>
    <x v="3"/>
    <n v="55"/>
    <x v="2"/>
    <s v="AUD"/>
    <n v="1422943200"/>
    <x v="127"/>
    <n v="1425103200"/>
    <d v="2015-02-28T06:00:00"/>
    <b v="0"/>
    <b v="0"/>
    <s v="food/food trucks"/>
    <n v="86.472727272727269"/>
    <x v="0"/>
    <x v="0"/>
  </r>
  <r>
    <n v="130"/>
    <s v="Luna, Anderson and Fox"/>
    <s v="Secured directional encryption"/>
    <n v="9600"/>
    <n v="14925"/>
    <n v="155"/>
    <x v="1"/>
    <n v="533"/>
    <x v="3"/>
    <s v="DKK"/>
    <n v="1319605200"/>
    <x v="128"/>
    <n v="1320991200"/>
    <d v="2011-11-11T06:00:00"/>
    <b v="0"/>
    <b v="0"/>
    <s v="film &amp; video/drama"/>
    <n v="28.001876172607879"/>
    <x v="4"/>
    <x v="6"/>
  </r>
  <r>
    <n v="131"/>
    <s v="Fleming, Zhang and Henderson"/>
    <s v="Distributed 5thgeneration implementation"/>
    <n v="164700"/>
    <n v="166116"/>
    <n v="101"/>
    <x v="1"/>
    <n v="2443"/>
    <x v="4"/>
    <s v="GBP"/>
    <n v="1385704800"/>
    <x v="129"/>
    <n v="1386828000"/>
    <d v="2013-12-12T06:00:00"/>
    <b v="0"/>
    <b v="0"/>
    <s v="technology/web"/>
    <n v="67.996725337699544"/>
    <x v="2"/>
    <x v="2"/>
  </r>
  <r>
    <n v="132"/>
    <s v="Flowers and Sons"/>
    <s v="Virtual static core"/>
    <n v="3300"/>
    <n v="3834"/>
    <n v="116"/>
    <x v="1"/>
    <n v="89"/>
    <x v="1"/>
    <s v="USD"/>
    <n v="1515736800"/>
    <x v="130"/>
    <n v="1517119200"/>
    <d v="2018-01-28T06:00:00"/>
    <b v="0"/>
    <b v="1"/>
    <s v="theater/plays"/>
    <n v="43.078651685393261"/>
    <x v="3"/>
    <x v="3"/>
  </r>
  <r>
    <n v="133"/>
    <s v="Gates PLC"/>
    <s v="Secured content-based product"/>
    <n v="4500"/>
    <n v="13985"/>
    <n v="311"/>
    <x v="1"/>
    <n v="159"/>
    <x v="1"/>
    <s v="USD"/>
    <n v="1313125200"/>
    <x v="131"/>
    <n v="1315026000"/>
    <d v="2011-09-03T05:00:00"/>
    <b v="0"/>
    <b v="0"/>
    <s v="music/world music"/>
    <n v="87.95597484276729"/>
    <x v="1"/>
    <x v="21"/>
  </r>
  <r>
    <n v="134"/>
    <s v="Caldwell LLC"/>
    <s v="Secured executive concept"/>
    <n v="99500"/>
    <n v="89288"/>
    <n v="90"/>
    <x v="0"/>
    <n v="940"/>
    <x v="5"/>
    <s v="CHF"/>
    <n v="1308459600"/>
    <x v="132"/>
    <n v="1312693200"/>
    <d v="2011-08-07T05:00:00"/>
    <b v="0"/>
    <b v="1"/>
    <s v="film &amp; video/documentary"/>
    <n v="94.987234042553197"/>
    <x v="4"/>
    <x v="4"/>
  </r>
  <r>
    <n v="135"/>
    <s v="Le, Burton and Evans"/>
    <s v="Balanced zero-defect software"/>
    <n v="7700"/>
    <n v="5488"/>
    <n v="71"/>
    <x v="0"/>
    <n v="117"/>
    <x v="1"/>
    <s v="USD"/>
    <n v="1362636000"/>
    <x v="133"/>
    <n v="1363064400"/>
    <d v="2013-03-12T05:00:00"/>
    <b v="0"/>
    <b v="1"/>
    <s v="theater/plays"/>
    <n v="46.905982905982903"/>
    <x v="3"/>
    <x v="3"/>
  </r>
  <r>
    <n v="136"/>
    <s v="Briggs PLC"/>
    <s v="Distributed context-sensitive flexibility"/>
    <n v="82800"/>
    <n v="2721"/>
    <n v="3"/>
    <x v="3"/>
    <n v="58"/>
    <x v="1"/>
    <s v="USD"/>
    <n v="1402117200"/>
    <x v="134"/>
    <n v="1403154000"/>
    <d v="2014-06-19T05:00:00"/>
    <b v="0"/>
    <b v="1"/>
    <s v="film &amp; video/drama"/>
    <n v="46.913793103448278"/>
    <x v="4"/>
    <x v="6"/>
  </r>
  <r>
    <n v="137"/>
    <s v="Hudson-Nguyen"/>
    <s v="Down-sized disintermediate support"/>
    <n v="1800"/>
    <n v="4712"/>
    <n v="262"/>
    <x v="1"/>
    <n v="50"/>
    <x v="1"/>
    <s v="USD"/>
    <n v="1286341200"/>
    <x v="135"/>
    <n v="1286859600"/>
    <d v="2010-10-12T05:00:00"/>
    <b v="0"/>
    <b v="0"/>
    <s v="publishing/nonfiction"/>
    <n v="94.24"/>
    <x v="5"/>
    <x v="9"/>
  </r>
  <r>
    <n v="138"/>
    <s v="Hogan Ltd"/>
    <s v="Stand-alone mission-critical moratorium"/>
    <n v="9600"/>
    <n v="9216"/>
    <n v="96"/>
    <x v="0"/>
    <n v="115"/>
    <x v="1"/>
    <s v="USD"/>
    <n v="1348808400"/>
    <x v="136"/>
    <n v="1349326800"/>
    <d v="2012-10-04T05:00:00"/>
    <b v="0"/>
    <b v="0"/>
    <s v="games/mobile games"/>
    <n v="80.139130434782615"/>
    <x v="6"/>
    <x v="20"/>
  </r>
  <r>
    <n v="139"/>
    <s v="Hamilton, Wright and Chavez"/>
    <s v="Down-sized empowering protocol"/>
    <n v="92100"/>
    <n v="19246"/>
    <n v="21"/>
    <x v="0"/>
    <n v="326"/>
    <x v="1"/>
    <s v="USD"/>
    <n v="1429592400"/>
    <x v="137"/>
    <n v="1430974800"/>
    <d v="2015-05-07T05:00:00"/>
    <b v="0"/>
    <b v="1"/>
    <s v="technology/wearables"/>
    <n v="59.036809815950917"/>
    <x v="2"/>
    <x v="8"/>
  </r>
  <r>
    <n v="140"/>
    <s v="Bautista-Cross"/>
    <s v="Fully-configurable coherent Internet solution"/>
    <n v="5500"/>
    <n v="12274"/>
    <n v="223"/>
    <x v="1"/>
    <n v="186"/>
    <x v="1"/>
    <s v="USD"/>
    <n v="1519538400"/>
    <x v="138"/>
    <n v="1519970400"/>
    <d v="2018-03-02T06:00:00"/>
    <b v="0"/>
    <b v="0"/>
    <s v="film &amp; video/documentary"/>
    <n v="65.989247311827953"/>
    <x v="4"/>
    <x v="4"/>
  </r>
  <r>
    <n v="141"/>
    <s v="Jackson LLC"/>
    <s v="Distributed motivating algorithm"/>
    <n v="64300"/>
    <n v="65323"/>
    <n v="102"/>
    <x v="1"/>
    <n v="1071"/>
    <x v="1"/>
    <s v="USD"/>
    <n v="1434085200"/>
    <x v="139"/>
    <n v="1434603600"/>
    <d v="2015-06-18T05:00:00"/>
    <b v="0"/>
    <b v="0"/>
    <s v="technology/web"/>
    <n v="60.992530345471522"/>
    <x v="2"/>
    <x v="2"/>
  </r>
  <r>
    <n v="142"/>
    <s v="Figueroa Ltd"/>
    <s v="Expanded solution-oriented benchmark"/>
    <n v="5000"/>
    <n v="11502"/>
    <n v="230"/>
    <x v="1"/>
    <n v="117"/>
    <x v="1"/>
    <s v="USD"/>
    <n v="1333688400"/>
    <x v="107"/>
    <n v="1337230800"/>
    <d v="2012-05-17T05:00:00"/>
    <b v="0"/>
    <b v="0"/>
    <s v="technology/web"/>
    <n v="98.307692307692307"/>
    <x v="2"/>
    <x v="2"/>
  </r>
  <r>
    <n v="143"/>
    <s v="Avila-Jones"/>
    <s v="Implemented discrete secured line"/>
    <n v="5400"/>
    <n v="7322"/>
    <n v="136"/>
    <x v="1"/>
    <n v="70"/>
    <x v="1"/>
    <s v="USD"/>
    <n v="1277701200"/>
    <x v="140"/>
    <n v="1279429200"/>
    <d v="2010-07-18T05:00:00"/>
    <b v="0"/>
    <b v="0"/>
    <s v="music/indie rock"/>
    <n v="104.6"/>
    <x v="1"/>
    <x v="7"/>
  </r>
  <r>
    <n v="144"/>
    <s v="Martin, Lopez and Hunter"/>
    <s v="Multi-lateral actuating installation"/>
    <n v="9000"/>
    <n v="11619"/>
    <n v="129"/>
    <x v="1"/>
    <n v="135"/>
    <x v="1"/>
    <s v="USD"/>
    <n v="1560747600"/>
    <x v="141"/>
    <n v="1561438800"/>
    <d v="2019-06-25T05:00:00"/>
    <b v="0"/>
    <b v="0"/>
    <s v="theater/plays"/>
    <n v="86.066666666666663"/>
    <x v="3"/>
    <x v="3"/>
  </r>
  <r>
    <n v="145"/>
    <s v="Fields-Moore"/>
    <s v="Secured reciprocal array"/>
    <n v="25000"/>
    <n v="59128"/>
    <n v="237"/>
    <x v="1"/>
    <n v="768"/>
    <x v="5"/>
    <s v="CHF"/>
    <n v="1410066000"/>
    <x v="142"/>
    <n v="1410498000"/>
    <d v="2014-09-12T05:00:00"/>
    <b v="0"/>
    <b v="0"/>
    <s v="technology/wearables"/>
    <n v="76.989583333333329"/>
    <x v="2"/>
    <x v="8"/>
  </r>
  <r>
    <n v="146"/>
    <s v="Harris-Golden"/>
    <s v="Optional bandwidth-monitored middleware"/>
    <n v="8800"/>
    <n v="1518"/>
    <n v="17"/>
    <x v="3"/>
    <n v="51"/>
    <x v="1"/>
    <s v="USD"/>
    <n v="1320732000"/>
    <x v="143"/>
    <n v="1322460000"/>
    <d v="2011-11-28T06:00:00"/>
    <b v="0"/>
    <b v="0"/>
    <s v="theater/plays"/>
    <n v="29.764705882352942"/>
    <x v="3"/>
    <x v="3"/>
  </r>
  <r>
    <n v="147"/>
    <s v="Moss, Norman and Dunlap"/>
    <s v="Upgradable upward-trending workforce"/>
    <n v="8300"/>
    <n v="9337"/>
    <n v="112"/>
    <x v="1"/>
    <n v="199"/>
    <x v="1"/>
    <s v="USD"/>
    <n v="1465794000"/>
    <x v="144"/>
    <n v="1466312400"/>
    <d v="2016-06-19T05:00:00"/>
    <b v="0"/>
    <b v="1"/>
    <s v="theater/plays"/>
    <n v="46.91959798994975"/>
    <x v="3"/>
    <x v="3"/>
  </r>
  <r>
    <n v="148"/>
    <s v="White, Larson and Wright"/>
    <s v="Upgradable hybrid capability"/>
    <n v="9300"/>
    <n v="11255"/>
    <n v="121"/>
    <x v="1"/>
    <n v="107"/>
    <x v="1"/>
    <s v="USD"/>
    <n v="1500958800"/>
    <x v="145"/>
    <n v="1501736400"/>
    <d v="2017-08-03T05:00:00"/>
    <b v="0"/>
    <b v="0"/>
    <s v="technology/wearables"/>
    <n v="105.18691588785046"/>
    <x v="2"/>
    <x v="8"/>
  </r>
  <r>
    <n v="149"/>
    <s v="Payne, Oliver and Burch"/>
    <s v="Managed fresh-thinking flexibility"/>
    <n v="6200"/>
    <n v="13632"/>
    <n v="220"/>
    <x v="1"/>
    <n v="195"/>
    <x v="1"/>
    <s v="USD"/>
    <n v="1357020000"/>
    <x v="146"/>
    <n v="1361512800"/>
    <d v="2013-02-22T06:00:00"/>
    <b v="0"/>
    <b v="0"/>
    <s v="music/indie rock"/>
    <n v="69.907692307692301"/>
    <x v="1"/>
    <x v="7"/>
  </r>
  <r>
    <n v="150"/>
    <s v="Brown, Palmer and Pace"/>
    <s v="Networked stable workforce"/>
    <n v="100"/>
    <n v="1"/>
    <n v="1"/>
    <x v="0"/>
    <n v="1"/>
    <x v="1"/>
    <s v="USD"/>
    <n v="1544940000"/>
    <x v="147"/>
    <n v="1545026400"/>
    <d v="2018-12-17T06:00:00"/>
    <b v="0"/>
    <b v="0"/>
    <s v="music/rock"/>
    <n v="1"/>
    <x v="1"/>
    <x v="1"/>
  </r>
  <r>
    <n v="151"/>
    <s v="Parker LLC"/>
    <s v="Customizable intermediate extranet"/>
    <n v="137200"/>
    <n v="88037"/>
    <n v="64"/>
    <x v="0"/>
    <n v="1467"/>
    <x v="1"/>
    <s v="USD"/>
    <n v="1402290000"/>
    <x v="148"/>
    <n v="1406696400"/>
    <d v="2014-07-30T05:00:00"/>
    <b v="0"/>
    <b v="0"/>
    <s v="music/electric music"/>
    <n v="60.011588275391958"/>
    <x v="1"/>
    <x v="5"/>
  </r>
  <r>
    <n v="152"/>
    <s v="Bowen, Mcdonald and Hall"/>
    <s v="User-centric fault-tolerant task-force"/>
    <n v="41500"/>
    <n v="175573"/>
    <n v="423"/>
    <x v="1"/>
    <n v="3376"/>
    <x v="1"/>
    <s v="USD"/>
    <n v="1487311200"/>
    <x v="149"/>
    <n v="1487916000"/>
    <d v="2017-02-24T06:00:00"/>
    <b v="0"/>
    <b v="0"/>
    <s v="music/indie rock"/>
    <n v="52.006220379146917"/>
    <x v="1"/>
    <x v="7"/>
  </r>
  <r>
    <n v="153"/>
    <s v="Whitehead, Bell and Hughes"/>
    <s v="Multi-tiered radical definition"/>
    <n v="189400"/>
    <n v="176112"/>
    <n v="93"/>
    <x v="0"/>
    <n v="5681"/>
    <x v="1"/>
    <s v="USD"/>
    <n v="1350622800"/>
    <x v="150"/>
    <n v="1351141200"/>
    <d v="2012-10-25T05:00:00"/>
    <b v="0"/>
    <b v="0"/>
    <s v="theater/plays"/>
    <n v="31.000176025347649"/>
    <x v="3"/>
    <x v="3"/>
  </r>
  <r>
    <n v="154"/>
    <s v="Rodriguez-Brown"/>
    <s v="Devolved foreground benchmark"/>
    <n v="171300"/>
    <n v="100650"/>
    <n v="59"/>
    <x v="0"/>
    <n v="1059"/>
    <x v="1"/>
    <s v="USD"/>
    <n v="1463029200"/>
    <x v="151"/>
    <n v="1465016400"/>
    <d v="2016-06-04T05:00:00"/>
    <b v="0"/>
    <b v="1"/>
    <s v="music/indie rock"/>
    <n v="95.042492917847028"/>
    <x v="1"/>
    <x v="7"/>
  </r>
  <r>
    <n v="155"/>
    <s v="Hall-Schaefer"/>
    <s v="Distributed eco-centric methodology"/>
    <n v="139500"/>
    <n v="90706"/>
    <n v="65"/>
    <x v="0"/>
    <n v="1194"/>
    <x v="1"/>
    <s v="USD"/>
    <n v="1269493200"/>
    <x v="152"/>
    <n v="1270789200"/>
    <d v="2010-04-09T05:00:00"/>
    <b v="0"/>
    <b v="0"/>
    <s v="theater/plays"/>
    <n v="75.968174204355108"/>
    <x v="3"/>
    <x v="3"/>
  </r>
  <r>
    <n v="156"/>
    <s v="Meza-Rogers"/>
    <s v="Streamlined encompassing encryption"/>
    <n v="36400"/>
    <n v="26914"/>
    <n v="74"/>
    <x v="3"/>
    <n v="379"/>
    <x v="2"/>
    <s v="AUD"/>
    <n v="1570251600"/>
    <x v="153"/>
    <n v="1572325200"/>
    <d v="2019-10-29T05:00:00"/>
    <b v="0"/>
    <b v="0"/>
    <s v="music/rock"/>
    <n v="71.013192612137203"/>
    <x v="1"/>
    <x v="1"/>
  </r>
  <r>
    <n v="157"/>
    <s v="Curtis-Curtis"/>
    <s v="User-friendly reciprocal initiative"/>
    <n v="4200"/>
    <n v="2212"/>
    <n v="53"/>
    <x v="0"/>
    <n v="30"/>
    <x v="2"/>
    <s v="AUD"/>
    <n v="1388383200"/>
    <x v="154"/>
    <n v="1389420000"/>
    <d v="2014-01-11T06:00:00"/>
    <b v="0"/>
    <b v="0"/>
    <s v="photography/photography books"/>
    <n v="73.733333333333334"/>
    <x v="7"/>
    <x v="14"/>
  </r>
  <r>
    <n v="158"/>
    <s v="Carlson Inc"/>
    <s v="Ergonomic fresh-thinking installation"/>
    <n v="2100"/>
    <n v="4640"/>
    <n v="221"/>
    <x v="1"/>
    <n v="41"/>
    <x v="1"/>
    <s v="USD"/>
    <n v="1449554400"/>
    <x v="155"/>
    <n v="1449640800"/>
    <d v="2015-12-09T06:00:00"/>
    <b v="0"/>
    <b v="0"/>
    <s v="music/rock"/>
    <n v="113.17073170731707"/>
    <x v="1"/>
    <x v="1"/>
  </r>
  <r>
    <n v="159"/>
    <s v="Clarke, Anderson and Lee"/>
    <s v="Robust explicit hardware"/>
    <n v="191200"/>
    <n v="191222"/>
    <n v="100"/>
    <x v="1"/>
    <n v="1821"/>
    <x v="1"/>
    <s v="USD"/>
    <n v="1553662800"/>
    <x v="156"/>
    <n v="1555218000"/>
    <d v="2019-04-14T05:00:00"/>
    <b v="0"/>
    <b v="1"/>
    <s v="theater/plays"/>
    <n v="105.00933552992861"/>
    <x v="3"/>
    <x v="3"/>
  </r>
  <r>
    <n v="160"/>
    <s v="Evans Group"/>
    <s v="Stand-alone actuating support"/>
    <n v="8000"/>
    <n v="12985"/>
    <n v="162"/>
    <x v="1"/>
    <n v="164"/>
    <x v="1"/>
    <s v="USD"/>
    <n v="1556341200"/>
    <x v="157"/>
    <n v="1557723600"/>
    <d v="2019-05-13T05:00:00"/>
    <b v="0"/>
    <b v="0"/>
    <s v="technology/wearables"/>
    <n v="79.176829268292678"/>
    <x v="2"/>
    <x v="8"/>
  </r>
  <r>
    <n v="161"/>
    <s v="Bruce Group"/>
    <s v="Cross-platform methodical process improvement"/>
    <n v="5500"/>
    <n v="4300"/>
    <n v="78"/>
    <x v="0"/>
    <n v="75"/>
    <x v="1"/>
    <s v="USD"/>
    <n v="1442984400"/>
    <x v="158"/>
    <n v="1443502800"/>
    <d v="2015-09-29T05:00:00"/>
    <b v="0"/>
    <b v="1"/>
    <s v="technology/web"/>
    <n v="57.333333333333336"/>
    <x v="2"/>
    <x v="2"/>
  </r>
  <r>
    <n v="162"/>
    <s v="Keith, Alvarez and Potter"/>
    <s v="Extended bottom-line open architecture"/>
    <n v="6100"/>
    <n v="9134"/>
    <n v="150"/>
    <x v="1"/>
    <n v="157"/>
    <x v="5"/>
    <s v="CHF"/>
    <n v="1544248800"/>
    <x v="159"/>
    <n v="1546840800"/>
    <d v="2019-01-07T06:00:00"/>
    <b v="0"/>
    <b v="0"/>
    <s v="music/rock"/>
    <n v="58.178343949044589"/>
    <x v="1"/>
    <x v="1"/>
  </r>
  <r>
    <n v="163"/>
    <s v="Burton-Watkins"/>
    <s v="Extended reciprocal circuit"/>
    <n v="3500"/>
    <n v="8864"/>
    <n v="253"/>
    <x v="1"/>
    <n v="246"/>
    <x v="1"/>
    <s v="USD"/>
    <n v="1508475600"/>
    <x v="160"/>
    <n v="1512712800"/>
    <d v="2017-12-08T06:00:00"/>
    <b v="0"/>
    <b v="1"/>
    <s v="photography/photography books"/>
    <n v="36.032520325203251"/>
    <x v="7"/>
    <x v="14"/>
  </r>
  <r>
    <n v="164"/>
    <s v="Lopez and Sons"/>
    <s v="Polarized human-resource protocol"/>
    <n v="150500"/>
    <n v="150755"/>
    <n v="100"/>
    <x v="1"/>
    <n v="1396"/>
    <x v="1"/>
    <s v="USD"/>
    <n v="1507438800"/>
    <x v="161"/>
    <n v="1507525200"/>
    <d v="2017-10-09T05:00:00"/>
    <b v="0"/>
    <b v="0"/>
    <s v="theater/plays"/>
    <n v="107.99068767908309"/>
    <x v="3"/>
    <x v="3"/>
  </r>
  <r>
    <n v="165"/>
    <s v="Cordova Ltd"/>
    <s v="Synergized radical product"/>
    <n v="90400"/>
    <n v="110279"/>
    <n v="122"/>
    <x v="1"/>
    <n v="2506"/>
    <x v="1"/>
    <s v="USD"/>
    <n v="1501563600"/>
    <x v="162"/>
    <n v="1504328400"/>
    <d v="2017-09-02T05:00:00"/>
    <b v="0"/>
    <b v="0"/>
    <s v="technology/web"/>
    <n v="44.005985634477256"/>
    <x v="2"/>
    <x v="2"/>
  </r>
  <r>
    <n v="166"/>
    <s v="Brown-Vang"/>
    <s v="Robust heuristic artificial intelligence"/>
    <n v="9800"/>
    <n v="13439"/>
    <n v="137"/>
    <x v="1"/>
    <n v="244"/>
    <x v="1"/>
    <s v="USD"/>
    <n v="1292997600"/>
    <x v="163"/>
    <n v="1293343200"/>
    <d v="2010-12-26T06:00:00"/>
    <b v="0"/>
    <b v="0"/>
    <s v="photography/photography books"/>
    <n v="55.077868852459019"/>
    <x v="7"/>
    <x v="14"/>
  </r>
  <r>
    <n v="167"/>
    <s v="Cruz-Ward"/>
    <s v="Robust content-based emulation"/>
    <n v="2600"/>
    <n v="10804"/>
    <n v="416"/>
    <x v="1"/>
    <n v="146"/>
    <x v="2"/>
    <s v="AUD"/>
    <n v="1370840400"/>
    <x v="164"/>
    <n v="1371704400"/>
    <d v="2013-06-20T05:00:00"/>
    <b v="0"/>
    <b v="0"/>
    <s v="theater/plays"/>
    <n v="74"/>
    <x v="3"/>
    <x v="3"/>
  </r>
  <r>
    <n v="168"/>
    <s v="Hernandez Group"/>
    <s v="Ergonomic uniform open system"/>
    <n v="128100"/>
    <n v="40107"/>
    <n v="31"/>
    <x v="0"/>
    <n v="955"/>
    <x v="3"/>
    <s v="DKK"/>
    <n v="1550815200"/>
    <x v="165"/>
    <n v="1552798800"/>
    <d v="2019-03-17T05:00:00"/>
    <b v="0"/>
    <b v="1"/>
    <s v="music/indie rock"/>
    <n v="41.996858638743454"/>
    <x v="1"/>
    <x v="7"/>
  </r>
  <r>
    <n v="169"/>
    <s v="Tran, Steele and Wilson"/>
    <s v="Profit-focused modular product"/>
    <n v="23300"/>
    <n v="98811"/>
    <n v="424"/>
    <x v="1"/>
    <n v="1267"/>
    <x v="1"/>
    <s v="USD"/>
    <n v="1339909200"/>
    <x v="166"/>
    <n v="1342328400"/>
    <d v="2012-07-15T05:00:00"/>
    <b v="0"/>
    <b v="1"/>
    <s v="film &amp; video/shorts"/>
    <n v="77.988161010260455"/>
    <x v="4"/>
    <x v="12"/>
  </r>
  <r>
    <n v="170"/>
    <s v="Summers, Gallegos and Stein"/>
    <s v="Mandatory mobile product"/>
    <n v="188100"/>
    <n v="5528"/>
    <n v="3"/>
    <x v="0"/>
    <n v="67"/>
    <x v="1"/>
    <s v="USD"/>
    <n v="1501736400"/>
    <x v="167"/>
    <n v="1502341200"/>
    <d v="2017-08-10T05:00:00"/>
    <b v="0"/>
    <b v="0"/>
    <s v="music/indie rock"/>
    <n v="82.507462686567166"/>
    <x v="1"/>
    <x v="7"/>
  </r>
  <r>
    <n v="171"/>
    <s v="Blair Group"/>
    <s v="Public-key 3rdgeneration budgetary management"/>
    <n v="4900"/>
    <n v="521"/>
    <n v="11"/>
    <x v="0"/>
    <n v="5"/>
    <x v="1"/>
    <s v="USD"/>
    <n v="1395291600"/>
    <x v="168"/>
    <n v="1397192400"/>
    <d v="2014-04-11T05:00:00"/>
    <b v="0"/>
    <b v="0"/>
    <s v="publishing/translations"/>
    <n v="104.2"/>
    <x v="5"/>
    <x v="18"/>
  </r>
  <r>
    <n v="172"/>
    <s v="Nixon Inc"/>
    <s v="Centralized national firmware"/>
    <n v="800"/>
    <n v="663"/>
    <n v="83"/>
    <x v="0"/>
    <n v="26"/>
    <x v="1"/>
    <s v="USD"/>
    <n v="1405746000"/>
    <x v="169"/>
    <n v="1407042000"/>
    <d v="2014-08-03T05:00:00"/>
    <b v="0"/>
    <b v="1"/>
    <s v="film &amp; video/documentary"/>
    <n v="25.5"/>
    <x v="4"/>
    <x v="4"/>
  </r>
  <r>
    <n v="173"/>
    <s v="White LLC"/>
    <s v="Cross-group 4thgeneration middleware"/>
    <n v="96700"/>
    <n v="157635"/>
    <n v="163"/>
    <x v="1"/>
    <n v="1561"/>
    <x v="1"/>
    <s v="USD"/>
    <n v="1368853200"/>
    <x v="170"/>
    <n v="1369371600"/>
    <d v="2013-05-24T05:00:00"/>
    <b v="0"/>
    <b v="0"/>
    <s v="theater/plays"/>
    <n v="100.98334401024984"/>
    <x v="3"/>
    <x v="3"/>
  </r>
  <r>
    <n v="174"/>
    <s v="Santos, Black and Donovan"/>
    <s v="Pre-emptive scalable access"/>
    <n v="600"/>
    <n v="5368"/>
    <n v="895"/>
    <x v="1"/>
    <n v="48"/>
    <x v="1"/>
    <s v="USD"/>
    <n v="1444021200"/>
    <x v="171"/>
    <n v="1444107600"/>
    <d v="2015-10-06T05:00:00"/>
    <b v="0"/>
    <b v="1"/>
    <s v="technology/wearables"/>
    <n v="111.83333333333333"/>
    <x v="2"/>
    <x v="8"/>
  </r>
  <r>
    <n v="175"/>
    <s v="Jones, Contreras and Burnett"/>
    <s v="Sharable intangible migration"/>
    <n v="181200"/>
    <n v="47459"/>
    <n v="26"/>
    <x v="0"/>
    <n v="1130"/>
    <x v="1"/>
    <s v="USD"/>
    <n v="1472619600"/>
    <x v="172"/>
    <n v="1474261200"/>
    <d v="2016-09-19T05:00:00"/>
    <b v="0"/>
    <b v="0"/>
    <s v="theater/plays"/>
    <n v="41.999115044247787"/>
    <x v="3"/>
    <x v="3"/>
  </r>
  <r>
    <n v="176"/>
    <s v="Stone-Orozco"/>
    <s v="Proactive scalable Graphical User Interface"/>
    <n v="115000"/>
    <n v="86060"/>
    <n v="75"/>
    <x v="0"/>
    <n v="782"/>
    <x v="1"/>
    <s v="USD"/>
    <n v="1472878800"/>
    <x v="173"/>
    <n v="1473656400"/>
    <d v="2016-09-12T05:00:00"/>
    <b v="0"/>
    <b v="0"/>
    <s v="theater/plays"/>
    <n v="110.05115089514067"/>
    <x v="3"/>
    <x v="3"/>
  </r>
  <r>
    <n v="177"/>
    <s v="Lee, Gibson and Morgan"/>
    <s v="Digitized solution-oriented product"/>
    <n v="38800"/>
    <n v="161593"/>
    <n v="416"/>
    <x v="1"/>
    <n v="2739"/>
    <x v="1"/>
    <s v="USD"/>
    <n v="1289800800"/>
    <x v="174"/>
    <n v="1291960800"/>
    <d v="2010-12-10T06:00:00"/>
    <b v="0"/>
    <b v="0"/>
    <s v="theater/plays"/>
    <n v="58.997079225994888"/>
    <x v="3"/>
    <x v="3"/>
  </r>
  <r>
    <n v="178"/>
    <s v="Alexander-Williams"/>
    <s v="Triple-buffered cohesive structure"/>
    <n v="7200"/>
    <n v="6927"/>
    <n v="96"/>
    <x v="0"/>
    <n v="210"/>
    <x v="1"/>
    <s v="USD"/>
    <n v="1505970000"/>
    <x v="175"/>
    <n v="1506747600"/>
    <d v="2017-09-30T05:00:00"/>
    <b v="0"/>
    <b v="0"/>
    <s v="food/food trucks"/>
    <n v="32.985714285714288"/>
    <x v="0"/>
    <x v="0"/>
  </r>
  <r>
    <n v="179"/>
    <s v="Marks Ltd"/>
    <s v="Realigned human-resource orchestration"/>
    <n v="44500"/>
    <n v="159185"/>
    <n v="358"/>
    <x v="1"/>
    <n v="3537"/>
    <x v="0"/>
    <s v="CAD"/>
    <n v="1363496400"/>
    <x v="176"/>
    <n v="1363582800"/>
    <d v="2013-03-18T05:00:00"/>
    <b v="0"/>
    <b v="1"/>
    <s v="theater/plays"/>
    <n v="45.005654509471306"/>
    <x v="3"/>
    <x v="3"/>
  </r>
  <r>
    <n v="180"/>
    <s v="Olsen, Edwards and Reid"/>
    <s v="Optional clear-thinking software"/>
    <n v="56000"/>
    <n v="172736"/>
    <n v="308"/>
    <x v="1"/>
    <n v="2107"/>
    <x v="2"/>
    <s v="AUD"/>
    <n v="1269234000"/>
    <x v="177"/>
    <n v="1269666000"/>
    <d v="2010-03-27T05:00:00"/>
    <b v="0"/>
    <b v="0"/>
    <s v="technology/wearables"/>
    <n v="81.98196487897485"/>
    <x v="2"/>
    <x v="8"/>
  </r>
  <r>
    <n v="181"/>
    <s v="Daniels, Rose and Tyler"/>
    <s v="Centralized global approach"/>
    <n v="8600"/>
    <n v="5315"/>
    <n v="62"/>
    <x v="0"/>
    <n v="136"/>
    <x v="1"/>
    <s v="USD"/>
    <n v="1507093200"/>
    <x v="178"/>
    <n v="1508648400"/>
    <d v="2017-10-22T05:00:00"/>
    <b v="0"/>
    <b v="0"/>
    <s v="technology/web"/>
    <n v="39.080882352941174"/>
    <x v="2"/>
    <x v="2"/>
  </r>
  <r>
    <n v="182"/>
    <s v="Adams Group"/>
    <s v="Reverse-engineered bandwidth-monitored contingency"/>
    <n v="27100"/>
    <n v="195750"/>
    <n v="722"/>
    <x v="1"/>
    <n v="3318"/>
    <x v="3"/>
    <s v="DKK"/>
    <n v="1560574800"/>
    <x v="179"/>
    <n v="1561957200"/>
    <d v="2019-07-01T05:00:00"/>
    <b v="0"/>
    <b v="0"/>
    <s v="theater/plays"/>
    <n v="58.996383363471971"/>
    <x v="3"/>
    <x v="3"/>
  </r>
  <r>
    <n v="183"/>
    <s v="Rogers, Huerta and Medina"/>
    <s v="Pre-emptive bandwidth-monitored instruction set"/>
    <n v="5100"/>
    <n v="3525"/>
    <n v="69"/>
    <x v="0"/>
    <n v="86"/>
    <x v="0"/>
    <s v="CAD"/>
    <n v="1284008400"/>
    <x v="180"/>
    <n v="1285131600"/>
    <d v="2010-09-22T05:00:00"/>
    <b v="0"/>
    <b v="0"/>
    <s v="music/rock"/>
    <n v="40.988372093023258"/>
    <x v="1"/>
    <x v="1"/>
  </r>
  <r>
    <n v="184"/>
    <s v="Howard, Carter and Griffith"/>
    <s v="Adaptive asynchronous emulation"/>
    <n v="3600"/>
    <n v="10550"/>
    <n v="293"/>
    <x v="1"/>
    <n v="340"/>
    <x v="1"/>
    <s v="USD"/>
    <n v="1556859600"/>
    <x v="181"/>
    <n v="1556946000"/>
    <d v="2019-05-04T05:00:00"/>
    <b v="0"/>
    <b v="0"/>
    <s v="theater/plays"/>
    <n v="31.029411764705884"/>
    <x v="3"/>
    <x v="3"/>
  </r>
  <r>
    <n v="185"/>
    <s v="Bailey PLC"/>
    <s v="Innovative actuating conglomeration"/>
    <n v="1000"/>
    <n v="718"/>
    <n v="72"/>
    <x v="0"/>
    <n v="19"/>
    <x v="1"/>
    <s v="USD"/>
    <n v="1526187600"/>
    <x v="182"/>
    <n v="1527138000"/>
    <d v="2018-05-24T05:00:00"/>
    <b v="0"/>
    <b v="0"/>
    <s v="film &amp; video/television"/>
    <n v="37.789473684210527"/>
    <x v="4"/>
    <x v="19"/>
  </r>
  <r>
    <n v="186"/>
    <s v="Parker Group"/>
    <s v="Grass-roots foreground policy"/>
    <n v="88800"/>
    <n v="28358"/>
    <n v="32"/>
    <x v="0"/>
    <n v="886"/>
    <x v="1"/>
    <s v="USD"/>
    <n v="1400821200"/>
    <x v="183"/>
    <n v="1402117200"/>
    <d v="2014-06-07T05:00:00"/>
    <b v="0"/>
    <b v="0"/>
    <s v="theater/plays"/>
    <n v="32.006772009029348"/>
    <x v="3"/>
    <x v="3"/>
  </r>
  <r>
    <n v="187"/>
    <s v="Fox Group"/>
    <s v="Horizontal transitional paradigm"/>
    <n v="60200"/>
    <n v="138384"/>
    <n v="230"/>
    <x v="1"/>
    <n v="1442"/>
    <x v="0"/>
    <s v="CAD"/>
    <n v="1361599200"/>
    <x v="184"/>
    <n v="1364014800"/>
    <d v="2013-03-23T05:00:00"/>
    <b v="0"/>
    <b v="1"/>
    <s v="film &amp; video/shorts"/>
    <n v="95.966712898751737"/>
    <x v="4"/>
    <x v="12"/>
  </r>
  <r>
    <n v="188"/>
    <s v="Walker, Jones and Rodriguez"/>
    <s v="Networked didactic info-mediaries"/>
    <n v="8200"/>
    <n v="2625"/>
    <n v="32"/>
    <x v="0"/>
    <n v="35"/>
    <x v="6"/>
    <s v="EUR"/>
    <n v="1417500000"/>
    <x v="185"/>
    <n v="1417586400"/>
    <d v="2014-12-03T06:00:00"/>
    <b v="0"/>
    <b v="0"/>
    <s v="theater/plays"/>
    <n v="75"/>
    <x v="3"/>
    <x v="3"/>
  </r>
  <r>
    <n v="189"/>
    <s v="Anthony-Shaw"/>
    <s v="Switchable contextually-based access"/>
    <n v="191300"/>
    <n v="45004"/>
    <n v="24"/>
    <x v="3"/>
    <n v="441"/>
    <x v="1"/>
    <s v="USD"/>
    <n v="1457071200"/>
    <x v="186"/>
    <n v="1457071200"/>
    <d v="2016-03-04T06:00:00"/>
    <b v="0"/>
    <b v="0"/>
    <s v="theater/plays"/>
    <n v="102.0498866213152"/>
    <x v="3"/>
    <x v="3"/>
  </r>
  <r>
    <n v="190"/>
    <s v="Cook LLC"/>
    <s v="Up-sized dynamic throughput"/>
    <n v="3700"/>
    <n v="2538"/>
    <n v="69"/>
    <x v="0"/>
    <n v="24"/>
    <x v="1"/>
    <s v="USD"/>
    <n v="1370322000"/>
    <x v="187"/>
    <n v="1370408400"/>
    <d v="2013-06-05T05:00:00"/>
    <b v="0"/>
    <b v="1"/>
    <s v="theater/plays"/>
    <n v="105.75"/>
    <x v="3"/>
    <x v="3"/>
  </r>
  <r>
    <n v="191"/>
    <s v="Sutton PLC"/>
    <s v="Mandatory reciprocal superstructure"/>
    <n v="8400"/>
    <n v="3188"/>
    <n v="38"/>
    <x v="0"/>
    <n v="86"/>
    <x v="6"/>
    <s v="EUR"/>
    <n v="1552366800"/>
    <x v="188"/>
    <n v="1552626000"/>
    <d v="2019-03-15T05:00:00"/>
    <b v="0"/>
    <b v="0"/>
    <s v="theater/plays"/>
    <n v="37.069767441860463"/>
    <x v="3"/>
    <x v="3"/>
  </r>
  <r>
    <n v="192"/>
    <s v="Long, Morgan and Mitchell"/>
    <s v="Upgradable 4thgeneration productivity"/>
    <n v="42600"/>
    <n v="8517"/>
    <n v="20"/>
    <x v="0"/>
    <n v="243"/>
    <x v="1"/>
    <s v="USD"/>
    <n v="1403845200"/>
    <x v="189"/>
    <n v="1404190800"/>
    <d v="2014-07-01T05:00:00"/>
    <b v="0"/>
    <b v="0"/>
    <s v="music/rock"/>
    <n v="35.049382716049379"/>
    <x v="1"/>
    <x v="1"/>
  </r>
  <r>
    <n v="193"/>
    <s v="Calhoun, Rogers and Long"/>
    <s v="Progressive discrete hub"/>
    <n v="6600"/>
    <n v="3012"/>
    <n v="46"/>
    <x v="0"/>
    <n v="65"/>
    <x v="1"/>
    <s v="USD"/>
    <n v="1523163600"/>
    <x v="190"/>
    <n v="1523509200"/>
    <d v="2018-04-12T05:00:00"/>
    <b v="1"/>
    <b v="0"/>
    <s v="music/indie rock"/>
    <n v="46.338461538461537"/>
    <x v="1"/>
    <x v="7"/>
  </r>
  <r>
    <n v="194"/>
    <s v="Sandoval Group"/>
    <s v="Assimilated multi-tasking archive"/>
    <n v="7100"/>
    <n v="8716"/>
    <n v="123"/>
    <x v="1"/>
    <n v="126"/>
    <x v="1"/>
    <s v="USD"/>
    <n v="1442206800"/>
    <x v="191"/>
    <n v="1443589200"/>
    <d v="2015-09-30T05:00:00"/>
    <b v="0"/>
    <b v="0"/>
    <s v="music/metal"/>
    <n v="69.174603174603178"/>
    <x v="1"/>
    <x v="16"/>
  </r>
  <r>
    <n v="195"/>
    <s v="Smith and Sons"/>
    <s v="Upgradable high-level solution"/>
    <n v="15800"/>
    <n v="57157"/>
    <n v="362"/>
    <x v="1"/>
    <n v="524"/>
    <x v="1"/>
    <s v="USD"/>
    <n v="1532840400"/>
    <x v="192"/>
    <n v="1533445200"/>
    <d v="2018-08-05T05:00:00"/>
    <b v="0"/>
    <b v="0"/>
    <s v="music/electric music"/>
    <n v="109.07824427480917"/>
    <x v="1"/>
    <x v="5"/>
  </r>
  <r>
    <n v="196"/>
    <s v="King Inc"/>
    <s v="Organic bandwidth-monitored frame"/>
    <n v="8200"/>
    <n v="5178"/>
    <n v="63"/>
    <x v="0"/>
    <n v="100"/>
    <x v="3"/>
    <s v="DKK"/>
    <n v="1472878800"/>
    <x v="173"/>
    <n v="1474520400"/>
    <d v="2016-09-22T05:00:00"/>
    <b v="0"/>
    <b v="0"/>
    <s v="technology/wearables"/>
    <n v="51.78"/>
    <x v="2"/>
    <x v="8"/>
  </r>
  <r>
    <n v="197"/>
    <s v="Perry and Sons"/>
    <s v="Business-focused logistical framework"/>
    <n v="54700"/>
    <n v="163118"/>
    <n v="298"/>
    <x v="1"/>
    <n v="1989"/>
    <x v="1"/>
    <s v="USD"/>
    <n v="1498194000"/>
    <x v="193"/>
    <n v="1499403600"/>
    <d v="2017-07-07T05:00:00"/>
    <b v="0"/>
    <b v="0"/>
    <s v="film &amp; video/drama"/>
    <n v="82.010055304172951"/>
    <x v="4"/>
    <x v="6"/>
  </r>
  <r>
    <n v="198"/>
    <s v="Palmer Inc"/>
    <s v="Universal multi-state capability"/>
    <n v="63200"/>
    <n v="6041"/>
    <n v="10"/>
    <x v="0"/>
    <n v="168"/>
    <x v="1"/>
    <s v="USD"/>
    <n v="1281070800"/>
    <x v="194"/>
    <n v="1283576400"/>
    <d v="2010-09-04T05:00:00"/>
    <b v="0"/>
    <b v="0"/>
    <s v="music/electric music"/>
    <n v="35.958333333333336"/>
    <x v="1"/>
    <x v="5"/>
  </r>
  <r>
    <n v="199"/>
    <s v="Hull, Baker and Martinez"/>
    <s v="Digitized reciprocal infrastructure"/>
    <n v="1800"/>
    <n v="968"/>
    <n v="54"/>
    <x v="0"/>
    <n v="13"/>
    <x v="1"/>
    <s v="USD"/>
    <n v="1436245200"/>
    <x v="195"/>
    <n v="1436590800"/>
    <d v="2015-07-11T05:00:00"/>
    <b v="0"/>
    <b v="0"/>
    <s v="music/rock"/>
    <n v="74.461538461538467"/>
    <x v="1"/>
    <x v="1"/>
  </r>
  <r>
    <n v="200"/>
    <s v="Becker, Rice and White"/>
    <s v="Reduced dedicated capability"/>
    <n v="100"/>
    <n v="2"/>
    <n v="2"/>
    <x v="0"/>
    <n v="1"/>
    <x v="0"/>
    <s v="CAD"/>
    <n v="1269493200"/>
    <x v="152"/>
    <n v="1270443600"/>
    <d v="2010-04-05T05:00:00"/>
    <b v="0"/>
    <b v="0"/>
    <s v="theater/plays"/>
    <n v="2"/>
    <x v="3"/>
    <x v="3"/>
  </r>
  <r>
    <n v="201"/>
    <s v="Osborne, Perkins and Knox"/>
    <s v="Cross-platform bi-directional workforce"/>
    <n v="2100"/>
    <n v="14305"/>
    <n v="681"/>
    <x v="1"/>
    <n v="157"/>
    <x v="1"/>
    <s v="USD"/>
    <n v="1406264400"/>
    <x v="196"/>
    <n v="1407819600"/>
    <d v="2014-08-12T05:00:00"/>
    <b v="0"/>
    <b v="0"/>
    <s v="technology/web"/>
    <n v="91.114649681528661"/>
    <x v="2"/>
    <x v="2"/>
  </r>
  <r>
    <n v="202"/>
    <s v="Mcknight-Freeman"/>
    <s v="Upgradable scalable methodology"/>
    <n v="8300"/>
    <n v="6543"/>
    <n v="79"/>
    <x v="3"/>
    <n v="82"/>
    <x v="1"/>
    <s v="USD"/>
    <n v="1317531600"/>
    <x v="197"/>
    <n v="1317877200"/>
    <d v="2011-10-06T05:00:00"/>
    <b v="0"/>
    <b v="0"/>
    <s v="food/food trucks"/>
    <n v="79.792682926829272"/>
    <x v="0"/>
    <x v="0"/>
  </r>
  <r>
    <n v="203"/>
    <s v="Hayden, Shannon and Stein"/>
    <s v="Customer-focused client-server service-desk"/>
    <n v="143900"/>
    <n v="193413"/>
    <n v="134"/>
    <x v="1"/>
    <n v="4498"/>
    <x v="2"/>
    <s v="AUD"/>
    <n v="1484632800"/>
    <x v="198"/>
    <n v="1484805600"/>
    <d v="2017-01-19T06:00:00"/>
    <b v="0"/>
    <b v="0"/>
    <s v="theater/plays"/>
    <n v="42.999777678968428"/>
    <x v="3"/>
    <x v="3"/>
  </r>
  <r>
    <n v="204"/>
    <s v="Daniel-Luna"/>
    <s v="Mandatory multimedia leverage"/>
    <n v="75000"/>
    <n v="2529"/>
    <n v="3"/>
    <x v="0"/>
    <n v="40"/>
    <x v="1"/>
    <s v="USD"/>
    <n v="1301806800"/>
    <x v="199"/>
    <n v="1302670800"/>
    <d v="2011-04-13T05:00:00"/>
    <b v="0"/>
    <b v="0"/>
    <s v="music/jazz"/>
    <n v="63.225000000000001"/>
    <x v="1"/>
    <x v="17"/>
  </r>
  <r>
    <n v="205"/>
    <s v="Weaver-Marquez"/>
    <s v="Focused analyzing circuit"/>
    <n v="1300"/>
    <n v="5614"/>
    <n v="432"/>
    <x v="1"/>
    <n v="80"/>
    <x v="1"/>
    <s v="USD"/>
    <n v="1539752400"/>
    <x v="200"/>
    <n v="1540789200"/>
    <d v="2018-10-29T05:00:00"/>
    <b v="1"/>
    <b v="0"/>
    <s v="theater/plays"/>
    <n v="70.174999999999997"/>
    <x v="3"/>
    <x v="3"/>
  </r>
  <r>
    <n v="206"/>
    <s v="Austin, Baker and Kelley"/>
    <s v="Fundamental grid-enabled strategy"/>
    <n v="9000"/>
    <n v="3496"/>
    <n v="39"/>
    <x v="3"/>
    <n v="57"/>
    <x v="1"/>
    <s v="USD"/>
    <n v="1267250400"/>
    <x v="201"/>
    <n v="1268028000"/>
    <d v="2010-03-08T06:00:00"/>
    <b v="0"/>
    <b v="0"/>
    <s v="publishing/fiction"/>
    <n v="61.333333333333336"/>
    <x v="5"/>
    <x v="13"/>
  </r>
  <r>
    <n v="207"/>
    <s v="Carney-Anderson"/>
    <s v="Digitized 5thgeneration knowledgebase"/>
    <n v="1000"/>
    <n v="4257"/>
    <n v="426"/>
    <x v="1"/>
    <n v="43"/>
    <x v="1"/>
    <s v="USD"/>
    <n v="1535432400"/>
    <x v="202"/>
    <n v="1537160400"/>
    <d v="2018-09-17T05:00:00"/>
    <b v="0"/>
    <b v="1"/>
    <s v="music/rock"/>
    <n v="99"/>
    <x v="1"/>
    <x v="1"/>
  </r>
  <r>
    <n v="208"/>
    <s v="Jackson Inc"/>
    <s v="Mandatory multi-tasking encryption"/>
    <n v="196900"/>
    <n v="199110"/>
    <n v="101"/>
    <x v="1"/>
    <n v="2053"/>
    <x v="1"/>
    <s v="USD"/>
    <n v="1510207200"/>
    <x v="203"/>
    <n v="1512280800"/>
    <d v="2017-12-03T06:00:00"/>
    <b v="0"/>
    <b v="0"/>
    <s v="film &amp; video/documentary"/>
    <n v="96.984900146127615"/>
    <x v="4"/>
    <x v="4"/>
  </r>
  <r>
    <n v="209"/>
    <s v="Warren Ltd"/>
    <s v="Distributed system-worthy application"/>
    <n v="194500"/>
    <n v="41212"/>
    <n v="21"/>
    <x v="2"/>
    <n v="808"/>
    <x v="2"/>
    <s v="AUD"/>
    <n v="1462510800"/>
    <x v="204"/>
    <n v="1463115600"/>
    <d v="2016-05-13T05:00:00"/>
    <b v="0"/>
    <b v="0"/>
    <s v="film &amp; video/documentary"/>
    <n v="51.004950495049506"/>
    <x v="4"/>
    <x v="4"/>
  </r>
  <r>
    <n v="210"/>
    <s v="Schultz Inc"/>
    <s v="Synergistic tertiary time-frame"/>
    <n v="9400"/>
    <n v="6338"/>
    <n v="67"/>
    <x v="0"/>
    <n v="226"/>
    <x v="3"/>
    <s v="DKK"/>
    <n v="1488520800"/>
    <x v="205"/>
    <n v="1490850000"/>
    <d v="2017-03-30T05:00:00"/>
    <b v="0"/>
    <b v="0"/>
    <s v="film &amp; video/science fiction"/>
    <n v="28.044247787610619"/>
    <x v="4"/>
    <x v="22"/>
  </r>
  <r>
    <n v="211"/>
    <s v="Thompson LLC"/>
    <s v="Customer-focused impactful benchmark"/>
    <n v="104400"/>
    <n v="99100"/>
    <n v="95"/>
    <x v="0"/>
    <n v="1625"/>
    <x v="1"/>
    <s v="USD"/>
    <n v="1377579600"/>
    <x v="206"/>
    <n v="1379653200"/>
    <d v="2013-09-20T05:00:00"/>
    <b v="0"/>
    <b v="0"/>
    <s v="theater/plays"/>
    <n v="60.984615384615381"/>
    <x v="3"/>
    <x v="3"/>
  </r>
  <r>
    <n v="212"/>
    <s v="Johnson Inc"/>
    <s v="Profound next generation infrastructure"/>
    <n v="8100"/>
    <n v="12300"/>
    <n v="152"/>
    <x v="1"/>
    <n v="168"/>
    <x v="1"/>
    <s v="USD"/>
    <n v="1576389600"/>
    <x v="207"/>
    <n v="1580364000"/>
    <d v="2020-01-30T06:00:00"/>
    <b v="0"/>
    <b v="0"/>
    <s v="theater/plays"/>
    <n v="73.214285714285708"/>
    <x v="3"/>
    <x v="3"/>
  </r>
  <r>
    <n v="213"/>
    <s v="Morgan-Warren"/>
    <s v="Face-to-face encompassing info-mediaries"/>
    <n v="87900"/>
    <n v="171549"/>
    <n v="195"/>
    <x v="1"/>
    <n v="4289"/>
    <x v="1"/>
    <s v="USD"/>
    <n v="1289019600"/>
    <x v="208"/>
    <n v="1289714400"/>
    <d v="2010-11-14T06:00:00"/>
    <b v="0"/>
    <b v="1"/>
    <s v="music/indie rock"/>
    <n v="39.997435299603637"/>
    <x v="1"/>
    <x v="7"/>
  </r>
  <r>
    <n v="214"/>
    <s v="Sullivan Group"/>
    <s v="Open-source fresh-thinking policy"/>
    <n v="1400"/>
    <n v="14324"/>
    <n v="1023"/>
    <x v="1"/>
    <n v="165"/>
    <x v="1"/>
    <s v="USD"/>
    <n v="1282194000"/>
    <x v="209"/>
    <n v="1282712400"/>
    <d v="2010-08-25T05:00:00"/>
    <b v="0"/>
    <b v="0"/>
    <s v="music/rock"/>
    <n v="86.812121212121212"/>
    <x v="1"/>
    <x v="1"/>
  </r>
  <r>
    <n v="215"/>
    <s v="Vargas, Banks and Palmer"/>
    <s v="Extended 24/7 implementation"/>
    <n v="156800"/>
    <n v="6024"/>
    <n v="4"/>
    <x v="0"/>
    <n v="143"/>
    <x v="1"/>
    <s v="USD"/>
    <n v="1550037600"/>
    <x v="210"/>
    <n v="1550210400"/>
    <d v="2019-02-15T06:00:00"/>
    <b v="0"/>
    <b v="0"/>
    <s v="theater/plays"/>
    <n v="42.125874125874127"/>
    <x v="3"/>
    <x v="3"/>
  </r>
  <r>
    <n v="216"/>
    <s v="Johnson, Dixon and Zimmerman"/>
    <s v="Organic dynamic algorithm"/>
    <n v="121700"/>
    <n v="188721"/>
    <n v="155"/>
    <x v="1"/>
    <n v="1815"/>
    <x v="1"/>
    <s v="USD"/>
    <n v="1321941600"/>
    <x v="211"/>
    <n v="1322114400"/>
    <d v="2011-11-24T06:00:00"/>
    <b v="0"/>
    <b v="0"/>
    <s v="theater/plays"/>
    <n v="103.97851239669421"/>
    <x v="3"/>
    <x v="3"/>
  </r>
  <r>
    <n v="217"/>
    <s v="Moore, Dudley and Navarro"/>
    <s v="Organic multi-tasking focus group"/>
    <n v="129400"/>
    <n v="57911"/>
    <n v="45"/>
    <x v="0"/>
    <n v="934"/>
    <x v="1"/>
    <s v="USD"/>
    <n v="1556427600"/>
    <x v="212"/>
    <n v="1557205200"/>
    <d v="2019-05-07T05:00:00"/>
    <b v="0"/>
    <b v="0"/>
    <s v="film &amp; video/science fiction"/>
    <n v="62.003211991434689"/>
    <x v="4"/>
    <x v="22"/>
  </r>
  <r>
    <n v="218"/>
    <s v="Price-Rodriguez"/>
    <s v="Adaptive logistical initiative"/>
    <n v="5700"/>
    <n v="12309"/>
    <n v="216"/>
    <x v="1"/>
    <n v="397"/>
    <x v="4"/>
    <s v="GBP"/>
    <n v="1320991200"/>
    <x v="213"/>
    <n v="1323928800"/>
    <d v="2011-12-15T06:00:00"/>
    <b v="0"/>
    <b v="1"/>
    <s v="film &amp; video/shorts"/>
    <n v="31.005037783375315"/>
    <x v="4"/>
    <x v="12"/>
  </r>
  <r>
    <n v="219"/>
    <s v="Huang-Henderson"/>
    <s v="Stand-alone mobile customer loyalty"/>
    <n v="41700"/>
    <n v="138497"/>
    <n v="332"/>
    <x v="1"/>
    <n v="1539"/>
    <x v="1"/>
    <s v="USD"/>
    <n v="1345093200"/>
    <x v="214"/>
    <n v="1346130000"/>
    <d v="2012-08-28T05:00:00"/>
    <b v="0"/>
    <b v="0"/>
    <s v="film &amp; video/animation"/>
    <n v="89.991552956465242"/>
    <x v="4"/>
    <x v="10"/>
  </r>
  <r>
    <n v="220"/>
    <s v="Owens-Le"/>
    <s v="Focused composite approach"/>
    <n v="7900"/>
    <n v="667"/>
    <n v="8"/>
    <x v="0"/>
    <n v="17"/>
    <x v="1"/>
    <s v="USD"/>
    <n v="1309496400"/>
    <x v="215"/>
    <n v="1311051600"/>
    <d v="2011-07-19T05:00:00"/>
    <b v="1"/>
    <b v="0"/>
    <s v="theater/plays"/>
    <n v="39.235294117647058"/>
    <x v="3"/>
    <x v="3"/>
  </r>
  <r>
    <n v="221"/>
    <s v="Huff LLC"/>
    <s v="Face-to-face clear-thinking Local Area Network"/>
    <n v="121500"/>
    <n v="119830"/>
    <n v="99"/>
    <x v="0"/>
    <n v="2179"/>
    <x v="1"/>
    <s v="USD"/>
    <n v="1340254800"/>
    <x v="216"/>
    <n v="1340427600"/>
    <d v="2012-06-23T05:00:00"/>
    <b v="1"/>
    <b v="0"/>
    <s v="food/food trucks"/>
    <n v="54.993116108306566"/>
    <x v="0"/>
    <x v="0"/>
  </r>
  <r>
    <n v="222"/>
    <s v="Johnson LLC"/>
    <s v="Cross-group cohesive circuit"/>
    <n v="4800"/>
    <n v="6623"/>
    <n v="138"/>
    <x v="1"/>
    <n v="138"/>
    <x v="1"/>
    <s v="USD"/>
    <n v="1412226000"/>
    <x v="217"/>
    <n v="1412312400"/>
    <d v="2014-10-03T05:00:00"/>
    <b v="0"/>
    <b v="0"/>
    <s v="photography/photography books"/>
    <n v="47.992753623188406"/>
    <x v="7"/>
    <x v="14"/>
  </r>
  <r>
    <n v="223"/>
    <s v="Chavez, Garcia and Cantu"/>
    <s v="Synergistic explicit capability"/>
    <n v="87300"/>
    <n v="81897"/>
    <n v="94"/>
    <x v="0"/>
    <n v="931"/>
    <x v="1"/>
    <s v="USD"/>
    <n v="1458104400"/>
    <x v="218"/>
    <n v="1459314000"/>
    <d v="2016-03-30T05:00:00"/>
    <b v="0"/>
    <b v="0"/>
    <s v="theater/plays"/>
    <n v="87.966702470461868"/>
    <x v="3"/>
    <x v="3"/>
  </r>
  <r>
    <n v="224"/>
    <s v="Lester-Moore"/>
    <s v="Diverse analyzing definition"/>
    <n v="46300"/>
    <n v="186885"/>
    <n v="404"/>
    <x v="1"/>
    <n v="3594"/>
    <x v="1"/>
    <s v="USD"/>
    <n v="1411534800"/>
    <x v="219"/>
    <n v="1415426400"/>
    <d v="2014-11-08T06:00:00"/>
    <b v="0"/>
    <b v="0"/>
    <s v="film &amp; video/science fiction"/>
    <n v="51.999165275459099"/>
    <x v="4"/>
    <x v="22"/>
  </r>
  <r>
    <n v="225"/>
    <s v="Fox-Quinn"/>
    <s v="Enterprise-wide reciprocal success"/>
    <n v="67800"/>
    <n v="176398"/>
    <n v="260"/>
    <x v="1"/>
    <n v="5880"/>
    <x v="1"/>
    <s v="USD"/>
    <n v="1399093200"/>
    <x v="220"/>
    <n v="1399093200"/>
    <d v="2014-05-03T05:00:00"/>
    <b v="1"/>
    <b v="0"/>
    <s v="music/rock"/>
    <n v="29.999659863945578"/>
    <x v="1"/>
    <x v="1"/>
  </r>
  <r>
    <n v="226"/>
    <s v="Garcia Inc"/>
    <s v="Progressive neutral middleware"/>
    <n v="3000"/>
    <n v="10999"/>
    <n v="367"/>
    <x v="1"/>
    <n v="112"/>
    <x v="1"/>
    <s v="USD"/>
    <n v="1270702800"/>
    <x v="221"/>
    <n v="1273899600"/>
    <d v="2010-05-15T05:00:00"/>
    <b v="0"/>
    <b v="0"/>
    <s v="photography/photography books"/>
    <n v="98.205357142857139"/>
    <x v="7"/>
    <x v="14"/>
  </r>
  <r>
    <n v="227"/>
    <s v="Johnson-Lee"/>
    <s v="Intuitive exuding process improvement"/>
    <n v="60900"/>
    <n v="102751"/>
    <n v="169"/>
    <x v="1"/>
    <n v="943"/>
    <x v="1"/>
    <s v="USD"/>
    <n v="1431666000"/>
    <x v="222"/>
    <n v="1432184400"/>
    <d v="2015-05-21T05:00:00"/>
    <b v="0"/>
    <b v="0"/>
    <s v="games/mobile games"/>
    <n v="108.96182396606575"/>
    <x v="6"/>
    <x v="20"/>
  </r>
  <r>
    <n v="228"/>
    <s v="Pineda Group"/>
    <s v="Exclusive real-time protocol"/>
    <n v="137900"/>
    <n v="165352"/>
    <n v="120"/>
    <x v="1"/>
    <n v="2468"/>
    <x v="1"/>
    <s v="USD"/>
    <n v="1472619600"/>
    <x v="172"/>
    <n v="1474779600"/>
    <d v="2016-09-25T05:00:00"/>
    <b v="0"/>
    <b v="0"/>
    <s v="film &amp; video/animation"/>
    <n v="66.998379254457049"/>
    <x v="4"/>
    <x v="10"/>
  </r>
  <r>
    <n v="229"/>
    <s v="Hoffman-Howard"/>
    <s v="Extended encompassing application"/>
    <n v="85600"/>
    <n v="165798"/>
    <n v="194"/>
    <x v="1"/>
    <n v="2551"/>
    <x v="1"/>
    <s v="USD"/>
    <n v="1496293200"/>
    <x v="223"/>
    <n v="1500440400"/>
    <d v="2017-07-19T05:00:00"/>
    <b v="0"/>
    <b v="1"/>
    <s v="games/mobile games"/>
    <n v="64.99333594668758"/>
    <x v="6"/>
    <x v="20"/>
  </r>
  <r>
    <n v="230"/>
    <s v="Miranda, Hall and Mcgrath"/>
    <s v="Progressive value-added ability"/>
    <n v="2400"/>
    <n v="10084"/>
    <n v="420"/>
    <x v="1"/>
    <n v="101"/>
    <x v="1"/>
    <s v="USD"/>
    <n v="1575612000"/>
    <x v="224"/>
    <n v="1575612000"/>
    <d v="2019-12-06T06:00:00"/>
    <b v="0"/>
    <b v="0"/>
    <s v="games/video games"/>
    <n v="99.841584158415841"/>
    <x v="6"/>
    <x v="11"/>
  </r>
  <r>
    <n v="231"/>
    <s v="Williams, Carter and Gonzalez"/>
    <s v="Cross-platform uniform hardware"/>
    <n v="7200"/>
    <n v="5523"/>
    <n v="77"/>
    <x v="3"/>
    <n v="67"/>
    <x v="1"/>
    <s v="USD"/>
    <n v="1369112400"/>
    <x v="225"/>
    <n v="1374123600"/>
    <d v="2013-07-18T05:00:00"/>
    <b v="0"/>
    <b v="0"/>
    <s v="theater/plays"/>
    <n v="82.432835820895519"/>
    <x v="3"/>
    <x v="3"/>
  </r>
  <r>
    <n v="232"/>
    <s v="Davis-Rodriguez"/>
    <s v="Progressive secondary portal"/>
    <n v="3400"/>
    <n v="5823"/>
    <n v="171"/>
    <x v="1"/>
    <n v="92"/>
    <x v="1"/>
    <s v="USD"/>
    <n v="1469422800"/>
    <x v="226"/>
    <n v="1469509200"/>
    <d v="2016-07-26T05:00:00"/>
    <b v="0"/>
    <b v="0"/>
    <s v="theater/plays"/>
    <n v="63.293478260869563"/>
    <x v="3"/>
    <x v="3"/>
  </r>
  <r>
    <n v="233"/>
    <s v="Reid, Rivera and Perry"/>
    <s v="Multi-lateral national adapter"/>
    <n v="3800"/>
    <n v="6000"/>
    <n v="158"/>
    <x v="1"/>
    <n v="62"/>
    <x v="1"/>
    <s v="USD"/>
    <n v="1307854800"/>
    <x v="227"/>
    <n v="1309237200"/>
    <d v="2011-06-28T05:00:00"/>
    <b v="0"/>
    <b v="0"/>
    <s v="film &amp; video/animation"/>
    <n v="96.774193548387103"/>
    <x v="4"/>
    <x v="10"/>
  </r>
  <r>
    <n v="234"/>
    <s v="Mendoza-Parker"/>
    <s v="Enterprise-wide motivating matrices"/>
    <n v="7500"/>
    <n v="8181"/>
    <n v="109"/>
    <x v="1"/>
    <n v="149"/>
    <x v="6"/>
    <s v="EUR"/>
    <n v="1503378000"/>
    <x v="228"/>
    <n v="1503982800"/>
    <d v="2017-08-29T05:00:00"/>
    <b v="0"/>
    <b v="1"/>
    <s v="games/video games"/>
    <n v="54.906040268456373"/>
    <x v="6"/>
    <x v="11"/>
  </r>
  <r>
    <n v="235"/>
    <s v="Lee, Ali and Guzman"/>
    <s v="Polarized upward-trending Local Area Network"/>
    <n v="8600"/>
    <n v="3589"/>
    <n v="42"/>
    <x v="0"/>
    <n v="92"/>
    <x v="1"/>
    <s v="USD"/>
    <n v="1486965600"/>
    <x v="229"/>
    <n v="1487397600"/>
    <d v="2017-02-18T06:00:00"/>
    <b v="0"/>
    <b v="0"/>
    <s v="film &amp; video/animation"/>
    <n v="39.010869565217391"/>
    <x v="4"/>
    <x v="10"/>
  </r>
  <r>
    <n v="236"/>
    <s v="Gallegos-Cobb"/>
    <s v="Object-based directional function"/>
    <n v="39500"/>
    <n v="4323"/>
    <n v="11"/>
    <x v="0"/>
    <n v="57"/>
    <x v="2"/>
    <s v="AUD"/>
    <n v="1561438800"/>
    <x v="230"/>
    <n v="1562043600"/>
    <d v="2019-07-02T05:00:00"/>
    <b v="0"/>
    <b v="1"/>
    <s v="music/rock"/>
    <n v="75.84210526315789"/>
    <x v="1"/>
    <x v="1"/>
  </r>
  <r>
    <n v="237"/>
    <s v="Ellison PLC"/>
    <s v="Re-contextualized tangible open architecture"/>
    <n v="9300"/>
    <n v="14822"/>
    <n v="159"/>
    <x v="1"/>
    <n v="329"/>
    <x v="1"/>
    <s v="USD"/>
    <n v="1398402000"/>
    <x v="231"/>
    <n v="1398574800"/>
    <d v="2014-04-27T05:00:00"/>
    <b v="0"/>
    <b v="0"/>
    <s v="film &amp; video/animation"/>
    <n v="45.051671732522799"/>
    <x v="4"/>
    <x v="10"/>
  </r>
  <r>
    <n v="238"/>
    <s v="Bolton, Sanchez and Carrillo"/>
    <s v="Distributed systemic adapter"/>
    <n v="2400"/>
    <n v="10138"/>
    <n v="422"/>
    <x v="1"/>
    <n v="97"/>
    <x v="3"/>
    <s v="DKK"/>
    <n v="1513231200"/>
    <x v="232"/>
    <n v="1515391200"/>
    <d v="2018-01-08T06:00:00"/>
    <b v="0"/>
    <b v="1"/>
    <s v="theater/plays"/>
    <n v="104.51546391752578"/>
    <x v="3"/>
    <x v="3"/>
  </r>
  <r>
    <n v="239"/>
    <s v="Mason-Sanders"/>
    <s v="Networked web-enabled instruction set"/>
    <n v="3200"/>
    <n v="3127"/>
    <n v="98"/>
    <x v="0"/>
    <n v="41"/>
    <x v="1"/>
    <s v="USD"/>
    <n v="1440824400"/>
    <x v="233"/>
    <n v="1441170000"/>
    <d v="2015-09-02T05:00:00"/>
    <b v="0"/>
    <b v="0"/>
    <s v="technology/wearables"/>
    <n v="76.268292682926827"/>
    <x v="2"/>
    <x v="8"/>
  </r>
  <r>
    <n v="240"/>
    <s v="Pitts-Reed"/>
    <s v="Vision-oriented dynamic service-desk"/>
    <n v="29400"/>
    <n v="123124"/>
    <n v="419"/>
    <x v="1"/>
    <n v="1784"/>
    <x v="1"/>
    <s v="USD"/>
    <n v="1281070800"/>
    <x v="194"/>
    <n v="1281157200"/>
    <d v="2010-08-07T05:00:00"/>
    <b v="0"/>
    <b v="0"/>
    <s v="theater/plays"/>
    <n v="69.015695067264573"/>
    <x v="3"/>
    <x v="3"/>
  </r>
  <r>
    <n v="241"/>
    <s v="Gonzalez-Martinez"/>
    <s v="Vision-oriented actuating open system"/>
    <n v="168500"/>
    <n v="171729"/>
    <n v="102"/>
    <x v="1"/>
    <n v="1684"/>
    <x v="2"/>
    <s v="AUD"/>
    <n v="1397365200"/>
    <x v="234"/>
    <n v="1398229200"/>
    <d v="2014-04-23T05:00:00"/>
    <b v="0"/>
    <b v="1"/>
    <s v="publishing/nonfiction"/>
    <n v="101.97684085510689"/>
    <x v="5"/>
    <x v="9"/>
  </r>
  <r>
    <n v="242"/>
    <s v="Hill, Martin and Garcia"/>
    <s v="Sharable scalable core"/>
    <n v="8400"/>
    <n v="10729"/>
    <n v="128"/>
    <x v="1"/>
    <n v="250"/>
    <x v="1"/>
    <s v="USD"/>
    <n v="1494392400"/>
    <x v="235"/>
    <n v="1495256400"/>
    <d v="2017-05-20T05:00:00"/>
    <b v="0"/>
    <b v="1"/>
    <s v="music/rock"/>
    <n v="42.915999999999997"/>
    <x v="1"/>
    <x v="1"/>
  </r>
  <r>
    <n v="243"/>
    <s v="Garcia PLC"/>
    <s v="Customer-focused attitude-oriented function"/>
    <n v="2300"/>
    <n v="10240"/>
    <n v="445"/>
    <x v="1"/>
    <n v="238"/>
    <x v="1"/>
    <s v="USD"/>
    <n v="1520143200"/>
    <x v="236"/>
    <n v="1520402400"/>
    <d v="2018-03-07T06:00:00"/>
    <b v="0"/>
    <b v="0"/>
    <s v="theater/plays"/>
    <n v="43.025210084033617"/>
    <x v="3"/>
    <x v="3"/>
  </r>
  <r>
    <n v="244"/>
    <s v="Herring-Bailey"/>
    <s v="Reverse-engineered system-worthy extranet"/>
    <n v="700"/>
    <n v="3988"/>
    <n v="570"/>
    <x v="1"/>
    <n v="53"/>
    <x v="1"/>
    <s v="USD"/>
    <n v="1405314000"/>
    <x v="237"/>
    <n v="1409806800"/>
    <d v="2014-09-04T05:00:00"/>
    <b v="0"/>
    <b v="0"/>
    <s v="theater/plays"/>
    <n v="75.245283018867923"/>
    <x v="3"/>
    <x v="3"/>
  </r>
  <r>
    <n v="245"/>
    <s v="Russell-Gardner"/>
    <s v="Re-engineered systematic monitoring"/>
    <n v="2900"/>
    <n v="14771"/>
    <n v="509"/>
    <x v="1"/>
    <n v="214"/>
    <x v="1"/>
    <s v="USD"/>
    <n v="1396846800"/>
    <x v="238"/>
    <n v="1396933200"/>
    <d v="2014-04-08T05:00:00"/>
    <b v="0"/>
    <b v="0"/>
    <s v="theater/plays"/>
    <n v="69.023364485981304"/>
    <x v="3"/>
    <x v="3"/>
  </r>
  <r>
    <n v="246"/>
    <s v="Walters-Carter"/>
    <s v="Seamless value-added standardization"/>
    <n v="4500"/>
    <n v="14649"/>
    <n v="326"/>
    <x v="1"/>
    <n v="222"/>
    <x v="1"/>
    <s v="USD"/>
    <n v="1375678800"/>
    <x v="239"/>
    <n v="1376024400"/>
    <d v="2013-08-09T05:00:00"/>
    <b v="0"/>
    <b v="0"/>
    <s v="technology/web"/>
    <n v="65.986486486486484"/>
    <x v="2"/>
    <x v="2"/>
  </r>
  <r>
    <n v="247"/>
    <s v="Johnson, Patterson and Montoya"/>
    <s v="Triple-buffered fresh-thinking frame"/>
    <n v="19800"/>
    <n v="184658"/>
    <n v="933"/>
    <x v="1"/>
    <n v="1884"/>
    <x v="1"/>
    <s v="USD"/>
    <n v="1482386400"/>
    <x v="240"/>
    <n v="1483682400"/>
    <d v="2017-01-06T06:00:00"/>
    <b v="0"/>
    <b v="1"/>
    <s v="publishing/fiction"/>
    <n v="98.013800424628457"/>
    <x v="5"/>
    <x v="13"/>
  </r>
  <r>
    <n v="248"/>
    <s v="Roberts and Sons"/>
    <s v="Streamlined holistic knowledgebase"/>
    <n v="6200"/>
    <n v="13103"/>
    <n v="211"/>
    <x v="1"/>
    <n v="218"/>
    <x v="2"/>
    <s v="AUD"/>
    <n v="1420005600"/>
    <x v="241"/>
    <n v="1420437600"/>
    <d v="2015-01-05T06:00:00"/>
    <b v="0"/>
    <b v="0"/>
    <s v="games/mobile games"/>
    <n v="60.105504587155963"/>
    <x v="6"/>
    <x v="20"/>
  </r>
  <r>
    <n v="249"/>
    <s v="Avila-Nelson"/>
    <s v="Up-sized intermediate website"/>
    <n v="61500"/>
    <n v="168095"/>
    <n v="273"/>
    <x v="1"/>
    <n v="6465"/>
    <x v="1"/>
    <s v="USD"/>
    <n v="1420178400"/>
    <x v="242"/>
    <n v="1420783200"/>
    <d v="2015-01-09T06:00:00"/>
    <b v="0"/>
    <b v="0"/>
    <s v="publishing/translations"/>
    <n v="26.000773395204948"/>
    <x v="5"/>
    <x v="18"/>
  </r>
  <r>
    <n v="250"/>
    <s v="Robbins and Sons"/>
    <s v="Future-proofed directional synergy"/>
    <n v="100"/>
    <n v="3"/>
    <n v="3"/>
    <x v="0"/>
    <n v="1"/>
    <x v="1"/>
    <s v="USD"/>
    <n v="1264399200"/>
    <x v="67"/>
    <n v="1267423200"/>
    <d v="2010-03-01T06:00:00"/>
    <b v="0"/>
    <b v="0"/>
    <s v="music/rock"/>
    <n v="3"/>
    <x v="1"/>
    <x v="1"/>
  </r>
  <r>
    <n v="251"/>
    <s v="Singleton Ltd"/>
    <s v="Enhanced user-facing function"/>
    <n v="7100"/>
    <n v="3840"/>
    <n v="54"/>
    <x v="0"/>
    <n v="101"/>
    <x v="1"/>
    <s v="USD"/>
    <n v="1355032800"/>
    <x v="243"/>
    <n v="1355205600"/>
    <d v="2012-12-11T06:00:00"/>
    <b v="0"/>
    <b v="0"/>
    <s v="theater/plays"/>
    <n v="38.019801980198018"/>
    <x v="3"/>
    <x v="3"/>
  </r>
  <r>
    <n v="252"/>
    <s v="Perez PLC"/>
    <s v="Operative bandwidth-monitored interface"/>
    <n v="1000"/>
    <n v="6263"/>
    <n v="626"/>
    <x v="1"/>
    <n v="59"/>
    <x v="1"/>
    <s v="USD"/>
    <n v="1382677200"/>
    <x v="244"/>
    <n v="1383109200"/>
    <d v="2013-10-30T05:00:00"/>
    <b v="0"/>
    <b v="0"/>
    <s v="theater/plays"/>
    <n v="106.15254237288136"/>
    <x v="3"/>
    <x v="3"/>
  </r>
  <r>
    <n v="253"/>
    <s v="Rogers, Jacobs and Jackson"/>
    <s v="Upgradable multi-state instruction set"/>
    <n v="121500"/>
    <n v="108161"/>
    <n v="89"/>
    <x v="0"/>
    <n v="1335"/>
    <x v="0"/>
    <s v="CAD"/>
    <n v="1302238800"/>
    <x v="245"/>
    <n v="1303275600"/>
    <d v="2011-04-20T05:00:00"/>
    <b v="0"/>
    <b v="0"/>
    <s v="film &amp; video/drama"/>
    <n v="81.019475655430711"/>
    <x v="4"/>
    <x v="6"/>
  </r>
  <r>
    <n v="254"/>
    <s v="Barry Group"/>
    <s v="De-engineered static Local Area Network"/>
    <n v="4600"/>
    <n v="8505"/>
    <n v="185"/>
    <x v="1"/>
    <n v="88"/>
    <x v="1"/>
    <s v="USD"/>
    <n v="1487656800"/>
    <x v="246"/>
    <n v="1487829600"/>
    <d v="2017-02-23T06:00:00"/>
    <b v="0"/>
    <b v="0"/>
    <s v="publishing/nonfiction"/>
    <n v="96.647727272727266"/>
    <x v="5"/>
    <x v="9"/>
  </r>
  <r>
    <n v="255"/>
    <s v="Rosales, Branch and Harmon"/>
    <s v="Upgradable grid-enabled superstructure"/>
    <n v="80500"/>
    <n v="96735"/>
    <n v="120"/>
    <x v="1"/>
    <n v="1697"/>
    <x v="1"/>
    <s v="USD"/>
    <n v="1297836000"/>
    <x v="247"/>
    <n v="1298268000"/>
    <d v="2011-02-21T06:00:00"/>
    <b v="0"/>
    <b v="1"/>
    <s v="music/rock"/>
    <n v="57.003535651149086"/>
    <x v="1"/>
    <x v="1"/>
  </r>
  <r>
    <n v="256"/>
    <s v="Smith-Reid"/>
    <s v="Optimized actuating toolset"/>
    <n v="4100"/>
    <n v="959"/>
    <n v="23"/>
    <x v="0"/>
    <n v="15"/>
    <x v="4"/>
    <s v="GBP"/>
    <n v="1453615200"/>
    <x v="248"/>
    <n v="1456812000"/>
    <d v="2016-03-01T06:00:00"/>
    <b v="0"/>
    <b v="0"/>
    <s v="music/rock"/>
    <n v="63.93333333333333"/>
    <x v="1"/>
    <x v="1"/>
  </r>
  <r>
    <n v="257"/>
    <s v="Williams Inc"/>
    <s v="Decentralized exuding strategy"/>
    <n v="5700"/>
    <n v="8322"/>
    <n v="146"/>
    <x v="1"/>
    <n v="92"/>
    <x v="1"/>
    <s v="USD"/>
    <n v="1362463200"/>
    <x v="249"/>
    <n v="1363669200"/>
    <d v="2013-03-19T05:00:00"/>
    <b v="0"/>
    <b v="0"/>
    <s v="theater/plays"/>
    <n v="90.456521739130437"/>
    <x v="3"/>
    <x v="3"/>
  </r>
  <r>
    <n v="258"/>
    <s v="Duncan, Mcdonald and Miller"/>
    <s v="Assimilated coherent hardware"/>
    <n v="5000"/>
    <n v="13424"/>
    <n v="268"/>
    <x v="1"/>
    <n v="186"/>
    <x v="1"/>
    <s v="USD"/>
    <n v="1481176800"/>
    <x v="250"/>
    <n v="1482904800"/>
    <d v="2016-12-28T06:00:00"/>
    <b v="0"/>
    <b v="1"/>
    <s v="theater/plays"/>
    <n v="72.172043010752688"/>
    <x v="3"/>
    <x v="3"/>
  </r>
  <r>
    <n v="259"/>
    <s v="Watkins Ltd"/>
    <s v="Multi-channeled responsive implementation"/>
    <n v="1800"/>
    <n v="10755"/>
    <n v="598"/>
    <x v="1"/>
    <n v="138"/>
    <x v="1"/>
    <s v="USD"/>
    <n v="1354946400"/>
    <x v="251"/>
    <n v="1356588000"/>
    <d v="2012-12-27T06:00:00"/>
    <b v="1"/>
    <b v="0"/>
    <s v="photography/photography books"/>
    <n v="77.934782608695656"/>
    <x v="7"/>
    <x v="14"/>
  </r>
  <r>
    <n v="260"/>
    <s v="Allen-Jones"/>
    <s v="Centralized modular initiative"/>
    <n v="6300"/>
    <n v="9935"/>
    <n v="158"/>
    <x v="1"/>
    <n v="261"/>
    <x v="1"/>
    <s v="USD"/>
    <n v="1348808400"/>
    <x v="136"/>
    <n v="1349845200"/>
    <d v="2012-10-10T05:00:00"/>
    <b v="0"/>
    <b v="0"/>
    <s v="music/rock"/>
    <n v="38.065134099616856"/>
    <x v="1"/>
    <x v="1"/>
  </r>
  <r>
    <n v="261"/>
    <s v="Mason-Smith"/>
    <s v="Reverse-engineered cohesive migration"/>
    <n v="84300"/>
    <n v="26303"/>
    <n v="31"/>
    <x v="0"/>
    <n v="454"/>
    <x v="1"/>
    <s v="USD"/>
    <n v="1282712400"/>
    <x v="252"/>
    <n v="1283058000"/>
    <d v="2010-08-29T05:00:00"/>
    <b v="0"/>
    <b v="1"/>
    <s v="music/rock"/>
    <n v="57.936123348017624"/>
    <x v="1"/>
    <x v="1"/>
  </r>
  <r>
    <n v="262"/>
    <s v="Lloyd, Kennedy and Davis"/>
    <s v="Compatible multimedia hub"/>
    <n v="1700"/>
    <n v="5328"/>
    <n v="313"/>
    <x v="1"/>
    <n v="107"/>
    <x v="1"/>
    <s v="USD"/>
    <n v="1301979600"/>
    <x v="253"/>
    <n v="1304226000"/>
    <d v="2011-05-01T05:00:00"/>
    <b v="0"/>
    <b v="1"/>
    <s v="music/indie rock"/>
    <n v="49.794392523364486"/>
    <x v="1"/>
    <x v="7"/>
  </r>
  <r>
    <n v="263"/>
    <s v="Walker Ltd"/>
    <s v="Organic eco-centric success"/>
    <n v="2900"/>
    <n v="10756"/>
    <n v="371"/>
    <x v="1"/>
    <n v="199"/>
    <x v="1"/>
    <s v="USD"/>
    <n v="1263016800"/>
    <x v="254"/>
    <n v="1263016800"/>
    <d v="2010-01-09T06:00:00"/>
    <b v="0"/>
    <b v="0"/>
    <s v="photography/photography books"/>
    <n v="54.050251256281406"/>
    <x v="7"/>
    <x v="14"/>
  </r>
  <r>
    <n v="264"/>
    <s v="Gordon PLC"/>
    <s v="Virtual reciprocal policy"/>
    <n v="45600"/>
    <n v="165375"/>
    <n v="363"/>
    <x v="1"/>
    <n v="5512"/>
    <x v="1"/>
    <s v="USD"/>
    <n v="1360648800"/>
    <x v="255"/>
    <n v="1362031200"/>
    <d v="2013-02-28T06:00:00"/>
    <b v="0"/>
    <b v="0"/>
    <s v="theater/plays"/>
    <n v="30.002721335268504"/>
    <x v="3"/>
    <x v="3"/>
  </r>
  <r>
    <n v="265"/>
    <s v="Lee and Sons"/>
    <s v="Persevering interactive emulation"/>
    <n v="4900"/>
    <n v="6031"/>
    <n v="123"/>
    <x v="1"/>
    <n v="86"/>
    <x v="1"/>
    <s v="USD"/>
    <n v="1451800800"/>
    <x v="256"/>
    <n v="1455602400"/>
    <d v="2016-02-16T06:00:00"/>
    <b v="0"/>
    <b v="0"/>
    <s v="theater/plays"/>
    <n v="70.127906976744185"/>
    <x v="3"/>
    <x v="3"/>
  </r>
  <r>
    <n v="266"/>
    <s v="Cole LLC"/>
    <s v="Proactive responsive emulation"/>
    <n v="111900"/>
    <n v="85902"/>
    <n v="77"/>
    <x v="0"/>
    <n v="3182"/>
    <x v="6"/>
    <s v="EUR"/>
    <n v="1415340000"/>
    <x v="257"/>
    <n v="1418191200"/>
    <d v="2014-12-10T06:00:00"/>
    <b v="0"/>
    <b v="1"/>
    <s v="music/jazz"/>
    <n v="26.996228786926462"/>
    <x v="1"/>
    <x v="17"/>
  </r>
  <r>
    <n v="267"/>
    <s v="Acosta PLC"/>
    <s v="Extended eco-centric function"/>
    <n v="61600"/>
    <n v="143910"/>
    <n v="234"/>
    <x v="1"/>
    <n v="2768"/>
    <x v="2"/>
    <s v="AUD"/>
    <n v="1351054800"/>
    <x v="258"/>
    <n v="1352440800"/>
    <d v="2012-11-09T06:00:00"/>
    <b v="0"/>
    <b v="0"/>
    <s v="theater/plays"/>
    <n v="51.990606936416185"/>
    <x v="3"/>
    <x v="3"/>
  </r>
  <r>
    <n v="268"/>
    <s v="Brown-Mckee"/>
    <s v="Networked optimal productivity"/>
    <n v="1500"/>
    <n v="2708"/>
    <n v="181"/>
    <x v="1"/>
    <n v="48"/>
    <x v="1"/>
    <s v="USD"/>
    <n v="1349326800"/>
    <x v="259"/>
    <n v="1353304800"/>
    <d v="2012-11-19T06:00:00"/>
    <b v="0"/>
    <b v="0"/>
    <s v="film &amp; video/documentary"/>
    <n v="56.416666666666664"/>
    <x v="4"/>
    <x v="4"/>
  </r>
  <r>
    <n v="269"/>
    <s v="Miles and Sons"/>
    <s v="Persistent attitude-oriented approach"/>
    <n v="3500"/>
    <n v="8842"/>
    <n v="253"/>
    <x v="1"/>
    <n v="87"/>
    <x v="1"/>
    <s v="USD"/>
    <n v="1548914400"/>
    <x v="260"/>
    <n v="1550728800"/>
    <d v="2019-02-21T06:00:00"/>
    <b v="0"/>
    <b v="0"/>
    <s v="film &amp; video/television"/>
    <n v="101.63218390804597"/>
    <x v="4"/>
    <x v="19"/>
  </r>
  <r>
    <n v="270"/>
    <s v="Sawyer, Horton and Williams"/>
    <s v="Triple-buffered 4thgeneration toolset"/>
    <n v="173900"/>
    <n v="47260"/>
    <n v="27"/>
    <x v="3"/>
    <n v="1890"/>
    <x v="1"/>
    <s v="USD"/>
    <n v="1291269600"/>
    <x v="261"/>
    <n v="1291442400"/>
    <d v="2010-12-04T06:00:00"/>
    <b v="0"/>
    <b v="0"/>
    <s v="games/video games"/>
    <n v="25.005291005291006"/>
    <x v="6"/>
    <x v="11"/>
  </r>
  <r>
    <n v="271"/>
    <s v="Foley-Cox"/>
    <s v="Progressive zero administration leverage"/>
    <n v="153700"/>
    <n v="1953"/>
    <n v="1"/>
    <x v="2"/>
    <n v="61"/>
    <x v="1"/>
    <s v="USD"/>
    <n v="1449468000"/>
    <x v="262"/>
    <n v="1452146400"/>
    <d v="2016-01-07T06:00:00"/>
    <b v="0"/>
    <b v="0"/>
    <s v="photography/photography books"/>
    <n v="32.016393442622949"/>
    <x v="7"/>
    <x v="14"/>
  </r>
  <r>
    <n v="272"/>
    <s v="Horton, Morrison and Clark"/>
    <s v="Networked radical neural-net"/>
    <n v="51100"/>
    <n v="155349"/>
    <n v="304"/>
    <x v="1"/>
    <n v="1894"/>
    <x v="1"/>
    <s v="USD"/>
    <n v="1562734800"/>
    <x v="263"/>
    <n v="1564894800"/>
    <d v="2019-08-04T05:00:00"/>
    <b v="0"/>
    <b v="1"/>
    <s v="theater/plays"/>
    <n v="82.021647307286173"/>
    <x v="3"/>
    <x v="3"/>
  </r>
  <r>
    <n v="273"/>
    <s v="Thomas and Sons"/>
    <s v="Re-engineered heuristic forecast"/>
    <n v="7800"/>
    <n v="10704"/>
    <n v="137"/>
    <x v="1"/>
    <n v="282"/>
    <x v="0"/>
    <s v="CAD"/>
    <n v="1505624400"/>
    <x v="264"/>
    <n v="1505883600"/>
    <d v="2017-09-20T05:00:00"/>
    <b v="0"/>
    <b v="0"/>
    <s v="theater/plays"/>
    <n v="37.957446808510639"/>
    <x v="3"/>
    <x v="3"/>
  </r>
  <r>
    <n v="274"/>
    <s v="Morgan-Jenkins"/>
    <s v="Fully-configurable background algorithm"/>
    <n v="2400"/>
    <n v="773"/>
    <n v="32"/>
    <x v="0"/>
    <n v="15"/>
    <x v="1"/>
    <s v="USD"/>
    <n v="1509948000"/>
    <x v="265"/>
    <n v="1510380000"/>
    <d v="2017-11-11T06:00:00"/>
    <b v="0"/>
    <b v="0"/>
    <s v="theater/plays"/>
    <n v="51.533333333333331"/>
    <x v="3"/>
    <x v="3"/>
  </r>
  <r>
    <n v="275"/>
    <s v="Ward, Sanchez and Kemp"/>
    <s v="Stand-alone discrete Graphical User Interface"/>
    <n v="3900"/>
    <n v="9419"/>
    <n v="242"/>
    <x v="1"/>
    <n v="116"/>
    <x v="1"/>
    <s v="USD"/>
    <n v="1554526800"/>
    <x v="266"/>
    <n v="1555218000"/>
    <d v="2019-04-14T05:00:00"/>
    <b v="0"/>
    <b v="0"/>
    <s v="publishing/translations"/>
    <n v="81.198275862068968"/>
    <x v="5"/>
    <x v="18"/>
  </r>
  <r>
    <n v="276"/>
    <s v="Fields Ltd"/>
    <s v="Front-line foreground project"/>
    <n v="5500"/>
    <n v="5324"/>
    <n v="97"/>
    <x v="0"/>
    <n v="133"/>
    <x v="1"/>
    <s v="USD"/>
    <n v="1334811600"/>
    <x v="267"/>
    <n v="1335243600"/>
    <d v="2012-04-24T05:00:00"/>
    <b v="0"/>
    <b v="1"/>
    <s v="games/video games"/>
    <n v="40.030075187969928"/>
    <x v="6"/>
    <x v="11"/>
  </r>
  <r>
    <n v="277"/>
    <s v="Ramos-Mitchell"/>
    <s v="Persevering system-worthy info-mediaries"/>
    <n v="700"/>
    <n v="7465"/>
    <n v="1066"/>
    <x v="1"/>
    <n v="83"/>
    <x v="1"/>
    <s v="USD"/>
    <n v="1279515600"/>
    <x v="268"/>
    <n v="1279688400"/>
    <d v="2010-07-21T05:00:00"/>
    <b v="0"/>
    <b v="0"/>
    <s v="theater/plays"/>
    <n v="89.939759036144579"/>
    <x v="3"/>
    <x v="3"/>
  </r>
  <r>
    <n v="278"/>
    <s v="Higgins, Davis and Salazar"/>
    <s v="Distributed multi-tasking strategy"/>
    <n v="2700"/>
    <n v="8799"/>
    <n v="326"/>
    <x v="1"/>
    <n v="91"/>
    <x v="1"/>
    <s v="USD"/>
    <n v="1353909600"/>
    <x v="269"/>
    <n v="1356069600"/>
    <d v="2012-12-21T06:00:00"/>
    <b v="0"/>
    <b v="0"/>
    <s v="technology/web"/>
    <n v="96.692307692307693"/>
    <x v="2"/>
    <x v="2"/>
  </r>
  <r>
    <n v="279"/>
    <s v="Smith-Jenkins"/>
    <s v="Vision-oriented methodical application"/>
    <n v="8000"/>
    <n v="13656"/>
    <n v="171"/>
    <x v="1"/>
    <n v="546"/>
    <x v="1"/>
    <s v="USD"/>
    <n v="1535950800"/>
    <x v="270"/>
    <n v="1536210000"/>
    <d v="2018-09-06T05:00:00"/>
    <b v="0"/>
    <b v="0"/>
    <s v="theater/plays"/>
    <n v="25.010989010989011"/>
    <x v="3"/>
    <x v="3"/>
  </r>
  <r>
    <n v="280"/>
    <s v="Braun PLC"/>
    <s v="Function-based high-level infrastructure"/>
    <n v="2500"/>
    <n v="14536"/>
    <n v="581"/>
    <x v="1"/>
    <n v="393"/>
    <x v="1"/>
    <s v="USD"/>
    <n v="1511244000"/>
    <x v="271"/>
    <n v="1511762400"/>
    <d v="2017-11-27T06:00:00"/>
    <b v="0"/>
    <b v="0"/>
    <s v="film &amp; video/animation"/>
    <n v="36.987277353689571"/>
    <x v="4"/>
    <x v="10"/>
  </r>
  <r>
    <n v="281"/>
    <s v="Drake PLC"/>
    <s v="Profound object-oriented paradigm"/>
    <n v="164500"/>
    <n v="150552"/>
    <n v="92"/>
    <x v="0"/>
    <n v="2062"/>
    <x v="1"/>
    <s v="USD"/>
    <n v="1331445600"/>
    <x v="272"/>
    <n v="1333256400"/>
    <d v="2012-04-01T05:00:00"/>
    <b v="0"/>
    <b v="1"/>
    <s v="theater/plays"/>
    <n v="73.012609117361791"/>
    <x v="3"/>
    <x v="3"/>
  </r>
  <r>
    <n v="282"/>
    <s v="Ross, Kelly and Brown"/>
    <s v="Virtual contextually-based circuit"/>
    <n v="8400"/>
    <n v="9076"/>
    <n v="108"/>
    <x v="1"/>
    <n v="133"/>
    <x v="1"/>
    <s v="USD"/>
    <n v="1480226400"/>
    <x v="73"/>
    <n v="1480744800"/>
    <d v="2016-12-03T06:00:00"/>
    <b v="0"/>
    <b v="1"/>
    <s v="film &amp; video/television"/>
    <n v="68.240601503759393"/>
    <x v="4"/>
    <x v="19"/>
  </r>
  <r>
    <n v="283"/>
    <s v="Lucas-Mullins"/>
    <s v="Business-focused dynamic instruction set"/>
    <n v="8100"/>
    <n v="1517"/>
    <n v="19"/>
    <x v="0"/>
    <n v="29"/>
    <x v="3"/>
    <s v="DKK"/>
    <n v="1464584400"/>
    <x v="273"/>
    <n v="1465016400"/>
    <d v="2016-06-04T05:00:00"/>
    <b v="0"/>
    <b v="0"/>
    <s v="music/rock"/>
    <n v="52.310344827586206"/>
    <x v="1"/>
    <x v="1"/>
  </r>
  <r>
    <n v="284"/>
    <s v="Tran LLC"/>
    <s v="Ameliorated fresh-thinking protocol"/>
    <n v="9800"/>
    <n v="8153"/>
    <n v="83"/>
    <x v="0"/>
    <n v="132"/>
    <x v="1"/>
    <s v="USD"/>
    <n v="1335848400"/>
    <x v="274"/>
    <n v="1336280400"/>
    <d v="2012-05-06T05:00:00"/>
    <b v="0"/>
    <b v="0"/>
    <s v="technology/web"/>
    <n v="61.765151515151516"/>
    <x v="2"/>
    <x v="2"/>
  </r>
  <r>
    <n v="285"/>
    <s v="Dawson, Brady and Gilbert"/>
    <s v="Front-line optimizing emulation"/>
    <n v="900"/>
    <n v="6357"/>
    <n v="706"/>
    <x v="1"/>
    <n v="254"/>
    <x v="1"/>
    <s v="USD"/>
    <n v="1473483600"/>
    <x v="275"/>
    <n v="1476766800"/>
    <d v="2016-10-18T05:00:00"/>
    <b v="0"/>
    <b v="0"/>
    <s v="theater/plays"/>
    <n v="25.027559055118111"/>
    <x v="3"/>
    <x v="3"/>
  </r>
  <r>
    <n v="286"/>
    <s v="Obrien-Aguirre"/>
    <s v="Devolved uniform complexity"/>
    <n v="112100"/>
    <n v="19557"/>
    <n v="17"/>
    <x v="3"/>
    <n v="184"/>
    <x v="1"/>
    <s v="USD"/>
    <n v="1479880800"/>
    <x v="276"/>
    <n v="1480485600"/>
    <d v="2016-11-30T06:00:00"/>
    <b v="0"/>
    <b v="0"/>
    <s v="theater/plays"/>
    <n v="106.28804347826087"/>
    <x v="3"/>
    <x v="3"/>
  </r>
  <r>
    <n v="287"/>
    <s v="Ferguson PLC"/>
    <s v="Public-key intangible superstructure"/>
    <n v="6300"/>
    <n v="13213"/>
    <n v="210"/>
    <x v="1"/>
    <n v="176"/>
    <x v="1"/>
    <s v="USD"/>
    <n v="1430197200"/>
    <x v="277"/>
    <n v="1430197200"/>
    <d v="2015-04-28T05:00:00"/>
    <b v="0"/>
    <b v="0"/>
    <s v="music/electric music"/>
    <n v="75.07386363636364"/>
    <x v="1"/>
    <x v="5"/>
  </r>
  <r>
    <n v="288"/>
    <s v="Garcia Ltd"/>
    <s v="Secured global success"/>
    <n v="5600"/>
    <n v="5476"/>
    <n v="98"/>
    <x v="0"/>
    <n v="137"/>
    <x v="3"/>
    <s v="DKK"/>
    <n v="1331701200"/>
    <x v="278"/>
    <n v="1331787600"/>
    <d v="2012-03-15T05:00:00"/>
    <b v="0"/>
    <b v="1"/>
    <s v="music/metal"/>
    <n v="39.970802919708028"/>
    <x v="1"/>
    <x v="16"/>
  </r>
  <r>
    <n v="289"/>
    <s v="Smith, Love and Smith"/>
    <s v="Grass-roots mission-critical capability"/>
    <n v="800"/>
    <n v="13474"/>
    <n v="1684"/>
    <x v="1"/>
    <n v="337"/>
    <x v="0"/>
    <s v="CAD"/>
    <n v="1438578000"/>
    <x v="279"/>
    <n v="1438837200"/>
    <d v="2015-08-06T05:00:00"/>
    <b v="0"/>
    <b v="0"/>
    <s v="theater/plays"/>
    <n v="39.982195845697326"/>
    <x v="3"/>
    <x v="3"/>
  </r>
  <r>
    <n v="290"/>
    <s v="Wilson, Hall and Osborne"/>
    <s v="Advanced global data-warehouse"/>
    <n v="168600"/>
    <n v="91722"/>
    <n v="54"/>
    <x v="0"/>
    <n v="908"/>
    <x v="1"/>
    <s v="USD"/>
    <n v="1368162000"/>
    <x v="280"/>
    <n v="1370926800"/>
    <d v="2013-06-11T05:00:00"/>
    <b v="0"/>
    <b v="1"/>
    <s v="film &amp; video/documentary"/>
    <n v="101.01541850220265"/>
    <x v="4"/>
    <x v="4"/>
  </r>
  <r>
    <n v="291"/>
    <s v="Bell, Grimes and Kerr"/>
    <s v="Self-enabling uniform complexity"/>
    <n v="1800"/>
    <n v="8219"/>
    <n v="457"/>
    <x v="1"/>
    <n v="107"/>
    <x v="1"/>
    <s v="USD"/>
    <n v="1318654800"/>
    <x v="281"/>
    <n v="1319000400"/>
    <d v="2011-10-19T05:00:00"/>
    <b v="1"/>
    <b v="0"/>
    <s v="technology/web"/>
    <n v="76.813084112149539"/>
    <x v="2"/>
    <x v="2"/>
  </r>
  <r>
    <n v="292"/>
    <s v="Ho-Harris"/>
    <s v="Versatile cohesive encoding"/>
    <n v="7300"/>
    <n v="717"/>
    <n v="10"/>
    <x v="0"/>
    <n v="10"/>
    <x v="1"/>
    <s v="USD"/>
    <n v="1331874000"/>
    <x v="282"/>
    <n v="1333429200"/>
    <d v="2012-04-03T05:00:00"/>
    <b v="0"/>
    <b v="0"/>
    <s v="food/food trucks"/>
    <n v="71.7"/>
    <x v="0"/>
    <x v="0"/>
  </r>
  <r>
    <n v="293"/>
    <s v="Ross Group"/>
    <s v="Organized executive solution"/>
    <n v="6500"/>
    <n v="1065"/>
    <n v="16"/>
    <x v="3"/>
    <n v="32"/>
    <x v="6"/>
    <s v="EUR"/>
    <n v="1286254800"/>
    <x v="283"/>
    <n v="1287032400"/>
    <d v="2010-10-14T05:00:00"/>
    <b v="0"/>
    <b v="0"/>
    <s v="theater/plays"/>
    <n v="33.28125"/>
    <x v="3"/>
    <x v="3"/>
  </r>
  <r>
    <n v="294"/>
    <s v="Turner-Davis"/>
    <s v="Automated local emulation"/>
    <n v="600"/>
    <n v="8038"/>
    <n v="1340"/>
    <x v="1"/>
    <n v="183"/>
    <x v="1"/>
    <s v="USD"/>
    <n v="1540530000"/>
    <x v="284"/>
    <n v="1541570400"/>
    <d v="2018-11-07T06:00:00"/>
    <b v="0"/>
    <b v="0"/>
    <s v="theater/plays"/>
    <n v="43.923497267759565"/>
    <x v="3"/>
    <x v="3"/>
  </r>
  <r>
    <n v="295"/>
    <s v="Smith, Jackson and Herrera"/>
    <s v="Enterprise-wide intermediate middleware"/>
    <n v="192900"/>
    <n v="68769"/>
    <n v="36"/>
    <x v="0"/>
    <n v="1910"/>
    <x v="5"/>
    <s v="CHF"/>
    <n v="1381813200"/>
    <x v="285"/>
    <n v="1383976800"/>
    <d v="2013-11-09T06:00:00"/>
    <b v="0"/>
    <b v="0"/>
    <s v="theater/plays"/>
    <n v="36.004712041884815"/>
    <x v="3"/>
    <x v="3"/>
  </r>
  <r>
    <n v="296"/>
    <s v="Smith-Hess"/>
    <s v="Grass-roots real-time Local Area Network"/>
    <n v="6100"/>
    <n v="3352"/>
    <n v="55"/>
    <x v="0"/>
    <n v="38"/>
    <x v="2"/>
    <s v="AUD"/>
    <n v="1548655200"/>
    <x v="286"/>
    <n v="1550556000"/>
    <d v="2019-02-19T06:00:00"/>
    <b v="0"/>
    <b v="0"/>
    <s v="theater/plays"/>
    <n v="88.21052631578948"/>
    <x v="3"/>
    <x v="3"/>
  </r>
  <r>
    <n v="297"/>
    <s v="Brown, Herring and Bass"/>
    <s v="Organized client-driven capacity"/>
    <n v="7200"/>
    <n v="6785"/>
    <n v="94"/>
    <x v="0"/>
    <n v="104"/>
    <x v="2"/>
    <s v="AUD"/>
    <n v="1389679200"/>
    <x v="287"/>
    <n v="1390456800"/>
    <d v="2014-01-23T06:00:00"/>
    <b v="0"/>
    <b v="1"/>
    <s v="theater/plays"/>
    <n v="65.240384615384613"/>
    <x v="3"/>
    <x v="3"/>
  </r>
  <r>
    <n v="298"/>
    <s v="Chase, Garcia and Johnson"/>
    <s v="Adaptive intangible database"/>
    <n v="3500"/>
    <n v="5037"/>
    <n v="144"/>
    <x v="1"/>
    <n v="72"/>
    <x v="1"/>
    <s v="USD"/>
    <n v="1456466400"/>
    <x v="288"/>
    <n v="1458018000"/>
    <d v="2016-03-15T05:00:00"/>
    <b v="0"/>
    <b v="1"/>
    <s v="music/rock"/>
    <n v="69.958333333333329"/>
    <x v="1"/>
    <x v="1"/>
  </r>
  <r>
    <n v="299"/>
    <s v="Ramsey and Sons"/>
    <s v="Grass-roots contextually-based algorithm"/>
    <n v="3800"/>
    <n v="1954"/>
    <n v="51"/>
    <x v="0"/>
    <n v="49"/>
    <x v="1"/>
    <s v="USD"/>
    <n v="1456984800"/>
    <x v="289"/>
    <n v="1461819600"/>
    <d v="2016-04-28T05:00:00"/>
    <b v="0"/>
    <b v="0"/>
    <s v="food/food trucks"/>
    <n v="39.877551020408163"/>
    <x v="0"/>
    <x v="0"/>
  </r>
  <r>
    <n v="300"/>
    <s v="Cooke PLC"/>
    <s v="Focused executive core"/>
    <n v="100"/>
    <n v="5"/>
    <n v="5"/>
    <x v="0"/>
    <n v="1"/>
    <x v="3"/>
    <s v="DKK"/>
    <n v="1504069200"/>
    <x v="290"/>
    <n v="1504155600"/>
    <d v="2017-08-31T05:00:00"/>
    <b v="0"/>
    <b v="1"/>
    <s v="publishing/nonfiction"/>
    <n v="5"/>
    <x v="5"/>
    <x v="9"/>
  </r>
  <r>
    <n v="301"/>
    <s v="Wong-Walker"/>
    <s v="Multi-channeled disintermediate policy"/>
    <n v="900"/>
    <n v="12102"/>
    <n v="1345"/>
    <x v="1"/>
    <n v="295"/>
    <x v="1"/>
    <s v="USD"/>
    <n v="1424930400"/>
    <x v="291"/>
    <n v="1426395600"/>
    <d v="2015-03-15T05:00:00"/>
    <b v="0"/>
    <b v="0"/>
    <s v="film &amp; video/documentary"/>
    <n v="41.023728813559323"/>
    <x v="4"/>
    <x v="4"/>
  </r>
  <r>
    <n v="302"/>
    <s v="Ferguson, Collins and Mata"/>
    <s v="Customizable bi-directional hardware"/>
    <n v="76100"/>
    <n v="24234"/>
    <n v="32"/>
    <x v="0"/>
    <n v="245"/>
    <x v="1"/>
    <s v="USD"/>
    <n v="1535864400"/>
    <x v="292"/>
    <n v="1537074000"/>
    <d v="2018-09-16T05:00:00"/>
    <b v="0"/>
    <b v="0"/>
    <s v="theater/plays"/>
    <n v="98.914285714285711"/>
    <x v="3"/>
    <x v="3"/>
  </r>
  <r>
    <n v="303"/>
    <s v="Guerrero, Flores and Jenkins"/>
    <s v="Networked optimal architecture"/>
    <n v="3400"/>
    <n v="2809"/>
    <n v="83"/>
    <x v="0"/>
    <n v="32"/>
    <x v="1"/>
    <s v="USD"/>
    <n v="1452146400"/>
    <x v="293"/>
    <n v="1452578400"/>
    <d v="2016-01-12T06:00:00"/>
    <b v="0"/>
    <b v="0"/>
    <s v="music/indie rock"/>
    <n v="87.78125"/>
    <x v="1"/>
    <x v="7"/>
  </r>
  <r>
    <n v="304"/>
    <s v="Peterson PLC"/>
    <s v="User-friendly discrete benchmark"/>
    <n v="2100"/>
    <n v="11469"/>
    <n v="546"/>
    <x v="1"/>
    <n v="142"/>
    <x v="1"/>
    <s v="USD"/>
    <n v="1470546000"/>
    <x v="294"/>
    <n v="1474088400"/>
    <d v="2016-09-17T05:00:00"/>
    <b v="0"/>
    <b v="0"/>
    <s v="film &amp; video/documentary"/>
    <n v="80.767605633802816"/>
    <x v="4"/>
    <x v="4"/>
  </r>
  <r>
    <n v="305"/>
    <s v="Townsend Ltd"/>
    <s v="Grass-roots actuating policy"/>
    <n v="2800"/>
    <n v="8014"/>
    <n v="286"/>
    <x v="1"/>
    <n v="85"/>
    <x v="1"/>
    <s v="USD"/>
    <n v="1458363600"/>
    <x v="295"/>
    <n v="1461906000"/>
    <d v="2016-04-29T05:00:00"/>
    <b v="0"/>
    <b v="0"/>
    <s v="theater/plays"/>
    <n v="94.28235294117647"/>
    <x v="3"/>
    <x v="3"/>
  </r>
  <r>
    <n v="306"/>
    <s v="Rush, Reed and Hall"/>
    <s v="Enterprise-wide 3rdgeneration knowledge user"/>
    <n v="6500"/>
    <n v="514"/>
    <n v="8"/>
    <x v="0"/>
    <n v="7"/>
    <x v="1"/>
    <s v="USD"/>
    <n v="1500008400"/>
    <x v="296"/>
    <n v="1500267600"/>
    <d v="2017-07-17T05:00:00"/>
    <b v="0"/>
    <b v="1"/>
    <s v="theater/plays"/>
    <n v="73.428571428571431"/>
    <x v="3"/>
    <x v="3"/>
  </r>
  <r>
    <n v="307"/>
    <s v="Salazar-Dodson"/>
    <s v="Face-to-face zero tolerance moderator"/>
    <n v="32900"/>
    <n v="43473"/>
    <n v="132"/>
    <x v="1"/>
    <n v="659"/>
    <x v="3"/>
    <s v="DKK"/>
    <n v="1338958800"/>
    <x v="297"/>
    <n v="1340686800"/>
    <d v="2012-06-26T05:00:00"/>
    <b v="0"/>
    <b v="1"/>
    <s v="publishing/fiction"/>
    <n v="65.968133535660087"/>
    <x v="5"/>
    <x v="13"/>
  </r>
  <r>
    <n v="308"/>
    <s v="Davis Ltd"/>
    <s v="Grass-roots optimizing projection"/>
    <n v="118200"/>
    <n v="87560"/>
    <n v="74"/>
    <x v="0"/>
    <n v="803"/>
    <x v="1"/>
    <s v="USD"/>
    <n v="1303102800"/>
    <x v="298"/>
    <n v="1303189200"/>
    <d v="2011-04-19T05:00:00"/>
    <b v="0"/>
    <b v="0"/>
    <s v="theater/plays"/>
    <n v="109.04109589041096"/>
    <x v="3"/>
    <x v="3"/>
  </r>
  <r>
    <n v="309"/>
    <s v="Harris-Perry"/>
    <s v="User-centric 6thgeneration attitude"/>
    <n v="4100"/>
    <n v="3087"/>
    <n v="75"/>
    <x v="3"/>
    <n v="75"/>
    <x v="1"/>
    <s v="USD"/>
    <n v="1316581200"/>
    <x v="299"/>
    <n v="1318309200"/>
    <d v="2011-10-11T05:00:00"/>
    <b v="0"/>
    <b v="1"/>
    <s v="music/indie rock"/>
    <n v="41.16"/>
    <x v="1"/>
    <x v="7"/>
  </r>
  <r>
    <n v="310"/>
    <s v="Velazquez, Hunt and Ortiz"/>
    <s v="Switchable zero tolerance website"/>
    <n v="7800"/>
    <n v="1586"/>
    <n v="20"/>
    <x v="0"/>
    <n v="16"/>
    <x v="1"/>
    <s v="USD"/>
    <n v="1270789200"/>
    <x v="300"/>
    <n v="1272171600"/>
    <d v="2010-04-25T05:00:00"/>
    <b v="0"/>
    <b v="0"/>
    <s v="games/video games"/>
    <n v="99.125"/>
    <x v="6"/>
    <x v="11"/>
  </r>
  <r>
    <n v="311"/>
    <s v="Flores PLC"/>
    <s v="Focused real-time help-desk"/>
    <n v="6300"/>
    <n v="12812"/>
    <n v="203"/>
    <x v="1"/>
    <n v="121"/>
    <x v="1"/>
    <s v="USD"/>
    <n v="1297836000"/>
    <x v="247"/>
    <n v="1298872800"/>
    <d v="2011-02-28T06:00:00"/>
    <b v="0"/>
    <b v="0"/>
    <s v="theater/plays"/>
    <n v="105.88429752066116"/>
    <x v="3"/>
    <x v="3"/>
  </r>
  <r>
    <n v="312"/>
    <s v="Martinez LLC"/>
    <s v="Robust impactful approach"/>
    <n v="59100"/>
    <n v="183345"/>
    <n v="310"/>
    <x v="1"/>
    <n v="3742"/>
    <x v="1"/>
    <s v="USD"/>
    <n v="1382677200"/>
    <x v="244"/>
    <n v="1383282000"/>
    <d v="2013-11-01T05:00:00"/>
    <b v="0"/>
    <b v="0"/>
    <s v="theater/plays"/>
    <n v="48.996525921966864"/>
    <x v="3"/>
    <x v="3"/>
  </r>
  <r>
    <n v="313"/>
    <s v="Miller-Irwin"/>
    <s v="Secured maximized policy"/>
    <n v="2200"/>
    <n v="8697"/>
    <n v="395"/>
    <x v="1"/>
    <n v="223"/>
    <x v="1"/>
    <s v="USD"/>
    <n v="1330322400"/>
    <x v="301"/>
    <n v="1330495200"/>
    <d v="2012-02-29T06:00:00"/>
    <b v="0"/>
    <b v="0"/>
    <s v="music/rock"/>
    <n v="39"/>
    <x v="1"/>
    <x v="1"/>
  </r>
  <r>
    <n v="314"/>
    <s v="Sanchez-Morgan"/>
    <s v="Realigned upward-trending strategy"/>
    <n v="1400"/>
    <n v="4126"/>
    <n v="295"/>
    <x v="1"/>
    <n v="133"/>
    <x v="1"/>
    <s v="USD"/>
    <n v="1552366800"/>
    <x v="188"/>
    <n v="1552798800"/>
    <d v="2019-03-17T05:00:00"/>
    <b v="0"/>
    <b v="1"/>
    <s v="film &amp; video/documentary"/>
    <n v="31.022556390977442"/>
    <x v="4"/>
    <x v="4"/>
  </r>
  <r>
    <n v="315"/>
    <s v="Lopez, Adams and Johnson"/>
    <s v="Open-source interactive knowledge user"/>
    <n v="9500"/>
    <n v="3220"/>
    <n v="34"/>
    <x v="0"/>
    <n v="31"/>
    <x v="1"/>
    <s v="USD"/>
    <n v="1400907600"/>
    <x v="302"/>
    <n v="1403413200"/>
    <d v="2014-06-22T05:00:00"/>
    <b v="0"/>
    <b v="0"/>
    <s v="theater/plays"/>
    <n v="103.87096774193549"/>
    <x v="3"/>
    <x v="3"/>
  </r>
  <r>
    <n v="316"/>
    <s v="Martin-Marshall"/>
    <s v="Configurable demand-driven matrix"/>
    <n v="9600"/>
    <n v="6401"/>
    <n v="67"/>
    <x v="0"/>
    <n v="108"/>
    <x v="6"/>
    <s v="EUR"/>
    <n v="1574143200"/>
    <x v="303"/>
    <n v="1574229600"/>
    <d v="2019-11-20T06:00:00"/>
    <b v="0"/>
    <b v="1"/>
    <s v="food/food trucks"/>
    <n v="59.268518518518519"/>
    <x v="0"/>
    <x v="0"/>
  </r>
  <r>
    <n v="317"/>
    <s v="Summers PLC"/>
    <s v="Cross-group coherent hierarchy"/>
    <n v="6600"/>
    <n v="1269"/>
    <n v="19"/>
    <x v="0"/>
    <n v="30"/>
    <x v="1"/>
    <s v="USD"/>
    <n v="1494738000"/>
    <x v="304"/>
    <n v="1495861200"/>
    <d v="2017-05-27T05:00:00"/>
    <b v="0"/>
    <b v="0"/>
    <s v="theater/plays"/>
    <n v="42.3"/>
    <x v="3"/>
    <x v="3"/>
  </r>
  <r>
    <n v="318"/>
    <s v="Young, Hart and Ryan"/>
    <s v="Decentralized demand-driven open system"/>
    <n v="5700"/>
    <n v="903"/>
    <n v="16"/>
    <x v="0"/>
    <n v="17"/>
    <x v="1"/>
    <s v="USD"/>
    <n v="1392357600"/>
    <x v="305"/>
    <n v="1392530400"/>
    <d v="2014-02-16T06:00:00"/>
    <b v="0"/>
    <b v="0"/>
    <s v="music/rock"/>
    <n v="53.117647058823529"/>
    <x v="1"/>
    <x v="1"/>
  </r>
  <r>
    <n v="319"/>
    <s v="Mills Group"/>
    <s v="Advanced empowering matrix"/>
    <n v="8400"/>
    <n v="3251"/>
    <n v="39"/>
    <x v="3"/>
    <n v="64"/>
    <x v="1"/>
    <s v="USD"/>
    <n v="1281589200"/>
    <x v="306"/>
    <n v="1283662800"/>
    <d v="2010-09-05T05:00:00"/>
    <b v="0"/>
    <b v="0"/>
    <s v="technology/web"/>
    <n v="50.796875"/>
    <x v="2"/>
    <x v="2"/>
  </r>
  <r>
    <n v="320"/>
    <s v="Sandoval-Powell"/>
    <s v="Phased holistic implementation"/>
    <n v="84400"/>
    <n v="8092"/>
    <n v="10"/>
    <x v="0"/>
    <n v="80"/>
    <x v="1"/>
    <s v="USD"/>
    <n v="1305003600"/>
    <x v="307"/>
    <n v="1305781200"/>
    <d v="2011-05-19T05:00:00"/>
    <b v="0"/>
    <b v="0"/>
    <s v="publishing/fiction"/>
    <n v="101.15"/>
    <x v="5"/>
    <x v="13"/>
  </r>
  <r>
    <n v="321"/>
    <s v="Mills, Frazier and Perez"/>
    <s v="Proactive attitude-oriented knowledge user"/>
    <n v="170400"/>
    <n v="160422"/>
    <n v="94"/>
    <x v="0"/>
    <n v="2468"/>
    <x v="1"/>
    <s v="USD"/>
    <n v="1301634000"/>
    <x v="308"/>
    <n v="1302325200"/>
    <d v="2011-04-09T05:00:00"/>
    <b v="0"/>
    <b v="0"/>
    <s v="film &amp; video/shorts"/>
    <n v="65.000810372771468"/>
    <x v="4"/>
    <x v="12"/>
  </r>
  <r>
    <n v="322"/>
    <s v="Hebert Group"/>
    <s v="Visionary asymmetric Graphical User Interface"/>
    <n v="117900"/>
    <n v="196377"/>
    <n v="167"/>
    <x v="1"/>
    <n v="5168"/>
    <x v="1"/>
    <s v="USD"/>
    <n v="1290664800"/>
    <x v="309"/>
    <n v="1291788000"/>
    <d v="2010-12-08T06:00:00"/>
    <b v="0"/>
    <b v="0"/>
    <s v="theater/plays"/>
    <n v="37.998645510835914"/>
    <x v="3"/>
    <x v="3"/>
  </r>
  <r>
    <n v="323"/>
    <s v="Cole, Smith and Wood"/>
    <s v="Integrated zero-defect help-desk"/>
    <n v="8900"/>
    <n v="2148"/>
    <n v="24"/>
    <x v="0"/>
    <n v="26"/>
    <x v="4"/>
    <s v="GBP"/>
    <n v="1395896400"/>
    <x v="310"/>
    <n v="1396069200"/>
    <d v="2014-03-29T05:00:00"/>
    <b v="0"/>
    <b v="0"/>
    <s v="film &amp; video/documentary"/>
    <n v="82.615384615384613"/>
    <x v="4"/>
    <x v="4"/>
  </r>
  <r>
    <n v="324"/>
    <s v="Harris, Hall and Harris"/>
    <s v="Inverse analyzing matrices"/>
    <n v="7100"/>
    <n v="11648"/>
    <n v="164"/>
    <x v="1"/>
    <n v="307"/>
    <x v="1"/>
    <s v="USD"/>
    <n v="1434862800"/>
    <x v="311"/>
    <n v="1435899600"/>
    <d v="2015-07-03T05:00:00"/>
    <b v="0"/>
    <b v="1"/>
    <s v="theater/plays"/>
    <n v="37.941368078175898"/>
    <x v="3"/>
    <x v="3"/>
  </r>
  <r>
    <n v="325"/>
    <s v="Saunders Group"/>
    <s v="Programmable systemic implementation"/>
    <n v="6500"/>
    <n v="5897"/>
    <n v="91"/>
    <x v="0"/>
    <n v="73"/>
    <x v="1"/>
    <s v="USD"/>
    <n v="1529125200"/>
    <x v="79"/>
    <n v="1531112400"/>
    <d v="2018-07-09T05:00:00"/>
    <b v="0"/>
    <b v="1"/>
    <s v="theater/plays"/>
    <n v="80.780821917808225"/>
    <x v="3"/>
    <x v="3"/>
  </r>
  <r>
    <n v="326"/>
    <s v="Pham, Avila and Nash"/>
    <s v="Multi-channeled next generation architecture"/>
    <n v="7200"/>
    <n v="3326"/>
    <n v="46"/>
    <x v="0"/>
    <n v="128"/>
    <x v="1"/>
    <s v="USD"/>
    <n v="1451109600"/>
    <x v="312"/>
    <n v="1451628000"/>
    <d v="2016-01-01T06:00:00"/>
    <b v="0"/>
    <b v="0"/>
    <s v="film &amp; video/animation"/>
    <n v="25.984375"/>
    <x v="4"/>
    <x v="10"/>
  </r>
  <r>
    <n v="327"/>
    <s v="Patterson, Salinas and Lucas"/>
    <s v="Digitized 3rdgeneration encoding"/>
    <n v="2600"/>
    <n v="1002"/>
    <n v="39"/>
    <x v="0"/>
    <n v="33"/>
    <x v="1"/>
    <s v="USD"/>
    <n v="1566968400"/>
    <x v="313"/>
    <n v="1567314000"/>
    <d v="2019-09-01T05:00:00"/>
    <b v="0"/>
    <b v="1"/>
    <s v="theater/plays"/>
    <n v="30.363636363636363"/>
    <x v="3"/>
    <x v="3"/>
  </r>
  <r>
    <n v="328"/>
    <s v="Young PLC"/>
    <s v="Innovative well-modulated functionalities"/>
    <n v="98700"/>
    <n v="131826"/>
    <n v="134"/>
    <x v="1"/>
    <n v="2441"/>
    <x v="1"/>
    <s v="USD"/>
    <n v="1543557600"/>
    <x v="314"/>
    <n v="1544508000"/>
    <d v="2018-12-11T06:00:00"/>
    <b v="0"/>
    <b v="0"/>
    <s v="music/rock"/>
    <n v="54.004916018025398"/>
    <x v="1"/>
    <x v="1"/>
  </r>
  <r>
    <n v="329"/>
    <s v="Willis and Sons"/>
    <s v="Fundamental incremental database"/>
    <n v="93800"/>
    <n v="21477"/>
    <n v="23"/>
    <x v="2"/>
    <n v="211"/>
    <x v="1"/>
    <s v="USD"/>
    <n v="1481522400"/>
    <x v="315"/>
    <n v="1482472800"/>
    <d v="2016-12-23T06:00:00"/>
    <b v="0"/>
    <b v="0"/>
    <s v="games/video games"/>
    <n v="101.78672985781991"/>
    <x v="6"/>
    <x v="11"/>
  </r>
  <r>
    <n v="330"/>
    <s v="Thompson-Bates"/>
    <s v="Expanded encompassing open architecture"/>
    <n v="33700"/>
    <n v="62330"/>
    <n v="185"/>
    <x v="1"/>
    <n v="1385"/>
    <x v="4"/>
    <s v="GBP"/>
    <n v="1512712800"/>
    <x v="316"/>
    <n v="1512799200"/>
    <d v="2017-12-09T06:00:00"/>
    <b v="0"/>
    <b v="0"/>
    <s v="film &amp; video/documentary"/>
    <n v="45.003610108303249"/>
    <x v="4"/>
    <x v="4"/>
  </r>
  <r>
    <n v="331"/>
    <s v="Rose-Silva"/>
    <s v="Intuitive static portal"/>
    <n v="3300"/>
    <n v="14643"/>
    <n v="444"/>
    <x v="1"/>
    <n v="190"/>
    <x v="1"/>
    <s v="USD"/>
    <n v="1324274400"/>
    <x v="317"/>
    <n v="1324360800"/>
    <d v="2011-12-20T06:00:00"/>
    <b v="0"/>
    <b v="0"/>
    <s v="food/food trucks"/>
    <n v="77.068421052631578"/>
    <x v="0"/>
    <x v="0"/>
  </r>
  <r>
    <n v="332"/>
    <s v="Pacheco, Johnson and Torres"/>
    <s v="Optional bandwidth-monitored definition"/>
    <n v="20700"/>
    <n v="41396"/>
    <n v="200"/>
    <x v="1"/>
    <n v="470"/>
    <x v="1"/>
    <s v="USD"/>
    <n v="1364446800"/>
    <x v="318"/>
    <n v="1364533200"/>
    <d v="2013-03-29T05:00:00"/>
    <b v="0"/>
    <b v="0"/>
    <s v="technology/wearables"/>
    <n v="88.076595744680844"/>
    <x v="2"/>
    <x v="8"/>
  </r>
  <r>
    <n v="333"/>
    <s v="Carlson, Dixon and Jones"/>
    <s v="Persistent well-modulated synergy"/>
    <n v="9600"/>
    <n v="11900"/>
    <n v="124"/>
    <x v="1"/>
    <n v="253"/>
    <x v="1"/>
    <s v="USD"/>
    <n v="1542693600"/>
    <x v="319"/>
    <n v="1545112800"/>
    <d v="2018-12-18T06:00:00"/>
    <b v="0"/>
    <b v="0"/>
    <s v="theater/plays"/>
    <n v="47.035573122529641"/>
    <x v="3"/>
    <x v="3"/>
  </r>
  <r>
    <n v="334"/>
    <s v="Mcgee Group"/>
    <s v="Assimilated discrete algorithm"/>
    <n v="66200"/>
    <n v="123538"/>
    <n v="187"/>
    <x v="1"/>
    <n v="1113"/>
    <x v="1"/>
    <s v="USD"/>
    <n v="1515564000"/>
    <x v="32"/>
    <n v="1516168800"/>
    <d v="2018-01-17T06:00:00"/>
    <b v="0"/>
    <b v="0"/>
    <s v="music/rock"/>
    <n v="110.99550763701707"/>
    <x v="1"/>
    <x v="1"/>
  </r>
  <r>
    <n v="335"/>
    <s v="Jordan-Acosta"/>
    <s v="Operative uniform hub"/>
    <n v="173800"/>
    <n v="198628"/>
    <n v="114"/>
    <x v="1"/>
    <n v="2283"/>
    <x v="1"/>
    <s v="USD"/>
    <n v="1573797600"/>
    <x v="320"/>
    <n v="1574920800"/>
    <d v="2019-11-28T06:00:00"/>
    <b v="0"/>
    <b v="0"/>
    <s v="music/rock"/>
    <n v="87.003066141042481"/>
    <x v="1"/>
    <x v="1"/>
  </r>
  <r>
    <n v="336"/>
    <s v="Nunez Inc"/>
    <s v="Customizable intangible capability"/>
    <n v="70700"/>
    <n v="68602"/>
    <n v="97"/>
    <x v="0"/>
    <n v="1072"/>
    <x v="1"/>
    <s v="USD"/>
    <n v="1292392800"/>
    <x v="321"/>
    <n v="1292479200"/>
    <d v="2010-12-16T06:00:00"/>
    <b v="0"/>
    <b v="1"/>
    <s v="music/rock"/>
    <n v="63.994402985074629"/>
    <x v="1"/>
    <x v="1"/>
  </r>
  <r>
    <n v="337"/>
    <s v="Hayden Ltd"/>
    <s v="Innovative didactic analyzer"/>
    <n v="94500"/>
    <n v="116064"/>
    <n v="123"/>
    <x v="1"/>
    <n v="1095"/>
    <x v="1"/>
    <s v="USD"/>
    <n v="1573452000"/>
    <x v="322"/>
    <n v="1573538400"/>
    <d v="2019-11-12T06:00:00"/>
    <b v="0"/>
    <b v="0"/>
    <s v="theater/plays"/>
    <n v="105.9945205479452"/>
    <x v="3"/>
    <x v="3"/>
  </r>
  <r>
    <n v="338"/>
    <s v="Gonzalez-Burton"/>
    <s v="Decentralized intangible encoding"/>
    <n v="69800"/>
    <n v="125042"/>
    <n v="179"/>
    <x v="1"/>
    <n v="1690"/>
    <x v="1"/>
    <s v="USD"/>
    <n v="1317790800"/>
    <x v="323"/>
    <n v="1320382800"/>
    <d v="2011-11-04T05:00:00"/>
    <b v="0"/>
    <b v="0"/>
    <s v="theater/plays"/>
    <n v="73.989349112426041"/>
    <x v="3"/>
    <x v="3"/>
  </r>
  <r>
    <n v="339"/>
    <s v="Lewis, Taylor and Rivers"/>
    <s v="Front-line transitional algorithm"/>
    <n v="136300"/>
    <n v="108974"/>
    <n v="80"/>
    <x v="3"/>
    <n v="1297"/>
    <x v="0"/>
    <s v="CAD"/>
    <n v="1501650000"/>
    <x v="324"/>
    <n v="1502859600"/>
    <d v="2017-08-16T05:00:00"/>
    <b v="0"/>
    <b v="0"/>
    <s v="theater/plays"/>
    <n v="84.02004626060139"/>
    <x v="3"/>
    <x v="3"/>
  </r>
  <r>
    <n v="340"/>
    <s v="Butler, Henry and Espinoza"/>
    <s v="Switchable didactic matrices"/>
    <n v="37100"/>
    <n v="34964"/>
    <n v="94"/>
    <x v="0"/>
    <n v="393"/>
    <x v="1"/>
    <s v="USD"/>
    <n v="1323669600"/>
    <x v="325"/>
    <n v="1323756000"/>
    <d v="2011-12-13T06:00:00"/>
    <b v="0"/>
    <b v="0"/>
    <s v="photography/photography books"/>
    <n v="88.966921119592882"/>
    <x v="7"/>
    <x v="14"/>
  </r>
  <r>
    <n v="341"/>
    <s v="Guzman Group"/>
    <s v="Ameliorated disintermediate utilization"/>
    <n v="114300"/>
    <n v="96777"/>
    <n v="85"/>
    <x v="0"/>
    <n v="1257"/>
    <x v="1"/>
    <s v="USD"/>
    <n v="1440738000"/>
    <x v="326"/>
    <n v="1441342800"/>
    <d v="2015-09-04T05:00:00"/>
    <b v="0"/>
    <b v="0"/>
    <s v="music/indie rock"/>
    <n v="76.990453460620529"/>
    <x v="1"/>
    <x v="7"/>
  </r>
  <r>
    <n v="342"/>
    <s v="Gibson-Hernandez"/>
    <s v="Visionary foreground middleware"/>
    <n v="47900"/>
    <n v="31864"/>
    <n v="67"/>
    <x v="0"/>
    <n v="328"/>
    <x v="1"/>
    <s v="USD"/>
    <n v="1374296400"/>
    <x v="327"/>
    <n v="1375333200"/>
    <d v="2013-08-01T05:00:00"/>
    <b v="0"/>
    <b v="0"/>
    <s v="theater/plays"/>
    <n v="97.146341463414629"/>
    <x v="3"/>
    <x v="3"/>
  </r>
  <r>
    <n v="343"/>
    <s v="Spencer-Weber"/>
    <s v="Optional zero-defect task-force"/>
    <n v="9000"/>
    <n v="4853"/>
    <n v="54"/>
    <x v="0"/>
    <n v="147"/>
    <x v="1"/>
    <s v="USD"/>
    <n v="1384840800"/>
    <x v="328"/>
    <n v="1389420000"/>
    <d v="2014-01-11T06:00:00"/>
    <b v="0"/>
    <b v="0"/>
    <s v="theater/plays"/>
    <n v="33.013605442176868"/>
    <x v="3"/>
    <x v="3"/>
  </r>
  <r>
    <n v="344"/>
    <s v="Berger, Johnson and Marshall"/>
    <s v="Devolved exuding emulation"/>
    <n v="197600"/>
    <n v="82959"/>
    <n v="42"/>
    <x v="0"/>
    <n v="830"/>
    <x v="1"/>
    <s v="USD"/>
    <n v="1516600800"/>
    <x v="329"/>
    <n v="1520056800"/>
    <d v="2018-03-03T06:00:00"/>
    <b v="0"/>
    <b v="0"/>
    <s v="games/video games"/>
    <n v="99.950602409638549"/>
    <x v="6"/>
    <x v="11"/>
  </r>
  <r>
    <n v="345"/>
    <s v="Taylor, Cisneros and Romero"/>
    <s v="Open-source neutral task-force"/>
    <n v="157600"/>
    <n v="23159"/>
    <n v="15"/>
    <x v="0"/>
    <n v="331"/>
    <x v="4"/>
    <s v="GBP"/>
    <n v="1436418000"/>
    <x v="330"/>
    <n v="1436504400"/>
    <d v="2015-07-10T05:00:00"/>
    <b v="0"/>
    <b v="0"/>
    <s v="film &amp; video/drama"/>
    <n v="69.966767371601208"/>
    <x v="4"/>
    <x v="6"/>
  </r>
  <r>
    <n v="346"/>
    <s v="Little-Marsh"/>
    <s v="Virtual attitude-oriented migration"/>
    <n v="8000"/>
    <n v="2758"/>
    <n v="34"/>
    <x v="0"/>
    <n v="25"/>
    <x v="1"/>
    <s v="USD"/>
    <n v="1503550800"/>
    <x v="331"/>
    <n v="1508302800"/>
    <d v="2017-10-18T05:00:00"/>
    <b v="0"/>
    <b v="1"/>
    <s v="music/indie rock"/>
    <n v="110.32"/>
    <x v="1"/>
    <x v="7"/>
  </r>
  <r>
    <n v="347"/>
    <s v="Petersen and Sons"/>
    <s v="Open-source full-range portal"/>
    <n v="900"/>
    <n v="12607"/>
    <n v="1401"/>
    <x v="1"/>
    <n v="191"/>
    <x v="1"/>
    <s v="USD"/>
    <n v="1423634400"/>
    <x v="332"/>
    <n v="1425708000"/>
    <d v="2015-03-07T06:00:00"/>
    <b v="0"/>
    <b v="0"/>
    <s v="technology/web"/>
    <n v="66.005235602094245"/>
    <x v="2"/>
    <x v="2"/>
  </r>
  <r>
    <n v="348"/>
    <s v="Hensley Ltd"/>
    <s v="Versatile cohesive open system"/>
    <n v="199000"/>
    <n v="142823"/>
    <n v="72"/>
    <x v="0"/>
    <n v="3483"/>
    <x v="1"/>
    <s v="USD"/>
    <n v="1487224800"/>
    <x v="333"/>
    <n v="1488348000"/>
    <d v="2017-03-01T06:00:00"/>
    <b v="0"/>
    <b v="0"/>
    <s v="food/food trucks"/>
    <n v="41.005742176284812"/>
    <x v="0"/>
    <x v="0"/>
  </r>
  <r>
    <n v="349"/>
    <s v="Navarro and Sons"/>
    <s v="Multi-layered bottom-line frame"/>
    <n v="180800"/>
    <n v="95958"/>
    <n v="53"/>
    <x v="0"/>
    <n v="923"/>
    <x v="1"/>
    <s v="USD"/>
    <n v="1500008400"/>
    <x v="296"/>
    <n v="1502600400"/>
    <d v="2017-08-13T05:00:00"/>
    <b v="0"/>
    <b v="0"/>
    <s v="theater/plays"/>
    <n v="103.96316359696641"/>
    <x v="3"/>
    <x v="3"/>
  </r>
  <r>
    <n v="350"/>
    <s v="Shannon Ltd"/>
    <s v="Pre-emptive neutral capacity"/>
    <n v="100"/>
    <n v="5"/>
    <n v="5"/>
    <x v="0"/>
    <n v="1"/>
    <x v="1"/>
    <s v="USD"/>
    <n v="1432098000"/>
    <x v="334"/>
    <n v="1433653200"/>
    <d v="2015-06-07T05:00:00"/>
    <b v="0"/>
    <b v="1"/>
    <s v="music/jazz"/>
    <n v="5"/>
    <x v="1"/>
    <x v="17"/>
  </r>
  <r>
    <n v="351"/>
    <s v="Young LLC"/>
    <s v="Universal maximized methodology"/>
    <n v="74100"/>
    <n v="94631"/>
    <n v="128"/>
    <x v="1"/>
    <n v="2013"/>
    <x v="1"/>
    <s v="USD"/>
    <n v="1440392400"/>
    <x v="335"/>
    <n v="1441602000"/>
    <d v="2015-09-07T05:00:00"/>
    <b v="0"/>
    <b v="0"/>
    <s v="music/rock"/>
    <n v="47.009935419771487"/>
    <x v="1"/>
    <x v="1"/>
  </r>
  <r>
    <n v="352"/>
    <s v="Adams, Willis and Sanchez"/>
    <s v="Expanded hybrid hardware"/>
    <n v="2800"/>
    <n v="977"/>
    <n v="35"/>
    <x v="0"/>
    <n v="33"/>
    <x v="0"/>
    <s v="CAD"/>
    <n v="1446876000"/>
    <x v="336"/>
    <n v="1447567200"/>
    <d v="2015-11-15T06:00:00"/>
    <b v="0"/>
    <b v="0"/>
    <s v="theater/plays"/>
    <n v="29.606060606060606"/>
    <x v="3"/>
    <x v="3"/>
  </r>
  <r>
    <n v="353"/>
    <s v="Mills-Roy"/>
    <s v="Profit-focused multi-tasking access"/>
    <n v="33600"/>
    <n v="137961"/>
    <n v="411"/>
    <x v="1"/>
    <n v="1703"/>
    <x v="1"/>
    <s v="USD"/>
    <n v="1562302800"/>
    <x v="337"/>
    <n v="1562389200"/>
    <d v="2019-07-06T05:00:00"/>
    <b v="0"/>
    <b v="0"/>
    <s v="theater/plays"/>
    <n v="81.010569583088667"/>
    <x v="3"/>
    <x v="3"/>
  </r>
  <r>
    <n v="354"/>
    <s v="Brown Group"/>
    <s v="Profit-focused transitional capability"/>
    <n v="6100"/>
    <n v="7548"/>
    <n v="124"/>
    <x v="1"/>
    <n v="80"/>
    <x v="3"/>
    <s v="DKK"/>
    <n v="1378184400"/>
    <x v="338"/>
    <n v="1378789200"/>
    <d v="2013-09-10T05:00:00"/>
    <b v="0"/>
    <b v="0"/>
    <s v="film &amp; video/documentary"/>
    <n v="94.35"/>
    <x v="4"/>
    <x v="4"/>
  </r>
  <r>
    <n v="355"/>
    <s v="Burns-Burnett"/>
    <s v="Front-line scalable definition"/>
    <n v="3800"/>
    <n v="2241"/>
    <n v="59"/>
    <x v="2"/>
    <n v="86"/>
    <x v="1"/>
    <s v="USD"/>
    <n v="1485064800"/>
    <x v="339"/>
    <n v="1488520800"/>
    <d v="2017-03-03T06:00:00"/>
    <b v="0"/>
    <b v="0"/>
    <s v="technology/wearables"/>
    <n v="26.058139534883722"/>
    <x v="2"/>
    <x v="8"/>
  </r>
  <r>
    <n v="356"/>
    <s v="Glass, Nunez and Mcdonald"/>
    <s v="Open-source systematic protocol"/>
    <n v="9300"/>
    <n v="3431"/>
    <n v="37"/>
    <x v="0"/>
    <n v="40"/>
    <x v="6"/>
    <s v="EUR"/>
    <n v="1326520800"/>
    <x v="340"/>
    <n v="1327298400"/>
    <d v="2012-01-23T06:00:00"/>
    <b v="0"/>
    <b v="0"/>
    <s v="theater/plays"/>
    <n v="85.775000000000006"/>
    <x v="3"/>
    <x v="3"/>
  </r>
  <r>
    <n v="357"/>
    <s v="Perez, Davis and Wilson"/>
    <s v="Implemented tangible algorithm"/>
    <n v="2300"/>
    <n v="4253"/>
    <n v="185"/>
    <x v="1"/>
    <n v="41"/>
    <x v="1"/>
    <s v="USD"/>
    <n v="1441256400"/>
    <x v="341"/>
    <n v="1443416400"/>
    <d v="2015-09-28T05:00:00"/>
    <b v="0"/>
    <b v="0"/>
    <s v="games/video games"/>
    <n v="103.73170731707317"/>
    <x v="6"/>
    <x v="11"/>
  </r>
  <r>
    <n v="358"/>
    <s v="Diaz-Garcia"/>
    <s v="Profit-focused 3rdgeneration circuit"/>
    <n v="9700"/>
    <n v="1146"/>
    <n v="12"/>
    <x v="0"/>
    <n v="23"/>
    <x v="0"/>
    <s v="CAD"/>
    <n v="1533877200"/>
    <x v="342"/>
    <n v="1534136400"/>
    <d v="2018-08-13T05:00:00"/>
    <b v="1"/>
    <b v="0"/>
    <s v="photography/photography books"/>
    <n v="49.826086956521742"/>
    <x v="7"/>
    <x v="14"/>
  </r>
  <r>
    <n v="359"/>
    <s v="Salazar-Moon"/>
    <s v="Compatible needs-based architecture"/>
    <n v="4000"/>
    <n v="11948"/>
    <n v="299"/>
    <x v="1"/>
    <n v="187"/>
    <x v="1"/>
    <s v="USD"/>
    <n v="1314421200"/>
    <x v="343"/>
    <n v="1315026000"/>
    <d v="2011-09-03T05:00:00"/>
    <b v="0"/>
    <b v="0"/>
    <s v="film &amp; video/animation"/>
    <n v="63.893048128342244"/>
    <x v="4"/>
    <x v="10"/>
  </r>
  <r>
    <n v="360"/>
    <s v="Larsen-Chung"/>
    <s v="Right-sized zero tolerance migration"/>
    <n v="59700"/>
    <n v="135132"/>
    <n v="226"/>
    <x v="1"/>
    <n v="2875"/>
    <x v="4"/>
    <s v="GBP"/>
    <n v="1293861600"/>
    <x v="344"/>
    <n v="1295071200"/>
    <d v="2011-01-15T06:00:00"/>
    <b v="0"/>
    <b v="1"/>
    <s v="theater/plays"/>
    <n v="47.002434782608695"/>
    <x v="3"/>
    <x v="3"/>
  </r>
  <r>
    <n v="361"/>
    <s v="Anderson and Sons"/>
    <s v="Quality-focused reciprocal structure"/>
    <n v="5500"/>
    <n v="9546"/>
    <n v="174"/>
    <x v="1"/>
    <n v="88"/>
    <x v="1"/>
    <s v="USD"/>
    <n v="1507352400"/>
    <x v="345"/>
    <n v="1509426000"/>
    <d v="2017-10-31T05:00:00"/>
    <b v="0"/>
    <b v="0"/>
    <s v="theater/plays"/>
    <n v="108.47727272727273"/>
    <x v="3"/>
    <x v="3"/>
  </r>
  <r>
    <n v="362"/>
    <s v="Lawrence Group"/>
    <s v="Automated actuating conglomeration"/>
    <n v="3700"/>
    <n v="13755"/>
    <n v="372"/>
    <x v="1"/>
    <n v="191"/>
    <x v="1"/>
    <s v="USD"/>
    <n v="1296108000"/>
    <x v="65"/>
    <n v="1299391200"/>
    <d v="2011-03-06T06:00:00"/>
    <b v="0"/>
    <b v="0"/>
    <s v="music/rock"/>
    <n v="72.015706806282722"/>
    <x v="1"/>
    <x v="1"/>
  </r>
  <r>
    <n v="363"/>
    <s v="Gray-Davis"/>
    <s v="Re-contextualized local initiative"/>
    <n v="5200"/>
    <n v="8330"/>
    <n v="160"/>
    <x v="1"/>
    <n v="139"/>
    <x v="1"/>
    <s v="USD"/>
    <n v="1324965600"/>
    <x v="346"/>
    <n v="1325052000"/>
    <d v="2011-12-28T06:00:00"/>
    <b v="0"/>
    <b v="0"/>
    <s v="music/rock"/>
    <n v="59.928057553956833"/>
    <x v="1"/>
    <x v="1"/>
  </r>
  <r>
    <n v="364"/>
    <s v="Ramirez-Myers"/>
    <s v="Switchable intangible definition"/>
    <n v="900"/>
    <n v="14547"/>
    <n v="1616"/>
    <x v="1"/>
    <n v="186"/>
    <x v="1"/>
    <s v="USD"/>
    <n v="1520229600"/>
    <x v="347"/>
    <n v="1522818000"/>
    <d v="2018-04-04T05:00:00"/>
    <b v="0"/>
    <b v="0"/>
    <s v="music/indie rock"/>
    <n v="78.209677419354833"/>
    <x v="1"/>
    <x v="7"/>
  </r>
  <r>
    <n v="365"/>
    <s v="Lucas, Hall and Bonilla"/>
    <s v="Networked bottom-line initiative"/>
    <n v="1600"/>
    <n v="11735"/>
    <n v="733"/>
    <x v="1"/>
    <n v="112"/>
    <x v="2"/>
    <s v="AUD"/>
    <n v="1482991200"/>
    <x v="348"/>
    <n v="1485324000"/>
    <d v="2017-01-25T06:00:00"/>
    <b v="0"/>
    <b v="0"/>
    <s v="theater/plays"/>
    <n v="104.77678571428571"/>
    <x v="3"/>
    <x v="3"/>
  </r>
  <r>
    <n v="366"/>
    <s v="Williams, Perez and Villegas"/>
    <s v="Robust directional system engine"/>
    <n v="1800"/>
    <n v="10658"/>
    <n v="592"/>
    <x v="1"/>
    <n v="101"/>
    <x v="1"/>
    <s v="USD"/>
    <n v="1294034400"/>
    <x v="349"/>
    <n v="1294120800"/>
    <d v="2011-01-04T06:00:00"/>
    <b v="0"/>
    <b v="1"/>
    <s v="theater/plays"/>
    <n v="105.52475247524752"/>
    <x v="3"/>
    <x v="3"/>
  </r>
  <r>
    <n v="367"/>
    <s v="Brooks, Jones and Ingram"/>
    <s v="Triple-buffered explicit methodology"/>
    <n v="9900"/>
    <n v="1870"/>
    <n v="19"/>
    <x v="0"/>
    <n v="75"/>
    <x v="1"/>
    <s v="USD"/>
    <n v="1413608400"/>
    <x v="350"/>
    <n v="1415685600"/>
    <d v="2014-11-11T06:00:00"/>
    <b v="0"/>
    <b v="1"/>
    <s v="theater/plays"/>
    <n v="24.933333333333334"/>
    <x v="3"/>
    <x v="3"/>
  </r>
  <r>
    <n v="368"/>
    <s v="Whitaker, Wallace and Daniels"/>
    <s v="Reactive directional capacity"/>
    <n v="5200"/>
    <n v="14394"/>
    <n v="277"/>
    <x v="1"/>
    <n v="206"/>
    <x v="4"/>
    <s v="GBP"/>
    <n v="1286946000"/>
    <x v="351"/>
    <n v="1288933200"/>
    <d v="2010-11-05T05:00:00"/>
    <b v="0"/>
    <b v="1"/>
    <s v="film &amp; video/documentary"/>
    <n v="69.873786407766985"/>
    <x v="4"/>
    <x v="4"/>
  </r>
  <r>
    <n v="369"/>
    <s v="Smith-Gonzalez"/>
    <s v="Polarized needs-based approach"/>
    <n v="5400"/>
    <n v="14743"/>
    <n v="273"/>
    <x v="1"/>
    <n v="154"/>
    <x v="1"/>
    <s v="USD"/>
    <n v="1359871200"/>
    <x v="352"/>
    <n v="1363237200"/>
    <d v="2013-03-14T05:00:00"/>
    <b v="0"/>
    <b v="1"/>
    <s v="film &amp; video/television"/>
    <n v="95.733766233766232"/>
    <x v="4"/>
    <x v="19"/>
  </r>
  <r>
    <n v="370"/>
    <s v="Skinner PLC"/>
    <s v="Intuitive well-modulated middleware"/>
    <n v="112300"/>
    <n v="178965"/>
    <n v="159"/>
    <x v="1"/>
    <n v="5966"/>
    <x v="1"/>
    <s v="USD"/>
    <n v="1555304400"/>
    <x v="353"/>
    <n v="1555822800"/>
    <d v="2019-04-21T05:00:00"/>
    <b v="0"/>
    <b v="0"/>
    <s v="theater/plays"/>
    <n v="29.997485752598056"/>
    <x v="3"/>
    <x v="3"/>
  </r>
  <r>
    <n v="371"/>
    <s v="Nolan, Smith and Sanchez"/>
    <s v="Multi-channeled logistical matrices"/>
    <n v="189200"/>
    <n v="128410"/>
    <n v="68"/>
    <x v="0"/>
    <n v="2176"/>
    <x v="1"/>
    <s v="USD"/>
    <n v="1423375200"/>
    <x v="354"/>
    <n v="1427778000"/>
    <d v="2015-03-31T05:00:00"/>
    <b v="0"/>
    <b v="0"/>
    <s v="theater/plays"/>
    <n v="59.011948529411768"/>
    <x v="3"/>
    <x v="3"/>
  </r>
  <r>
    <n v="372"/>
    <s v="Green-Carr"/>
    <s v="Pre-emptive bifurcated artificial intelligence"/>
    <n v="900"/>
    <n v="14324"/>
    <n v="1592"/>
    <x v="1"/>
    <n v="169"/>
    <x v="1"/>
    <s v="USD"/>
    <n v="1420696800"/>
    <x v="355"/>
    <n v="1422424800"/>
    <d v="2015-01-28T06:00:00"/>
    <b v="0"/>
    <b v="1"/>
    <s v="film &amp; video/documentary"/>
    <n v="84.757396449704146"/>
    <x v="4"/>
    <x v="4"/>
  </r>
  <r>
    <n v="373"/>
    <s v="Brown-Parker"/>
    <s v="Down-sized coherent toolset"/>
    <n v="22500"/>
    <n v="164291"/>
    <n v="730"/>
    <x v="1"/>
    <n v="2106"/>
    <x v="1"/>
    <s v="USD"/>
    <n v="1502946000"/>
    <x v="356"/>
    <n v="1503637200"/>
    <d v="2017-08-25T05:00:00"/>
    <b v="0"/>
    <b v="0"/>
    <s v="theater/plays"/>
    <n v="78.010921177587846"/>
    <x v="3"/>
    <x v="3"/>
  </r>
  <r>
    <n v="374"/>
    <s v="Marshall Inc"/>
    <s v="Open-source multi-tasking data-warehouse"/>
    <n v="167400"/>
    <n v="22073"/>
    <n v="13"/>
    <x v="0"/>
    <n v="441"/>
    <x v="1"/>
    <s v="USD"/>
    <n v="1547186400"/>
    <x v="357"/>
    <n v="1547618400"/>
    <d v="2019-01-16T06:00:00"/>
    <b v="0"/>
    <b v="1"/>
    <s v="film &amp; video/documentary"/>
    <n v="50.05215419501134"/>
    <x v="4"/>
    <x v="4"/>
  </r>
  <r>
    <n v="375"/>
    <s v="Leblanc-Pineda"/>
    <s v="Future-proofed upward-trending contingency"/>
    <n v="2700"/>
    <n v="1479"/>
    <n v="55"/>
    <x v="0"/>
    <n v="25"/>
    <x v="1"/>
    <s v="USD"/>
    <n v="1444971600"/>
    <x v="358"/>
    <n v="1449900000"/>
    <d v="2015-12-12T06:00:00"/>
    <b v="0"/>
    <b v="0"/>
    <s v="music/indie rock"/>
    <n v="59.16"/>
    <x v="1"/>
    <x v="7"/>
  </r>
  <r>
    <n v="376"/>
    <s v="Perry PLC"/>
    <s v="Mandatory uniform matrix"/>
    <n v="3400"/>
    <n v="12275"/>
    <n v="361"/>
    <x v="1"/>
    <n v="131"/>
    <x v="1"/>
    <s v="USD"/>
    <n v="1404622800"/>
    <x v="359"/>
    <n v="1405141200"/>
    <d v="2014-07-12T05:00:00"/>
    <b v="0"/>
    <b v="0"/>
    <s v="music/rock"/>
    <n v="93.702290076335885"/>
    <x v="1"/>
    <x v="1"/>
  </r>
  <r>
    <n v="377"/>
    <s v="Klein, Stark and Livingston"/>
    <s v="Phased methodical initiative"/>
    <n v="49700"/>
    <n v="5098"/>
    <n v="10"/>
    <x v="0"/>
    <n v="127"/>
    <x v="1"/>
    <s v="USD"/>
    <n v="1571720400"/>
    <x v="12"/>
    <n v="1572933600"/>
    <d v="2019-11-05T06:00:00"/>
    <b v="0"/>
    <b v="0"/>
    <s v="theater/plays"/>
    <n v="40.14173228346457"/>
    <x v="3"/>
    <x v="3"/>
  </r>
  <r>
    <n v="378"/>
    <s v="Fleming-Oliver"/>
    <s v="Managed stable function"/>
    <n v="178200"/>
    <n v="24882"/>
    <n v="14"/>
    <x v="0"/>
    <n v="355"/>
    <x v="1"/>
    <s v="USD"/>
    <n v="1526878800"/>
    <x v="360"/>
    <n v="1530162000"/>
    <d v="2018-06-28T05:00:00"/>
    <b v="0"/>
    <b v="0"/>
    <s v="film &amp; video/documentary"/>
    <n v="70.090140845070422"/>
    <x v="4"/>
    <x v="4"/>
  </r>
  <r>
    <n v="379"/>
    <s v="Reilly, Aguirre and Johnson"/>
    <s v="Realigned clear-thinking migration"/>
    <n v="7200"/>
    <n v="2912"/>
    <n v="40"/>
    <x v="0"/>
    <n v="44"/>
    <x v="4"/>
    <s v="GBP"/>
    <n v="1319691600"/>
    <x v="361"/>
    <n v="1320904800"/>
    <d v="2011-11-10T06:00:00"/>
    <b v="0"/>
    <b v="0"/>
    <s v="theater/plays"/>
    <n v="66.181818181818187"/>
    <x v="3"/>
    <x v="3"/>
  </r>
  <r>
    <n v="380"/>
    <s v="Davidson, Wilcox and Lewis"/>
    <s v="Optional clear-thinking process improvement"/>
    <n v="2500"/>
    <n v="4008"/>
    <n v="160"/>
    <x v="1"/>
    <n v="84"/>
    <x v="1"/>
    <s v="USD"/>
    <n v="1371963600"/>
    <x v="362"/>
    <n v="1372395600"/>
    <d v="2013-06-28T05:00:00"/>
    <b v="0"/>
    <b v="0"/>
    <s v="theater/plays"/>
    <n v="47.714285714285715"/>
    <x v="3"/>
    <x v="3"/>
  </r>
  <r>
    <n v="381"/>
    <s v="Michael, Anderson and Vincent"/>
    <s v="Cross-group global moratorium"/>
    <n v="5300"/>
    <n v="9749"/>
    <n v="184"/>
    <x v="1"/>
    <n v="155"/>
    <x v="1"/>
    <s v="USD"/>
    <n v="1433739600"/>
    <x v="363"/>
    <n v="1437714000"/>
    <d v="2015-07-24T05:00:00"/>
    <b v="0"/>
    <b v="0"/>
    <s v="theater/plays"/>
    <n v="62.896774193548389"/>
    <x v="3"/>
    <x v="3"/>
  </r>
  <r>
    <n v="382"/>
    <s v="King Ltd"/>
    <s v="Visionary systemic process improvement"/>
    <n v="9100"/>
    <n v="5803"/>
    <n v="64"/>
    <x v="0"/>
    <n v="67"/>
    <x v="1"/>
    <s v="USD"/>
    <n v="1508130000"/>
    <x v="364"/>
    <n v="1509771600"/>
    <d v="2017-11-04T05:00:00"/>
    <b v="0"/>
    <b v="0"/>
    <s v="photography/photography books"/>
    <n v="86.611940298507463"/>
    <x v="7"/>
    <x v="14"/>
  </r>
  <r>
    <n v="383"/>
    <s v="Baker Ltd"/>
    <s v="Progressive intangible flexibility"/>
    <n v="6300"/>
    <n v="14199"/>
    <n v="225"/>
    <x v="1"/>
    <n v="189"/>
    <x v="1"/>
    <s v="USD"/>
    <n v="1550037600"/>
    <x v="210"/>
    <n v="1550556000"/>
    <d v="2019-02-19T06:00:00"/>
    <b v="0"/>
    <b v="1"/>
    <s v="food/food trucks"/>
    <n v="75.126984126984127"/>
    <x v="0"/>
    <x v="0"/>
  </r>
  <r>
    <n v="384"/>
    <s v="Baker, Collins and Smith"/>
    <s v="Reactive real-time software"/>
    <n v="114400"/>
    <n v="196779"/>
    <n v="172"/>
    <x v="1"/>
    <n v="4799"/>
    <x v="1"/>
    <s v="USD"/>
    <n v="1486706400"/>
    <x v="365"/>
    <n v="1489039200"/>
    <d v="2017-03-09T06:00:00"/>
    <b v="1"/>
    <b v="1"/>
    <s v="film &amp; video/documentary"/>
    <n v="41.004167534903104"/>
    <x v="4"/>
    <x v="4"/>
  </r>
  <r>
    <n v="385"/>
    <s v="Warren-Harrison"/>
    <s v="Programmable incremental knowledge user"/>
    <n v="38900"/>
    <n v="56859"/>
    <n v="146"/>
    <x v="1"/>
    <n v="1137"/>
    <x v="1"/>
    <s v="USD"/>
    <n v="1553835600"/>
    <x v="366"/>
    <n v="1556600400"/>
    <d v="2019-04-30T05:00:00"/>
    <b v="0"/>
    <b v="0"/>
    <s v="publishing/nonfiction"/>
    <n v="50.007915567282325"/>
    <x v="5"/>
    <x v="9"/>
  </r>
  <r>
    <n v="386"/>
    <s v="Gardner Group"/>
    <s v="Progressive 5thgeneration customer loyalty"/>
    <n v="135500"/>
    <n v="103554"/>
    <n v="76"/>
    <x v="0"/>
    <n v="1068"/>
    <x v="1"/>
    <s v="USD"/>
    <n v="1277528400"/>
    <x v="367"/>
    <n v="1278565200"/>
    <d v="2010-07-08T05:00:00"/>
    <b v="0"/>
    <b v="0"/>
    <s v="theater/plays"/>
    <n v="96.960674157303373"/>
    <x v="3"/>
    <x v="3"/>
  </r>
  <r>
    <n v="387"/>
    <s v="Flores-Lambert"/>
    <s v="Triple-buffered logistical frame"/>
    <n v="109000"/>
    <n v="42795"/>
    <n v="39"/>
    <x v="0"/>
    <n v="424"/>
    <x v="1"/>
    <s v="USD"/>
    <n v="1339477200"/>
    <x v="368"/>
    <n v="1339909200"/>
    <d v="2012-06-17T05:00:00"/>
    <b v="0"/>
    <b v="0"/>
    <s v="technology/wearables"/>
    <n v="100.93160377358491"/>
    <x v="2"/>
    <x v="8"/>
  </r>
  <r>
    <n v="388"/>
    <s v="Cruz Ltd"/>
    <s v="Exclusive dynamic adapter"/>
    <n v="114800"/>
    <n v="12938"/>
    <n v="11"/>
    <x v="3"/>
    <n v="145"/>
    <x v="5"/>
    <s v="CHF"/>
    <n v="1325656800"/>
    <x v="369"/>
    <n v="1325829600"/>
    <d v="2012-01-06T06:00:00"/>
    <b v="0"/>
    <b v="0"/>
    <s v="music/indie rock"/>
    <n v="89.227586206896547"/>
    <x v="1"/>
    <x v="7"/>
  </r>
  <r>
    <n v="389"/>
    <s v="Knox-Garner"/>
    <s v="Automated systemic hierarchy"/>
    <n v="83000"/>
    <n v="101352"/>
    <n v="122"/>
    <x v="1"/>
    <n v="1152"/>
    <x v="1"/>
    <s v="USD"/>
    <n v="1288242000"/>
    <x v="370"/>
    <n v="1290578400"/>
    <d v="2010-11-24T06:00:00"/>
    <b v="0"/>
    <b v="0"/>
    <s v="theater/plays"/>
    <n v="87.979166666666671"/>
    <x v="3"/>
    <x v="3"/>
  </r>
  <r>
    <n v="390"/>
    <s v="Davis-Allen"/>
    <s v="Digitized eco-centric core"/>
    <n v="2400"/>
    <n v="4477"/>
    <n v="187"/>
    <x v="1"/>
    <n v="50"/>
    <x v="1"/>
    <s v="USD"/>
    <n v="1379048400"/>
    <x v="371"/>
    <n v="1380344400"/>
    <d v="2013-09-28T05:00:00"/>
    <b v="0"/>
    <b v="0"/>
    <s v="photography/photography books"/>
    <n v="89.54"/>
    <x v="7"/>
    <x v="14"/>
  </r>
  <r>
    <n v="391"/>
    <s v="Miller-Patel"/>
    <s v="Mandatory uniform strategy"/>
    <n v="60400"/>
    <n v="4393"/>
    <n v="7"/>
    <x v="0"/>
    <n v="151"/>
    <x v="1"/>
    <s v="USD"/>
    <n v="1389679200"/>
    <x v="287"/>
    <n v="1389852000"/>
    <d v="2014-01-16T06:00:00"/>
    <b v="0"/>
    <b v="0"/>
    <s v="publishing/nonfiction"/>
    <n v="29.09271523178808"/>
    <x v="5"/>
    <x v="9"/>
  </r>
  <r>
    <n v="392"/>
    <s v="Hernandez-Grimes"/>
    <s v="Profit-focused zero administration forecast"/>
    <n v="102900"/>
    <n v="67546"/>
    <n v="66"/>
    <x v="0"/>
    <n v="1608"/>
    <x v="1"/>
    <s v="USD"/>
    <n v="1294293600"/>
    <x v="372"/>
    <n v="1294466400"/>
    <d v="2011-01-08T06:00:00"/>
    <b v="0"/>
    <b v="0"/>
    <s v="technology/wearables"/>
    <n v="42.006218905472636"/>
    <x v="2"/>
    <x v="8"/>
  </r>
  <r>
    <n v="393"/>
    <s v="Owens, Hall and Gonzalez"/>
    <s v="De-engineered static orchestration"/>
    <n v="62800"/>
    <n v="143788"/>
    <n v="229"/>
    <x v="1"/>
    <n v="3059"/>
    <x v="0"/>
    <s v="CAD"/>
    <n v="1500267600"/>
    <x v="373"/>
    <n v="1500354000"/>
    <d v="2017-07-18T05:00:00"/>
    <b v="0"/>
    <b v="0"/>
    <s v="music/jazz"/>
    <n v="47.004903563255965"/>
    <x v="1"/>
    <x v="17"/>
  </r>
  <r>
    <n v="394"/>
    <s v="Noble-Bailey"/>
    <s v="Customizable dynamic info-mediaries"/>
    <n v="800"/>
    <n v="3755"/>
    <n v="469"/>
    <x v="1"/>
    <n v="34"/>
    <x v="1"/>
    <s v="USD"/>
    <n v="1375074000"/>
    <x v="374"/>
    <n v="1375938000"/>
    <d v="2013-08-08T05:00:00"/>
    <b v="0"/>
    <b v="1"/>
    <s v="film &amp; video/documentary"/>
    <n v="110.44117647058823"/>
    <x v="4"/>
    <x v="4"/>
  </r>
  <r>
    <n v="395"/>
    <s v="Taylor PLC"/>
    <s v="Enhanced incremental budgetary management"/>
    <n v="7100"/>
    <n v="9238"/>
    <n v="130"/>
    <x v="1"/>
    <n v="220"/>
    <x v="1"/>
    <s v="USD"/>
    <n v="1323324000"/>
    <x v="375"/>
    <n v="1323410400"/>
    <d v="2011-12-09T06:00:00"/>
    <b v="1"/>
    <b v="0"/>
    <s v="theater/plays"/>
    <n v="41.990909090909092"/>
    <x v="3"/>
    <x v="3"/>
  </r>
  <r>
    <n v="396"/>
    <s v="Holmes PLC"/>
    <s v="Digitized local info-mediaries"/>
    <n v="46100"/>
    <n v="77012"/>
    <n v="167"/>
    <x v="1"/>
    <n v="1604"/>
    <x v="2"/>
    <s v="AUD"/>
    <n v="1538715600"/>
    <x v="376"/>
    <n v="1539406800"/>
    <d v="2018-10-13T05:00:00"/>
    <b v="0"/>
    <b v="0"/>
    <s v="film &amp; video/drama"/>
    <n v="48.012468827930178"/>
    <x v="4"/>
    <x v="6"/>
  </r>
  <r>
    <n v="397"/>
    <s v="Jones-Martin"/>
    <s v="Virtual systematic monitoring"/>
    <n v="8100"/>
    <n v="14083"/>
    <n v="174"/>
    <x v="1"/>
    <n v="454"/>
    <x v="1"/>
    <s v="USD"/>
    <n v="1369285200"/>
    <x v="377"/>
    <n v="1369803600"/>
    <d v="2013-05-29T05:00:00"/>
    <b v="0"/>
    <b v="0"/>
    <s v="music/rock"/>
    <n v="31.019823788546255"/>
    <x v="1"/>
    <x v="1"/>
  </r>
  <r>
    <n v="398"/>
    <s v="Myers LLC"/>
    <s v="Reactive bottom-line open architecture"/>
    <n v="1700"/>
    <n v="12202"/>
    <n v="718"/>
    <x v="1"/>
    <n v="123"/>
    <x v="6"/>
    <s v="EUR"/>
    <n v="1525755600"/>
    <x v="378"/>
    <n v="1525928400"/>
    <d v="2018-05-10T05:00:00"/>
    <b v="0"/>
    <b v="1"/>
    <s v="film &amp; video/animation"/>
    <n v="99.203252032520325"/>
    <x v="4"/>
    <x v="10"/>
  </r>
  <r>
    <n v="399"/>
    <s v="Acosta, Mullins and Morris"/>
    <s v="Pre-emptive interactive model"/>
    <n v="97300"/>
    <n v="62127"/>
    <n v="64"/>
    <x v="0"/>
    <n v="941"/>
    <x v="1"/>
    <s v="USD"/>
    <n v="1296626400"/>
    <x v="379"/>
    <n v="1297231200"/>
    <d v="2011-02-09T06:00:00"/>
    <b v="0"/>
    <b v="0"/>
    <s v="music/indie rock"/>
    <n v="66.022316684378325"/>
    <x v="1"/>
    <x v="7"/>
  </r>
  <r>
    <n v="400"/>
    <s v="Bell PLC"/>
    <s v="Ergonomic eco-centric open architecture"/>
    <n v="100"/>
    <n v="2"/>
    <n v="2"/>
    <x v="0"/>
    <n v="1"/>
    <x v="1"/>
    <s v="USD"/>
    <n v="1376629200"/>
    <x v="380"/>
    <n v="1378530000"/>
    <d v="2013-09-07T05:00:00"/>
    <b v="0"/>
    <b v="1"/>
    <s v="photography/photography books"/>
    <n v="2"/>
    <x v="7"/>
    <x v="14"/>
  </r>
  <r>
    <n v="401"/>
    <s v="Smith-Schmidt"/>
    <s v="Inverse radical hierarchy"/>
    <n v="900"/>
    <n v="13772"/>
    <n v="1530"/>
    <x v="1"/>
    <n v="299"/>
    <x v="1"/>
    <s v="USD"/>
    <n v="1572152400"/>
    <x v="381"/>
    <n v="1572152400"/>
    <d v="2019-10-27T05:00:00"/>
    <b v="0"/>
    <b v="0"/>
    <s v="theater/plays"/>
    <n v="46.060200668896321"/>
    <x v="3"/>
    <x v="3"/>
  </r>
  <r>
    <n v="402"/>
    <s v="Ruiz, Richardson and Cole"/>
    <s v="Team-oriented static interface"/>
    <n v="7300"/>
    <n v="2946"/>
    <n v="40"/>
    <x v="0"/>
    <n v="40"/>
    <x v="1"/>
    <s v="USD"/>
    <n v="1325829600"/>
    <x v="382"/>
    <n v="1329890400"/>
    <d v="2012-02-22T06:00:00"/>
    <b v="0"/>
    <b v="1"/>
    <s v="film &amp; video/shorts"/>
    <n v="73.650000000000006"/>
    <x v="4"/>
    <x v="12"/>
  </r>
  <r>
    <n v="403"/>
    <s v="Leonard-Mcclain"/>
    <s v="Virtual foreground throughput"/>
    <n v="195800"/>
    <n v="168820"/>
    <n v="86"/>
    <x v="0"/>
    <n v="3015"/>
    <x v="0"/>
    <s v="CAD"/>
    <n v="1273640400"/>
    <x v="125"/>
    <n v="1276750800"/>
    <d v="2010-06-17T05:00:00"/>
    <b v="0"/>
    <b v="1"/>
    <s v="theater/plays"/>
    <n v="55.99336650082919"/>
    <x v="3"/>
    <x v="3"/>
  </r>
  <r>
    <n v="404"/>
    <s v="Bailey-Boyer"/>
    <s v="Visionary exuding Internet solution"/>
    <n v="48900"/>
    <n v="154321"/>
    <n v="316"/>
    <x v="1"/>
    <n v="2237"/>
    <x v="1"/>
    <s v="USD"/>
    <n v="1510639200"/>
    <x v="383"/>
    <n v="1510898400"/>
    <d v="2017-11-17T06:00:00"/>
    <b v="0"/>
    <b v="0"/>
    <s v="theater/plays"/>
    <n v="68.985695127402778"/>
    <x v="3"/>
    <x v="3"/>
  </r>
  <r>
    <n v="405"/>
    <s v="Lee LLC"/>
    <s v="Synchronized secondary analyzer"/>
    <n v="29600"/>
    <n v="26527"/>
    <n v="90"/>
    <x v="0"/>
    <n v="435"/>
    <x v="1"/>
    <s v="USD"/>
    <n v="1528088400"/>
    <x v="384"/>
    <n v="1532408400"/>
    <d v="2018-07-24T05:00:00"/>
    <b v="0"/>
    <b v="0"/>
    <s v="theater/plays"/>
    <n v="60.981609195402299"/>
    <x v="3"/>
    <x v="3"/>
  </r>
  <r>
    <n v="406"/>
    <s v="Lyons Inc"/>
    <s v="Balanced attitude-oriented parallelism"/>
    <n v="39300"/>
    <n v="71583"/>
    <n v="182"/>
    <x v="1"/>
    <n v="645"/>
    <x v="1"/>
    <s v="USD"/>
    <n v="1359525600"/>
    <x v="385"/>
    <n v="1360562400"/>
    <d v="2013-02-11T06:00:00"/>
    <b v="1"/>
    <b v="0"/>
    <s v="film &amp; video/documentary"/>
    <n v="110.98139534883721"/>
    <x v="4"/>
    <x v="4"/>
  </r>
  <r>
    <n v="407"/>
    <s v="Herrera-Wilson"/>
    <s v="Organized bandwidth-monitored core"/>
    <n v="3400"/>
    <n v="12100"/>
    <n v="356"/>
    <x v="1"/>
    <n v="484"/>
    <x v="3"/>
    <s v="DKK"/>
    <n v="1570942800"/>
    <x v="386"/>
    <n v="1571547600"/>
    <d v="2019-10-20T05:00:00"/>
    <b v="0"/>
    <b v="0"/>
    <s v="theater/plays"/>
    <n v="25"/>
    <x v="3"/>
    <x v="3"/>
  </r>
  <r>
    <n v="408"/>
    <s v="Mahoney, Adams and Lucas"/>
    <s v="Cloned leadingedge utilization"/>
    <n v="9200"/>
    <n v="12129"/>
    <n v="132"/>
    <x v="1"/>
    <n v="154"/>
    <x v="0"/>
    <s v="CAD"/>
    <n v="1466398800"/>
    <x v="387"/>
    <n v="1468126800"/>
    <d v="2016-07-10T05:00:00"/>
    <b v="0"/>
    <b v="0"/>
    <s v="film &amp; video/documentary"/>
    <n v="78.759740259740255"/>
    <x v="4"/>
    <x v="4"/>
  </r>
  <r>
    <n v="409"/>
    <s v="Stewart LLC"/>
    <s v="Secured asymmetric projection"/>
    <n v="135600"/>
    <n v="62804"/>
    <n v="46"/>
    <x v="0"/>
    <n v="714"/>
    <x v="1"/>
    <s v="USD"/>
    <n v="1492491600"/>
    <x v="388"/>
    <n v="1492837200"/>
    <d v="2017-04-22T05:00:00"/>
    <b v="0"/>
    <b v="0"/>
    <s v="music/rock"/>
    <n v="87.960784313725483"/>
    <x v="1"/>
    <x v="1"/>
  </r>
  <r>
    <n v="410"/>
    <s v="Mcmillan Group"/>
    <s v="Advanced cohesive Graphic Interface"/>
    <n v="153700"/>
    <n v="55536"/>
    <n v="36"/>
    <x v="2"/>
    <n v="1111"/>
    <x v="1"/>
    <s v="USD"/>
    <n v="1430197200"/>
    <x v="277"/>
    <n v="1430197200"/>
    <d v="2015-04-28T05:00:00"/>
    <b v="0"/>
    <b v="0"/>
    <s v="games/mobile games"/>
    <n v="49.987398739873989"/>
    <x v="6"/>
    <x v="20"/>
  </r>
  <r>
    <n v="411"/>
    <s v="Beck, Thompson and Martinez"/>
    <s v="Down-sized maximized function"/>
    <n v="7800"/>
    <n v="8161"/>
    <n v="105"/>
    <x v="1"/>
    <n v="82"/>
    <x v="1"/>
    <s v="USD"/>
    <n v="1496034000"/>
    <x v="389"/>
    <n v="1496206800"/>
    <d v="2017-05-31T05:00:00"/>
    <b v="0"/>
    <b v="0"/>
    <s v="theater/plays"/>
    <n v="99.524390243902445"/>
    <x v="3"/>
    <x v="3"/>
  </r>
  <r>
    <n v="412"/>
    <s v="Rodriguez-Scott"/>
    <s v="Realigned zero tolerance software"/>
    <n v="2100"/>
    <n v="14046"/>
    <n v="669"/>
    <x v="1"/>
    <n v="134"/>
    <x v="1"/>
    <s v="USD"/>
    <n v="1388728800"/>
    <x v="390"/>
    <n v="1389592800"/>
    <d v="2014-01-13T06:00:00"/>
    <b v="0"/>
    <b v="0"/>
    <s v="publishing/fiction"/>
    <n v="104.82089552238806"/>
    <x v="5"/>
    <x v="13"/>
  </r>
  <r>
    <n v="413"/>
    <s v="Rush-Bowers"/>
    <s v="Persevering analyzing extranet"/>
    <n v="189500"/>
    <n v="117628"/>
    <n v="62"/>
    <x v="2"/>
    <n v="1089"/>
    <x v="1"/>
    <s v="USD"/>
    <n v="1543298400"/>
    <x v="391"/>
    <n v="1545631200"/>
    <d v="2018-12-24T06:00:00"/>
    <b v="0"/>
    <b v="0"/>
    <s v="film &amp; video/animation"/>
    <n v="108.01469237832875"/>
    <x v="4"/>
    <x v="10"/>
  </r>
  <r>
    <n v="414"/>
    <s v="Davis and Sons"/>
    <s v="Innovative human-resource migration"/>
    <n v="188200"/>
    <n v="159405"/>
    <n v="85"/>
    <x v="0"/>
    <n v="5497"/>
    <x v="1"/>
    <s v="USD"/>
    <n v="1271739600"/>
    <x v="392"/>
    <n v="1272430800"/>
    <d v="2010-04-28T05:00:00"/>
    <b v="0"/>
    <b v="1"/>
    <s v="food/food trucks"/>
    <n v="28.998544660724033"/>
    <x v="0"/>
    <x v="0"/>
  </r>
  <r>
    <n v="415"/>
    <s v="Anderson-Pham"/>
    <s v="Intuitive needs-based monitoring"/>
    <n v="113500"/>
    <n v="12552"/>
    <n v="11"/>
    <x v="0"/>
    <n v="418"/>
    <x v="1"/>
    <s v="USD"/>
    <n v="1326434400"/>
    <x v="393"/>
    <n v="1327903200"/>
    <d v="2012-01-30T06:00:00"/>
    <b v="0"/>
    <b v="0"/>
    <s v="theater/plays"/>
    <n v="30.028708133971293"/>
    <x v="3"/>
    <x v="3"/>
  </r>
  <r>
    <n v="416"/>
    <s v="Stewart-Coleman"/>
    <s v="Customer-focused disintermediate toolset"/>
    <n v="134600"/>
    <n v="59007"/>
    <n v="44"/>
    <x v="0"/>
    <n v="1439"/>
    <x v="1"/>
    <s v="USD"/>
    <n v="1295244000"/>
    <x v="394"/>
    <n v="1296021600"/>
    <d v="2011-01-26T06:00:00"/>
    <b v="0"/>
    <b v="1"/>
    <s v="film &amp; video/documentary"/>
    <n v="41.005559416261292"/>
    <x v="4"/>
    <x v="4"/>
  </r>
  <r>
    <n v="417"/>
    <s v="Bradshaw, Smith and Ryan"/>
    <s v="Upgradable 24/7 emulation"/>
    <n v="1700"/>
    <n v="943"/>
    <n v="55"/>
    <x v="0"/>
    <n v="15"/>
    <x v="1"/>
    <s v="USD"/>
    <n v="1541221200"/>
    <x v="395"/>
    <n v="1543298400"/>
    <d v="2018-11-27T06:00:00"/>
    <b v="0"/>
    <b v="0"/>
    <s v="theater/plays"/>
    <n v="62.866666666666667"/>
    <x v="3"/>
    <x v="3"/>
  </r>
  <r>
    <n v="418"/>
    <s v="Jackson PLC"/>
    <s v="Quality-focused client-server core"/>
    <n v="163700"/>
    <n v="93963"/>
    <n v="57"/>
    <x v="0"/>
    <n v="1999"/>
    <x v="0"/>
    <s v="CAD"/>
    <n v="1336280400"/>
    <x v="396"/>
    <n v="1336366800"/>
    <d v="2012-05-07T05:00:00"/>
    <b v="0"/>
    <b v="0"/>
    <s v="film &amp; video/documentary"/>
    <n v="47.005002501250623"/>
    <x v="4"/>
    <x v="4"/>
  </r>
  <r>
    <n v="419"/>
    <s v="Ware-Arias"/>
    <s v="Upgradable maximized protocol"/>
    <n v="113800"/>
    <n v="140469"/>
    <n v="123"/>
    <x v="1"/>
    <n v="5203"/>
    <x v="1"/>
    <s v="USD"/>
    <n v="1324533600"/>
    <x v="397"/>
    <n v="1325052000"/>
    <d v="2011-12-28T06:00:00"/>
    <b v="0"/>
    <b v="0"/>
    <s v="technology/web"/>
    <n v="26.997693638285604"/>
    <x v="2"/>
    <x v="2"/>
  </r>
  <r>
    <n v="420"/>
    <s v="Blair, Reyes and Woods"/>
    <s v="Cross-platform interactive synergy"/>
    <n v="5000"/>
    <n v="6423"/>
    <n v="128"/>
    <x v="1"/>
    <n v="94"/>
    <x v="1"/>
    <s v="USD"/>
    <n v="1498366800"/>
    <x v="398"/>
    <n v="1499576400"/>
    <d v="2017-07-09T05:00:00"/>
    <b v="0"/>
    <b v="0"/>
    <s v="theater/plays"/>
    <n v="68.329787234042556"/>
    <x v="3"/>
    <x v="3"/>
  </r>
  <r>
    <n v="421"/>
    <s v="Thomas-Lopez"/>
    <s v="User-centric fault-tolerant archive"/>
    <n v="9400"/>
    <n v="6015"/>
    <n v="64"/>
    <x v="0"/>
    <n v="118"/>
    <x v="1"/>
    <s v="USD"/>
    <n v="1498712400"/>
    <x v="399"/>
    <n v="1501304400"/>
    <d v="2017-07-29T05:00:00"/>
    <b v="0"/>
    <b v="1"/>
    <s v="technology/wearables"/>
    <n v="50.974576271186443"/>
    <x v="2"/>
    <x v="8"/>
  </r>
  <r>
    <n v="422"/>
    <s v="Brown, Davies and Pacheco"/>
    <s v="Reverse-engineered regional knowledge user"/>
    <n v="8700"/>
    <n v="11075"/>
    <n v="127"/>
    <x v="1"/>
    <n v="205"/>
    <x v="1"/>
    <s v="USD"/>
    <n v="1271480400"/>
    <x v="400"/>
    <n v="1273208400"/>
    <d v="2010-05-07T05:00:00"/>
    <b v="0"/>
    <b v="1"/>
    <s v="theater/plays"/>
    <n v="54.024390243902438"/>
    <x v="3"/>
    <x v="3"/>
  </r>
  <r>
    <n v="423"/>
    <s v="Jones-Riddle"/>
    <s v="Self-enabling real-time definition"/>
    <n v="147800"/>
    <n v="15723"/>
    <n v="11"/>
    <x v="0"/>
    <n v="162"/>
    <x v="1"/>
    <s v="USD"/>
    <n v="1316667600"/>
    <x v="116"/>
    <n v="1316840400"/>
    <d v="2011-09-24T05:00:00"/>
    <b v="0"/>
    <b v="1"/>
    <s v="food/food trucks"/>
    <n v="97.055555555555557"/>
    <x v="0"/>
    <x v="0"/>
  </r>
  <r>
    <n v="424"/>
    <s v="Schmidt-Gomez"/>
    <s v="User-centric impactful projection"/>
    <n v="5100"/>
    <n v="2064"/>
    <n v="40"/>
    <x v="0"/>
    <n v="83"/>
    <x v="1"/>
    <s v="USD"/>
    <n v="1524027600"/>
    <x v="401"/>
    <n v="1524546000"/>
    <d v="2018-04-24T05:00:00"/>
    <b v="0"/>
    <b v="0"/>
    <s v="music/indie rock"/>
    <n v="24.867469879518072"/>
    <x v="1"/>
    <x v="7"/>
  </r>
  <r>
    <n v="425"/>
    <s v="Sullivan, Davis and Booth"/>
    <s v="Vision-oriented actuating hardware"/>
    <n v="2700"/>
    <n v="7767"/>
    <n v="288"/>
    <x v="1"/>
    <n v="92"/>
    <x v="1"/>
    <s v="USD"/>
    <n v="1438059600"/>
    <x v="402"/>
    <n v="1438578000"/>
    <d v="2015-08-03T05:00:00"/>
    <b v="0"/>
    <b v="0"/>
    <s v="photography/photography books"/>
    <n v="84.423913043478265"/>
    <x v="7"/>
    <x v="14"/>
  </r>
  <r>
    <n v="426"/>
    <s v="Edwards-Kane"/>
    <s v="Virtual leadingedge framework"/>
    <n v="1800"/>
    <n v="10313"/>
    <n v="573"/>
    <x v="1"/>
    <n v="219"/>
    <x v="1"/>
    <s v="USD"/>
    <n v="1361944800"/>
    <x v="403"/>
    <n v="1362549600"/>
    <d v="2013-03-06T06:00:00"/>
    <b v="0"/>
    <b v="0"/>
    <s v="theater/plays"/>
    <n v="47.091324200913242"/>
    <x v="3"/>
    <x v="3"/>
  </r>
  <r>
    <n v="427"/>
    <s v="Hicks, Wall and Webb"/>
    <s v="Managed discrete framework"/>
    <n v="174500"/>
    <n v="197018"/>
    <n v="113"/>
    <x v="1"/>
    <n v="2526"/>
    <x v="1"/>
    <s v="USD"/>
    <n v="1410584400"/>
    <x v="404"/>
    <n v="1413349200"/>
    <d v="2014-10-15T05:00:00"/>
    <b v="0"/>
    <b v="1"/>
    <s v="theater/plays"/>
    <n v="77.996041171813147"/>
    <x v="3"/>
    <x v="3"/>
  </r>
  <r>
    <n v="428"/>
    <s v="Mayer-Richmond"/>
    <s v="Progressive zero-defect capability"/>
    <n v="101400"/>
    <n v="47037"/>
    <n v="46"/>
    <x v="0"/>
    <n v="747"/>
    <x v="1"/>
    <s v="USD"/>
    <n v="1297404000"/>
    <x v="405"/>
    <n v="1298008800"/>
    <d v="2011-02-18T06:00:00"/>
    <b v="0"/>
    <b v="0"/>
    <s v="film &amp; video/animation"/>
    <n v="62.967871485943775"/>
    <x v="4"/>
    <x v="10"/>
  </r>
  <r>
    <n v="429"/>
    <s v="Robles Ltd"/>
    <s v="Right-sized demand-driven adapter"/>
    <n v="191000"/>
    <n v="173191"/>
    <n v="91"/>
    <x v="3"/>
    <n v="2138"/>
    <x v="1"/>
    <s v="USD"/>
    <n v="1392012000"/>
    <x v="406"/>
    <n v="1394427600"/>
    <d v="2014-03-10T05:00:00"/>
    <b v="0"/>
    <b v="1"/>
    <s v="photography/photography books"/>
    <n v="81.006080449017773"/>
    <x v="7"/>
    <x v="14"/>
  </r>
  <r>
    <n v="430"/>
    <s v="Cochran Ltd"/>
    <s v="Re-engineered attitude-oriented frame"/>
    <n v="8100"/>
    <n v="5487"/>
    <n v="68"/>
    <x v="0"/>
    <n v="84"/>
    <x v="1"/>
    <s v="USD"/>
    <n v="1569733200"/>
    <x v="407"/>
    <n v="1572670800"/>
    <d v="2019-11-02T05:00:00"/>
    <b v="0"/>
    <b v="0"/>
    <s v="theater/plays"/>
    <n v="65.321428571428569"/>
    <x v="3"/>
    <x v="3"/>
  </r>
  <r>
    <n v="431"/>
    <s v="Rosales LLC"/>
    <s v="Compatible multimedia utilization"/>
    <n v="5100"/>
    <n v="9817"/>
    <n v="192"/>
    <x v="1"/>
    <n v="94"/>
    <x v="1"/>
    <s v="USD"/>
    <n v="1529643600"/>
    <x v="408"/>
    <n v="1531112400"/>
    <d v="2018-07-09T05:00:00"/>
    <b v="1"/>
    <b v="0"/>
    <s v="theater/plays"/>
    <n v="104.43617021276596"/>
    <x v="3"/>
    <x v="3"/>
  </r>
  <r>
    <n v="432"/>
    <s v="Harper-Bryan"/>
    <s v="Re-contextualized dedicated hardware"/>
    <n v="7700"/>
    <n v="6369"/>
    <n v="83"/>
    <x v="0"/>
    <n v="91"/>
    <x v="1"/>
    <s v="USD"/>
    <n v="1399006800"/>
    <x v="409"/>
    <n v="1400734800"/>
    <d v="2014-05-22T05:00:00"/>
    <b v="0"/>
    <b v="0"/>
    <s v="theater/plays"/>
    <n v="69.989010989010993"/>
    <x v="3"/>
    <x v="3"/>
  </r>
  <r>
    <n v="433"/>
    <s v="Potter, Harper and Everett"/>
    <s v="Decentralized composite paradigm"/>
    <n v="121400"/>
    <n v="65755"/>
    <n v="54"/>
    <x v="0"/>
    <n v="792"/>
    <x v="1"/>
    <s v="USD"/>
    <n v="1385359200"/>
    <x v="410"/>
    <n v="1386741600"/>
    <d v="2013-12-11T06:00:00"/>
    <b v="0"/>
    <b v="1"/>
    <s v="film &amp; video/documentary"/>
    <n v="83.023989898989896"/>
    <x v="4"/>
    <x v="4"/>
  </r>
  <r>
    <n v="434"/>
    <s v="Floyd-Sims"/>
    <s v="Cloned transitional hierarchy"/>
    <n v="5400"/>
    <n v="903"/>
    <n v="17"/>
    <x v="3"/>
    <n v="10"/>
    <x v="0"/>
    <s v="CAD"/>
    <n v="1480572000"/>
    <x v="411"/>
    <n v="1481781600"/>
    <d v="2016-12-15T06:00:00"/>
    <b v="1"/>
    <b v="0"/>
    <s v="theater/plays"/>
    <n v="90.3"/>
    <x v="3"/>
    <x v="3"/>
  </r>
  <r>
    <n v="435"/>
    <s v="Spence, Jackson and Kelly"/>
    <s v="Advanced discrete leverage"/>
    <n v="152400"/>
    <n v="178120"/>
    <n v="117"/>
    <x v="1"/>
    <n v="1713"/>
    <x v="6"/>
    <s v="EUR"/>
    <n v="1418623200"/>
    <x v="412"/>
    <n v="1419660000"/>
    <d v="2014-12-27T06:00:00"/>
    <b v="0"/>
    <b v="1"/>
    <s v="theater/plays"/>
    <n v="103.98131932282546"/>
    <x v="3"/>
    <x v="3"/>
  </r>
  <r>
    <n v="436"/>
    <s v="King-Nguyen"/>
    <s v="Open-source incremental throughput"/>
    <n v="1300"/>
    <n v="13678"/>
    <n v="1052"/>
    <x v="1"/>
    <n v="249"/>
    <x v="1"/>
    <s v="USD"/>
    <n v="1555736400"/>
    <x v="413"/>
    <n v="1555822800"/>
    <d v="2019-04-21T05:00:00"/>
    <b v="0"/>
    <b v="0"/>
    <s v="music/jazz"/>
    <n v="54.931726907630519"/>
    <x v="1"/>
    <x v="17"/>
  </r>
  <r>
    <n v="437"/>
    <s v="Hansen Group"/>
    <s v="Centralized regional interface"/>
    <n v="8100"/>
    <n v="9969"/>
    <n v="123"/>
    <x v="1"/>
    <n v="192"/>
    <x v="1"/>
    <s v="USD"/>
    <n v="1442120400"/>
    <x v="414"/>
    <n v="1442379600"/>
    <d v="2015-09-16T05:00:00"/>
    <b v="0"/>
    <b v="1"/>
    <s v="film &amp; video/animation"/>
    <n v="51.921875"/>
    <x v="4"/>
    <x v="10"/>
  </r>
  <r>
    <n v="438"/>
    <s v="Mathis, Hall and Hansen"/>
    <s v="Streamlined web-enabled knowledgebase"/>
    <n v="8300"/>
    <n v="14827"/>
    <n v="179"/>
    <x v="1"/>
    <n v="247"/>
    <x v="1"/>
    <s v="USD"/>
    <n v="1362376800"/>
    <x v="415"/>
    <n v="1364965200"/>
    <d v="2013-04-03T05:00:00"/>
    <b v="0"/>
    <b v="0"/>
    <s v="theater/plays"/>
    <n v="60.02834008097166"/>
    <x v="3"/>
    <x v="3"/>
  </r>
  <r>
    <n v="439"/>
    <s v="Cummings Inc"/>
    <s v="Digitized transitional monitoring"/>
    <n v="28400"/>
    <n v="100900"/>
    <n v="355"/>
    <x v="1"/>
    <n v="2293"/>
    <x v="1"/>
    <s v="USD"/>
    <n v="1478408400"/>
    <x v="416"/>
    <n v="1479016800"/>
    <d v="2016-11-13T06:00:00"/>
    <b v="0"/>
    <b v="0"/>
    <s v="film &amp; video/science fiction"/>
    <n v="44.003488879197555"/>
    <x v="4"/>
    <x v="22"/>
  </r>
  <r>
    <n v="440"/>
    <s v="Miller-Poole"/>
    <s v="Networked optimal adapter"/>
    <n v="102500"/>
    <n v="165954"/>
    <n v="162"/>
    <x v="1"/>
    <n v="3131"/>
    <x v="1"/>
    <s v="USD"/>
    <n v="1498798800"/>
    <x v="417"/>
    <n v="1499662800"/>
    <d v="2017-07-10T05:00:00"/>
    <b v="0"/>
    <b v="0"/>
    <s v="film &amp; video/television"/>
    <n v="53.003513254551258"/>
    <x v="4"/>
    <x v="19"/>
  </r>
  <r>
    <n v="441"/>
    <s v="Rodriguez-West"/>
    <s v="Automated optimal function"/>
    <n v="7000"/>
    <n v="1744"/>
    <n v="25"/>
    <x v="0"/>
    <n v="32"/>
    <x v="1"/>
    <s v="USD"/>
    <n v="1335416400"/>
    <x v="418"/>
    <n v="1337835600"/>
    <d v="2012-05-24T05:00:00"/>
    <b v="0"/>
    <b v="0"/>
    <s v="technology/wearables"/>
    <n v="54.5"/>
    <x v="2"/>
    <x v="8"/>
  </r>
  <r>
    <n v="442"/>
    <s v="Calderon, Bradford and Dean"/>
    <s v="Devolved system-worthy framework"/>
    <n v="5400"/>
    <n v="10731"/>
    <n v="199"/>
    <x v="1"/>
    <n v="143"/>
    <x v="6"/>
    <s v="EUR"/>
    <n v="1504328400"/>
    <x v="419"/>
    <n v="1505710800"/>
    <d v="2017-09-18T05:00:00"/>
    <b v="0"/>
    <b v="0"/>
    <s v="theater/plays"/>
    <n v="75.04195804195804"/>
    <x v="3"/>
    <x v="3"/>
  </r>
  <r>
    <n v="443"/>
    <s v="Clark-Bowman"/>
    <s v="Stand-alone user-facing service-desk"/>
    <n v="9300"/>
    <n v="3232"/>
    <n v="35"/>
    <x v="3"/>
    <n v="90"/>
    <x v="1"/>
    <s v="USD"/>
    <n v="1285822800"/>
    <x v="420"/>
    <n v="1287464400"/>
    <d v="2010-10-19T05:00:00"/>
    <b v="0"/>
    <b v="0"/>
    <s v="theater/plays"/>
    <n v="35.911111111111111"/>
    <x v="3"/>
    <x v="3"/>
  </r>
  <r>
    <n v="444"/>
    <s v="Hensley Ltd"/>
    <s v="Versatile global attitude"/>
    <n v="6200"/>
    <n v="10938"/>
    <n v="176"/>
    <x v="1"/>
    <n v="296"/>
    <x v="1"/>
    <s v="USD"/>
    <n v="1311483600"/>
    <x v="421"/>
    <n v="1311656400"/>
    <d v="2011-07-26T05:00:00"/>
    <b v="0"/>
    <b v="1"/>
    <s v="music/indie rock"/>
    <n v="36.952702702702702"/>
    <x v="1"/>
    <x v="7"/>
  </r>
  <r>
    <n v="445"/>
    <s v="Anderson-Pearson"/>
    <s v="Intuitive demand-driven Local Area Network"/>
    <n v="2100"/>
    <n v="10739"/>
    <n v="511"/>
    <x v="1"/>
    <n v="170"/>
    <x v="1"/>
    <s v="USD"/>
    <n v="1291356000"/>
    <x v="422"/>
    <n v="1293170400"/>
    <d v="2010-12-24T06:00:00"/>
    <b v="0"/>
    <b v="1"/>
    <s v="theater/plays"/>
    <n v="63.170588235294119"/>
    <x v="3"/>
    <x v="3"/>
  </r>
  <r>
    <n v="446"/>
    <s v="Martin, Martin and Solis"/>
    <s v="Assimilated uniform methodology"/>
    <n v="6800"/>
    <n v="5579"/>
    <n v="82"/>
    <x v="0"/>
    <n v="186"/>
    <x v="1"/>
    <s v="USD"/>
    <n v="1355810400"/>
    <x v="423"/>
    <n v="1355983200"/>
    <d v="2012-12-20T06:00:00"/>
    <b v="0"/>
    <b v="0"/>
    <s v="technology/wearables"/>
    <n v="29.99462365591398"/>
    <x v="2"/>
    <x v="8"/>
  </r>
  <r>
    <n v="447"/>
    <s v="Harrington-Harper"/>
    <s v="Self-enabling next generation algorithm"/>
    <n v="155200"/>
    <n v="37754"/>
    <n v="24"/>
    <x v="3"/>
    <n v="439"/>
    <x v="4"/>
    <s v="GBP"/>
    <n v="1513663200"/>
    <x v="424"/>
    <n v="1515045600"/>
    <d v="2018-01-04T06:00:00"/>
    <b v="0"/>
    <b v="0"/>
    <s v="film &amp; video/television"/>
    <n v="86"/>
    <x v="4"/>
    <x v="19"/>
  </r>
  <r>
    <n v="448"/>
    <s v="Price and Sons"/>
    <s v="Object-based demand-driven strategy"/>
    <n v="89900"/>
    <n v="45384"/>
    <n v="50"/>
    <x v="0"/>
    <n v="605"/>
    <x v="1"/>
    <s v="USD"/>
    <n v="1365915600"/>
    <x v="425"/>
    <n v="1366088400"/>
    <d v="2013-04-16T05:00:00"/>
    <b v="0"/>
    <b v="1"/>
    <s v="games/video games"/>
    <n v="75.014876033057845"/>
    <x v="6"/>
    <x v="11"/>
  </r>
  <r>
    <n v="449"/>
    <s v="Cuevas-Morales"/>
    <s v="Public-key coherent ability"/>
    <n v="900"/>
    <n v="8703"/>
    <n v="967"/>
    <x v="1"/>
    <n v="86"/>
    <x v="3"/>
    <s v="DKK"/>
    <n v="1551852000"/>
    <x v="426"/>
    <n v="1553317200"/>
    <d v="2019-03-23T05:00:00"/>
    <b v="0"/>
    <b v="0"/>
    <s v="games/video games"/>
    <n v="101.19767441860465"/>
    <x v="6"/>
    <x v="11"/>
  </r>
  <r>
    <n v="450"/>
    <s v="Delgado-Hatfield"/>
    <s v="Up-sized composite success"/>
    <n v="100"/>
    <n v="4"/>
    <n v="4"/>
    <x v="0"/>
    <n v="1"/>
    <x v="0"/>
    <s v="CAD"/>
    <n v="1540098000"/>
    <x v="427"/>
    <n v="1542088800"/>
    <d v="2018-11-13T06:00:00"/>
    <b v="0"/>
    <b v="0"/>
    <s v="film &amp; video/animation"/>
    <n v="4"/>
    <x v="4"/>
    <x v="10"/>
  </r>
  <r>
    <n v="451"/>
    <s v="Padilla-Porter"/>
    <s v="Innovative exuding matrix"/>
    <n v="148400"/>
    <n v="182302"/>
    <n v="123"/>
    <x v="1"/>
    <n v="6286"/>
    <x v="1"/>
    <s v="USD"/>
    <n v="1500440400"/>
    <x v="428"/>
    <n v="1503118800"/>
    <d v="2017-08-19T05:00:00"/>
    <b v="0"/>
    <b v="0"/>
    <s v="music/rock"/>
    <n v="29.001272669424118"/>
    <x v="1"/>
    <x v="1"/>
  </r>
  <r>
    <n v="452"/>
    <s v="Morris Group"/>
    <s v="Realigned impactful artificial intelligence"/>
    <n v="4800"/>
    <n v="3045"/>
    <n v="63"/>
    <x v="0"/>
    <n v="31"/>
    <x v="1"/>
    <s v="USD"/>
    <n v="1278392400"/>
    <x v="429"/>
    <n v="1278478800"/>
    <d v="2010-07-07T05:00:00"/>
    <b v="0"/>
    <b v="0"/>
    <s v="film &amp; video/drama"/>
    <n v="98.225806451612897"/>
    <x v="4"/>
    <x v="6"/>
  </r>
  <r>
    <n v="453"/>
    <s v="Saunders Ltd"/>
    <s v="Multi-layered multi-tasking secured line"/>
    <n v="182400"/>
    <n v="102749"/>
    <n v="56"/>
    <x v="0"/>
    <n v="1181"/>
    <x v="1"/>
    <s v="USD"/>
    <n v="1480572000"/>
    <x v="411"/>
    <n v="1484114400"/>
    <d v="2017-01-11T06:00:00"/>
    <b v="0"/>
    <b v="0"/>
    <s v="film &amp; video/science fiction"/>
    <n v="87.001693480101608"/>
    <x v="4"/>
    <x v="22"/>
  </r>
  <r>
    <n v="454"/>
    <s v="Woods Inc"/>
    <s v="Upgradable upward-trending portal"/>
    <n v="4000"/>
    <n v="1763"/>
    <n v="44"/>
    <x v="0"/>
    <n v="39"/>
    <x v="1"/>
    <s v="USD"/>
    <n v="1382331600"/>
    <x v="430"/>
    <n v="1385445600"/>
    <d v="2013-11-26T06:00:00"/>
    <b v="0"/>
    <b v="1"/>
    <s v="film &amp; video/drama"/>
    <n v="45.205128205128204"/>
    <x v="4"/>
    <x v="6"/>
  </r>
  <r>
    <n v="455"/>
    <s v="Villanueva, Wright and Richardson"/>
    <s v="Profit-focused global product"/>
    <n v="116500"/>
    <n v="137904"/>
    <n v="118"/>
    <x v="1"/>
    <n v="3727"/>
    <x v="1"/>
    <s v="USD"/>
    <n v="1316754000"/>
    <x v="431"/>
    <n v="1318741200"/>
    <d v="2011-10-16T05:00:00"/>
    <b v="0"/>
    <b v="0"/>
    <s v="theater/plays"/>
    <n v="37.001341561577675"/>
    <x v="3"/>
    <x v="3"/>
  </r>
  <r>
    <n v="456"/>
    <s v="Wilson, Brooks and Clark"/>
    <s v="Operative well-modulated data-warehouse"/>
    <n v="146400"/>
    <n v="152438"/>
    <n v="104"/>
    <x v="1"/>
    <n v="1605"/>
    <x v="1"/>
    <s v="USD"/>
    <n v="1518242400"/>
    <x v="432"/>
    <n v="1518242400"/>
    <d v="2018-02-10T06:00:00"/>
    <b v="0"/>
    <b v="1"/>
    <s v="music/indie rock"/>
    <n v="94.976947040498445"/>
    <x v="1"/>
    <x v="7"/>
  </r>
  <r>
    <n v="457"/>
    <s v="Sheppard, Smith and Spence"/>
    <s v="Cloned asymmetric functionalities"/>
    <n v="5000"/>
    <n v="1332"/>
    <n v="27"/>
    <x v="0"/>
    <n v="46"/>
    <x v="1"/>
    <s v="USD"/>
    <n v="1476421200"/>
    <x v="433"/>
    <n v="1476594000"/>
    <d v="2016-10-16T05:00:00"/>
    <b v="0"/>
    <b v="0"/>
    <s v="theater/plays"/>
    <n v="28.956521739130434"/>
    <x v="3"/>
    <x v="3"/>
  </r>
  <r>
    <n v="458"/>
    <s v="Wise, Thompson and Allen"/>
    <s v="Pre-emptive neutral portal"/>
    <n v="33800"/>
    <n v="118706"/>
    <n v="351"/>
    <x v="1"/>
    <n v="2120"/>
    <x v="1"/>
    <s v="USD"/>
    <n v="1269752400"/>
    <x v="434"/>
    <n v="1273554000"/>
    <d v="2010-05-11T05:00:00"/>
    <b v="0"/>
    <b v="0"/>
    <s v="theater/plays"/>
    <n v="55.993396226415094"/>
    <x v="3"/>
    <x v="3"/>
  </r>
  <r>
    <n v="459"/>
    <s v="Lane, Ryan and Chapman"/>
    <s v="Switchable demand-driven help-desk"/>
    <n v="6300"/>
    <n v="5674"/>
    <n v="90"/>
    <x v="0"/>
    <n v="105"/>
    <x v="1"/>
    <s v="USD"/>
    <n v="1419746400"/>
    <x v="435"/>
    <n v="1421906400"/>
    <d v="2015-01-22T06:00:00"/>
    <b v="0"/>
    <b v="0"/>
    <s v="film &amp; video/documentary"/>
    <n v="54.038095238095238"/>
    <x v="4"/>
    <x v="4"/>
  </r>
  <r>
    <n v="460"/>
    <s v="Rich, Alvarez and King"/>
    <s v="Business-focused static ability"/>
    <n v="2400"/>
    <n v="4119"/>
    <n v="172"/>
    <x v="1"/>
    <n v="50"/>
    <x v="1"/>
    <s v="USD"/>
    <n v="1281330000"/>
    <x v="8"/>
    <n v="1281589200"/>
    <d v="2010-08-12T05:00:00"/>
    <b v="0"/>
    <b v="0"/>
    <s v="theater/plays"/>
    <n v="82.38"/>
    <x v="3"/>
    <x v="3"/>
  </r>
  <r>
    <n v="461"/>
    <s v="Terry-Salinas"/>
    <s v="Networked secondary structure"/>
    <n v="98800"/>
    <n v="139354"/>
    <n v="141"/>
    <x v="1"/>
    <n v="2080"/>
    <x v="1"/>
    <s v="USD"/>
    <n v="1398661200"/>
    <x v="436"/>
    <n v="1400389200"/>
    <d v="2014-05-18T05:00:00"/>
    <b v="0"/>
    <b v="0"/>
    <s v="film &amp; video/drama"/>
    <n v="66.997115384615384"/>
    <x v="4"/>
    <x v="6"/>
  </r>
  <r>
    <n v="462"/>
    <s v="Wang-Rodriguez"/>
    <s v="Total multimedia website"/>
    <n v="188800"/>
    <n v="57734"/>
    <n v="31"/>
    <x v="0"/>
    <n v="535"/>
    <x v="1"/>
    <s v="USD"/>
    <n v="1359525600"/>
    <x v="385"/>
    <n v="1362808800"/>
    <d v="2013-03-09T06:00:00"/>
    <b v="0"/>
    <b v="0"/>
    <s v="games/mobile games"/>
    <n v="107.91401869158878"/>
    <x v="6"/>
    <x v="20"/>
  </r>
  <r>
    <n v="463"/>
    <s v="Mckee-Hill"/>
    <s v="Cross-platform upward-trending parallelism"/>
    <n v="134300"/>
    <n v="145265"/>
    <n v="108"/>
    <x v="1"/>
    <n v="2105"/>
    <x v="1"/>
    <s v="USD"/>
    <n v="1388469600"/>
    <x v="437"/>
    <n v="1388815200"/>
    <d v="2014-01-04T06:00:00"/>
    <b v="0"/>
    <b v="0"/>
    <s v="film &amp; video/animation"/>
    <n v="69.009501187648453"/>
    <x v="4"/>
    <x v="10"/>
  </r>
  <r>
    <n v="464"/>
    <s v="Gomez LLC"/>
    <s v="Pre-emptive mission-critical hardware"/>
    <n v="71200"/>
    <n v="95020"/>
    <n v="133"/>
    <x v="1"/>
    <n v="2436"/>
    <x v="1"/>
    <s v="USD"/>
    <n v="1518328800"/>
    <x v="438"/>
    <n v="1519538400"/>
    <d v="2018-02-25T06:00:00"/>
    <b v="0"/>
    <b v="0"/>
    <s v="theater/plays"/>
    <n v="39.006568144499177"/>
    <x v="3"/>
    <x v="3"/>
  </r>
  <r>
    <n v="465"/>
    <s v="Gonzalez-Robbins"/>
    <s v="Up-sized responsive protocol"/>
    <n v="4700"/>
    <n v="8829"/>
    <n v="188"/>
    <x v="1"/>
    <n v="80"/>
    <x v="1"/>
    <s v="USD"/>
    <n v="1517032800"/>
    <x v="439"/>
    <n v="1517810400"/>
    <d v="2018-02-05T06:00:00"/>
    <b v="0"/>
    <b v="0"/>
    <s v="publishing/translations"/>
    <n v="110.3625"/>
    <x v="5"/>
    <x v="18"/>
  </r>
  <r>
    <n v="466"/>
    <s v="Obrien and Sons"/>
    <s v="Pre-emptive transitional frame"/>
    <n v="1200"/>
    <n v="3984"/>
    <n v="332"/>
    <x v="1"/>
    <n v="42"/>
    <x v="1"/>
    <s v="USD"/>
    <n v="1368594000"/>
    <x v="440"/>
    <n v="1370581200"/>
    <d v="2013-06-07T05:00:00"/>
    <b v="0"/>
    <b v="1"/>
    <s v="technology/wearables"/>
    <n v="94.857142857142861"/>
    <x v="2"/>
    <x v="8"/>
  </r>
  <r>
    <n v="467"/>
    <s v="Shaw Ltd"/>
    <s v="Profit-focused content-based application"/>
    <n v="1400"/>
    <n v="8053"/>
    <n v="575"/>
    <x v="1"/>
    <n v="139"/>
    <x v="0"/>
    <s v="CAD"/>
    <n v="1448258400"/>
    <x v="441"/>
    <n v="1448863200"/>
    <d v="2015-11-30T06:00:00"/>
    <b v="0"/>
    <b v="1"/>
    <s v="technology/web"/>
    <n v="57.935251798561154"/>
    <x v="2"/>
    <x v="2"/>
  </r>
  <r>
    <n v="468"/>
    <s v="Hughes Inc"/>
    <s v="Streamlined neutral analyzer"/>
    <n v="4000"/>
    <n v="1620"/>
    <n v="41"/>
    <x v="0"/>
    <n v="16"/>
    <x v="1"/>
    <s v="USD"/>
    <n v="1555218000"/>
    <x v="442"/>
    <n v="1556600400"/>
    <d v="2019-04-30T05:00:00"/>
    <b v="0"/>
    <b v="0"/>
    <s v="theater/plays"/>
    <n v="101.25"/>
    <x v="3"/>
    <x v="3"/>
  </r>
  <r>
    <n v="469"/>
    <s v="Olsen-Ryan"/>
    <s v="Assimilated neutral utilization"/>
    <n v="5600"/>
    <n v="10328"/>
    <n v="184"/>
    <x v="1"/>
    <n v="159"/>
    <x v="1"/>
    <s v="USD"/>
    <n v="1431925200"/>
    <x v="443"/>
    <n v="1432098000"/>
    <d v="2015-05-20T05:00:00"/>
    <b v="0"/>
    <b v="0"/>
    <s v="film &amp; video/drama"/>
    <n v="64.95597484276729"/>
    <x v="4"/>
    <x v="6"/>
  </r>
  <r>
    <n v="470"/>
    <s v="Grimes, Holland and Sloan"/>
    <s v="Extended dedicated archive"/>
    <n v="3600"/>
    <n v="10289"/>
    <n v="286"/>
    <x v="1"/>
    <n v="381"/>
    <x v="1"/>
    <s v="USD"/>
    <n v="1481522400"/>
    <x v="315"/>
    <n v="1482127200"/>
    <d v="2016-12-19T06:00:00"/>
    <b v="0"/>
    <b v="0"/>
    <s v="technology/wearables"/>
    <n v="27.00524934383202"/>
    <x v="2"/>
    <x v="8"/>
  </r>
  <r>
    <n v="471"/>
    <s v="Perry and Sons"/>
    <s v="Configurable static help-desk"/>
    <n v="3100"/>
    <n v="9889"/>
    <n v="319"/>
    <x v="1"/>
    <n v="194"/>
    <x v="4"/>
    <s v="GBP"/>
    <n v="1335934800"/>
    <x v="444"/>
    <n v="1335934800"/>
    <d v="2012-05-02T05:00:00"/>
    <b v="0"/>
    <b v="1"/>
    <s v="food/food trucks"/>
    <n v="50.97422680412371"/>
    <x v="0"/>
    <x v="0"/>
  </r>
  <r>
    <n v="472"/>
    <s v="Turner, Young and Collins"/>
    <s v="Self-enabling clear-thinking framework"/>
    <n v="153800"/>
    <n v="60342"/>
    <n v="39"/>
    <x v="0"/>
    <n v="575"/>
    <x v="1"/>
    <s v="USD"/>
    <n v="1552280400"/>
    <x v="445"/>
    <n v="1556946000"/>
    <d v="2019-05-04T05:00:00"/>
    <b v="0"/>
    <b v="0"/>
    <s v="music/rock"/>
    <n v="104.94260869565217"/>
    <x v="1"/>
    <x v="1"/>
  </r>
  <r>
    <n v="473"/>
    <s v="Richardson Inc"/>
    <s v="Assimilated fault-tolerant capacity"/>
    <n v="5000"/>
    <n v="8907"/>
    <n v="178"/>
    <x v="1"/>
    <n v="106"/>
    <x v="1"/>
    <s v="USD"/>
    <n v="1529989200"/>
    <x v="446"/>
    <n v="1530075600"/>
    <d v="2018-06-27T05:00:00"/>
    <b v="0"/>
    <b v="0"/>
    <s v="music/electric music"/>
    <n v="84.028301886792448"/>
    <x v="1"/>
    <x v="5"/>
  </r>
  <r>
    <n v="474"/>
    <s v="Santos-Young"/>
    <s v="Enhanced neutral ability"/>
    <n v="4000"/>
    <n v="14606"/>
    <n v="365"/>
    <x v="1"/>
    <n v="142"/>
    <x v="1"/>
    <s v="USD"/>
    <n v="1418709600"/>
    <x v="447"/>
    <n v="1418796000"/>
    <d v="2014-12-17T06:00:00"/>
    <b v="0"/>
    <b v="0"/>
    <s v="film &amp; video/television"/>
    <n v="102.85915492957747"/>
    <x v="4"/>
    <x v="19"/>
  </r>
  <r>
    <n v="475"/>
    <s v="Nichols Ltd"/>
    <s v="Function-based attitude-oriented groupware"/>
    <n v="7400"/>
    <n v="8432"/>
    <n v="114"/>
    <x v="1"/>
    <n v="211"/>
    <x v="1"/>
    <s v="USD"/>
    <n v="1372136400"/>
    <x v="448"/>
    <n v="1372482000"/>
    <d v="2013-06-29T05:00:00"/>
    <b v="0"/>
    <b v="1"/>
    <s v="publishing/translations"/>
    <n v="39.962085308056871"/>
    <x v="5"/>
    <x v="18"/>
  </r>
  <r>
    <n v="476"/>
    <s v="Murphy PLC"/>
    <s v="Optional solution-oriented instruction set"/>
    <n v="191500"/>
    <n v="57122"/>
    <n v="30"/>
    <x v="0"/>
    <n v="1120"/>
    <x v="1"/>
    <s v="USD"/>
    <n v="1533877200"/>
    <x v="342"/>
    <n v="1534395600"/>
    <d v="2018-08-16T05:00:00"/>
    <b v="0"/>
    <b v="0"/>
    <s v="publishing/fiction"/>
    <n v="51.001785714285717"/>
    <x v="5"/>
    <x v="13"/>
  </r>
  <r>
    <n v="477"/>
    <s v="Hogan, Porter and Rivera"/>
    <s v="Organic object-oriented core"/>
    <n v="8500"/>
    <n v="4613"/>
    <n v="54"/>
    <x v="0"/>
    <n v="113"/>
    <x v="1"/>
    <s v="USD"/>
    <n v="1309064400"/>
    <x v="449"/>
    <n v="1311397200"/>
    <d v="2011-07-23T05:00:00"/>
    <b v="0"/>
    <b v="0"/>
    <s v="film &amp; video/science fiction"/>
    <n v="40.823008849557525"/>
    <x v="4"/>
    <x v="22"/>
  </r>
  <r>
    <n v="478"/>
    <s v="Lyons LLC"/>
    <s v="Balanced impactful circuit"/>
    <n v="68800"/>
    <n v="162603"/>
    <n v="236"/>
    <x v="1"/>
    <n v="2756"/>
    <x v="1"/>
    <s v="USD"/>
    <n v="1425877200"/>
    <x v="450"/>
    <n v="1426914000"/>
    <d v="2015-03-21T05:00:00"/>
    <b v="0"/>
    <b v="0"/>
    <s v="technology/wearables"/>
    <n v="58.999637155297535"/>
    <x v="2"/>
    <x v="8"/>
  </r>
  <r>
    <n v="479"/>
    <s v="Long-Greene"/>
    <s v="Future-proofed heuristic encryption"/>
    <n v="2400"/>
    <n v="12310"/>
    <n v="513"/>
    <x v="1"/>
    <n v="173"/>
    <x v="4"/>
    <s v="GBP"/>
    <n v="1501304400"/>
    <x v="451"/>
    <n v="1501477200"/>
    <d v="2017-07-31T05:00:00"/>
    <b v="0"/>
    <b v="0"/>
    <s v="food/food trucks"/>
    <n v="71.156069364161851"/>
    <x v="0"/>
    <x v="0"/>
  </r>
  <r>
    <n v="480"/>
    <s v="Robles-Hudson"/>
    <s v="Balanced bifurcated leverage"/>
    <n v="8600"/>
    <n v="8656"/>
    <n v="101"/>
    <x v="1"/>
    <n v="87"/>
    <x v="1"/>
    <s v="USD"/>
    <n v="1268287200"/>
    <x v="452"/>
    <n v="1269061200"/>
    <d v="2010-03-20T05:00:00"/>
    <b v="0"/>
    <b v="1"/>
    <s v="photography/photography books"/>
    <n v="99.494252873563212"/>
    <x v="7"/>
    <x v="14"/>
  </r>
  <r>
    <n v="481"/>
    <s v="Mcclure LLC"/>
    <s v="Sharable discrete budgetary management"/>
    <n v="196600"/>
    <n v="159931"/>
    <n v="81"/>
    <x v="0"/>
    <n v="1538"/>
    <x v="1"/>
    <s v="USD"/>
    <n v="1412139600"/>
    <x v="453"/>
    <n v="1415772000"/>
    <d v="2014-11-12T06:00:00"/>
    <b v="0"/>
    <b v="1"/>
    <s v="theater/plays"/>
    <n v="103.98634590377114"/>
    <x v="3"/>
    <x v="3"/>
  </r>
  <r>
    <n v="482"/>
    <s v="Martin, Russell and Baker"/>
    <s v="Focused solution-oriented instruction set"/>
    <n v="4200"/>
    <n v="689"/>
    <n v="16"/>
    <x v="0"/>
    <n v="9"/>
    <x v="1"/>
    <s v="USD"/>
    <n v="1330063200"/>
    <x v="454"/>
    <n v="1331013600"/>
    <d v="2012-03-06T06:00:00"/>
    <b v="0"/>
    <b v="1"/>
    <s v="publishing/fiction"/>
    <n v="76.555555555555557"/>
    <x v="5"/>
    <x v="13"/>
  </r>
  <r>
    <n v="483"/>
    <s v="Rice-Parker"/>
    <s v="Down-sized actuating infrastructure"/>
    <n v="91400"/>
    <n v="48236"/>
    <n v="53"/>
    <x v="0"/>
    <n v="554"/>
    <x v="1"/>
    <s v="USD"/>
    <n v="1576130400"/>
    <x v="455"/>
    <n v="1576735200"/>
    <d v="2019-12-19T06:00:00"/>
    <b v="0"/>
    <b v="0"/>
    <s v="theater/plays"/>
    <n v="87.068592057761734"/>
    <x v="3"/>
    <x v="3"/>
  </r>
  <r>
    <n v="484"/>
    <s v="Landry Inc"/>
    <s v="Synergistic cohesive adapter"/>
    <n v="29600"/>
    <n v="77021"/>
    <n v="260"/>
    <x v="1"/>
    <n v="1572"/>
    <x v="4"/>
    <s v="GBP"/>
    <n v="1407128400"/>
    <x v="456"/>
    <n v="1411362000"/>
    <d v="2014-09-22T05:00:00"/>
    <b v="0"/>
    <b v="1"/>
    <s v="food/food trucks"/>
    <n v="48.99554707379135"/>
    <x v="0"/>
    <x v="0"/>
  </r>
  <r>
    <n v="485"/>
    <s v="Richards-Davis"/>
    <s v="Quality-focused mission-critical structure"/>
    <n v="90600"/>
    <n v="27844"/>
    <n v="31"/>
    <x v="0"/>
    <n v="648"/>
    <x v="4"/>
    <s v="GBP"/>
    <n v="1560142800"/>
    <x v="457"/>
    <n v="1563685200"/>
    <d v="2019-07-21T05:00:00"/>
    <b v="0"/>
    <b v="0"/>
    <s v="theater/plays"/>
    <n v="42.969135802469133"/>
    <x v="3"/>
    <x v="3"/>
  </r>
  <r>
    <n v="486"/>
    <s v="Davis, Cox and Fox"/>
    <s v="Compatible exuding Graphical User Interface"/>
    <n v="5200"/>
    <n v="702"/>
    <n v="14"/>
    <x v="0"/>
    <n v="21"/>
    <x v="4"/>
    <s v="GBP"/>
    <n v="1520575200"/>
    <x v="458"/>
    <n v="1521867600"/>
    <d v="2018-03-24T05:00:00"/>
    <b v="0"/>
    <b v="1"/>
    <s v="publishing/translations"/>
    <n v="33.428571428571431"/>
    <x v="5"/>
    <x v="18"/>
  </r>
  <r>
    <n v="487"/>
    <s v="Smith-Wallace"/>
    <s v="Monitored 24/7 time-frame"/>
    <n v="110300"/>
    <n v="197024"/>
    <n v="179"/>
    <x v="1"/>
    <n v="2346"/>
    <x v="1"/>
    <s v="USD"/>
    <n v="1492664400"/>
    <x v="459"/>
    <n v="1495515600"/>
    <d v="2017-05-23T05:00:00"/>
    <b v="0"/>
    <b v="0"/>
    <s v="theater/plays"/>
    <n v="83.982949701619773"/>
    <x v="3"/>
    <x v="3"/>
  </r>
  <r>
    <n v="488"/>
    <s v="Cordova, Shaw and Wang"/>
    <s v="Virtual secondary open architecture"/>
    <n v="5300"/>
    <n v="11663"/>
    <n v="220"/>
    <x v="1"/>
    <n v="115"/>
    <x v="1"/>
    <s v="USD"/>
    <n v="1454479200"/>
    <x v="460"/>
    <n v="1455948000"/>
    <d v="2016-02-20T06:00:00"/>
    <b v="0"/>
    <b v="0"/>
    <s v="theater/plays"/>
    <n v="101.41739130434783"/>
    <x v="3"/>
    <x v="3"/>
  </r>
  <r>
    <n v="489"/>
    <s v="Clark Inc"/>
    <s v="Down-sized mobile time-frame"/>
    <n v="9200"/>
    <n v="9339"/>
    <n v="102"/>
    <x v="1"/>
    <n v="85"/>
    <x v="6"/>
    <s v="EUR"/>
    <n v="1281934800"/>
    <x v="461"/>
    <n v="1282366800"/>
    <d v="2010-08-21T05:00:00"/>
    <b v="0"/>
    <b v="0"/>
    <s v="technology/wearables"/>
    <n v="109.87058823529412"/>
    <x v="2"/>
    <x v="8"/>
  </r>
  <r>
    <n v="490"/>
    <s v="Young and Sons"/>
    <s v="Innovative disintermediate encryption"/>
    <n v="2400"/>
    <n v="4596"/>
    <n v="192"/>
    <x v="1"/>
    <n v="144"/>
    <x v="1"/>
    <s v="USD"/>
    <n v="1573970400"/>
    <x v="462"/>
    <n v="1574575200"/>
    <d v="2019-11-24T06:00:00"/>
    <b v="0"/>
    <b v="0"/>
    <s v="journalism/audio"/>
    <n v="31.916666666666668"/>
    <x v="8"/>
    <x v="23"/>
  </r>
  <r>
    <n v="491"/>
    <s v="Henson PLC"/>
    <s v="Universal contextually-based knowledgebase"/>
    <n v="56800"/>
    <n v="173437"/>
    <n v="305"/>
    <x v="1"/>
    <n v="2443"/>
    <x v="1"/>
    <s v="USD"/>
    <n v="1372654800"/>
    <x v="463"/>
    <n v="1374901200"/>
    <d v="2013-07-27T05:00:00"/>
    <b v="0"/>
    <b v="1"/>
    <s v="food/food trucks"/>
    <n v="70.993450675399103"/>
    <x v="0"/>
    <x v="0"/>
  </r>
  <r>
    <n v="492"/>
    <s v="Garcia Group"/>
    <s v="Persevering interactive matrix"/>
    <n v="191000"/>
    <n v="45831"/>
    <n v="24"/>
    <x v="3"/>
    <n v="595"/>
    <x v="1"/>
    <s v="USD"/>
    <n v="1275886800"/>
    <x v="464"/>
    <n v="1278910800"/>
    <d v="2010-07-12T05:00:00"/>
    <b v="1"/>
    <b v="1"/>
    <s v="film &amp; video/shorts"/>
    <n v="77.026890756302521"/>
    <x v="4"/>
    <x v="12"/>
  </r>
  <r>
    <n v="493"/>
    <s v="Adams, Walker and Wong"/>
    <s v="Seamless background framework"/>
    <n v="900"/>
    <n v="6514"/>
    <n v="724"/>
    <x v="1"/>
    <n v="64"/>
    <x v="1"/>
    <s v="USD"/>
    <n v="1561784400"/>
    <x v="465"/>
    <n v="1562907600"/>
    <d v="2019-07-12T05:00:00"/>
    <b v="0"/>
    <b v="0"/>
    <s v="photography/photography books"/>
    <n v="101.78125"/>
    <x v="7"/>
    <x v="14"/>
  </r>
  <r>
    <n v="494"/>
    <s v="Hopkins-Browning"/>
    <s v="Balanced upward-trending productivity"/>
    <n v="2500"/>
    <n v="13684"/>
    <n v="547"/>
    <x v="1"/>
    <n v="268"/>
    <x v="1"/>
    <s v="USD"/>
    <n v="1332392400"/>
    <x v="466"/>
    <n v="1332478800"/>
    <d v="2012-03-23T05:00:00"/>
    <b v="0"/>
    <b v="0"/>
    <s v="technology/wearables"/>
    <n v="51.059701492537314"/>
    <x v="2"/>
    <x v="8"/>
  </r>
  <r>
    <n v="495"/>
    <s v="Bell, Edwards and Andersen"/>
    <s v="Centralized clear-thinking solution"/>
    <n v="3200"/>
    <n v="13264"/>
    <n v="415"/>
    <x v="1"/>
    <n v="195"/>
    <x v="3"/>
    <s v="DKK"/>
    <n v="1402376400"/>
    <x v="467"/>
    <n v="1402722000"/>
    <d v="2014-06-14T05:00:00"/>
    <b v="0"/>
    <b v="0"/>
    <s v="theater/plays"/>
    <n v="68.02051282051282"/>
    <x v="3"/>
    <x v="3"/>
  </r>
  <r>
    <n v="496"/>
    <s v="Morales Group"/>
    <s v="Optimized bi-directional extranet"/>
    <n v="183800"/>
    <n v="1667"/>
    <n v="1"/>
    <x v="0"/>
    <n v="54"/>
    <x v="1"/>
    <s v="USD"/>
    <n v="1495342800"/>
    <x v="468"/>
    <n v="1496811600"/>
    <d v="2017-06-07T05:00:00"/>
    <b v="0"/>
    <b v="0"/>
    <s v="film &amp; video/animation"/>
    <n v="30.87037037037037"/>
    <x v="4"/>
    <x v="10"/>
  </r>
  <r>
    <n v="497"/>
    <s v="Lucero Group"/>
    <s v="Intuitive actuating benchmark"/>
    <n v="9800"/>
    <n v="3349"/>
    <n v="34"/>
    <x v="0"/>
    <n v="120"/>
    <x v="1"/>
    <s v="USD"/>
    <n v="1482213600"/>
    <x v="469"/>
    <n v="1482213600"/>
    <d v="2016-12-20T06:00:00"/>
    <b v="0"/>
    <b v="1"/>
    <s v="technology/wearables"/>
    <n v="27.908333333333335"/>
    <x v="2"/>
    <x v="8"/>
  </r>
  <r>
    <n v="498"/>
    <s v="Smith, Brown and Davis"/>
    <s v="Devolved background project"/>
    <n v="193400"/>
    <n v="46317"/>
    <n v="24"/>
    <x v="0"/>
    <n v="579"/>
    <x v="3"/>
    <s v="DKK"/>
    <n v="1420092000"/>
    <x v="470"/>
    <n v="1420264800"/>
    <d v="2015-01-03T06:00:00"/>
    <b v="0"/>
    <b v="0"/>
    <s v="technology/web"/>
    <n v="79.994818652849744"/>
    <x v="2"/>
    <x v="2"/>
  </r>
  <r>
    <n v="499"/>
    <s v="Hunt Group"/>
    <s v="Reverse-engineered executive emulation"/>
    <n v="163800"/>
    <n v="78743"/>
    <n v="48"/>
    <x v="0"/>
    <n v="2072"/>
    <x v="1"/>
    <s v="USD"/>
    <n v="1458018000"/>
    <x v="471"/>
    <n v="1458450000"/>
    <d v="2016-03-20T05:00:00"/>
    <b v="0"/>
    <b v="1"/>
    <s v="film &amp; video/documentary"/>
    <n v="38.003378378378379"/>
    <x v="4"/>
    <x v="4"/>
  </r>
  <r>
    <n v="500"/>
    <s v="Valdez Ltd"/>
    <s v="Team-oriented clear-thinking matrix"/>
    <n v="100"/>
    <n v="0"/>
    <n v="0"/>
    <x v="0"/>
    <n v="0"/>
    <x v="1"/>
    <s v="USD"/>
    <n v="1367384400"/>
    <x v="472"/>
    <n v="1369803600"/>
    <d v="2013-05-29T05:00:00"/>
    <b v="0"/>
    <b v="1"/>
    <s v="theater/plays"/>
    <e v="#DIV/0!"/>
    <x v="3"/>
    <x v="3"/>
  </r>
  <r>
    <n v="501"/>
    <s v="Mccann-Le"/>
    <s v="Focused coherent methodology"/>
    <n v="153600"/>
    <n v="107743"/>
    <n v="70"/>
    <x v="0"/>
    <n v="1796"/>
    <x v="1"/>
    <s v="USD"/>
    <n v="1363064400"/>
    <x v="473"/>
    <n v="1363237200"/>
    <d v="2013-03-14T05:00:00"/>
    <b v="0"/>
    <b v="0"/>
    <s v="film &amp; video/documentary"/>
    <n v="59.990534521158132"/>
    <x v="4"/>
    <x v="4"/>
  </r>
  <r>
    <n v="502"/>
    <s v="Johnson Inc"/>
    <s v="Reduced context-sensitive complexity"/>
    <n v="1300"/>
    <n v="6889"/>
    <n v="530"/>
    <x v="1"/>
    <n v="186"/>
    <x v="2"/>
    <s v="AUD"/>
    <n v="1343365200"/>
    <x v="474"/>
    <n v="1345870800"/>
    <d v="2012-08-25T05:00:00"/>
    <b v="0"/>
    <b v="1"/>
    <s v="games/video games"/>
    <n v="37.037634408602152"/>
    <x v="6"/>
    <x v="11"/>
  </r>
  <r>
    <n v="503"/>
    <s v="Collins LLC"/>
    <s v="Decentralized 4thgeneration time-frame"/>
    <n v="25500"/>
    <n v="45983"/>
    <n v="180"/>
    <x v="1"/>
    <n v="460"/>
    <x v="1"/>
    <s v="USD"/>
    <n v="1435726800"/>
    <x v="72"/>
    <n v="1437454800"/>
    <d v="2015-07-21T05:00:00"/>
    <b v="0"/>
    <b v="0"/>
    <s v="film &amp; video/drama"/>
    <n v="99.963043478260872"/>
    <x v="4"/>
    <x v="6"/>
  </r>
  <r>
    <n v="504"/>
    <s v="Smith-Miller"/>
    <s v="De-engineered cohesive moderator"/>
    <n v="7500"/>
    <n v="6924"/>
    <n v="92"/>
    <x v="0"/>
    <n v="62"/>
    <x v="6"/>
    <s v="EUR"/>
    <n v="1431925200"/>
    <x v="443"/>
    <n v="1432011600"/>
    <d v="2015-05-19T05:00:00"/>
    <b v="0"/>
    <b v="0"/>
    <s v="music/rock"/>
    <n v="111.6774193548387"/>
    <x v="1"/>
    <x v="1"/>
  </r>
  <r>
    <n v="505"/>
    <s v="Jensen-Vargas"/>
    <s v="Ameliorated explicit parallelism"/>
    <n v="89900"/>
    <n v="12497"/>
    <n v="14"/>
    <x v="0"/>
    <n v="347"/>
    <x v="1"/>
    <s v="USD"/>
    <n v="1362722400"/>
    <x v="475"/>
    <n v="1366347600"/>
    <d v="2013-04-19T05:00:00"/>
    <b v="0"/>
    <b v="1"/>
    <s v="publishing/radio &amp; podcasts"/>
    <n v="36.014409221902014"/>
    <x v="5"/>
    <x v="15"/>
  </r>
  <r>
    <n v="506"/>
    <s v="Robles, Bell and Gonzalez"/>
    <s v="Customizable background monitoring"/>
    <n v="18000"/>
    <n v="166874"/>
    <n v="927"/>
    <x v="1"/>
    <n v="2528"/>
    <x v="1"/>
    <s v="USD"/>
    <n v="1511416800"/>
    <x v="81"/>
    <n v="1512885600"/>
    <d v="2017-12-10T06:00:00"/>
    <b v="0"/>
    <b v="1"/>
    <s v="theater/plays"/>
    <n v="66.010284810126578"/>
    <x v="3"/>
    <x v="3"/>
  </r>
  <r>
    <n v="507"/>
    <s v="Turner, Miller and Francis"/>
    <s v="Compatible well-modulated budgetary management"/>
    <n v="2100"/>
    <n v="837"/>
    <n v="40"/>
    <x v="0"/>
    <n v="19"/>
    <x v="1"/>
    <s v="USD"/>
    <n v="1365483600"/>
    <x v="476"/>
    <n v="1369717200"/>
    <d v="2013-05-28T05:00:00"/>
    <b v="0"/>
    <b v="1"/>
    <s v="technology/web"/>
    <n v="44.05263157894737"/>
    <x v="2"/>
    <x v="2"/>
  </r>
  <r>
    <n v="508"/>
    <s v="Roberts Group"/>
    <s v="Up-sized radical pricing structure"/>
    <n v="172700"/>
    <n v="193820"/>
    <n v="112"/>
    <x v="1"/>
    <n v="3657"/>
    <x v="1"/>
    <s v="USD"/>
    <n v="1532840400"/>
    <x v="192"/>
    <n v="1534654800"/>
    <d v="2018-08-19T05:00:00"/>
    <b v="0"/>
    <b v="0"/>
    <s v="theater/plays"/>
    <n v="52.999726551818434"/>
    <x v="3"/>
    <x v="3"/>
  </r>
  <r>
    <n v="509"/>
    <s v="White LLC"/>
    <s v="Robust zero-defect project"/>
    <n v="168500"/>
    <n v="119510"/>
    <n v="71"/>
    <x v="0"/>
    <n v="1258"/>
    <x v="1"/>
    <s v="USD"/>
    <n v="1336194000"/>
    <x v="477"/>
    <n v="1337058000"/>
    <d v="2012-05-15T05:00:00"/>
    <b v="0"/>
    <b v="0"/>
    <s v="theater/plays"/>
    <n v="95"/>
    <x v="3"/>
    <x v="3"/>
  </r>
  <r>
    <n v="510"/>
    <s v="Best, Miller and Thomas"/>
    <s v="Re-engineered mobile task-force"/>
    <n v="7800"/>
    <n v="9289"/>
    <n v="119"/>
    <x v="1"/>
    <n v="131"/>
    <x v="2"/>
    <s v="AUD"/>
    <n v="1527742800"/>
    <x v="478"/>
    <n v="1529816400"/>
    <d v="2018-06-24T05:00:00"/>
    <b v="0"/>
    <b v="0"/>
    <s v="film &amp; video/drama"/>
    <n v="70.908396946564892"/>
    <x v="4"/>
    <x v="6"/>
  </r>
  <r>
    <n v="511"/>
    <s v="Smith-Mullins"/>
    <s v="User-centric intangible neural-net"/>
    <n v="147800"/>
    <n v="35498"/>
    <n v="24"/>
    <x v="0"/>
    <n v="362"/>
    <x v="1"/>
    <s v="USD"/>
    <n v="1564030800"/>
    <x v="479"/>
    <n v="1564894800"/>
    <d v="2019-08-04T05:00:00"/>
    <b v="0"/>
    <b v="0"/>
    <s v="theater/plays"/>
    <n v="98.060773480662988"/>
    <x v="3"/>
    <x v="3"/>
  </r>
  <r>
    <n v="512"/>
    <s v="Williams-Walsh"/>
    <s v="Organized explicit core"/>
    <n v="9100"/>
    <n v="12678"/>
    <n v="139"/>
    <x v="1"/>
    <n v="239"/>
    <x v="1"/>
    <s v="USD"/>
    <n v="1404536400"/>
    <x v="480"/>
    <n v="1404622800"/>
    <d v="2014-07-06T05:00:00"/>
    <b v="0"/>
    <b v="1"/>
    <s v="games/video games"/>
    <n v="53.046025104602514"/>
    <x v="6"/>
    <x v="11"/>
  </r>
  <r>
    <n v="513"/>
    <s v="Harrison, Blackwell and Mendez"/>
    <s v="Synchronized 6thgeneration adapter"/>
    <n v="8300"/>
    <n v="3260"/>
    <n v="39"/>
    <x v="3"/>
    <n v="35"/>
    <x v="1"/>
    <s v="USD"/>
    <n v="1284008400"/>
    <x v="180"/>
    <n v="1284181200"/>
    <d v="2010-09-11T05:00:00"/>
    <b v="0"/>
    <b v="0"/>
    <s v="film &amp; video/television"/>
    <n v="93.142857142857139"/>
    <x v="4"/>
    <x v="19"/>
  </r>
  <r>
    <n v="514"/>
    <s v="Sanchez, Bradley and Flores"/>
    <s v="Centralized motivating capacity"/>
    <n v="138700"/>
    <n v="31123"/>
    <n v="22"/>
    <x v="3"/>
    <n v="528"/>
    <x v="5"/>
    <s v="CHF"/>
    <n v="1386309600"/>
    <x v="481"/>
    <n v="1386741600"/>
    <d v="2013-12-11T06:00:00"/>
    <b v="0"/>
    <b v="1"/>
    <s v="music/rock"/>
    <n v="58.945075757575758"/>
    <x v="1"/>
    <x v="1"/>
  </r>
  <r>
    <n v="515"/>
    <s v="Cox LLC"/>
    <s v="Phased 24hour flexibility"/>
    <n v="8600"/>
    <n v="4797"/>
    <n v="56"/>
    <x v="0"/>
    <n v="133"/>
    <x v="0"/>
    <s v="CAD"/>
    <n v="1324620000"/>
    <x v="482"/>
    <n v="1324792800"/>
    <d v="2011-12-25T06:00:00"/>
    <b v="0"/>
    <b v="1"/>
    <s v="theater/plays"/>
    <n v="36.067669172932334"/>
    <x v="3"/>
    <x v="3"/>
  </r>
  <r>
    <n v="516"/>
    <s v="Morales-Odonnell"/>
    <s v="Exclusive 5thgeneration structure"/>
    <n v="125400"/>
    <n v="53324"/>
    <n v="43"/>
    <x v="0"/>
    <n v="846"/>
    <x v="1"/>
    <s v="USD"/>
    <n v="1281070800"/>
    <x v="194"/>
    <n v="1284354000"/>
    <d v="2010-09-13T05:00:00"/>
    <b v="0"/>
    <b v="0"/>
    <s v="publishing/nonfiction"/>
    <n v="63.030732860520096"/>
    <x v="5"/>
    <x v="9"/>
  </r>
  <r>
    <n v="517"/>
    <s v="Ramirez LLC"/>
    <s v="Multi-tiered maximized orchestration"/>
    <n v="5900"/>
    <n v="6608"/>
    <n v="112"/>
    <x v="1"/>
    <n v="78"/>
    <x v="1"/>
    <s v="USD"/>
    <n v="1493960400"/>
    <x v="483"/>
    <n v="1494392400"/>
    <d v="2017-05-10T05:00:00"/>
    <b v="0"/>
    <b v="0"/>
    <s v="food/food trucks"/>
    <n v="84.717948717948715"/>
    <x v="0"/>
    <x v="0"/>
  </r>
  <r>
    <n v="518"/>
    <s v="Ramirez Group"/>
    <s v="Open-architected uniform instruction set"/>
    <n v="8800"/>
    <n v="622"/>
    <n v="7"/>
    <x v="0"/>
    <n v="10"/>
    <x v="1"/>
    <s v="USD"/>
    <n v="1519365600"/>
    <x v="484"/>
    <n v="1519538400"/>
    <d v="2018-02-25T06:00:00"/>
    <b v="0"/>
    <b v="1"/>
    <s v="film &amp; video/animation"/>
    <n v="62.2"/>
    <x v="4"/>
    <x v="10"/>
  </r>
  <r>
    <n v="519"/>
    <s v="Marsh-Coleman"/>
    <s v="Exclusive asymmetric analyzer"/>
    <n v="177700"/>
    <n v="180802"/>
    <n v="102"/>
    <x v="1"/>
    <n v="1773"/>
    <x v="1"/>
    <s v="USD"/>
    <n v="1420696800"/>
    <x v="355"/>
    <n v="1421906400"/>
    <d v="2015-01-22T06:00:00"/>
    <b v="0"/>
    <b v="1"/>
    <s v="music/rock"/>
    <n v="101.97518330513255"/>
    <x v="1"/>
    <x v="1"/>
  </r>
  <r>
    <n v="520"/>
    <s v="Frederick, Jenkins and Collins"/>
    <s v="Organic radical collaboration"/>
    <n v="800"/>
    <n v="3406"/>
    <n v="426"/>
    <x v="1"/>
    <n v="32"/>
    <x v="1"/>
    <s v="USD"/>
    <n v="1555650000"/>
    <x v="485"/>
    <n v="1555909200"/>
    <d v="2019-04-22T05:00:00"/>
    <b v="0"/>
    <b v="0"/>
    <s v="theater/plays"/>
    <n v="106.4375"/>
    <x v="3"/>
    <x v="3"/>
  </r>
  <r>
    <n v="521"/>
    <s v="Wilson Ltd"/>
    <s v="Function-based multi-state software"/>
    <n v="7600"/>
    <n v="11061"/>
    <n v="146"/>
    <x v="1"/>
    <n v="369"/>
    <x v="1"/>
    <s v="USD"/>
    <n v="1471928400"/>
    <x v="486"/>
    <n v="1472446800"/>
    <d v="2016-08-29T05:00:00"/>
    <b v="0"/>
    <b v="1"/>
    <s v="film &amp; video/drama"/>
    <n v="29.975609756097562"/>
    <x v="4"/>
    <x v="6"/>
  </r>
  <r>
    <n v="522"/>
    <s v="Cline, Peterson and Lowery"/>
    <s v="Innovative static budgetary management"/>
    <n v="50500"/>
    <n v="16389"/>
    <n v="32"/>
    <x v="0"/>
    <n v="191"/>
    <x v="1"/>
    <s v="USD"/>
    <n v="1341291600"/>
    <x v="487"/>
    <n v="1342328400"/>
    <d v="2012-07-15T05:00:00"/>
    <b v="0"/>
    <b v="0"/>
    <s v="film &amp; video/shorts"/>
    <n v="85.806282722513089"/>
    <x v="4"/>
    <x v="12"/>
  </r>
  <r>
    <n v="523"/>
    <s v="Underwood, James and Jones"/>
    <s v="Triple-buffered holistic ability"/>
    <n v="900"/>
    <n v="6303"/>
    <n v="700"/>
    <x v="1"/>
    <n v="89"/>
    <x v="1"/>
    <s v="USD"/>
    <n v="1267682400"/>
    <x v="488"/>
    <n v="1268114400"/>
    <d v="2010-03-09T06:00:00"/>
    <b v="0"/>
    <b v="0"/>
    <s v="film &amp; video/shorts"/>
    <n v="70.82022471910112"/>
    <x v="4"/>
    <x v="12"/>
  </r>
  <r>
    <n v="524"/>
    <s v="Johnson-Contreras"/>
    <s v="Diverse scalable superstructure"/>
    <n v="96700"/>
    <n v="81136"/>
    <n v="84"/>
    <x v="0"/>
    <n v="1979"/>
    <x v="1"/>
    <s v="USD"/>
    <n v="1272258000"/>
    <x v="489"/>
    <n v="1273381200"/>
    <d v="2010-05-09T05:00:00"/>
    <b v="0"/>
    <b v="0"/>
    <s v="theater/plays"/>
    <n v="40.998484082870135"/>
    <x v="3"/>
    <x v="3"/>
  </r>
  <r>
    <n v="525"/>
    <s v="Greene, Lloyd and Sims"/>
    <s v="Balanced leadingedge data-warehouse"/>
    <n v="2100"/>
    <n v="1768"/>
    <n v="84"/>
    <x v="0"/>
    <n v="63"/>
    <x v="1"/>
    <s v="USD"/>
    <n v="1290492000"/>
    <x v="490"/>
    <n v="1290837600"/>
    <d v="2010-11-27T06:00:00"/>
    <b v="0"/>
    <b v="0"/>
    <s v="technology/wearables"/>
    <n v="28.063492063492063"/>
    <x v="2"/>
    <x v="8"/>
  </r>
  <r>
    <n v="526"/>
    <s v="Smith-Sparks"/>
    <s v="Digitized bandwidth-monitored open architecture"/>
    <n v="8300"/>
    <n v="12944"/>
    <n v="156"/>
    <x v="1"/>
    <n v="147"/>
    <x v="1"/>
    <s v="USD"/>
    <n v="1451109600"/>
    <x v="312"/>
    <n v="1454306400"/>
    <d v="2016-02-01T06:00:00"/>
    <b v="0"/>
    <b v="1"/>
    <s v="theater/plays"/>
    <n v="88.054421768707485"/>
    <x v="3"/>
    <x v="3"/>
  </r>
  <r>
    <n v="527"/>
    <s v="Rosario-Smith"/>
    <s v="Enterprise-wide intermediate portal"/>
    <n v="189200"/>
    <n v="188480"/>
    <n v="100"/>
    <x v="0"/>
    <n v="6080"/>
    <x v="0"/>
    <s v="CAD"/>
    <n v="1454652000"/>
    <x v="491"/>
    <n v="1457762400"/>
    <d v="2016-03-12T06:00:00"/>
    <b v="0"/>
    <b v="0"/>
    <s v="film &amp; video/animation"/>
    <n v="31"/>
    <x v="4"/>
    <x v="10"/>
  </r>
  <r>
    <n v="528"/>
    <s v="Avila, Ford and Welch"/>
    <s v="Focused leadingedge matrix"/>
    <n v="9000"/>
    <n v="7227"/>
    <n v="80"/>
    <x v="0"/>
    <n v="80"/>
    <x v="4"/>
    <s v="GBP"/>
    <n v="1385186400"/>
    <x v="492"/>
    <n v="1389074400"/>
    <d v="2014-01-07T06:00:00"/>
    <b v="0"/>
    <b v="0"/>
    <s v="music/indie rock"/>
    <n v="90.337500000000006"/>
    <x v="1"/>
    <x v="7"/>
  </r>
  <r>
    <n v="529"/>
    <s v="Gallegos Inc"/>
    <s v="Seamless logistical encryption"/>
    <n v="5100"/>
    <n v="574"/>
    <n v="11"/>
    <x v="0"/>
    <n v="9"/>
    <x v="1"/>
    <s v="USD"/>
    <n v="1399698000"/>
    <x v="493"/>
    <n v="1402117200"/>
    <d v="2014-06-07T05:00:00"/>
    <b v="0"/>
    <b v="0"/>
    <s v="games/video games"/>
    <n v="63.777777777777779"/>
    <x v="6"/>
    <x v="11"/>
  </r>
  <r>
    <n v="530"/>
    <s v="Morrow, Santiago and Soto"/>
    <s v="Stand-alone human-resource workforce"/>
    <n v="105000"/>
    <n v="96328"/>
    <n v="92"/>
    <x v="0"/>
    <n v="1784"/>
    <x v="1"/>
    <s v="USD"/>
    <n v="1283230800"/>
    <x v="494"/>
    <n v="1284440400"/>
    <d v="2010-09-14T05:00:00"/>
    <b v="0"/>
    <b v="1"/>
    <s v="publishing/fiction"/>
    <n v="53.995515695067262"/>
    <x v="5"/>
    <x v="13"/>
  </r>
  <r>
    <n v="531"/>
    <s v="Berry-Richardson"/>
    <s v="Automated zero tolerance implementation"/>
    <n v="186700"/>
    <n v="178338"/>
    <n v="96"/>
    <x v="2"/>
    <n v="3640"/>
    <x v="5"/>
    <s v="CHF"/>
    <n v="1384149600"/>
    <x v="495"/>
    <n v="1388988000"/>
    <d v="2014-01-06T06:00:00"/>
    <b v="0"/>
    <b v="0"/>
    <s v="games/video games"/>
    <n v="48.993956043956047"/>
    <x v="6"/>
    <x v="11"/>
  </r>
  <r>
    <n v="532"/>
    <s v="Cordova-Torres"/>
    <s v="Pre-emptive grid-enabled contingency"/>
    <n v="1600"/>
    <n v="8046"/>
    <n v="503"/>
    <x v="1"/>
    <n v="126"/>
    <x v="0"/>
    <s v="CAD"/>
    <n v="1516860000"/>
    <x v="496"/>
    <n v="1516946400"/>
    <d v="2018-01-26T06:00:00"/>
    <b v="0"/>
    <b v="0"/>
    <s v="theater/plays"/>
    <n v="63.857142857142854"/>
    <x v="3"/>
    <x v="3"/>
  </r>
  <r>
    <n v="533"/>
    <s v="Holt, Bernard and Johnson"/>
    <s v="Multi-lateral didactic encoding"/>
    <n v="115600"/>
    <n v="184086"/>
    <n v="159"/>
    <x v="1"/>
    <n v="2218"/>
    <x v="4"/>
    <s v="GBP"/>
    <n v="1374642000"/>
    <x v="497"/>
    <n v="1377752400"/>
    <d v="2013-08-29T05:00:00"/>
    <b v="0"/>
    <b v="0"/>
    <s v="music/indie rock"/>
    <n v="82.996393146979258"/>
    <x v="1"/>
    <x v="7"/>
  </r>
  <r>
    <n v="534"/>
    <s v="Clark, Mccormick and Mendoza"/>
    <s v="Self-enabling didactic orchestration"/>
    <n v="89100"/>
    <n v="13385"/>
    <n v="15"/>
    <x v="0"/>
    <n v="243"/>
    <x v="1"/>
    <s v="USD"/>
    <n v="1534482000"/>
    <x v="498"/>
    <n v="1534568400"/>
    <d v="2018-08-18T05:00:00"/>
    <b v="0"/>
    <b v="1"/>
    <s v="film &amp; video/drama"/>
    <n v="55.08230452674897"/>
    <x v="4"/>
    <x v="6"/>
  </r>
  <r>
    <n v="535"/>
    <s v="Garrison LLC"/>
    <s v="Profit-focused 24/7 data-warehouse"/>
    <n v="2600"/>
    <n v="12533"/>
    <n v="482"/>
    <x v="1"/>
    <n v="202"/>
    <x v="6"/>
    <s v="EUR"/>
    <n v="1528434000"/>
    <x v="499"/>
    <n v="1528606800"/>
    <d v="2018-06-10T05:00:00"/>
    <b v="0"/>
    <b v="1"/>
    <s v="theater/plays"/>
    <n v="62.044554455445542"/>
    <x v="3"/>
    <x v="3"/>
  </r>
  <r>
    <n v="536"/>
    <s v="Shannon-Olson"/>
    <s v="Enhanced methodical middleware"/>
    <n v="9800"/>
    <n v="14697"/>
    <n v="150"/>
    <x v="1"/>
    <n v="140"/>
    <x v="6"/>
    <s v="EUR"/>
    <n v="1282626000"/>
    <x v="500"/>
    <n v="1284872400"/>
    <d v="2010-09-19T05:00:00"/>
    <b v="0"/>
    <b v="0"/>
    <s v="publishing/fiction"/>
    <n v="104.97857142857143"/>
    <x v="5"/>
    <x v="13"/>
  </r>
  <r>
    <n v="537"/>
    <s v="Murillo-Mcfarland"/>
    <s v="Synchronized client-driven projection"/>
    <n v="84400"/>
    <n v="98935"/>
    <n v="117"/>
    <x v="1"/>
    <n v="1052"/>
    <x v="3"/>
    <s v="DKK"/>
    <n v="1535605200"/>
    <x v="501"/>
    <n v="1537592400"/>
    <d v="2018-09-22T05:00:00"/>
    <b v="1"/>
    <b v="1"/>
    <s v="film &amp; video/documentary"/>
    <n v="94.044676806083643"/>
    <x v="4"/>
    <x v="4"/>
  </r>
  <r>
    <n v="538"/>
    <s v="Young, Gilbert and Escobar"/>
    <s v="Networked didactic time-frame"/>
    <n v="151300"/>
    <n v="57034"/>
    <n v="38"/>
    <x v="0"/>
    <n v="1296"/>
    <x v="1"/>
    <s v="USD"/>
    <n v="1379826000"/>
    <x v="502"/>
    <n v="1381208400"/>
    <d v="2013-10-08T05:00:00"/>
    <b v="0"/>
    <b v="0"/>
    <s v="games/mobile games"/>
    <n v="44.007716049382715"/>
    <x v="6"/>
    <x v="20"/>
  </r>
  <r>
    <n v="539"/>
    <s v="Thomas, Welch and Santana"/>
    <s v="Assimilated exuding toolset"/>
    <n v="9800"/>
    <n v="7120"/>
    <n v="73"/>
    <x v="0"/>
    <n v="77"/>
    <x v="1"/>
    <s v="USD"/>
    <n v="1561957200"/>
    <x v="503"/>
    <n v="1562475600"/>
    <d v="2019-07-07T05:00:00"/>
    <b v="0"/>
    <b v="1"/>
    <s v="food/food trucks"/>
    <n v="92.467532467532465"/>
    <x v="0"/>
    <x v="0"/>
  </r>
  <r>
    <n v="540"/>
    <s v="Brown-Pena"/>
    <s v="Front-line client-server secured line"/>
    <n v="5300"/>
    <n v="14097"/>
    <n v="266"/>
    <x v="1"/>
    <n v="247"/>
    <x v="1"/>
    <s v="USD"/>
    <n v="1525496400"/>
    <x v="504"/>
    <n v="1527397200"/>
    <d v="2018-05-27T05:00:00"/>
    <b v="0"/>
    <b v="0"/>
    <s v="photography/photography books"/>
    <n v="57.072874493927124"/>
    <x v="7"/>
    <x v="14"/>
  </r>
  <r>
    <n v="541"/>
    <s v="Holder, Caldwell and Vance"/>
    <s v="Polarized systemic Internet solution"/>
    <n v="178000"/>
    <n v="43086"/>
    <n v="24"/>
    <x v="0"/>
    <n v="395"/>
    <x v="6"/>
    <s v="EUR"/>
    <n v="1433912400"/>
    <x v="505"/>
    <n v="1436158800"/>
    <d v="2015-07-06T05:00:00"/>
    <b v="0"/>
    <b v="0"/>
    <s v="games/mobile games"/>
    <n v="109.07848101265823"/>
    <x v="6"/>
    <x v="20"/>
  </r>
  <r>
    <n v="542"/>
    <s v="Harrison-Bridges"/>
    <s v="Profit-focused exuding moderator"/>
    <n v="77000"/>
    <n v="1930"/>
    <n v="3"/>
    <x v="0"/>
    <n v="49"/>
    <x v="4"/>
    <s v="GBP"/>
    <n v="1453442400"/>
    <x v="506"/>
    <n v="1456034400"/>
    <d v="2016-02-21T06:00:00"/>
    <b v="0"/>
    <b v="0"/>
    <s v="music/indie rock"/>
    <n v="39.387755102040813"/>
    <x v="1"/>
    <x v="7"/>
  </r>
  <r>
    <n v="543"/>
    <s v="Johnson, Murphy and Peterson"/>
    <s v="Cross-group high-level moderator"/>
    <n v="84900"/>
    <n v="13864"/>
    <n v="16"/>
    <x v="0"/>
    <n v="180"/>
    <x v="1"/>
    <s v="USD"/>
    <n v="1378875600"/>
    <x v="507"/>
    <n v="1380171600"/>
    <d v="2013-09-26T05:00:00"/>
    <b v="0"/>
    <b v="0"/>
    <s v="games/video games"/>
    <n v="77.022222222222226"/>
    <x v="6"/>
    <x v="11"/>
  </r>
  <r>
    <n v="544"/>
    <s v="Taylor Inc"/>
    <s v="Public-key 3rdgeneration system engine"/>
    <n v="2800"/>
    <n v="7742"/>
    <n v="277"/>
    <x v="1"/>
    <n v="84"/>
    <x v="1"/>
    <s v="USD"/>
    <n v="1452232800"/>
    <x v="508"/>
    <n v="1453356000"/>
    <d v="2016-01-21T06:00:00"/>
    <b v="0"/>
    <b v="0"/>
    <s v="music/rock"/>
    <n v="92.166666666666671"/>
    <x v="1"/>
    <x v="1"/>
  </r>
  <r>
    <n v="545"/>
    <s v="Deleon and Sons"/>
    <s v="Organized value-added access"/>
    <n v="184800"/>
    <n v="164109"/>
    <n v="89"/>
    <x v="0"/>
    <n v="2690"/>
    <x v="1"/>
    <s v="USD"/>
    <n v="1577253600"/>
    <x v="509"/>
    <n v="1578981600"/>
    <d v="2020-01-14T06:00:00"/>
    <b v="0"/>
    <b v="0"/>
    <s v="theater/plays"/>
    <n v="61.007063197026021"/>
    <x v="3"/>
    <x v="3"/>
  </r>
  <r>
    <n v="546"/>
    <s v="Benjamin, Paul and Ferguson"/>
    <s v="Cloned global Graphical User Interface"/>
    <n v="4200"/>
    <n v="6870"/>
    <n v="164"/>
    <x v="1"/>
    <n v="88"/>
    <x v="1"/>
    <s v="USD"/>
    <n v="1537160400"/>
    <x v="510"/>
    <n v="1537419600"/>
    <d v="2018-09-20T05:00:00"/>
    <b v="0"/>
    <b v="1"/>
    <s v="theater/plays"/>
    <n v="78.068181818181813"/>
    <x v="3"/>
    <x v="3"/>
  </r>
  <r>
    <n v="547"/>
    <s v="Hardin-Dixon"/>
    <s v="Focused solution-oriented matrix"/>
    <n v="1300"/>
    <n v="12597"/>
    <n v="969"/>
    <x v="1"/>
    <n v="156"/>
    <x v="1"/>
    <s v="USD"/>
    <n v="1422165600"/>
    <x v="511"/>
    <n v="1423202400"/>
    <d v="2015-02-06T06:00:00"/>
    <b v="0"/>
    <b v="0"/>
    <s v="film &amp; video/drama"/>
    <n v="80.75"/>
    <x v="4"/>
    <x v="6"/>
  </r>
  <r>
    <n v="548"/>
    <s v="York-Pitts"/>
    <s v="Monitored discrete toolset"/>
    <n v="66100"/>
    <n v="179074"/>
    <n v="271"/>
    <x v="1"/>
    <n v="2985"/>
    <x v="1"/>
    <s v="USD"/>
    <n v="1459486800"/>
    <x v="512"/>
    <n v="1460610000"/>
    <d v="2016-04-14T05:00:00"/>
    <b v="0"/>
    <b v="0"/>
    <s v="theater/plays"/>
    <n v="59.991289782244557"/>
    <x v="3"/>
    <x v="3"/>
  </r>
  <r>
    <n v="549"/>
    <s v="Jarvis and Sons"/>
    <s v="Business-focused intermediate system engine"/>
    <n v="29500"/>
    <n v="83843"/>
    <n v="284"/>
    <x v="1"/>
    <n v="762"/>
    <x v="1"/>
    <s v="USD"/>
    <n v="1369717200"/>
    <x v="513"/>
    <n v="1370494800"/>
    <d v="2013-06-06T05:00:00"/>
    <b v="0"/>
    <b v="0"/>
    <s v="technology/wearables"/>
    <n v="110.03018372703411"/>
    <x v="2"/>
    <x v="8"/>
  </r>
  <r>
    <n v="550"/>
    <s v="Morrison-Henderson"/>
    <s v="De-engineered disintermediate encoding"/>
    <n v="100"/>
    <n v="4"/>
    <n v="4"/>
    <x v="3"/>
    <n v="1"/>
    <x v="5"/>
    <s v="CHF"/>
    <n v="1330495200"/>
    <x v="514"/>
    <n v="1332306000"/>
    <d v="2012-03-21T05:00:00"/>
    <b v="0"/>
    <b v="0"/>
    <s v="music/indie rock"/>
    <n v="4"/>
    <x v="1"/>
    <x v="7"/>
  </r>
  <r>
    <n v="551"/>
    <s v="Martin-James"/>
    <s v="Streamlined upward-trending analyzer"/>
    <n v="180100"/>
    <n v="105598"/>
    <n v="59"/>
    <x v="0"/>
    <n v="2779"/>
    <x v="2"/>
    <s v="AUD"/>
    <n v="1419055200"/>
    <x v="515"/>
    <n v="1422511200"/>
    <d v="2015-01-29T06:00:00"/>
    <b v="0"/>
    <b v="1"/>
    <s v="technology/web"/>
    <n v="37.99856063332134"/>
    <x v="2"/>
    <x v="2"/>
  </r>
  <r>
    <n v="552"/>
    <s v="Mercer, Solomon and Singleton"/>
    <s v="Distributed human-resource policy"/>
    <n v="9000"/>
    <n v="8866"/>
    <n v="99"/>
    <x v="0"/>
    <n v="92"/>
    <x v="1"/>
    <s v="USD"/>
    <n v="1480140000"/>
    <x v="516"/>
    <n v="1480312800"/>
    <d v="2016-11-28T06:00:00"/>
    <b v="0"/>
    <b v="0"/>
    <s v="theater/plays"/>
    <n v="96.369565217391298"/>
    <x v="3"/>
    <x v="3"/>
  </r>
  <r>
    <n v="553"/>
    <s v="Dougherty, Austin and Mills"/>
    <s v="De-engineered 5thgeneration contingency"/>
    <n v="170600"/>
    <n v="75022"/>
    <n v="44"/>
    <x v="0"/>
    <n v="1028"/>
    <x v="1"/>
    <s v="USD"/>
    <n v="1293948000"/>
    <x v="517"/>
    <n v="1294034400"/>
    <d v="2011-01-03T06:00:00"/>
    <b v="0"/>
    <b v="0"/>
    <s v="music/rock"/>
    <n v="72.978599221789878"/>
    <x v="1"/>
    <x v="1"/>
  </r>
  <r>
    <n v="554"/>
    <s v="Ritter PLC"/>
    <s v="Multi-channeled upward-trending application"/>
    <n v="9500"/>
    <n v="14408"/>
    <n v="152"/>
    <x v="1"/>
    <n v="554"/>
    <x v="0"/>
    <s v="CAD"/>
    <n v="1482127200"/>
    <x v="518"/>
    <n v="1482645600"/>
    <d v="2016-12-25T06:00:00"/>
    <b v="0"/>
    <b v="0"/>
    <s v="music/indie rock"/>
    <n v="26.007220216606498"/>
    <x v="1"/>
    <x v="7"/>
  </r>
  <r>
    <n v="555"/>
    <s v="Anderson Group"/>
    <s v="Organic maximized database"/>
    <n v="6300"/>
    <n v="14089"/>
    <n v="224"/>
    <x v="1"/>
    <n v="135"/>
    <x v="3"/>
    <s v="DKK"/>
    <n v="1396414800"/>
    <x v="519"/>
    <n v="1399093200"/>
    <d v="2014-05-03T05:00:00"/>
    <b v="0"/>
    <b v="0"/>
    <s v="music/rock"/>
    <n v="104.36296296296297"/>
    <x v="1"/>
    <x v="1"/>
  </r>
  <r>
    <n v="556"/>
    <s v="Smith and Sons"/>
    <s v="Grass-roots 24/7 attitude"/>
    <n v="5200"/>
    <n v="12467"/>
    <n v="240"/>
    <x v="1"/>
    <n v="122"/>
    <x v="1"/>
    <s v="USD"/>
    <n v="1315285200"/>
    <x v="520"/>
    <n v="1315890000"/>
    <d v="2011-09-13T05:00:00"/>
    <b v="0"/>
    <b v="1"/>
    <s v="publishing/translations"/>
    <n v="102.18852459016394"/>
    <x v="5"/>
    <x v="18"/>
  </r>
  <r>
    <n v="557"/>
    <s v="Lam-Hamilton"/>
    <s v="Team-oriented global strategy"/>
    <n v="6000"/>
    <n v="11960"/>
    <n v="199"/>
    <x v="1"/>
    <n v="221"/>
    <x v="1"/>
    <s v="USD"/>
    <n v="1443762000"/>
    <x v="521"/>
    <n v="1444021200"/>
    <d v="2015-10-05T05:00:00"/>
    <b v="0"/>
    <b v="1"/>
    <s v="film &amp; video/science fiction"/>
    <n v="54.117647058823529"/>
    <x v="4"/>
    <x v="22"/>
  </r>
  <r>
    <n v="558"/>
    <s v="Ho Ltd"/>
    <s v="Enhanced client-driven capacity"/>
    <n v="5800"/>
    <n v="7966"/>
    <n v="137"/>
    <x v="1"/>
    <n v="126"/>
    <x v="1"/>
    <s v="USD"/>
    <n v="1456293600"/>
    <x v="522"/>
    <n v="1460005200"/>
    <d v="2016-04-07T05:00:00"/>
    <b v="0"/>
    <b v="0"/>
    <s v="theater/plays"/>
    <n v="63.222222222222221"/>
    <x v="3"/>
    <x v="3"/>
  </r>
  <r>
    <n v="559"/>
    <s v="Brown, Estrada and Jensen"/>
    <s v="Exclusive systematic productivity"/>
    <n v="105300"/>
    <n v="106321"/>
    <n v="101"/>
    <x v="1"/>
    <n v="1022"/>
    <x v="1"/>
    <s v="USD"/>
    <n v="1470114000"/>
    <x v="523"/>
    <n v="1470718800"/>
    <d v="2016-08-09T05:00:00"/>
    <b v="0"/>
    <b v="0"/>
    <s v="theater/plays"/>
    <n v="104.03228962818004"/>
    <x v="3"/>
    <x v="3"/>
  </r>
  <r>
    <n v="560"/>
    <s v="Hunt LLC"/>
    <s v="Re-engineered radical policy"/>
    <n v="20000"/>
    <n v="158832"/>
    <n v="794"/>
    <x v="1"/>
    <n v="3177"/>
    <x v="1"/>
    <s v="USD"/>
    <n v="1321596000"/>
    <x v="524"/>
    <n v="1325052000"/>
    <d v="2011-12-28T06:00:00"/>
    <b v="0"/>
    <b v="0"/>
    <s v="film &amp; video/animation"/>
    <n v="49.994334277620396"/>
    <x v="4"/>
    <x v="10"/>
  </r>
  <r>
    <n v="561"/>
    <s v="Fowler-Smith"/>
    <s v="Down-sized logistical adapter"/>
    <n v="3000"/>
    <n v="11091"/>
    <n v="370"/>
    <x v="1"/>
    <n v="198"/>
    <x v="5"/>
    <s v="CHF"/>
    <n v="1318827600"/>
    <x v="525"/>
    <n v="1319000400"/>
    <d v="2011-10-19T05:00:00"/>
    <b v="0"/>
    <b v="0"/>
    <s v="theater/plays"/>
    <n v="56.015151515151516"/>
    <x v="3"/>
    <x v="3"/>
  </r>
  <r>
    <n v="562"/>
    <s v="Blair Inc"/>
    <s v="Configurable bandwidth-monitored throughput"/>
    <n v="9900"/>
    <n v="1269"/>
    <n v="13"/>
    <x v="0"/>
    <n v="26"/>
    <x v="5"/>
    <s v="CHF"/>
    <n v="1552366800"/>
    <x v="188"/>
    <n v="1552539600"/>
    <d v="2019-03-14T05:00:00"/>
    <b v="0"/>
    <b v="0"/>
    <s v="music/rock"/>
    <n v="48.807692307692307"/>
    <x v="1"/>
    <x v="1"/>
  </r>
  <r>
    <n v="563"/>
    <s v="Kelley, Stanton and Sanchez"/>
    <s v="Optional tangible pricing structure"/>
    <n v="3700"/>
    <n v="5107"/>
    <n v="138"/>
    <x v="1"/>
    <n v="85"/>
    <x v="2"/>
    <s v="AUD"/>
    <n v="1542088800"/>
    <x v="526"/>
    <n v="1543816800"/>
    <d v="2018-12-03T06:00:00"/>
    <b v="0"/>
    <b v="0"/>
    <s v="film &amp; video/documentary"/>
    <n v="60.082352941176474"/>
    <x v="4"/>
    <x v="4"/>
  </r>
  <r>
    <n v="564"/>
    <s v="Hernandez-Macdonald"/>
    <s v="Organic high-level implementation"/>
    <n v="168700"/>
    <n v="141393"/>
    <n v="84"/>
    <x v="0"/>
    <n v="1790"/>
    <x v="1"/>
    <s v="USD"/>
    <n v="1426395600"/>
    <x v="527"/>
    <n v="1427086800"/>
    <d v="2015-03-23T05:00:00"/>
    <b v="0"/>
    <b v="0"/>
    <s v="theater/plays"/>
    <n v="78.990502793296088"/>
    <x v="3"/>
    <x v="3"/>
  </r>
  <r>
    <n v="565"/>
    <s v="Joseph LLC"/>
    <s v="Decentralized logistical collaboration"/>
    <n v="94900"/>
    <n v="194166"/>
    <n v="205"/>
    <x v="1"/>
    <n v="3596"/>
    <x v="1"/>
    <s v="USD"/>
    <n v="1321336800"/>
    <x v="528"/>
    <n v="1323064800"/>
    <d v="2011-12-05T06:00:00"/>
    <b v="0"/>
    <b v="0"/>
    <s v="theater/plays"/>
    <n v="53.99499443826474"/>
    <x v="3"/>
    <x v="3"/>
  </r>
  <r>
    <n v="566"/>
    <s v="Webb-Smith"/>
    <s v="Advanced content-based installation"/>
    <n v="9300"/>
    <n v="4124"/>
    <n v="44"/>
    <x v="0"/>
    <n v="37"/>
    <x v="1"/>
    <s v="USD"/>
    <n v="1456293600"/>
    <x v="522"/>
    <n v="1458277200"/>
    <d v="2016-03-18T05:00:00"/>
    <b v="0"/>
    <b v="1"/>
    <s v="music/electric music"/>
    <n v="111.45945945945945"/>
    <x v="1"/>
    <x v="5"/>
  </r>
  <r>
    <n v="567"/>
    <s v="Johns PLC"/>
    <s v="Distributed high-level open architecture"/>
    <n v="6800"/>
    <n v="14865"/>
    <n v="219"/>
    <x v="1"/>
    <n v="244"/>
    <x v="1"/>
    <s v="USD"/>
    <n v="1404968400"/>
    <x v="529"/>
    <n v="1405141200"/>
    <d v="2014-07-12T05:00:00"/>
    <b v="0"/>
    <b v="0"/>
    <s v="music/rock"/>
    <n v="60.922131147540981"/>
    <x v="1"/>
    <x v="1"/>
  </r>
  <r>
    <n v="568"/>
    <s v="Hardin-Foley"/>
    <s v="Synergized zero tolerance help-desk"/>
    <n v="72400"/>
    <n v="134688"/>
    <n v="186"/>
    <x v="1"/>
    <n v="5180"/>
    <x v="1"/>
    <s v="USD"/>
    <n v="1279170000"/>
    <x v="530"/>
    <n v="1283058000"/>
    <d v="2010-08-29T05:00:00"/>
    <b v="0"/>
    <b v="0"/>
    <s v="theater/plays"/>
    <n v="26.0015444015444"/>
    <x v="3"/>
    <x v="3"/>
  </r>
  <r>
    <n v="569"/>
    <s v="Fischer, Fowler and Arnold"/>
    <s v="Extended multi-tasking definition"/>
    <n v="20100"/>
    <n v="47705"/>
    <n v="237"/>
    <x v="1"/>
    <n v="589"/>
    <x v="6"/>
    <s v="EUR"/>
    <n v="1294725600"/>
    <x v="531"/>
    <n v="1295762400"/>
    <d v="2011-01-23T06:00:00"/>
    <b v="0"/>
    <b v="0"/>
    <s v="film &amp; video/animation"/>
    <n v="80.993208828522924"/>
    <x v="4"/>
    <x v="10"/>
  </r>
  <r>
    <n v="570"/>
    <s v="Martinez-Juarez"/>
    <s v="Realigned uniform knowledge user"/>
    <n v="31200"/>
    <n v="95364"/>
    <n v="306"/>
    <x v="1"/>
    <n v="2725"/>
    <x v="1"/>
    <s v="USD"/>
    <n v="1419055200"/>
    <x v="515"/>
    <n v="1419573600"/>
    <d v="2014-12-26T06:00:00"/>
    <b v="0"/>
    <b v="1"/>
    <s v="music/rock"/>
    <n v="34.995963302752294"/>
    <x v="1"/>
    <x v="1"/>
  </r>
  <r>
    <n v="571"/>
    <s v="Wilson and Sons"/>
    <s v="Monitored grid-enabled model"/>
    <n v="3500"/>
    <n v="3295"/>
    <n v="94"/>
    <x v="0"/>
    <n v="35"/>
    <x v="6"/>
    <s v="EUR"/>
    <n v="1434690000"/>
    <x v="532"/>
    <n v="1438750800"/>
    <d v="2015-08-05T05:00:00"/>
    <b v="0"/>
    <b v="0"/>
    <s v="film &amp; video/shorts"/>
    <n v="94.142857142857139"/>
    <x v="4"/>
    <x v="12"/>
  </r>
  <r>
    <n v="572"/>
    <s v="Clements Group"/>
    <s v="Assimilated actuating policy"/>
    <n v="9000"/>
    <n v="4896"/>
    <n v="54"/>
    <x v="3"/>
    <n v="94"/>
    <x v="1"/>
    <s v="USD"/>
    <n v="1443416400"/>
    <x v="533"/>
    <n v="1444798800"/>
    <d v="2015-10-14T05:00:00"/>
    <b v="0"/>
    <b v="1"/>
    <s v="music/rock"/>
    <n v="52.085106382978722"/>
    <x v="1"/>
    <x v="1"/>
  </r>
  <r>
    <n v="573"/>
    <s v="Valenzuela-Cook"/>
    <s v="Total incremental productivity"/>
    <n v="6700"/>
    <n v="7496"/>
    <n v="112"/>
    <x v="1"/>
    <n v="300"/>
    <x v="1"/>
    <s v="USD"/>
    <n v="1399006800"/>
    <x v="409"/>
    <n v="1399179600"/>
    <d v="2014-05-04T05:00:00"/>
    <b v="0"/>
    <b v="0"/>
    <s v="journalism/audio"/>
    <n v="24.986666666666668"/>
    <x v="8"/>
    <x v="23"/>
  </r>
  <r>
    <n v="574"/>
    <s v="Parker, Haley and Foster"/>
    <s v="Adaptive local task-force"/>
    <n v="2700"/>
    <n v="9967"/>
    <n v="369"/>
    <x v="1"/>
    <n v="144"/>
    <x v="1"/>
    <s v="USD"/>
    <n v="1575698400"/>
    <x v="534"/>
    <n v="1576562400"/>
    <d v="2019-12-17T06:00:00"/>
    <b v="0"/>
    <b v="1"/>
    <s v="food/food trucks"/>
    <n v="69.215277777777771"/>
    <x v="0"/>
    <x v="0"/>
  </r>
  <r>
    <n v="575"/>
    <s v="Fuentes LLC"/>
    <s v="Universal zero-defect concept"/>
    <n v="83300"/>
    <n v="52421"/>
    <n v="63"/>
    <x v="0"/>
    <n v="558"/>
    <x v="1"/>
    <s v="USD"/>
    <n v="1400562000"/>
    <x v="53"/>
    <n v="1400821200"/>
    <d v="2014-05-23T05:00:00"/>
    <b v="0"/>
    <b v="1"/>
    <s v="theater/plays"/>
    <n v="93.944444444444443"/>
    <x v="3"/>
    <x v="3"/>
  </r>
  <r>
    <n v="576"/>
    <s v="Moran and Sons"/>
    <s v="Object-based bottom-line superstructure"/>
    <n v="9700"/>
    <n v="6298"/>
    <n v="65"/>
    <x v="0"/>
    <n v="64"/>
    <x v="1"/>
    <s v="USD"/>
    <n v="1509512400"/>
    <x v="535"/>
    <n v="1510984800"/>
    <d v="2017-11-18T06:00:00"/>
    <b v="0"/>
    <b v="0"/>
    <s v="theater/plays"/>
    <n v="98.40625"/>
    <x v="3"/>
    <x v="3"/>
  </r>
  <r>
    <n v="577"/>
    <s v="Stevens Inc"/>
    <s v="Adaptive 24hour projection"/>
    <n v="8200"/>
    <n v="1546"/>
    <n v="19"/>
    <x v="3"/>
    <n v="37"/>
    <x v="1"/>
    <s v="USD"/>
    <n v="1299823200"/>
    <x v="536"/>
    <n v="1302066000"/>
    <d v="2011-04-06T05:00:00"/>
    <b v="0"/>
    <b v="0"/>
    <s v="music/jazz"/>
    <n v="41.783783783783782"/>
    <x v="1"/>
    <x v="17"/>
  </r>
  <r>
    <n v="578"/>
    <s v="Martinez-Johnson"/>
    <s v="Sharable radical toolset"/>
    <n v="96500"/>
    <n v="16168"/>
    <n v="17"/>
    <x v="0"/>
    <n v="245"/>
    <x v="1"/>
    <s v="USD"/>
    <n v="1322719200"/>
    <x v="537"/>
    <n v="1322978400"/>
    <d v="2011-12-04T06:00:00"/>
    <b v="0"/>
    <b v="0"/>
    <s v="film &amp; video/science fiction"/>
    <n v="65.991836734693877"/>
    <x v="4"/>
    <x v="22"/>
  </r>
  <r>
    <n v="579"/>
    <s v="Franklin Inc"/>
    <s v="Focused multimedia knowledgebase"/>
    <n v="6200"/>
    <n v="6269"/>
    <n v="101"/>
    <x v="1"/>
    <n v="87"/>
    <x v="1"/>
    <s v="USD"/>
    <n v="1312693200"/>
    <x v="538"/>
    <n v="1313730000"/>
    <d v="2011-08-19T05:00:00"/>
    <b v="0"/>
    <b v="0"/>
    <s v="music/jazz"/>
    <n v="72.05747126436782"/>
    <x v="1"/>
    <x v="17"/>
  </r>
  <r>
    <n v="580"/>
    <s v="Perez PLC"/>
    <s v="Seamless 6thgeneration extranet"/>
    <n v="43800"/>
    <n v="149578"/>
    <n v="342"/>
    <x v="1"/>
    <n v="3116"/>
    <x v="1"/>
    <s v="USD"/>
    <n v="1393394400"/>
    <x v="539"/>
    <n v="1394085600"/>
    <d v="2014-03-06T06:00:00"/>
    <b v="0"/>
    <b v="0"/>
    <s v="theater/plays"/>
    <n v="48.003209242618745"/>
    <x v="3"/>
    <x v="3"/>
  </r>
  <r>
    <n v="581"/>
    <s v="Sanchez, Cross and Savage"/>
    <s v="Sharable mobile knowledgebase"/>
    <n v="6000"/>
    <n v="3841"/>
    <n v="64"/>
    <x v="0"/>
    <n v="71"/>
    <x v="1"/>
    <s v="USD"/>
    <n v="1304053200"/>
    <x v="540"/>
    <n v="1305349200"/>
    <d v="2011-05-14T05:00:00"/>
    <b v="0"/>
    <b v="0"/>
    <s v="technology/web"/>
    <n v="54.098591549295776"/>
    <x v="2"/>
    <x v="2"/>
  </r>
  <r>
    <n v="582"/>
    <s v="Pineda Ltd"/>
    <s v="Cross-group global system engine"/>
    <n v="8700"/>
    <n v="4531"/>
    <n v="52"/>
    <x v="0"/>
    <n v="42"/>
    <x v="1"/>
    <s v="USD"/>
    <n v="1433912400"/>
    <x v="505"/>
    <n v="1434344400"/>
    <d v="2015-06-15T05:00:00"/>
    <b v="0"/>
    <b v="1"/>
    <s v="games/video games"/>
    <n v="107.88095238095238"/>
    <x v="6"/>
    <x v="11"/>
  </r>
  <r>
    <n v="583"/>
    <s v="Powell and Sons"/>
    <s v="Centralized clear-thinking conglomeration"/>
    <n v="18900"/>
    <n v="60934"/>
    <n v="322"/>
    <x v="1"/>
    <n v="909"/>
    <x v="1"/>
    <s v="USD"/>
    <n v="1329717600"/>
    <x v="541"/>
    <n v="1331186400"/>
    <d v="2012-03-08T06:00:00"/>
    <b v="0"/>
    <b v="0"/>
    <s v="film &amp; video/documentary"/>
    <n v="67.034103410341032"/>
    <x v="4"/>
    <x v="4"/>
  </r>
  <r>
    <n v="584"/>
    <s v="Nunez-Richards"/>
    <s v="De-engineered cohesive system engine"/>
    <n v="86400"/>
    <n v="103255"/>
    <n v="120"/>
    <x v="1"/>
    <n v="1613"/>
    <x v="1"/>
    <s v="USD"/>
    <n v="1335330000"/>
    <x v="542"/>
    <n v="1336539600"/>
    <d v="2012-05-09T05:00:00"/>
    <b v="0"/>
    <b v="0"/>
    <s v="technology/web"/>
    <n v="64.01425914445133"/>
    <x v="2"/>
    <x v="2"/>
  </r>
  <r>
    <n v="585"/>
    <s v="Pugh LLC"/>
    <s v="Reactive analyzing function"/>
    <n v="8900"/>
    <n v="13065"/>
    <n v="147"/>
    <x v="1"/>
    <n v="136"/>
    <x v="1"/>
    <s v="USD"/>
    <n v="1268888400"/>
    <x v="543"/>
    <n v="1269752400"/>
    <d v="2010-03-28T05:00:00"/>
    <b v="0"/>
    <b v="0"/>
    <s v="publishing/translations"/>
    <n v="96.066176470588232"/>
    <x v="5"/>
    <x v="18"/>
  </r>
  <r>
    <n v="586"/>
    <s v="Rowe-Wong"/>
    <s v="Robust hybrid budgetary management"/>
    <n v="700"/>
    <n v="6654"/>
    <n v="951"/>
    <x v="1"/>
    <n v="130"/>
    <x v="1"/>
    <s v="USD"/>
    <n v="1289973600"/>
    <x v="544"/>
    <n v="1291615200"/>
    <d v="2010-12-06T06:00:00"/>
    <b v="0"/>
    <b v="0"/>
    <s v="music/rock"/>
    <n v="51.184615384615384"/>
    <x v="1"/>
    <x v="1"/>
  </r>
  <r>
    <n v="587"/>
    <s v="Williams-Santos"/>
    <s v="Open-source analyzing monitoring"/>
    <n v="9400"/>
    <n v="6852"/>
    <n v="73"/>
    <x v="0"/>
    <n v="156"/>
    <x v="0"/>
    <s v="CAD"/>
    <n v="1547877600"/>
    <x v="35"/>
    <n v="1552366800"/>
    <d v="2019-03-12T05:00:00"/>
    <b v="0"/>
    <b v="1"/>
    <s v="food/food trucks"/>
    <n v="43.92307692307692"/>
    <x v="0"/>
    <x v="0"/>
  </r>
  <r>
    <n v="588"/>
    <s v="Weber Inc"/>
    <s v="Up-sized discrete firmware"/>
    <n v="157600"/>
    <n v="124517"/>
    <n v="79"/>
    <x v="0"/>
    <n v="1368"/>
    <x v="4"/>
    <s v="GBP"/>
    <n v="1269493200"/>
    <x v="152"/>
    <n v="1272171600"/>
    <d v="2010-04-25T05:00:00"/>
    <b v="0"/>
    <b v="0"/>
    <s v="theater/plays"/>
    <n v="91.021198830409361"/>
    <x v="3"/>
    <x v="3"/>
  </r>
  <r>
    <n v="589"/>
    <s v="Avery, Brown and Parker"/>
    <s v="Exclusive intangible extranet"/>
    <n v="7900"/>
    <n v="5113"/>
    <n v="65"/>
    <x v="0"/>
    <n v="102"/>
    <x v="1"/>
    <s v="USD"/>
    <n v="1436072400"/>
    <x v="545"/>
    <n v="1436677200"/>
    <d v="2015-07-12T05:00:00"/>
    <b v="0"/>
    <b v="0"/>
    <s v="film &amp; video/documentary"/>
    <n v="50.127450980392155"/>
    <x v="4"/>
    <x v="4"/>
  </r>
  <r>
    <n v="590"/>
    <s v="Cox Group"/>
    <s v="Synergized analyzing process improvement"/>
    <n v="7100"/>
    <n v="5824"/>
    <n v="82"/>
    <x v="0"/>
    <n v="86"/>
    <x v="2"/>
    <s v="AUD"/>
    <n v="1419141600"/>
    <x v="546"/>
    <n v="1420092000"/>
    <d v="2015-01-01T06:00:00"/>
    <b v="0"/>
    <b v="0"/>
    <s v="publishing/radio &amp; podcasts"/>
    <n v="67.720930232558146"/>
    <x v="5"/>
    <x v="15"/>
  </r>
  <r>
    <n v="591"/>
    <s v="Jensen LLC"/>
    <s v="Realigned dedicated system engine"/>
    <n v="600"/>
    <n v="6226"/>
    <n v="1038"/>
    <x v="1"/>
    <n v="102"/>
    <x v="1"/>
    <s v="USD"/>
    <n v="1279083600"/>
    <x v="547"/>
    <n v="1279947600"/>
    <d v="2010-07-24T05:00:00"/>
    <b v="0"/>
    <b v="0"/>
    <s v="games/video games"/>
    <n v="61.03921568627451"/>
    <x v="6"/>
    <x v="11"/>
  </r>
  <r>
    <n v="592"/>
    <s v="Brown Inc"/>
    <s v="Object-based bandwidth-monitored concept"/>
    <n v="156800"/>
    <n v="20243"/>
    <n v="13"/>
    <x v="0"/>
    <n v="253"/>
    <x v="1"/>
    <s v="USD"/>
    <n v="1401426000"/>
    <x v="548"/>
    <n v="1402203600"/>
    <d v="2014-06-08T05:00:00"/>
    <b v="0"/>
    <b v="0"/>
    <s v="theater/plays"/>
    <n v="80.011857707509876"/>
    <x v="3"/>
    <x v="3"/>
  </r>
  <r>
    <n v="593"/>
    <s v="Hale-Hayes"/>
    <s v="Ameliorated client-driven open system"/>
    <n v="121600"/>
    <n v="188288"/>
    <n v="155"/>
    <x v="1"/>
    <n v="4006"/>
    <x v="1"/>
    <s v="USD"/>
    <n v="1395810000"/>
    <x v="549"/>
    <n v="1396933200"/>
    <d v="2014-04-08T05:00:00"/>
    <b v="0"/>
    <b v="0"/>
    <s v="film &amp; video/animation"/>
    <n v="47.001497753369947"/>
    <x v="4"/>
    <x v="10"/>
  </r>
  <r>
    <n v="594"/>
    <s v="Mcbride PLC"/>
    <s v="Upgradable leadingedge Local Area Network"/>
    <n v="157300"/>
    <n v="11167"/>
    <n v="7"/>
    <x v="0"/>
    <n v="157"/>
    <x v="1"/>
    <s v="USD"/>
    <n v="1467003600"/>
    <x v="550"/>
    <n v="1467262800"/>
    <d v="2016-06-30T05:00:00"/>
    <b v="0"/>
    <b v="1"/>
    <s v="theater/plays"/>
    <n v="71.127388535031841"/>
    <x v="3"/>
    <x v="3"/>
  </r>
  <r>
    <n v="595"/>
    <s v="Harris-Jennings"/>
    <s v="Customizable intermediate data-warehouse"/>
    <n v="70300"/>
    <n v="146595"/>
    <n v="209"/>
    <x v="1"/>
    <n v="1629"/>
    <x v="1"/>
    <s v="USD"/>
    <n v="1268715600"/>
    <x v="551"/>
    <n v="1270530000"/>
    <d v="2010-04-06T05:00:00"/>
    <b v="0"/>
    <b v="1"/>
    <s v="theater/plays"/>
    <n v="89.99079189686924"/>
    <x v="3"/>
    <x v="3"/>
  </r>
  <r>
    <n v="596"/>
    <s v="Becker-Scott"/>
    <s v="Managed optimizing archive"/>
    <n v="7900"/>
    <n v="7875"/>
    <n v="100"/>
    <x v="0"/>
    <n v="183"/>
    <x v="1"/>
    <s v="USD"/>
    <n v="1457157600"/>
    <x v="552"/>
    <n v="1457762400"/>
    <d v="2016-03-12T06:00:00"/>
    <b v="0"/>
    <b v="1"/>
    <s v="film &amp; video/drama"/>
    <n v="43.032786885245905"/>
    <x v="4"/>
    <x v="6"/>
  </r>
  <r>
    <n v="597"/>
    <s v="Todd, Freeman and Henry"/>
    <s v="Diverse systematic projection"/>
    <n v="73800"/>
    <n v="148779"/>
    <n v="202"/>
    <x v="1"/>
    <n v="2188"/>
    <x v="1"/>
    <s v="USD"/>
    <n v="1573970400"/>
    <x v="462"/>
    <n v="1575525600"/>
    <d v="2019-12-05T06:00:00"/>
    <b v="0"/>
    <b v="0"/>
    <s v="theater/plays"/>
    <n v="67.997714808043881"/>
    <x v="3"/>
    <x v="3"/>
  </r>
  <r>
    <n v="598"/>
    <s v="Martinez, Garza and Young"/>
    <s v="Up-sized web-enabled info-mediaries"/>
    <n v="108500"/>
    <n v="175868"/>
    <n v="162"/>
    <x v="1"/>
    <n v="2409"/>
    <x v="6"/>
    <s v="EUR"/>
    <n v="1276578000"/>
    <x v="553"/>
    <n v="1279083600"/>
    <d v="2010-07-14T05:00:00"/>
    <b v="0"/>
    <b v="0"/>
    <s v="music/rock"/>
    <n v="73.004566210045667"/>
    <x v="1"/>
    <x v="1"/>
  </r>
  <r>
    <n v="599"/>
    <s v="Smith-Ramos"/>
    <s v="Persevering optimizing Graphical User Interface"/>
    <n v="140300"/>
    <n v="5112"/>
    <n v="4"/>
    <x v="0"/>
    <n v="82"/>
    <x v="3"/>
    <s v="DKK"/>
    <n v="1423720800"/>
    <x v="554"/>
    <n v="1424412000"/>
    <d v="2015-02-20T06:00:00"/>
    <b v="0"/>
    <b v="0"/>
    <s v="film &amp; video/documentary"/>
    <n v="62.341463414634148"/>
    <x v="4"/>
    <x v="4"/>
  </r>
  <r>
    <n v="600"/>
    <s v="Brown-George"/>
    <s v="Cross-platform tertiary array"/>
    <n v="100"/>
    <n v="5"/>
    <n v="5"/>
    <x v="0"/>
    <n v="1"/>
    <x v="4"/>
    <s v="GBP"/>
    <n v="1375160400"/>
    <x v="555"/>
    <n v="1376197200"/>
    <d v="2013-08-11T05:00:00"/>
    <b v="0"/>
    <b v="0"/>
    <s v="food/food trucks"/>
    <n v="5"/>
    <x v="0"/>
    <x v="0"/>
  </r>
  <r>
    <n v="601"/>
    <s v="Waters and Sons"/>
    <s v="Inverse neutral structure"/>
    <n v="6300"/>
    <n v="13018"/>
    <n v="207"/>
    <x v="1"/>
    <n v="194"/>
    <x v="1"/>
    <s v="USD"/>
    <n v="1401426000"/>
    <x v="548"/>
    <n v="1402894800"/>
    <d v="2014-06-16T05:00:00"/>
    <b v="1"/>
    <b v="0"/>
    <s v="technology/wearables"/>
    <n v="67.103092783505161"/>
    <x v="2"/>
    <x v="8"/>
  </r>
  <r>
    <n v="602"/>
    <s v="Brown Ltd"/>
    <s v="Quality-focused system-worthy support"/>
    <n v="71100"/>
    <n v="91176"/>
    <n v="128"/>
    <x v="1"/>
    <n v="1140"/>
    <x v="1"/>
    <s v="USD"/>
    <n v="1433480400"/>
    <x v="62"/>
    <n v="1434430800"/>
    <d v="2015-06-16T05:00:00"/>
    <b v="0"/>
    <b v="0"/>
    <s v="theater/plays"/>
    <n v="79.978947368421046"/>
    <x v="3"/>
    <x v="3"/>
  </r>
  <r>
    <n v="603"/>
    <s v="Christian, Yates and Greer"/>
    <s v="Vision-oriented 5thgeneration array"/>
    <n v="5300"/>
    <n v="6342"/>
    <n v="120"/>
    <x v="1"/>
    <n v="102"/>
    <x v="1"/>
    <s v="USD"/>
    <n v="1555563600"/>
    <x v="556"/>
    <n v="1557896400"/>
    <d v="2019-05-15T05:00:00"/>
    <b v="0"/>
    <b v="0"/>
    <s v="theater/plays"/>
    <n v="62.176470588235297"/>
    <x v="3"/>
    <x v="3"/>
  </r>
  <r>
    <n v="604"/>
    <s v="Cole, Hernandez and Rodriguez"/>
    <s v="Cross-platform logistical circuit"/>
    <n v="88700"/>
    <n v="151438"/>
    <n v="171"/>
    <x v="1"/>
    <n v="2857"/>
    <x v="1"/>
    <s v="USD"/>
    <n v="1295676000"/>
    <x v="557"/>
    <n v="1297490400"/>
    <d v="2011-02-12T06:00:00"/>
    <b v="0"/>
    <b v="0"/>
    <s v="theater/plays"/>
    <n v="53.005950297514879"/>
    <x v="3"/>
    <x v="3"/>
  </r>
  <r>
    <n v="605"/>
    <s v="Ortiz, Valenzuela and Collins"/>
    <s v="Profound solution-oriented matrix"/>
    <n v="3300"/>
    <n v="6178"/>
    <n v="187"/>
    <x v="1"/>
    <n v="107"/>
    <x v="1"/>
    <s v="USD"/>
    <n v="1443848400"/>
    <x v="27"/>
    <n v="1447394400"/>
    <d v="2015-11-13T06:00:00"/>
    <b v="0"/>
    <b v="0"/>
    <s v="publishing/nonfiction"/>
    <n v="57.738317757009348"/>
    <x v="5"/>
    <x v="9"/>
  </r>
  <r>
    <n v="606"/>
    <s v="Valencia PLC"/>
    <s v="Extended asynchronous initiative"/>
    <n v="3400"/>
    <n v="6405"/>
    <n v="188"/>
    <x v="1"/>
    <n v="160"/>
    <x v="4"/>
    <s v="GBP"/>
    <n v="1457330400"/>
    <x v="558"/>
    <n v="1458277200"/>
    <d v="2016-03-18T05:00:00"/>
    <b v="0"/>
    <b v="0"/>
    <s v="music/rock"/>
    <n v="40.03125"/>
    <x v="1"/>
    <x v="1"/>
  </r>
  <r>
    <n v="607"/>
    <s v="Gordon, Mendez and Johnson"/>
    <s v="Fundamental needs-based frame"/>
    <n v="137600"/>
    <n v="180667"/>
    <n v="131"/>
    <x v="1"/>
    <n v="2230"/>
    <x v="1"/>
    <s v="USD"/>
    <n v="1395550800"/>
    <x v="559"/>
    <n v="1395723600"/>
    <d v="2014-03-25T05:00:00"/>
    <b v="0"/>
    <b v="0"/>
    <s v="food/food trucks"/>
    <n v="81.016591928251117"/>
    <x v="0"/>
    <x v="0"/>
  </r>
  <r>
    <n v="608"/>
    <s v="Johnson Group"/>
    <s v="Compatible full-range leverage"/>
    <n v="3900"/>
    <n v="11075"/>
    <n v="284"/>
    <x v="1"/>
    <n v="316"/>
    <x v="1"/>
    <s v="USD"/>
    <n v="1551852000"/>
    <x v="426"/>
    <n v="1552197600"/>
    <d v="2019-03-10T06:00:00"/>
    <b v="0"/>
    <b v="1"/>
    <s v="music/jazz"/>
    <n v="35.047468354430379"/>
    <x v="1"/>
    <x v="17"/>
  </r>
  <r>
    <n v="609"/>
    <s v="Rose-Fuller"/>
    <s v="Upgradable holistic system engine"/>
    <n v="10000"/>
    <n v="12042"/>
    <n v="120"/>
    <x v="1"/>
    <n v="117"/>
    <x v="1"/>
    <s v="USD"/>
    <n v="1547618400"/>
    <x v="560"/>
    <n v="1549087200"/>
    <d v="2019-02-02T06:00:00"/>
    <b v="0"/>
    <b v="0"/>
    <s v="film &amp; video/science fiction"/>
    <n v="102.92307692307692"/>
    <x v="4"/>
    <x v="22"/>
  </r>
  <r>
    <n v="610"/>
    <s v="Hughes, Mendez and Patterson"/>
    <s v="Stand-alone multi-state data-warehouse"/>
    <n v="42800"/>
    <n v="179356"/>
    <n v="419"/>
    <x v="1"/>
    <n v="6406"/>
    <x v="1"/>
    <s v="USD"/>
    <n v="1355637600"/>
    <x v="561"/>
    <n v="1356847200"/>
    <d v="2012-12-30T06:00:00"/>
    <b v="0"/>
    <b v="0"/>
    <s v="theater/plays"/>
    <n v="27.998126756166094"/>
    <x v="3"/>
    <x v="3"/>
  </r>
  <r>
    <n v="611"/>
    <s v="Brady, Cortez and Rodriguez"/>
    <s v="Multi-lateral maximized core"/>
    <n v="8200"/>
    <n v="1136"/>
    <n v="14"/>
    <x v="3"/>
    <n v="15"/>
    <x v="1"/>
    <s v="USD"/>
    <n v="1374728400"/>
    <x v="562"/>
    <n v="1375765200"/>
    <d v="2013-08-06T05:00:00"/>
    <b v="0"/>
    <b v="0"/>
    <s v="theater/plays"/>
    <n v="75.733333333333334"/>
    <x v="3"/>
    <x v="3"/>
  </r>
  <r>
    <n v="612"/>
    <s v="Wang, Nguyen and Horton"/>
    <s v="Innovative holistic hub"/>
    <n v="6200"/>
    <n v="8645"/>
    <n v="139"/>
    <x v="1"/>
    <n v="192"/>
    <x v="1"/>
    <s v="USD"/>
    <n v="1287810000"/>
    <x v="563"/>
    <n v="1289800800"/>
    <d v="2010-11-15T06:00:00"/>
    <b v="0"/>
    <b v="0"/>
    <s v="music/electric music"/>
    <n v="45.026041666666664"/>
    <x v="1"/>
    <x v="5"/>
  </r>
  <r>
    <n v="613"/>
    <s v="Santos, Williams and Brown"/>
    <s v="Reverse-engineered 24/7 methodology"/>
    <n v="1100"/>
    <n v="1914"/>
    <n v="174"/>
    <x v="1"/>
    <n v="26"/>
    <x v="0"/>
    <s v="CAD"/>
    <n v="1503723600"/>
    <x v="564"/>
    <n v="1504501200"/>
    <d v="2017-09-04T05:00:00"/>
    <b v="0"/>
    <b v="0"/>
    <s v="theater/plays"/>
    <n v="73.615384615384613"/>
    <x v="3"/>
    <x v="3"/>
  </r>
  <r>
    <n v="614"/>
    <s v="Barnett and Sons"/>
    <s v="Business-focused dynamic info-mediaries"/>
    <n v="26500"/>
    <n v="41205"/>
    <n v="155"/>
    <x v="1"/>
    <n v="723"/>
    <x v="1"/>
    <s v="USD"/>
    <n v="1484114400"/>
    <x v="565"/>
    <n v="1485669600"/>
    <d v="2017-01-29T06:00:00"/>
    <b v="0"/>
    <b v="0"/>
    <s v="theater/plays"/>
    <n v="56.991701244813278"/>
    <x v="3"/>
    <x v="3"/>
  </r>
  <r>
    <n v="615"/>
    <s v="Petersen-Rodriguez"/>
    <s v="Digitized clear-thinking installation"/>
    <n v="8500"/>
    <n v="14488"/>
    <n v="170"/>
    <x v="1"/>
    <n v="170"/>
    <x v="6"/>
    <s v="EUR"/>
    <n v="1461906000"/>
    <x v="566"/>
    <n v="1462770000"/>
    <d v="2016-05-09T05:00:00"/>
    <b v="0"/>
    <b v="0"/>
    <s v="theater/plays"/>
    <n v="85.223529411764702"/>
    <x v="3"/>
    <x v="3"/>
  </r>
  <r>
    <n v="616"/>
    <s v="Burnett-Mora"/>
    <s v="Quality-focused 24/7 superstructure"/>
    <n v="6400"/>
    <n v="12129"/>
    <n v="190"/>
    <x v="1"/>
    <n v="238"/>
    <x v="4"/>
    <s v="GBP"/>
    <n v="1379653200"/>
    <x v="567"/>
    <n v="1379739600"/>
    <d v="2013-09-21T05:00:00"/>
    <b v="0"/>
    <b v="1"/>
    <s v="music/indie rock"/>
    <n v="50.962184873949582"/>
    <x v="1"/>
    <x v="7"/>
  </r>
  <r>
    <n v="617"/>
    <s v="King LLC"/>
    <s v="Multi-channeled local intranet"/>
    <n v="1400"/>
    <n v="3496"/>
    <n v="250"/>
    <x v="1"/>
    <n v="55"/>
    <x v="1"/>
    <s v="USD"/>
    <n v="1401858000"/>
    <x v="568"/>
    <n v="1402722000"/>
    <d v="2014-06-14T05:00:00"/>
    <b v="0"/>
    <b v="0"/>
    <s v="theater/plays"/>
    <n v="63.563636363636363"/>
    <x v="3"/>
    <x v="3"/>
  </r>
  <r>
    <n v="618"/>
    <s v="Miller Ltd"/>
    <s v="Open-architected mobile emulation"/>
    <n v="198600"/>
    <n v="97037"/>
    <n v="49"/>
    <x v="0"/>
    <n v="1198"/>
    <x v="1"/>
    <s v="USD"/>
    <n v="1367470800"/>
    <x v="569"/>
    <n v="1369285200"/>
    <d v="2013-05-23T05:00:00"/>
    <b v="0"/>
    <b v="0"/>
    <s v="publishing/nonfiction"/>
    <n v="80.999165275459092"/>
    <x v="5"/>
    <x v="9"/>
  </r>
  <r>
    <n v="619"/>
    <s v="Case LLC"/>
    <s v="Ameliorated foreground methodology"/>
    <n v="195900"/>
    <n v="55757"/>
    <n v="28"/>
    <x v="0"/>
    <n v="648"/>
    <x v="1"/>
    <s v="USD"/>
    <n v="1304658000"/>
    <x v="570"/>
    <n v="1304744400"/>
    <d v="2011-05-07T05:00:00"/>
    <b v="1"/>
    <b v="1"/>
    <s v="theater/plays"/>
    <n v="86.044753086419746"/>
    <x v="3"/>
    <x v="3"/>
  </r>
  <r>
    <n v="620"/>
    <s v="Swanson, Wilson and Baker"/>
    <s v="Synergized well-modulated project"/>
    <n v="4300"/>
    <n v="11525"/>
    <n v="268"/>
    <x v="1"/>
    <n v="128"/>
    <x v="2"/>
    <s v="AUD"/>
    <n v="1467954000"/>
    <x v="571"/>
    <n v="1468299600"/>
    <d v="2016-07-12T05:00:00"/>
    <b v="0"/>
    <b v="0"/>
    <s v="photography/photography books"/>
    <n v="90.0390625"/>
    <x v="7"/>
    <x v="14"/>
  </r>
  <r>
    <n v="621"/>
    <s v="Dean, Fox and Phillips"/>
    <s v="Extended context-sensitive forecast"/>
    <n v="25600"/>
    <n v="158669"/>
    <n v="620"/>
    <x v="1"/>
    <n v="2144"/>
    <x v="1"/>
    <s v="USD"/>
    <n v="1473742800"/>
    <x v="572"/>
    <n v="1474174800"/>
    <d v="2016-09-18T05:00:00"/>
    <b v="0"/>
    <b v="0"/>
    <s v="theater/plays"/>
    <n v="74.006063432835816"/>
    <x v="3"/>
    <x v="3"/>
  </r>
  <r>
    <n v="622"/>
    <s v="Smith-Smith"/>
    <s v="Total leadingedge neural-net"/>
    <n v="189000"/>
    <n v="5916"/>
    <n v="3"/>
    <x v="0"/>
    <n v="64"/>
    <x v="1"/>
    <s v="USD"/>
    <n v="1523768400"/>
    <x v="573"/>
    <n v="1526014800"/>
    <d v="2018-05-11T05:00:00"/>
    <b v="0"/>
    <b v="0"/>
    <s v="music/indie rock"/>
    <n v="92.4375"/>
    <x v="1"/>
    <x v="7"/>
  </r>
  <r>
    <n v="623"/>
    <s v="Smith, Scott and Rodriguez"/>
    <s v="Organic actuating protocol"/>
    <n v="94300"/>
    <n v="150806"/>
    <n v="160"/>
    <x v="1"/>
    <n v="2693"/>
    <x v="4"/>
    <s v="GBP"/>
    <n v="1437022800"/>
    <x v="574"/>
    <n v="1437454800"/>
    <d v="2015-07-21T05:00:00"/>
    <b v="0"/>
    <b v="0"/>
    <s v="theater/plays"/>
    <n v="55.999257333828446"/>
    <x v="3"/>
    <x v="3"/>
  </r>
  <r>
    <n v="624"/>
    <s v="White, Robertson and Roberts"/>
    <s v="Down-sized national software"/>
    <n v="5100"/>
    <n v="14249"/>
    <n v="279"/>
    <x v="1"/>
    <n v="432"/>
    <x v="1"/>
    <s v="USD"/>
    <n v="1422165600"/>
    <x v="511"/>
    <n v="1422684000"/>
    <d v="2015-01-31T06:00:00"/>
    <b v="0"/>
    <b v="0"/>
    <s v="photography/photography books"/>
    <n v="32.983796296296298"/>
    <x v="7"/>
    <x v="14"/>
  </r>
  <r>
    <n v="625"/>
    <s v="Martinez Inc"/>
    <s v="Organic upward-trending Graphical User Interface"/>
    <n v="7500"/>
    <n v="5803"/>
    <n v="77"/>
    <x v="0"/>
    <n v="62"/>
    <x v="1"/>
    <s v="USD"/>
    <n v="1580104800"/>
    <x v="575"/>
    <n v="1581314400"/>
    <d v="2020-02-10T06:00:00"/>
    <b v="0"/>
    <b v="0"/>
    <s v="theater/plays"/>
    <n v="93.596774193548384"/>
    <x v="3"/>
    <x v="3"/>
  </r>
  <r>
    <n v="626"/>
    <s v="Tucker, Mccoy and Marquez"/>
    <s v="Synergistic tertiary budgetary management"/>
    <n v="6400"/>
    <n v="13205"/>
    <n v="206"/>
    <x v="1"/>
    <n v="189"/>
    <x v="1"/>
    <s v="USD"/>
    <n v="1285650000"/>
    <x v="576"/>
    <n v="1286427600"/>
    <d v="2010-10-07T05:00:00"/>
    <b v="0"/>
    <b v="1"/>
    <s v="theater/plays"/>
    <n v="69.867724867724874"/>
    <x v="3"/>
    <x v="3"/>
  </r>
  <r>
    <n v="627"/>
    <s v="Martin, Lee and Armstrong"/>
    <s v="Open-architected incremental ability"/>
    <n v="1600"/>
    <n v="11108"/>
    <n v="694"/>
    <x v="1"/>
    <n v="154"/>
    <x v="4"/>
    <s v="GBP"/>
    <n v="1276664400"/>
    <x v="577"/>
    <n v="1278738000"/>
    <d v="2010-07-10T05:00:00"/>
    <b v="1"/>
    <b v="0"/>
    <s v="food/food trucks"/>
    <n v="72.129870129870127"/>
    <x v="0"/>
    <x v="0"/>
  </r>
  <r>
    <n v="628"/>
    <s v="Dunn, Moreno and Green"/>
    <s v="Intuitive object-oriented task-force"/>
    <n v="1900"/>
    <n v="2884"/>
    <n v="152"/>
    <x v="1"/>
    <n v="96"/>
    <x v="1"/>
    <s v="USD"/>
    <n v="1286168400"/>
    <x v="578"/>
    <n v="1286427600"/>
    <d v="2010-10-07T05:00:00"/>
    <b v="0"/>
    <b v="0"/>
    <s v="music/indie rock"/>
    <n v="30.041666666666668"/>
    <x v="1"/>
    <x v="7"/>
  </r>
  <r>
    <n v="629"/>
    <s v="Jackson, Martinez and Ray"/>
    <s v="Multi-tiered executive toolset"/>
    <n v="85900"/>
    <n v="55476"/>
    <n v="65"/>
    <x v="0"/>
    <n v="750"/>
    <x v="1"/>
    <s v="USD"/>
    <n v="1467781200"/>
    <x v="579"/>
    <n v="1467954000"/>
    <d v="2016-07-08T05:00:00"/>
    <b v="0"/>
    <b v="1"/>
    <s v="theater/plays"/>
    <n v="73.968000000000004"/>
    <x v="3"/>
    <x v="3"/>
  </r>
  <r>
    <n v="630"/>
    <s v="Patterson-Johnson"/>
    <s v="Grass-roots directional workforce"/>
    <n v="9500"/>
    <n v="5973"/>
    <n v="63"/>
    <x v="3"/>
    <n v="87"/>
    <x v="1"/>
    <s v="USD"/>
    <n v="1556686800"/>
    <x v="580"/>
    <n v="1557637200"/>
    <d v="2019-05-12T05:00:00"/>
    <b v="0"/>
    <b v="1"/>
    <s v="theater/plays"/>
    <n v="68.65517241379311"/>
    <x v="3"/>
    <x v="3"/>
  </r>
  <r>
    <n v="631"/>
    <s v="Carlson-Hernandez"/>
    <s v="Quality-focused real-time solution"/>
    <n v="59200"/>
    <n v="183756"/>
    <n v="310"/>
    <x v="1"/>
    <n v="3063"/>
    <x v="1"/>
    <s v="USD"/>
    <n v="1553576400"/>
    <x v="581"/>
    <n v="1553922000"/>
    <d v="2019-03-30T05:00:00"/>
    <b v="0"/>
    <b v="0"/>
    <s v="theater/plays"/>
    <n v="59.992164544564154"/>
    <x v="3"/>
    <x v="3"/>
  </r>
  <r>
    <n v="632"/>
    <s v="Parker PLC"/>
    <s v="Reduced interactive matrix"/>
    <n v="72100"/>
    <n v="30902"/>
    <n v="43"/>
    <x v="2"/>
    <n v="278"/>
    <x v="1"/>
    <s v="USD"/>
    <n v="1414904400"/>
    <x v="582"/>
    <n v="1416463200"/>
    <d v="2014-11-20T06:00:00"/>
    <b v="0"/>
    <b v="0"/>
    <s v="theater/plays"/>
    <n v="111.15827338129496"/>
    <x v="3"/>
    <x v="3"/>
  </r>
  <r>
    <n v="633"/>
    <s v="Yu and Sons"/>
    <s v="Adaptive context-sensitive architecture"/>
    <n v="6700"/>
    <n v="5569"/>
    <n v="83"/>
    <x v="0"/>
    <n v="105"/>
    <x v="1"/>
    <s v="USD"/>
    <n v="1446876000"/>
    <x v="336"/>
    <n v="1447221600"/>
    <d v="2015-11-11T06:00:00"/>
    <b v="0"/>
    <b v="0"/>
    <s v="film &amp; video/animation"/>
    <n v="53.038095238095238"/>
    <x v="4"/>
    <x v="10"/>
  </r>
  <r>
    <n v="634"/>
    <s v="Taylor, Johnson and Hernandez"/>
    <s v="Polarized incremental portal"/>
    <n v="118200"/>
    <n v="92824"/>
    <n v="79"/>
    <x v="3"/>
    <n v="1658"/>
    <x v="1"/>
    <s v="USD"/>
    <n v="1490418000"/>
    <x v="583"/>
    <n v="1491627600"/>
    <d v="2017-04-08T05:00:00"/>
    <b v="0"/>
    <b v="0"/>
    <s v="film &amp; video/television"/>
    <n v="55.985524728588658"/>
    <x v="4"/>
    <x v="19"/>
  </r>
  <r>
    <n v="635"/>
    <s v="Mack Ltd"/>
    <s v="Reactive regional access"/>
    <n v="139000"/>
    <n v="158590"/>
    <n v="114"/>
    <x v="1"/>
    <n v="2266"/>
    <x v="1"/>
    <s v="USD"/>
    <n v="1360389600"/>
    <x v="584"/>
    <n v="1363150800"/>
    <d v="2013-03-13T05:00:00"/>
    <b v="0"/>
    <b v="0"/>
    <s v="film &amp; video/television"/>
    <n v="69.986760812003524"/>
    <x v="4"/>
    <x v="19"/>
  </r>
  <r>
    <n v="636"/>
    <s v="Lamb-Sanders"/>
    <s v="Stand-alone reciprocal frame"/>
    <n v="197700"/>
    <n v="127591"/>
    <n v="65"/>
    <x v="0"/>
    <n v="2604"/>
    <x v="3"/>
    <s v="DKK"/>
    <n v="1326866400"/>
    <x v="585"/>
    <n v="1330754400"/>
    <d v="2012-03-03T06:00:00"/>
    <b v="0"/>
    <b v="1"/>
    <s v="film &amp; video/animation"/>
    <n v="48.998079877112133"/>
    <x v="4"/>
    <x v="10"/>
  </r>
  <r>
    <n v="637"/>
    <s v="Williams-Ramirez"/>
    <s v="Open-architected 24/7 throughput"/>
    <n v="8500"/>
    <n v="6750"/>
    <n v="79"/>
    <x v="0"/>
    <n v="65"/>
    <x v="1"/>
    <s v="USD"/>
    <n v="1479103200"/>
    <x v="586"/>
    <n v="1479794400"/>
    <d v="2016-11-22T06:00:00"/>
    <b v="0"/>
    <b v="0"/>
    <s v="theater/plays"/>
    <n v="103.84615384615384"/>
    <x v="3"/>
    <x v="3"/>
  </r>
  <r>
    <n v="638"/>
    <s v="Weaver Ltd"/>
    <s v="Monitored 24/7 approach"/>
    <n v="81600"/>
    <n v="9318"/>
    <n v="11"/>
    <x v="0"/>
    <n v="94"/>
    <x v="1"/>
    <s v="USD"/>
    <n v="1280206800"/>
    <x v="587"/>
    <n v="1281243600"/>
    <d v="2010-08-08T05:00:00"/>
    <b v="0"/>
    <b v="1"/>
    <s v="theater/plays"/>
    <n v="99.127659574468083"/>
    <x v="3"/>
    <x v="3"/>
  </r>
  <r>
    <n v="639"/>
    <s v="Barnes-Williams"/>
    <s v="Upgradable explicit forecast"/>
    <n v="8600"/>
    <n v="4832"/>
    <n v="56"/>
    <x v="2"/>
    <n v="45"/>
    <x v="1"/>
    <s v="USD"/>
    <n v="1532754000"/>
    <x v="588"/>
    <n v="1532754000"/>
    <d v="2018-07-28T05:00:00"/>
    <b v="0"/>
    <b v="1"/>
    <s v="film &amp; video/drama"/>
    <n v="107.37777777777778"/>
    <x v="4"/>
    <x v="6"/>
  </r>
  <r>
    <n v="640"/>
    <s v="Richardson, Woodward and Hansen"/>
    <s v="Pre-emptive context-sensitive support"/>
    <n v="119800"/>
    <n v="19769"/>
    <n v="17"/>
    <x v="0"/>
    <n v="257"/>
    <x v="1"/>
    <s v="USD"/>
    <n v="1453096800"/>
    <x v="589"/>
    <n v="1453356000"/>
    <d v="2016-01-21T06:00:00"/>
    <b v="0"/>
    <b v="0"/>
    <s v="theater/plays"/>
    <n v="76.922178988326849"/>
    <x v="3"/>
    <x v="3"/>
  </r>
  <r>
    <n v="641"/>
    <s v="Hunt, Barker and Baker"/>
    <s v="Business-focused leadingedge instruction set"/>
    <n v="9400"/>
    <n v="11277"/>
    <n v="120"/>
    <x v="1"/>
    <n v="194"/>
    <x v="5"/>
    <s v="CHF"/>
    <n v="1487570400"/>
    <x v="590"/>
    <n v="1489986000"/>
    <d v="2017-03-20T05:00:00"/>
    <b v="0"/>
    <b v="0"/>
    <s v="theater/plays"/>
    <n v="58.128865979381445"/>
    <x v="3"/>
    <x v="3"/>
  </r>
  <r>
    <n v="642"/>
    <s v="Ramos, Moreno and Lewis"/>
    <s v="Extended multi-state knowledge user"/>
    <n v="9200"/>
    <n v="13382"/>
    <n v="145"/>
    <x v="1"/>
    <n v="129"/>
    <x v="0"/>
    <s v="CAD"/>
    <n v="1545026400"/>
    <x v="591"/>
    <n v="1545804000"/>
    <d v="2018-12-26T06:00:00"/>
    <b v="0"/>
    <b v="0"/>
    <s v="technology/wearables"/>
    <n v="103.73643410852713"/>
    <x v="2"/>
    <x v="8"/>
  </r>
  <r>
    <n v="643"/>
    <s v="Harris Inc"/>
    <s v="Future-proofed modular groupware"/>
    <n v="14900"/>
    <n v="32986"/>
    <n v="221"/>
    <x v="1"/>
    <n v="375"/>
    <x v="1"/>
    <s v="USD"/>
    <n v="1488348000"/>
    <x v="592"/>
    <n v="1489899600"/>
    <d v="2017-03-19T05:00:00"/>
    <b v="0"/>
    <b v="0"/>
    <s v="theater/plays"/>
    <n v="87.962666666666664"/>
    <x v="3"/>
    <x v="3"/>
  </r>
  <r>
    <n v="644"/>
    <s v="Peters-Nelson"/>
    <s v="Distributed real-time algorithm"/>
    <n v="169400"/>
    <n v="81984"/>
    <n v="48"/>
    <x v="0"/>
    <n v="2928"/>
    <x v="0"/>
    <s v="CAD"/>
    <n v="1545112800"/>
    <x v="593"/>
    <n v="1546495200"/>
    <d v="2019-01-03T06:00:00"/>
    <b v="0"/>
    <b v="0"/>
    <s v="theater/plays"/>
    <n v="28"/>
    <x v="3"/>
    <x v="3"/>
  </r>
  <r>
    <n v="645"/>
    <s v="Ferguson, Murphy and Bright"/>
    <s v="Multi-lateral heuristic throughput"/>
    <n v="192100"/>
    <n v="178483"/>
    <n v="93"/>
    <x v="0"/>
    <n v="4697"/>
    <x v="1"/>
    <s v="USD"/>
    <n v="1537938000"/>
    <x v="594"/>
    <n v="1539752400"/>
    <d v="2018-10-17T05:00:00"/>
    <b v="0"/>
    <b v="1"/>
    <s v="music/rock"/>
    <n v="37.999361294443261"/>
    <x v="1"/>
    <x v="1"/>
  </r>
  <r>
    <n v="646"/>
    <s v="Robinson Group"/>
    <s v="Switchable reciprocal middleware"/>
    <n v="98700"/>
    <n v="87448"/>
    <n v="89"/>
    <x v="0"/>
    <n v="2915"/>
    <x v="1"/>
    <s v="USD"/>
    <n v="1363150800"/>
    <x v="595"/>
    <n v="1364101200"/>
    <d v="2013-03-24T05:00:00"/>
    <b v="0"/>
    <b v="0"/>
    <s v="games/video games"/>
    <n v="29.999313893653515"/>
    <x v="6"/>
    <x v="11"/>
  </r>
  <r>
    <n v="647"/>
    <s v="Jordan-Wolfe"/>
    <s v="Inverse multimedia Graphic Interface"/>
    <n v="4500"/>
    <n v="1863"/>
    <n v="41"/>
    <x v="0"/>
    <n v="18"/>
    <x v="1"/>
    <s v="USD"/>
    <n v="1523250000"/>
    <x v="596"/>
    <n v="1525323600"/>
    <d v="2018-05-03T05:00:00"/>
    <b v="0"/>
    <b v="0"/>
    <s v="publishing/translations"/>
    <n v="103.5"/>
    <x v="5"/>
    <x v="18"/>
  </r>
  <r>
    <n v="648"/>
    <s v="Vargas-Cox"/>
    <s v="Vision-oriented local contingency"/>
    <n v="98600"/>
    <n v="62174"/>
    <n v="63"/>
    <x v="3"/>
    <n v="723"/>
    <x v="1"/>
    <s v="USD"/>
    <n v="1499317200"/>
    <x v="597"/>
    <n v="1500872400"/>
    <d v="2017-07-24T05:00:00"/>
    <b v="1"/>
    <b v="0"/>
    <s v="food/food trucks"/>
    <n v="85.994467496542185"/>
    <x v="0"/>
    <x v="0"/>
  </r>
  <r>
    <n v="649"/>
    <s v="Yang and Sons"/>
    <s v="Reactive 6thgeneration hub"/>
    <n v="121700"/>
    <n v="59003"/>
    <n v="48"/>
    <x v="0"/>
    <n v="602"/>
    <x v="5"/>
    <s v="CHF"/>
    <n v="1287550800"/>
    <x v="598"/>
    <n v="1288501200"/>
    <d v="2010-10-31T05:00:00"/>
    <b v="1"/>
    <b v="1"/>
    <s v="theater/plays"/>
    <n v="98.011627906976742"/>
    <x v="3"/>
    <x v="3"/>
  </r>
  <r>
    <n v="650"/>
    <s v="Wilson, Wilson and Mathis"/>
    <s v="Optional asymmetric success"/>
    <n v="100"/>
    <n v="2"/>
    <n v="2"/>
    <x v="0"/>
    <n v="1"/>
    <x v="1"/>
    <s v="USD"/>
    <n v="1404795600"/>
    <x v="599"/>
    <n v="1407128400"/>
    <d v="2014-08-04T05:00:00"/>
    <b v="0"/>
    <b v="0"/>
    <s v="music/jazz"/>
    <n v="2"/>
    <x v="1"/>
    <x v="17"/>
  </r>
  <r>
    <n v="651"/>
    <s v="Wang, Koch and Weaver"/>
    <s v="Digitized analyzing capacity"/>
    <n v="196700"/>
    <n v="174039"/>
    <n v="88"/>
    <x v="0"/>
    <n v="3868"/>
    <x v="6"/>
    <s v="EUR"/>
    <n v="1393048800"/>
    <x v="600"/>
    <n v="1394344800"/>
    <d v="2014-03-09T06:00:00"/>
    <b v="0"/>
    <b v="0"/>
    <s v="film &amp; video/shorts"/>
    <n v="44.994570837642193"/>
    <x v="4"/>
    <x v="12"/>
  </r>
  <r>
    <n v="652"/>
    <s v="Cisneros Ltd"/>
    <s v="Vision-oriented regional hub"/>
    <n v="10000"/>
    <n v="12684"/>
    <n v="127"/>
    <x v="1"/>
    <n v="409"/>
    <x v="1"/>
    <s v="USD"/>
    <n v="1470373200"/>
    <x v="601"/>
    <n v="1474088400"/>
    <d v="2016-09-17T05:00:00"/>
    <b v="0"/>
    <b v="0"/>
    <s v="technology/web"/>
    <n v="31.012224938875306"/>
    <x v="2"/>
    <x v="2"/>
  </r>
  <r>
    <n v="653"/>
    <s v="Williams-Jones"/>
    <s v="Monitored incremental info-mediaries"/>
    <n v="600"/>
    <n v="14033"/>
    <n v="2339"/>
    <x v="1"/>
    <n v="234"/>
    <x v="1"/>
    <s v="USD"/>
    <n v="1460091600"/>
    <x v="602"/>
    <n v="1460264400"/>
    <d v="2016-04-10T05:00:00"/>
    <b v="0"/>
    <b v="0"/>
    <s v="technology/web"/>
    <n v="59.970085470085472"/>
    <x v="2"/>
    <x v="2"/>
  </r>
  <r>
    <n v="654"/>
    <s v="Roberts, Hinton and Williams"/>
    <s v="Programmable static middleware"/>
    <n v="35000"/>
    <n v="177936"/>
    <n v="508"/>
    <x v="1"/>
    <n v="3016"/>
    <x v="1"/>
    <s v="USD"/>
    <n v="1440392400"/>
    <x v="335"/>
    <n v="1440824400"/>
    <d v="2015-08-29T05:00:00"/>
    <b v="0"/>
    <b v="0"/>
    <s v="music/metal"/>
    <n v="58.9973474801061"/>
    <x v="1"/>
    <x v="16"/>
  </r>
  <r>
    <n v="655"/>
    <s v="Gonzalez, Williams and Benson"/>
    <s v="Multi-layered bottom-line encryption"/>
    <n v="6900"/>
    <n v="13212"/>
    <n v="191"/>
    <x v="1"/>
    <n v="264"/>
    <x v="1"/>
    <s v="USD"/>
    <n v="1488434400"/>
    <x v="603"/>
    <n v="1489554000"/>
    <d v="2017-03-15T05:00:00"/>
    <b v="1"/>
    <b v="0"/>
    <s v="photography/photography books"/>
    <n v="50.045454545454547"/>
    <x v="7"/>
    <x v="14"/>
  </r>
  <r>
    <n v="656"/>
    <s v="Hobbs, Brown and Lee"/>
    <s v="Vision-oriented systematic Graphical User Interface"/>
    <n v="118400"/>
    <n v="49879"/>
    <n v="42"/>
    <x v="0"/>
    <n v="504"/>
    <x v="2"/>
    <s v="AUD"/>
    <n v="1514440800"/>
    <x v="604"/>
    <n v="1514872800"/>
    <d v="2018-01-02T06:00:00"/>
    <b v="0"/>
    <b v="0"/>
    <s v="food/food trucks"/>
    <n v="98.966269841269835"/>
    <x v="0"/>
    <x v="0"/>
  </r>
  <r>
    <n v="657"/>
    <s v="Russo, Kim and Mccoy"/>
    <s v="Balanced optimal hardware"/>
    <n v="10000"/>
    <n v="824"/>
    <n v="8"/>
    <x v="0"/>
    <n v="14"/>
    <x v="1"/>
    <s v="USD"/>
    <n v="1514354400"/>
    <x v="605"/>
    <n v="1515736800"/>
    <d v="2018-01-12T06:00:00"/>
    <b v="0"/>
    <b v="0"/>
    <s v="film &amp; video/science fiction"/>
    <n v="58.857142857142854"/>
    <x v="4"/>
    <x v="22"/>
  </r>
  <r>
    <n v="658"/>
    <s v="Howell, Myers and Olson"/>
    <s v="Self-enabling mission-critical success"/>
    <n v="52600"/>
    <n v="31594"/>
    <n v="60"/>
    <x v="3"/>
    <n v="390"/>
    <x v="1"/>
    <s v="USD"/>
    <n v="1440910800"/>
    <x v="606"/>
    <n v="1442898000"/>
    <d v="2015-09-22T05:00:00"/>
    <b v="0"/>
    <b v="0"/>
    <s v="music/rock"/>
    <n v="81.010256410256417"/>
    <x v="1"/>
    <x v="1"/>
  </r>
  <r>
    <n v="659"/>
    <s v="Bailey and Sons"/>
    <s v="Grass-roots dynamic emulation"/>
    <n v="120700"/>
    <n v="57010"/>
    <n v="47"/>
    <x v="0"/>
    <n v="750"/>
    <x v="4"/>
    <s v="GBP"/>
    <n v="1296108000"/>
    <x v="65"/>
    <n v="1296194400"/>
    <d v="2011-01-28T06:00:00"/>
    <b v="0"/>
    <b v="0"/>
    <s v="film &amp; video/documentary"/>
    <n v="76.013333333333335"/>
    <x v="4"/>
    <x v="4"/>
  </r>
  <r>
    <n v="660"/>
    <s v="Jensen-Brown"/>
    <s v="Fundamental disintermediate matrix"/>
    <n v="9100"/>
    <n v="7438"/>
    <n v="82"/>
    <x v="0"/>
    <n v="77"/>
    <x v="1"/>
    <s v="USD"/>
    <n v="1440133200"/>
    <x v="607"/>
    <n v="1440910800"/>
    <d v="2015-08-30T05:00:00"/>
    <b v="1"/>
    <b v="0"/>
    <s v="theater/plays"/>
    <n v="96.597402597402592"/>
    <x v="3"/>
    <x v="3"/>
  </r>
  <r>
    <n v="661"/>
    <s v="Smith Group"/>
    <s v="Right-sized secondary challenge"/>
    <n v="106800"/>
    <n v="57872"/>
    <n v="54"/>
    <x v="0"/>
    <n v="752"/>
    <x v="3"/>
    <s v="DKK"/>
    <n v="1332910800"/>
    <x v="608"/>
    <n v="1335502800"/>
    <d v="2012-04-27T05:00:00"/>
    <b v="0"/>
    <b v="0"/>
    <s v="music/jazz"/>
    <n v="76.957446808510639"/>
    <x v="1"/>
    <x v="17"/>
  </r>
  <r>
    <n v="662"/>
    <s v="Murphy-Farrell"/>
    <s v="Implemented exuding software"/>
    <n v="9100"/>
    <n v="8906"/>
    <n v="98"/>
    <x v="0"/>
    <n v="131"/>
    <x v="1"/>
    <s v="USD"/>
    <n v="1544335200"/>
    <x v="609"/>
    <n v="1544680800"/>
    <d v="2018-12-13T06:00:00"/>
    <b v="0"/>
    <b v="0"/>
    <s v="theater/plays"/>
    <n v="67.984732824427482"/>
    <x v="3"/>
    <x v="3"/>
  </r>
  <r>
    <n v="663"/>
    <s v="Everett-Wolfe"/>
    <s v="Total optimizing software"/>
    <n v="10000"/>
    <n v="7724"/>
    <n v="77"/>
    <x v="0"/>
    <n v="87"/>
    <x v="1"/>
    <s v="USD"/>
    <n v="1286427600"/>
    <x v="610"/>
    <n v="1288414800"/>
    <d v="2010-10-30T05:00:00"/>
    <b v="0"/>
    <b v="0"/>
    <s v="theater/plays"/>
    <n v="88.781609195402297"/>
    <x v="3"/>
    <x v="3"/>
  </r>
  <r>
    <n v="664"/>
    <s v="Young PLC"/>
    <s v="Optional maximized attitude"/>
    <n v="79400"/>
    <n v="26571"/>
    <n v="33"/>
    <x v="0"/>
    <n v="1063"/>
    <x v="1"/>
    <s v="USD"/>
    <n v="1329717600"/>
    <x v="541"/>
    <n v="1330581600"/>
    <d v="2012-03-01T06:00:00"/>
    <b v="0"/>
    <b v="0"/>
    <s v="music/jazz"/>
    <n v="24.99623706491063"/>
    <x v="1"/>
    <x v="17"/>
  </r>
  <r>
    <n v="665"/>
    <s v="Park-Goodman"/>
    <s v="Customer-focused impactful extranet"/>
    <n v="5100"/>
    <n v="12219"/>
    <n v="240"/>
    <x v="1"/>
    <n v="272"/>
    <x v="1"/>
    <s v="USD"/>
    <n v="1310187600"/>
    <x v="611"/>
    <n v="1311397200"/>
    <d v="2011-07-23T05:00:00"/>
    <b v="0"/>
    <b v="1"/>
    <s v="film &amp; video/documentary"/>
    <n v="44.922794117647058"/>
    <x v="4"/>
    <x v="4"/>
  </r>
  <r>
    <n v="666"/>
    <s v="York, Barr and Grant"/>
    <s v="Cloned bottom-line success"/>
    <n v="3100"/>
    <n v="1985"/>
    <n v="64"/>
    <x v="3"/>
    <n v="25"/>
    <x v="1"/>
    <s v="USD"/>
    <n v="1377838800"/>
    <x v="612"/>
    <n v="1378357200"/>
    <d v="2013-09-05T05:00:00"/>
    <b v="0"/>
    <b v="1"/>
    <s v="theater/plays"/>
    <n v="79.400000000000006"/>
    <x v="3"/>
    <x v="3"/>
  </r>
  <r>
    <n v="667"/>
    <s v="Little Ltd"/>
    <s v="Decentralized bandwidth-monitored ability"/>
    <n v="6900"/>
    <n v="12155"/>
    <n v="176"/>
    <x v="1"/>
    <n v="419"/>
    <x v="1"/>
    <s v="USD"/>
    <n v="1410325200"/>
    <x v="613"/>
    <n v="1411102800"/>
    <d v="2014-09-19T05:00:00"/>
    <b v="0"/>
    <b v="0"/>
    <s v="journalism/audio"/>
    <n v="29.009546539379475"/>
    <x v="8"/>
    <x v="23"/>
  </r>
  <r>
    <n v="668"/>
    <s v="Brown and Sons"/>
    <s v="Programmable leadingedge budgetary management"/>
    <n v="27500"/>
    <n v="5593"/>
    <n v="20"/>
    <x v="0"/>
    <n v="76"/>
    <x v="1"/>
    <s v="USD"/>
    <n v="1343797200"/>
    <x v="614"/>
    <n v="1344834000"/>
    <d v="2012-08-13T05:00:00"/>
    <b v="0"/>
    <b v="0"/>
    <s v="theater/plays"/>
    <n v="73.59210526315789"/>
    <x v="3"/>
    <x v="3"/>
  </r>
  <r>
    <n v="669"/>
    <s v="Payne, Garrett and Thomas"/>
    <s v="Upgradable bi-directional concept"/>
    <n v="48800"/>
    <n v="175020"/>
    <n v="359"/>
    <x v="1"/>
    <n v="1621"/>
    <x v="6"/>
    <s v="EUR"/>
    <n v="1498453200"/>
    <x v="615"/>
    <n v="1499230800"/>
    <d v="2017-07-05T05:00:00"/>
    <b v="0"/>
    <b v="0"/>
    <s v="theater/plays"/>
    <n v="107.97038864898211"/>
    <x v="3"/>
    <x v="3"/>
  </r>
  <r>
    <n v="670"/>
    <s v="Robinson Group"/>
    <s v="Re-contextualized homogeneous flexibility"/>
    <n v="16200"/>
    <n v="75955"/>
    <n v="469"/>
    <x v="1"/>
    <n v="1101"/>
    <x v="1"/>
    <s v="USD"/>
    <n v="1456380000"/>
    <x v="90"/>
    <n v="1457416800"/>
    <d v="2016-03-08T06:00:00"/>
    <b v="0"/>
    <b v="0"/>
    <s v="music/indie rock"/>
    <n v="68.987284287011803"/>
    <x v="1"/>
    <x v="7"/>
  </r>
  <r>
    <n v="671"/>
    <s v="Robinson-Kelly"/>
    <s v="Monitored bi-directional standardization"/>
    <n v="97600"/>
    <n v="119127"/>
    <n v="122"/>
    <x v="1"/>
    <n v="1073"/>
    <x v="1"/>
    <s v="USD"/>
    <n v="1280552400"/>
    <x v="616"/>
    <n v="1280898000"/>
    <d v="2010-08-04T05:00:00"/>
    <b v="0"/>
    <b v="1"/>
    <s v="theater/plays"/>
    <n v="111.02236719478098"/>
    <x v="3"/>
    <x v="3"/>
  </r>
  <r>
    <n v="672"/>
    <s v="Kelly-Colon"/>
    <s v="Stand-alone grid-enabled leverage"/>
    <n v="197900"/>
    <n v="110689"/>
    <n v="56"/>
    <x v="0"/>
    <n v="4428"/>
    <x v="2"/>
    <s v="AUD"/>
    <n v="1521608400"/>
    <x v="617"/>
    <n v="1522472400"/>
    <d v="2018-03-31T05:00:00"/>
    <b v="0"/>
    <b v="0"/>
    <s v="theater/plays"/>
    <n v="24.997515808491418"/>
    <x v="3"/>
    <x v="3"/>
  </r>
  <r>
    <n v="673"/>
    <s v="Turner, Scott and Gentry"/>
    <s v="Assimilated regional groupware"/>
    <n v="5600"/>
    <n v="2445"/>
    <n v="44"/>
    <x v="0"/>
    <n v="58"/>
    <x v="6"/>
    <s v="EUR"/>
    <n v="1460696400"/>
    <x v="618"/>
    <n v="1462510800"/>
    <d v="2016-05-06T05:00:00"/>
    <b v="0"/>
    <b v="0"/>
    <s v="music/indie rock"/>
    <n v="42.155172413793103"/>
    <x v="1"/>
    <x v="7"/>
  </r>
  <r>
    <n v="674"/>
    <s v="Sanchez Ltd"/>
    <s v="Up-sized 24hour instruction set"/>
    <n v="170700"/>
    <n v="57250"/>
    <n v="34"/>
    <x v="3"/>
    <n v="1218"/>
    <x v="1"/>
    <s v="USD"/>
    <n v="1313730000"/>
    <x v="619"/>
    <n v="1317790800"/>
    <d v="2011-10-05T05:00:00"/>
    <b v="0"/>
    <b v="0"/>
    <s v="photography/photography books"/>
    <n v="47.003284072249592"/>
    <x v="7"/>
    <x v="14"/>
  </r>
  <r>
    <n v="675"/>
    <s v="Giles-Smith"/>
    <s v="Right-sized web-enabled intranet"/>
    <n v="9700"/>
    <n v="11929"/>
    <n v="123"/>
    <x v="1"/>
    <n v="331"/>
    <x v="1"/>
    <s v="USD"/>
    <n v="1568178000"/>
    <x v="620"/>
    <n v="1568782800"/>
    <d v="2019-09-18T05:00:00"/>
    <b v="0"/>
    <b v="0"/>
    <s v="journalism/audio"/>
    <n v="36.0392749244713"/>
    <x v="8"/>
    <x v="23"/>
  </r>
  <r>
    <n v="676"/>
    <s v="Thompson-Moreno"/>
    <s v="Expanded needs-based orchestration"/>
    <n v="62300"/>
    <n v="118214"/>
    <n v="190"/>
    <x v="1"/>
    <n v="1170"/>
    <x v="1"/>
    <s v="USD"/>
    <n v="1348635600"/>
    <x v="621"/>
    <n v="1349413200"/>
    <d v="2012-10-05T05:00:00"/>
    <b v="0"/>
    <b v="0"/>
    <s v="photography/photography books"/>
    <n v="101.03760683760684"/>
    <x v="7"/>
    <x v="14"/>
  </r>
  <r>
    <n v="677"/>
    <s v="Murphy-Fox"/>
    <s v="Organic system-worthy orchestration"/>
    <n v="5300"/>
    <n v="4432"/>
    <n v="84"/>
    <x v="0"/>
    <n v="111"/>
    <x v="1"/>
    <s v="USD"/>
    <n v="1468126800"/>
    <x v="622"/>
    <n v="1472446800"/>
    <d v="2016-08-29T05:00:00"/>
    <b v="0"/>
    <b v="0"/>
    <s v="publishing/fiction"/>
    <n v="39.927927927927925"/>
    <x v="5"/>
    <x v="13"/>
  </r>
  <r>
    <n v="678"/>
    <s v="Rodriguez-Patterson"/>
    <s v="Inverse static standardization"/>
    <n v="99500"/>
    <n v="17879"/>
    <n v="18"/>
    <x v="3"/>
    <n v="215"/>
    <x v="1"/>
    <s v="USD"/>
    <n v="1547877600"/>
    <x v="35"/>
    <n v="1548050400"/>
    <d v="2019-01-21T06:00:00"/>
    <b v="0"/>
    <b v="0"/>
    <s v="film &amp; video/drama"/>
    <n v="83.158139534883716"/>
    <x v="4"/>
    <x v="6"/>
  </r>
  <r>
    <n v="679"/>
    <s v="Davis Ltd"/>
    <s v="Synchronized motivating solution"/>
    <n v="1400"/>
    <n v="14511"/>
    <n v="1037"/>
    <x v="1"/>
    <n v="363"/>
    <x v="1"/>
    <s v="USD"/>
    <n v="1571374800"/>
    <x v="623"/>
    <n v="1571806800"/>
    <d v="2019-10-23T05:00:00"/>
    <b v="0"/>
    <b v="1"/>
    <s v="food/food trucks"/>
    <n v="39.97520661157025"/>
    <x v="0"/>
    <x v="0"/>
  </r>
  <r>
    <n v="680"/>
    <s v="Nelson-Valdez"/>
    <s v="Open-source 4thgeneration open system"/>
    <n v="145600"/>
    <n v="141822"/>
    <n v="97"/>
    <x v="0"/>
    <n v="2955"/>
    <x v="1"/>
    <s v="USD"/>
    <n v="1576303200"/>
    <x v="624"/>
    <n v="1576476000"/>
    <d v="2019-12-16T06:00:00"/>
    <b v="0"/>
    <b v="1"/>
    <s v="games/mobile games"/>
    <n v="47.993908629441627"/>
    <x v="6"/>
    <x v="20"/>
  </r>
  <r>
    <n v="681"/>
    <s v="Kelly PLC"/>
    <s v="Decentralized context-sensitive superstructure"/>
    <n v="184100"/>
    <n v="159037"/>
    <n v="86"/>
    <x v="0"/>
    <n v="1657"/>
    <x v="1"/>
    <s v="USD"/>
    <n v="1324447200"/>
    <x v="625"/>
    <n v="1324965600"/>
    <d v="2011-12-27T06:00:00"/>
    <b v="0"/>
    <b v="0"/>
    <s v="theater/plays"/>
    <n v="95.978877489438744"/>
    <x v="3"/>
    <x v="3"/>
  </r>
  <r>
    <n v="682"/>
    <s v="Nguyen and Sons"/>
    <s v="Compatible 5thgeneration concept"/>
    <n v="5400"/>
    <n v="8109"/>
    <n v="150"/>
    <x v="1"/>
    <n v="103"/>
    <x v="1"/>
    <s v="USD"/>
    <n v="1386741600"/>
    <x v="626"/>
    <n v="1387519200"/>
    <d v="2013-12-20T06:00:00"/>
    <b v="0"/>
    <b v="0"/>
    <s v="theater/plays"/>
    <n v="78.728155339805824"/>
    <x v="3"/>
    <x v="3"/>
  </r>
  <r>
    <n v="683"/>
    <s v="Jones PLC"/>
    <s v="Virtual systemic intranet"/>
    <n v="2300"/>
    <n v="8244"/>
    <n v="358"/>
    <x v="1"/>
    <n v="147"/>
    <x v="1"/>
    <s v="USD"/>
    <n v="1537074000"/>
    <x v="627"/>
    <n v="1537246800"/>
    <d v="2018-09-18T05:00:00"/>
    <b v="0"/>
    <b v="0"/>
    <s v="theater/plays"/>
    <n v="56.081632653061227"/>
    <x v="3"/>
    <x v="3"/>
  </r>
  <r>
    <n v="684"/>
    <s v="Gilmore LLC"/>
    <s v="Optimized systemic algorithm"/>
    <n v="1400"/>
    <n v="7600"/>
    <n v="543"/>
    <x v="1"/>
    <n v="110"/>
    <x v="0"/>
    <s v="CAD"/>
    <n v="1277787600"/>
    <x v="628"/>
    <n v="1279515600"/>
    <d v="2010-07-19T05:00:00"/>
    <b v="0"/>
    <b v="0"/>
    <s v="publishing/nonfiction"/>
    <n v="69.090909090909093"/>
    <x v="5"/>
    <x v="9"/>
  </r>
  <r>
    <n v="685"/>
    <s v="Lee-Cobb"/>
    <s v="Customizable homogeneous firmware"/>
    <n v="140000"/>
    <n v="94501"/>
    <n v="68"/>
    <x v="0"/>
    <n v="926"/>
    <x v="0"/>
    <s v="CAD"/>
    <n v="1440306000"/>
    <x v="629"/>
    <n v="1442379600"/>
    <d v="2015-09-16T05:00:00"/>
    <b v="0"/>
    <b v="0"/>
    <s v="theater/plays"/>
    <n v="102.05291576673866"/>
    <x v="3"/>
    <x v="3"/>
  </r>
  <r>
    <n v="686"/>
    <s v="Jones, Wiley and Robbins"/>
    <s v="Front-line cohesive extranet"/>
    <n v="7500"/>
    <n v="14381"/>
    <n v="192"/>
    <x v="1"/>
    <n v="134"/>
    <x v="1"/>
    <s v="USD"/>
    <n v="1522126800"/>
    <x v="630"/>
    <n v="1523077200"/>
    <d v="2018-04-07T05:00:00"/>
    <b v="0"/>
    <b v="0"/>
    <s v="technology/wearables"/>
    <n v="107.32089552238806"/>
    <x v="2"/>
    <x v="8"/>
  </r>
  <r>
    <n v="687"/>
    <s v="Martin, Gates and Holt"/>
    <s v="Distributed holistic neural-net"/>
    <n v="1500"/>
    <n v="13980"/>
    <n v="932"/>
    <x v="1"/>
    <n v="269"/>
    <x v="1"/>
    <s v="USD"/>
    <n v="1489298400"/>
    <x v="631"/>
    <n v="1489554000"/>
    <d v="2017-03-15T05:00:00"/>
    <b v="0"/>
    <b v="0"/>
    <s v="theater/plays"/>
    <n v="51.970260223048328"/>
    <x v="3"/>
    <x v="3"/>
  </r>
  <r>
    <n v="688"/>
    <s v="Bowen, Davies and Burns"/>
    <s v="Devolved client-server monitoring"/>
    <n v="2900"/>
    <n v="12449"/>
    <n v="429"/>
    <x v="1"/>
    <n v="175"/>
    <x v="1"/>
    <s v="USD"/>
    <n v="1547100000"/>
    <x v="632"/>
    <n v="1548482400"/>
    <d v="2019-01-26T06:00:00"/>
    <b v="0"/>
    <b v="1"/>
    <s v="film &amp; video/television"/>
    <n v="71.137142857142862"/>
    <x v="4"/>
    <x v="19"/>
  </r>
  <r>
    <n v="689"/>
    <s v="Nguyen Inc"/>
    <s v="Seamless directional capacity"/>
    <n v="7300"/>
    <n v="7348"/>
    <n v="101"/>
    <x v="1"/>
    <n v="69"/>
    <x v="1"/>
    <s v="USD"/>
    <n v="1383022800"/>
    <x v="633"/>
    <n v="1384063200"/>
    <d v="2013-11-10T06:00:00"/>
    <b v="0"/>
    <b v="0"/>
    <s v="technology/web"/>
    <n v="106.49275362318841"/>
    <x v="2"/>
    <x v="2"/>
  </r>
  <r>
    <n v="690"/>
    <s v="Walsh-Watts"/>
    <s v="Polarized actuating implementation"/>
    <n v="3600"/>
    <n v="8158"/>
    <n v="227"/>
    <x v="1"/>
    <n v="190"/>
    <x v="1"/>
    <s v="USD"/>
    <n v="1322373600"/>
    <x v="634"/>
    <n v="1322892000"/>
    <d v="2011-12-03T06:00:00"/>
    <b v="0"/>
    <b v="1"/>
    <s v="film &amp; video/documentary"/>
    <n v="42.93684210526316"/>
    <x v="4"/>
    <x v="4"/>
  </r>
  <r>
    <n v="691"/>
    <s v="Ray, Li and Li"/>
    <s v="Front-line disintermediate hub"/>
    <n v="5000"/>
    <n v="7119"/>
    <n v="142"/>
    <x v="1"/>
    <n v="237"/>
    <x v="1"/>
    <s v="USD"/>
    <n v="1349240400"/>
    <x v="635"/>
    <n v="1350709200"/>
    <d v="2012-10-20T05:00:00"/>
    <b v="1"/>
    <b v="1"/>
    <s v="film &amp; video/documentary"/>
    <n v="30.037974683544302"/>
    <x v="4"/>
    <x v="4"/>
  </r>
  <r>
    <n v="692"/>
    <s v="Murray Ltd"/>
    <s v="Decentralized 4thgeneration challenge"/>
    <n v="6000"/>
    <n v="5438"/>
    <n v="91"/>
    <x v="0"/>
    <n v="77"/>
    <x v="4"/>
    <s v="GBP"/>
    <n v="1562648400"/>
    <x v="636"/>
    <n v="1564203600"/>
    <d v="2019-07-27T05:00:00"/>
    <b v="0"/>
    <b v="0"/>
    <s v="music/rock"/>
    <n v="70.623376623376629"/>
    <x v="1"/>
    <x v="1"/>
  </r>
  <r>
    <n v="693"/>
    <s v="Bradford-Silva"/>
    <s v="Reverse-engineered composite hierarchy"/>
    <n v="180400"/>
    <n v="115396"/>
    <n v="64"/>
    <x v="0"/>
    <n v="1748"/>
    <x v="1"/>
    <s v="USD"/>
    <n v="1508216400"/>
    <x v="637"/>
    <n v="1509685200"/>
    <d v="2017-11-03T05:00:00"/>
    <b v="0"/>
    <b v="0"/>
    <s v="theater/plays"/>
    <n v="66.016018306636155"/>
    <x v="3"/>
    <x v="3"/>
  </r>
  <r>
    <n v="694"/>
    <s v="Mora-Bradley"/>
    <s v="Programmable tangible ability"/>
    <n v="9100"/>
    <n v="7656"/>
    <n v="84"/>
    <x v="0"/>
    <n v="79"/>
    <x v="1"/>
    <s v="USD"/>
    <n v="1511762400"/>
    <x v="638"/>
    <n v="1514959200"/>
    <d v="2018-01-03T06:00:00"/>
    <b v="0"/>
    <b v="0"/>
    <s v="theater/plays"/>
    <n v="96.911392405063296"/>
    <x v="3"/>
    <x v="3"/>
  </r>
  <r>
    <n v="695"/>
    <s v="Cardenas, Thompson and Carey"/>
    <s v="Configurable full-range emulation"/>
    <n v="9200"/>
    <n v="12322"/>
    <n v="134"/>
    <x v="1"/>
    <n v="196"/>
    <x v="6"/>
    <s v="EUR"/>
    <n v="1447480800"/>
    <x v="639"/>
    <n v="1448863200"/>
    <d v="2015-11-30T06:00:00"/>
    <b v="1"/>
    <b v="0"/>
    <s v="music/rock"/>
    <n v="62.867346938775512"/>
    <x v="1"/>
    <x v="1"/>
  </r>
  <r>
    <n v="696"/>
    <s v="Lopez, Reid and Johnson"/>
    <s v="Total real-time hardware"/>
    <n v="164100"/>
    <n v="96888"/>
    <n v="59"/>
    <x v="0"/>
    <n v="889"/>
    <x v="1"/>
    <s v="USD"/>
    <n v="1429506000"/>
    <x v="640"/>
    <n v="1429592400"/>
    <d v="2015-04-21T05:00:00"/>
    <b v="0"/>
    <b v="1"/>
    <s v="theater/plays"/>
    <n v="108.98537682789652"/>
    <x v="3"/>
    <x v="3"/>
  </r>
  <r>
    <n v="697"/>
    <s v="Fox-Williams"/>
    <s v="Profound system-worthy functionalities"/>
    <n v="128900"/>
    <n v="196960"/>
    <n v="153"/>
    <x v="1"/>
    <n v="7295"/>
    <x v="1"/>
    <s v="USD"/>
    <n v="1522472400"/>
    <x v="641"/>
    <n v="1522645200"/>
    <d v="2018-04-02T05:00:00"/>
    <b v="0"/>
    <b v="0"/>
    <s v="music/electric music"/>
    <n v="26.999314599040439"/>
    <x v="1"/>
    <x v="5"/>
  </r>
  <r>
    <n v="698"/>
    <s v="Taylor, Wood and Taylor"/>
    <s v="Cloned hybrid focus group"/>
    <n v="42100"/>
    <n v="188057"/>
    <n v="447"/>
    <x v="1"/>
    <n v="2893"/>
    <x v="0"/>
    <s v="CAD"/>
    <n v="1322114400"/>
    <x v="642"/>
    <n v="1323324000"/>
    <d v="2011-12-08T06:00:00"/>
    <b v="0"/>
    <b v="0"/>
    <s v="technology/wearables"/>
    <n v="65.004147943311438"/>
    <x v="2"/>
    <x v="8"/>
  </r>
  <r>
    <n v="699"/>
    <s v="King Inc"/>
    <s v="Ergonomic dedicated focus group"/>
    <n v="7400"/>
    <n v="6245"/>
    <n v="84"/>
    <x v="0"/>
    <n v="56"/>
    <x v="1"/>
    <s v="USD"/>
    <n v="1561438800"/>
    <x v="230"/>
    <n v="1561525200"/>
    <d v="2019-06-26T05:00:00"/>
    <b v="0"/>
    <b v="0"/>
    <s v="film &amp; video/drama"/>
    <n v="111.51785714285714"/>
    <x v="4"/>
    <x v="6"/>
  </r>
  <r>
    <n v="700"/>
    <s v="Cole, Petty and Cameron"/>
    <s v="Realigned zero administration paradigm"/>
    <n v="100"/>
    <n v="3"/>
    <n v="3"/>
    <x v="0"/>
    <n v="1"/>
    <x v="1"/>
    <s v="USD"/>
    <n v="1264399200"/>
    <x v="67"/>
    <n v="1265695200"/>
    <d v="2010-02-09T06:00:00"/>
    <b v="0"/>
    <b v="0"/>
    <s v="technology/wearables"/>
    <n v="3"/>
    <x v="2"/>
    <x v="8"/>
  </r>
  <r>
    <n v="701"/>
    <s v="Mcclain LLC"/>
    <s v="Open-source multi-tasking methodology"/>
    <n v="52000"/>
    <n v="91014"/>
    <n v="175"/>
    <x v="1"/>
    <n v="820"/>
    <x v="1"/>
    <s v="USD"/>
    <n v="1301202000"/>
    <x v="643"/>
    <n v="1301806800"/>
    <d v="2011-04-03T05:00:00"/>
    <b v="1"/>
    <b v="0"/>
    <s v="theater/plays"/>
    <n v="110.99268292682927"/>
    <x v="3"/>
    <x v="3"/>
  </r>
  <r>
    <n v="702"/>
    <s v="Sims-Gross"/>
    <s v="Object-based attitude-oriented analyzer"/>
    <n v="8700"/>
    <n v="4710"/>
    <n v="54"/>
    <x v="0"/>
    <n v="83"/>
    <x v="1"/>
    <s v="USD"/>
    <n v="1374469200"/>
    <x v="644"/>
    <n v="1374901200"/>
    <d v="2013-07-27T05:00:00"/>
    <b v="0"/>
    <b v="0"/>
    <s v="technology/wearables"/>
    <n v="56.746987951807228"/>
    <x v="2"/>
    <x v="8"/>
  </r>
  <r>
    <n v="703"/>
    <s v="Perez Group"/>
    <s v="Cross-platform tertiary hub"/>
    <n v="63400"/>
    <n v="197728"/>
    <n v="312"/>
    <x v="1"/>
    <n v="2038"/>
    <x v="1"/>
    <s v="USD"/>
    <n v="1334984400"/>
    <x v="645"/>
    <n v="1336453200"/>
    <d v="2012-05-08T05:00:00"/>
    <b v="1"/>
    <b v="1"/>
    <s v="publishing/translations"/>
    <n v="97.020608439646708"/>
    <x v="5"/>
    <x v="18"/>
  </r>
  <r>
    <n v="704"/>
    <s v="Haynes-Williams"/>
    <s v="Seamless clear-thinking artificial intelligence"/>
    <n v="8700"/>
    <n v="10682"/>
    <n v="123"/>
    <x v="1"/>
    <n v="116"/>
    <x v="1"/>
    <s v="USD"/>
    <n v="1467608400"/>
    <x v="646"/>
    <n v="1468904400"/>
    <d v="2016-07-19T05:00:00"/>
    <b v="0"/>
    <b v="0"/>
    <s v="film &amp; video/animation"/>
    <n v="92.08620689655173"/>
    <x v="4"/>
    <x v="10"/>
  </r>
  <r>
    <n v="705"/>
    <s v="Ford LLC"/>
    <s v="Centralized tangible success"/>
    <n v="169700"/>
    <n v="168048"/>
    <n v="99"/>
    <x v="0"/>
    <n v="2025"/>
    <x v="4"/>
    <s v="GBP"/>
    <n v="1386741600"/>
    <x v="626"/>
    <n v="1387087200"/>
    <d v="2013-12-15T06:00:00"/>
    <b v="0"/>
    <b v="0"/>
    <s v="publishing/nonfiction"/>
    <n v="82.986666666666665"/>
    <x v="5"/>
    <x v="9"/>
  </r>
  <r>
    <n v="706"/>
    <s v="Moreno Ltd"/>
    <s v="Customer-focused multimedia methodology"/>
    <n v="108400"/>
    <n v="138586"/>
    <n v="128"/>
    <x v="1"/>
    <n v="1345"/>
    <x v="2"/>
    <s v="AUD"/>
    <n v="1546754400"/>
    <x v="647"/>
    <n v="1547445600"/>
    <d v="2019-01-14T06:00:00"/>
    <b v="0"/>
    <b v="1"/>
    <s v="technology/web"/>
    <n v="103.03791821561339"/>
    <x v="2"/>
    <x v="2"/>
  </r>
  <r>
    <n v="707"/>
    <s v="Moore, Cook and Wright"/>
    <s v="Visionary maximized Local Area Network"/>
    <n v="7300"/>
    <n v="11579"/>
    <n v="159"/>
    <x v="1"/>
    <n v="168"/>
    <x v="1"/>
    <s v="USD"/>
    <n v="1544248800"/>
    <x v="159"/>
    <n v="1547359200"/>
    <d v="2019-01-13T06:00:00"/>
    <b v="0"/>
    <b v="0"/>
    <s v="film &amp; video/drama"/>
    <n v="68.922619047619051"/>
    <x v="4"/>
    <x v="6"/>
  </r>
  <r>
    <n v="708"/>
    <s v="Ortega LLC"/>
    <s v="Secured bifurcated intranet"/>
    <n v="1700"/>
    <n v="12020"/>
    <n v="707"/>
    <x v="1"/>
    <n v="137"/>
    <x v="5"/>
    <s v="CHF"/>
    <n v="1495429200"/>
    <x v="648"/>
    <n v="1496293200"/>
    <d v="2017-06-01T05:00:00"/>
    <b v="0"/>
    <b v="0"/>
    <s v="theater/plays"/>
    <n v="87.737226277372258"/>
    <x v="3"/>
    <x v="3"/>
  </r>
  <r>
    <n v="709"/>
    <s v="Silva, Walker and Martin"/>
    <s v="Grass-roots 4thgeneration product"/>
    <n v="9800"/>
    <n v="13954"/>
    <n v="142"/>
    <x v="1"/>
    <n v="186"/>
    <x v="6"/>
    <s v="EUR"/>
    <n v="1334811600"/>
    <x v="267"/>
    <n v="1335416400"/>
    <d v="2012-04-26T05:00:00"/>
    <b v="0"/>
    <b v="0"/>
    <s v="theater/plays"/>
    <n v="75.021505376344081"/>
    <x v="3"/>
    <x v="3"/>
  </r>
  <r>
    <n v="710"/>
    <s v="Huynh, Gallegos and Mills"/>
    <s v="Reduced next generation info-mediaries"/>
    <n v="4300"/>
    <n v="6358"/>
    <n v="148"/>
    <x v="1"/>
    <n v="125"/>
    <x v="1"/>
    <s v="USD"/>
    <n v="1531544400"/>
    <x v="649"/>
    <n v="1532149200"/>
    <d v="2018-07-21T05:00:00"/>
    <b v="0"/>
    <b v="1"/>
    <s v="theater/plays"/>
    <n v="50.863999999999997"/>
    <x v="3"/>
    <x v="3"/>
  </r>
  <r>
    <n v="711"/>
    <s v="Anderson LLC"/>
    <s v="Customizable full-range artificial intelligence"/>
    <n v="6200"/>
    <n v="1260"/>
    <n v="20"/>
    <x v="0"/>
    <n v="14"/>
    <x v="6"/>
    <s v="EUR"/>
    <n v="1453615200"/>
    <x v="248"/>
    <n v="1453788000"/>
    <d v="2016-01-26T06:00:00"/>
    <b v="1"/>
    <b v="1"/>
    <s v="theater/plays"/>
    <n v="90"/>
    <x v="3"/>
    <x v="3"/>
  </r>
  <r>
    <n v="712"/>
    <s v="Garza-Bryant"/>
    <s v="Programmable leadingedge contingency"/>
    <n v="800"/>
    <n v="14725"/>
    <n v="1841"/>
    <x v="1"/>
    <n v="202"/>
    <x v="1"/>
    <s v="USD"/>
    <n v="1467954000"/>
    <x v="571"/>
    <n v="1471496400"/>
    <d v="2016-08-18T05:00:00"/>
    <b v="0"/>
    <b v="0"/>
    <s v="theater/plays"/>
    <n v="72.896039603960389"/>
    <x v="3"/>
    <x v="3"/>
  </r>
  <r>
    <n v="713"/>
    <s v="Mays LLC"/>
    <s v="Multi-layered global groupware"/>
    <n v="6900"/>
    <n v="11174"/>
    <n v="162"/>
    <x v="1"/>
    <n v="103"/>
    <x v="1"/>
    <s v="USD"/>
    <n v="1471842000"/>
    <x v="650"/>
    <n v="1472878800"/>
    <d v="2016-09-03T05:00:00"/>
    <b v="0"/>
    <b v="0"/>
    <s v="publishing/radio &amp; podcasts"/>
    <n v="108.48543689320388"/>
    <x v="5"/>
    <x v="15"/>
  </r>
  <r>
    <n v="714"/>
    <s v="Evans-Jones"/>
    <s v="Switchable methodical superstructure"/>
    <n v="38500"/>
    <n v="182036"/>
    <n v="473"/>
    <x v="1"/>
    <n v="1785"/>
    <x v="1"/>
    <s v="USD"/>
    <n v="1408424400"/>
    <x v="1"/>
    <n v="1408510800"/>
    <d v="2014-08-20T05:00:00"/>
    <b v="0"/>
    <b v="0"/>
    <s v="music/rock"/>
    <n v="101.98095238095237"/>
    <x v="1"/>
    <x v="1"/>
  </r>
  <r>
    <n v="715"/>
    <s v="Fischer, Torres and Walker"/>
    <s v="Expanded even-keeled portal"/>
    <n v="118000"/>
    <n v="28870"/>
    <n v="24"/>
    <x v="0"/>
    <n v="656"/>
    <x v="1"/>
    <s v="USD"/>
    <n v="1281157200"/>
    <x v="651"/>
    <n v="1281589200"/>
    <d v="2010-08-12T05:00:00"/>
    <b v="0"/>
    <b v="0"/>
    <s v="games/mobile games"/>
    <n v="44.009146341463413"/>
    <x v="6"/>
    <x v="20"/>
  </r>
  <r>
    <n v="716"/>
    <s v="Tapia, Kramer and Hicks"/>
    <s v="Advanced modular moderator"/>
    <n v="2000"/>
    <n v="10353"/>
    <n v="518"/>
    <x v="1"/>
    <n v="157"/>
    <x v="1"/>
    <s v="USD"/>
    <n v="1373432400"/>
    <x v="652"/>
    <n v="1375851600"/>
    <d v="2013-08-07T05:00:00"/>
    <b v="0"/>
    <b v="1"/>
    <s v="theater/plays"/>
    <n v="65.942675159235662"/>
    <x v="3"/>
    <x v="3"/>
  </r>
  <r>
    <n v="717"/>
    <s v="Barnes, Wilcox and Riley"/>
    <s v="Reverse-engineered well-modulated ability"/>
    <n v="5600"/>
    <n v="13868"/>
    <n v="248"/>
    <x v="1"/>
    <n v="555"/>
    <x v="1"/>
    <s v="USD"/>
    <n v="1313989200"/>
    <x v="653"/>
    <n v="1315803600"/>
    <d v="2011-09-12T05:00:00"/>
    <b v="0"/>
    <b v="0"/>
    <s v="film &amp; video/documentary"/>
    <n v="24.987387387387386"/>
    <x v="4"/>
    <x v="4"/>
  </r>
  <r>
    <n v="718"/>
    <s v="Reyes PLC"/>
    <s v="Expanded optimal pricing structure"/>
    <n v="8300"/>
    <n v="8317"/>
    <n v="100"/>
    <x v="1"/>
    <n v="297"/>
    <x v="1"/>
    <s v="USD"/>
    <n v="1371445200"/>
    <x v="654"/>
    <n v="1373691600"/>
    <d v="2013-07-13T05:00:00"/>
    <b v="0"/>
    <b v="0"/>
    <s v="technology/wearables"/>
    <n v="28.003367003367003"/>
    <x v="2"/>
    <x v="8"/>
  </r>
  <r>
    <n v="719"/>
    <s v="Pace, Simpson and Watkins"/>
    <s v="Down-sized uniform ability"/>
    <n v="6900"/>
    <n v="10557"/>
    <n v="153"/>
    <x v="1"/>
    <n v="123"/>
    <x v="1"/>
    <s v="USD"/>
    <n v="1338267600"/>
    <x v="655"/>
    <n v="1339218000"/>
    <d v="2012-06-09T05:00:00"/>
    <b v="0"/>
    <b v="0"/>
    <s v="publishing/fiction"/>
    <n v="85.829268292682926"/>
    <x v="5"/>
    <x v="13"/>
  </r>
  <r>
    <n v="720"/>
    <s v="Valenzuela, Davidson and Castro"/>
    <s v="Multi-layered upward-trending conglomeration"/>
    <n v="8700"/>
    <n v="3227"/>
    <n v="37"/>
    <x v="3"/>
    <n v="38"/>
    <x v="3"/>
    <s v="DKK"/>
    <n v="1519192800"/>
    <x v="656"/>
    <n v="1520402400"/>
    <d v="2018-03-07T06:00:00"/>
    <b v="0"/>
    <b v="1"/>
    <s v="theater/plays"/>
    <n v="84.921052631578945"/>
    <x v="3"/>
    <x v="3"/>
  </r>
  <r>
    <n v="721"/>
    <s v="Dominguez-Owens"/>
    <s v="Open-architected systematic intranet"/>
    <n v="123600"/>
    <n v="5429"/>
    <n v="4"/>
    <x v="3"/>
    <n v="60"/>
    <x v="1"/>
    <s v="USD"/>
    <n v="1522818000"/>
    <x v="657"/>
    <n v="1523336400"/>
    <d v="2018-04-10T05:00:00"/>
    <b v="0"/>
    <b v="0"/>
    <s v="music/rock"/>
    <n v="90.483333333333334"/>
    <x v="1"/>
    <x v="1"/>
  </r>
  <r>
    <n v="722"/>
    <s v="Thomas-Simmons"/>
    <s v="Proactive 24hour frame"/>
    <n v="48500"/>
    <n v="75906"/>
    <n v="157"/>
    <x v="1"/>
    <n v="3036"/>
    <x v="1"/>
    <s v="USD"/>
    <n v="1509948000"/>
    <x v="265"/>
    <n v="1512280800"/>
    <d v="2017-12-03T06:00:00"/>
    <b v="0"/>
    <b v="0"/>
    <s v="film &amp; video/documentary"/>
    <n v="25.00197628458498"/>
    <x v="4"/>
    <x v="4"/>
  </r>
  <r>
    <n v="723"/>
    <s v="Beck-Knight"/>
    <s v="Exclusive fresh-thinking model"/>
    <n v="4900"/>
    <n v="13250"/>
    <n v="270"/>
    <x v="1"/>
    <n v="144"/>
    <x v="2"/>
    <s v="AUD"/>
    <n v="1456898400"/>
    <x v="658"/>
    <n v="1458709200"/>
    <d v="2016-03-23T05:00:00"/>
    <b v="0"/>
    <b v="0"/>
    <s v="theater/plays"/>
    <n v="92.013888888888886"/>
    <x v="3"/>
    <x v="3"/>
  </r>
  <r>
    <n v="724"/>
    <s v="Mccoy Ltd"/>
    <s v="Business-focused encompassing intranet"/>
    <n v="8400"/>
    <n v="11261"/>
    <n v="134"/>
    <x v="1"/>
    <n v="121"/>
    <x v="4"/>
    <s v="GBP"/>
    <n v="1413954000"/>
    <x v="659"/>
    <n v="1414126800"/>
    <d v="2014-10-24T05:00:00"/>
    <b v="0"/>
    <b v="1"/>
    <s v="theater/plays"/>
    <n v="93.066115702479337"/>
    <x v="3"/>
    <x v="3"/>
  </r>
  <r>
    <n v="725"/>
    <s v="Dawson-Tyler"/>
    <s v="Optional 6thgeneration access"/>
    <n v="193200"/>
    <n v="97369"/>
    <n v="50"/>
    <x v="0"/>
    <n v="1596"/>
    <x v="1"/>
    <s v="USD"/>
    <n v="1416031200"/>
    <x v="660"/>
    <n v="1416204000"/>
    <d v="2014-11-17T06:00:00"/>
    <b v="0"/>
    <b v="0"/>
    <s v="games/mobile games"/>
    <n v="61.008145363408524"/>
    <x v="6"/>
    <x v="20"/>
  </r>
  <r>
    <n v="726"/>
    <s v="Johns-Thomas"/>
    <s v="Realigned web-enabled functionalities"/>
    <n v="54300"/>
    <n v="48227"/>
    <n v="89"/>
    <x v="3"/>
    <n v="524"/>
    <x v="1"/>
    <s v="USD"/>
    <n v="1287982800"/>
    <x v="661"/>
    <n v="1288501200"/>
    <d v="2010-10-31T05:00:00"/>
    <b v="0"/>
    <b v="1"/>
    <s v="theater/plays"/>
    <n v="92.036259541984734"/>
    <x v="3"/>
    <x v="3"/>
  </r>
  <r>
    <n v="727"/>
    <s v="Quinn, Cruz and Schmidt"/>
    <s v="Enterprise-wide multimedia software"/>
    <n v="8900"/>
    <n v="14685"/>
    <n v="165"/>
    <x v="1"/>
    <n v="181"/>
    <x v="1"/>
    <s v="USD"/>
    <n v="1547964000"/>
    <x v="4"/>
    <n v="1552971600"/>
    <d v="2019-03-19T05:00:00"/>
    <b v="0"/>
    <b v="0"/>
    <s v="technology/web"/>
    <n v="81.132596685082873"/>
    <x v="2"/>
    <x v="2"/>
  </r>
  <r>
    <n v="728"/>
    <s v="Stewart Inc"/>
    <s v="Versatile mission-critical knowledgebase"/>
    <n v="4200"/>
    <n v="735"/>
    <n v="18"/>
    <x v="0"/>
    <n v="10"/>
    <x v="1"/>
    <s v="USD"/>
    <n v="1464152400"/>
    <x v="662"/>
    <n v="1465102800"/>
    <d v="2016-06-05T05:00:00"/>
    <b v="0"/>
    <b v="0"/>
    <s v="theater/plays"/>
    <n v="73.5"/>
    <x v="3"/>
    <x v="3"/>
  </r>
  <r>
    <n v="729"/>
    <s v="Moore Group"/>
    <s v="Multi-lateral object-oriented open system"/>
    <n v="5600"/>
    <n v="10397"/>
    <n v="186"/>
    <x v="1"/>
    <n v="122"/>
    <x v="1"/>
    <s v="USD"/>
    <n v="1359957600"/>
    <x v="663"/>
    <n v="1360130400"/>
    <d v="2013-02-06T06:00:00"/>
    <b v="0"/>
    <b v="0"/>
    <s v="film &amp; video/drama"/>
    <n v="85.221311475409834"/>
    <x v="4"/>
    <x v="6"/>
  </r>
  <r>
    <n v="730"/>
    <s v="Carson PLC"/>
    <s v="Visionary system-worthy attitude"/>
    <n v="28800"/>
    <n v="118847"/>
    <n v="413"/>
    <x v="1"/>
    <n v="1071"/>
    <x v="0"/>
    <s v="CAD"/>
    <n v="1432357200"/>
    <x v="664"/>
    <n v="1432875600"/>
    <d v="2015-05-29T05:00:00"/>
    <b v="0"/>
    <b v="0"/>
    <s v="technology/wearables"/>
    <n v="110.96825396825396"/>
    <x v="2"/>
    <x v="8"/>
  </r>
  <r>
    <n v="731"/>
    <s v="Cruz, Hall and Mason"/>
    <s v="Synergized content-based hierarchy"/>
    <n v="8000"/>
    <n v="7220"/>
    <n v="90"/>
    <x v="3"/>
    <n v="219"/>
    <x v="1"/>
    <s v="USD"/>
    <n v="1500786000"/>
    <x v="665"/>
    <n v="1500872400"/>
    <d v="2017-07-24T05:00:00"/>
    <b v="0"/>
    <b v="0"/>
    <s v="technology/web"/>
    <n v="32.968036529680369"/>
    <x v="2"/>
    <x v="2"/>
  </r>
  <r>
    <n v="732"/>
    <s v="Glass, Baker and Jones"/>
    <s v="Business-focused 24hour access"/>
    <n v="117000"/>
    <n v="107622"/>
    <n v="92"/>
    <x v="0"/>
    <n v="1121"/>
    <x v="1"/>
    <s v="USD"/>
    <n v="1490158800"/>
    <x v="666"/>
    <n v="1492146000"/>
    <d v="2017-04-14T05:00:00"/>
    <b v="0"/>
    <b v="1"/>
    <s v="music/rock"/>
    <n v="96.005352363960753"/>
    <x v="1"/>
    <x v="1"/>
  </r>
  <r>
    <n v="733"/>
    <s v="Marquez-Kerr"/>
    <s v="Automated hybrid orchestration"/>
    <n v="15800"/>
    <n v="83267"/>
    <n v="527"/>
    <x v="1"/>
    <n v="980"/>
    <x v="1"/>
    <s v="USD"/>
    <n v="1406178000"/>
    <x v="43"/>
    <n v="1407301200"/>
    <d v="2014-08-06T05:00:00"/>
    <b v="0"/>
    <b v="0"/>
    <s v="music/metal"/>
    <n v="84.96632653061225"/>
    <x v="1"/>
    <x v="16"/>
  </r>
  <r>
    <n v="734"/>
    <s v="Stone PLC"/>
    <s v="Exclusive 5thgeneration leverage"/>
    <n v="4200"/>
    <n v="13404"/>
    <n v="319"/>
    <x v="1"/>
    <n v="536"/>
    <x v="1"/>
    <s v="USD"/>
    <n v="1485583200"/>
    <x v="667"/>
    <n v="1486620000"/>
    <d v="2017-02-09T06:00:00"/>
    <b v="0"/>
    <b v="1"/>
    <s v="theater/plays"/>
    <n v="25.007462686567163"/>
    <x v="3"/>
    <x v="3"/>
  </r>
  <r>
    <n v="735"/>
    <s v="Caldwell PLC"/>
    <s v="Grass-roots zero administration alliance"/>
    <n v="37100"/>
    <n v="131404"/>
    <n v="354"/>
    <x v="1"/>
    <n v="1991"/>
    <x v="1"/>
    <s v="USD"/>
    <n v="1459314000"/>
    <x v="668"/>
    <n v="1459918800"/>
    <d v="2016-04-06T05:00:00"/>
    <b v="0"/>
    <b v="0"/>
    <s v="photography/photography books"/>
    <n v="65.998995479658461"/>
    <x v="7"/>
    <x v="14"/>
  </r>
  <r>
    <n v="736"/>
    <s v="Silva-Hawkins"/>
    <s v="Proactive heuristic orchestration"/>
    <n v="7700"/>
    <n v="2533"/>
    <n v="33"/>
    <x v="3"/>
    <n v="29"/>
    <x v="1"/>
    <s v="USD"/>
    <n v="1424412000"/>
    <x v="669"/>
    <n v="1424757600"/>
    <d v="2015-02-24T06:00:00"/>
    <b v="0"/>
    <b v="0"/>
    <s v="publishing/nonfiction"/>
    <n v="87.34482758620689"/>
    <x v="5"/>
    <x v="9"/>
  </r>
  <r>
    <n v="737"/>
    <s v="Gardner Inc"/>
    <s v="Function-based systematic Graphical User Interface"/>
    <n v="3700"/>
    <n v="5028"/>
    <n v="136"/>
    <x v="1"/>
    <n v="180"/>
    <x v="1"/>
    <s v="USD"/>
    <n v="1478844000"/>
    <x v="670"/>
    <n v="1479880800"/>
    <d v="2016-11-23T06:00:00"/>
    <b v="0"/>
    <b v="0"/>
    <s v="music/indie rock"/>
    <n v="27.933333333333334"/>
    <x v="1"/>
    <x v="7"/>
  </r>
  <r>
    <n v="738"/>
    <s v="Garcia Group"/>
    <s v="Extended zero administration software"/>
    <n v="74700"/>
    <n v="1557"/>
    <n v="2"/>
    <x v="0"/>
    <n v="15"/>
    <x v="1"/>
    <s v="USD"/>
    <n v="1416117600"/>
    <x v="671"/>
    <n v="1418018400"/>
    <d v="2014-12-08T06:00:00"/>
    <b v="0"/>
    <b v="1"/>
    <s v="theater/plays"/>
    <n v="103.8"/>
    <x v="3"/>
    <x v="3"/>
  </r>
  <r>
    <n v="739"/>
    <s v="Meyer-Avila"/>
    <s v="Multi-tiered discrete support"/>
    <n v="10000"/>
    <n v="6100"/>
    <n v="61"/>
    <x v="0"/>
    <n v="191"/>
    <x v="1"/>
    <s v="USD"/>
    <n v="1340946000"/>
    <x v="672"/>
    <n v="1341032400"/>
    <d v="2012-06-30T05:00:00"/>
    <b v="0"/>
    <b v="0"/>
    <s v="music/indie rock"/>
    <n v="31.937172774869111"/>
    <x v="1"/>
    <x v="7"/>
  </r>
  <r>
    <n v="740"/>
    <s v="Nelson, Smith and Graham"/>
    <s v="Phased system-worthy conglomeration"/>
    <n v="5300"/>
    <n v="1592"/>
    <n v="30"/>
    <x v="0"/>
    <n v="16"/>
    <x v="1"/>
    <s v="USD"/>
    <n v="1486101600"/>
    <x v="673"/>
    <n v="1486360800"/>
    <d v="2017-02-06T06:00:00"/>
    <b v="0"/>
    <b v="0"/>
    <s v="theater/plays"/>
    <n v="99.5"/>
    <x v="3"/>
    <x v="3"/>
  </r>
  <r>
    <n v="741"/>
    <s v="Garcia Ltd"/>
    <s v="Balanced mobile alliance"/>
    <n v="1200"/>
    <n v="14150"/>
    <n v="1179"/>
    <x v="1"/>
    <n v="130"/>
    <x v="1"/>
    <s v="USD"/>
    <n v="1274590800"/>
    <x v="674"/>
    <n v="1274677200"/>
    <d v="2010-05-24T05:00:00"/>
    <b v="0"/>
    <b v="0"/>
    <s v="theater/plays"/>
    <n v="108.84615384615384"/>
    <x v="3"/>
    <x v="3"/>
  </r>
  <r>
    <n v="742"/>
    <s v="West-Stevens"/>
    <s v="Reactive solution-oriented groupware"/>
    <n v="1200"/>
    <n v="13513"/>
    <n v="1126"/>
    <x v="1"/>
    <n v="122"/>
    <x v="1"/>
    <s v="USD"/>
    <n v="1263880800"/>
    <x v="675"/>
    <n v="1267509600"/>
    <d v="2010-03-02T06:00:00"/>
    <b v="0"/>
    <b v="0"/>
    <s v="music/electric music"/>
    <n v="110.76229508196721"/>
    <x v="1"/>
    <x v="5"/>
  </r>
  <r>
    <n v="743"/>
    <s v="Clark-Conrad"/>
    <s v="Exclusive bandwidth-monitored orchestration"/>
    <n v="3900"/>
    <n v="504"/>
    <n v="13"/>
    <x v="0"/>
    <n v="17"/>
    <x v="1"/>
    <s v="USD"/>
    <n v="1445403600"/>
    <x v="676"/>
    <n v="1445922000"/>
    <d v="2015-10-27T05:00:00"/>
    <b v="0"/>
    <b v="1"/>
    <s v="theater/plays"/>
    <n v="29.647058823529413"/>
    <x v="3"/>
    <x v="3"/>
  </r>
  <r>
    <n v="744"/>
    <s v="Fitzgerald Group"/>
    <s v="Intuitive exuding initiative"/>
    <n v="2000"/>
    <n v="14240"/>
    <n v="712"/>
    <x v="1"/>
    <n v="140"/>
    <x v="1"/>
    <s v="USD"/>
    <n v="1533877200"/>
    <x v="342"/>
    <n v="1534050000"/>
    <d v="2018-08-12T05:00:00"/>
    <b v="0"/>
    <b v="1"/>
    <s v="theater/plays"/>
    <n v="101.71428571428571"/>
    <x v="3"/>
    <x v="3"/>
  </r>
  <r>
    <n v="745"/>
    <s v="Hill, Mccann and Moore"/>
    <s v="Streamlined needs-based knowledge user"/>
    <n v="6900"/>
    <n v="2091"/>
    <n v="30"/>
    <x v="0"/>
    <n v="34"/>
    <x v="1"/>
    <s v="USD"/>
    <n v="1275195600"/>
    <x v="677"/>
    <n v="1277528400"/>
    <d v="2010-06-26T05:00:00"/>
    <b v="0"/>
    <b v="0"/>
    <s v="technology/wearables"/>
    <n v="61.5"/>
    <x v="2"/>
    <x v="8"/>
  </r>
  <r>
    <n v="746"/>
    <s v="Edwards LLC"/>
    <s v="Automated system-worthy structure"/>
    <n v="55800"/>
    <n v="118580"/>
    <n v="213"/>
    <x v="1"/>
    <n v="3388"/>
    <x v="1"/>
    <s v="USD"/>
    <n v="1318136400"/>
    <x v="678"/>
    <n v="1318568400"/>
    <d v="2011-10-14T05:00:00"/>
    <b v="0"/>
    <b v="0"/>
    <s v="technology/web"/>
    <n v="35"/>
    <x v="2"/>
    <x v="2"/>
  </r>
  <r>
    <n v="747"/>
    <s v="Greer and Sons"/>
    <s v="Secured clear-thinking intranet"/>
    <n v="4900"/>
    <n v="11214"/>
    <n v="229"/>
    <x v="1"/>
    <n v="280"/>
    <x v="1"/>
    <s v="USD"/>
    <n v="1283403600"/>
    <x v="679"/>
    <n v="1284354000"/>
    <d v="2010-09-13T05:00:00"/>
    <b v="0"/>
    <b v="0"/>
    <s v="theater/plays"/>
    <n v="40.049999999999997"/>
    <x v="3"/>
    <x v="3"/>
  </r>
  <r>
    <n v="748"/>
    <s v="Martinez PLC"/>
    <s v="Cloned actuating architecture"/>
    <n v="194900"/>
    <n v="68137"/>
    <n v="35"/>
    <x v="3"/>
    <n v="614"/>
    <x v="1"/>
    <s v="USD"/>
    <n v="1267423200"/>
    <x v="680"/>
    <n v="1269579600"/>
    <d v="2010-03-26T05:00:00"/>
    <b v="0"/>
    <b v="1"/>
    <s v="film &amp; video/animation"/>
    <n v="110.97231270358306"/>
    <x v="4"/>
    <x v="10"/>
  </r>
  <r>
    <n v="749"/>
    <s v="Hunter-Logan"/>
    <s v="Down-sized needs-based task-force"/>
    <n v="8600"/>
    <n v="13527"/>
    <n v="157"/>
    <x v="1"/>
    <n v="366"/>
    <x v="6"/>
    <s v="EUR"/>
    <n v="1412744400"/>
    <x v="681"/>
    <n v="1413781200"/>
    <d v="2014-10-20T05:00:00"/>
    <b v="0"/>
    <b v="1"/>
    <s v="technology/wearables"/>
    <n v="36.959016393442624"/>
    <x v="2"/>
    <x v="8"/>
  </r>
  <r>
    <n v="750"/>
    <s v="Ramos and Sons"/>
    <s v="Extended responsive Internet solution"/>
    <n v="100"/>
    <n v="1"/>
    <n v="1"/>
    <x v="0"/>
    <n v="1"/>
    <x v="4"/>
    <s v="GBP"/>
    <n v="1277960400"/>
    <x v="682"/>
    <n v="1280120400"/>
    <d v="2010-07-26T05:00:00"/>
    <b v="0"/>
    <b v="0"/>
    <s v="music/electric music"/>
    <n v="1"/>
    <x v="1"/>
    <x v="5"/>
  </r>
  <r>
    <n v="751"/>
    <s v="Lane-Barber"/>
    <s v="Universal value-added moderator"/>
    <n v="3600"/>
    <n v="8363"/>
    <n v="232"/>
    <x v="1"/>
    <n v="270"/>
    <x v="1"/>
    <s v="USD"/>
    <n v="1458190800"/>
    <x v="683"/>
    <n v="1459486800"/>
    <d v="2016-04-01T05:00:00"/>
    <b v="1"/>
    <b v="1"/>
    <s v="publishing/nonfiction"/>
    <n v="30.974074074074075"/>
    <x v="5"/>
    <x v="9"/>
  </r>
  <r>
    <n v="752"/>
    <s v="Lowery Group"/>
    <s v="Sharable motivating emulation"/>
    <n v="5800"/>
    <n v="5362"/>
    <n v="92"/>
    <x v="3"/>
    <n v="114"/>
    <x v="1"/>
    <s v="USD"/>
    <n v="1280984400"/>
    <x v="684"/>
    <n v="1282539600"/>
    <d v="2010-08-23T05:00:00"/>
    <b v="0"/>
    <b v="1"/>
    <s v="theater/plays"/>
    <n v="47.035087719298247"/>
    <x v="3"/>
    <x v="3"/>
  </r>
  <r>
    <n v="753"/>
    <s v="Guerrero-Griffin"/>
    <s v="Networked web-enabled product"/>
    <n v="4700"/>
    <n v="12065"/>
    <n v="257"/>
    <x v="1"/>
    <n v="137"/>
    <x v="1"/>
    <s v="USD"/>
    <n v="1274590800"/>
    <x v="674"/>
    <n v="1275886800"/>
    <d v="2010-06-07T05:00:00"/>
    <b v="0"/>
    <b v="0"/>
    <s v="photography/photography books"/>
    <n v="88.065693430656935"/>
    <x v="7"/>
    <x v="14"/>
  </r>
  <r>
    <n v="754"/>
    <s v="Perez, Reed and Lee"/>
    <s v="Advanced dedicated encoding"/>
    <n v="70400"/>
    <n v="118603"/>
    <n v="168"/>
    <x v="1"/>
    <n v="3205"/>
    <x v="1"/>
    <s v="USD"/>
    <n v="1351400400"/>
    <x v="685"/>
    <n v="1355983200"/>
    <d v="2012-12-20T06:00:00"/>
    <b v="0"/>
    <b v="0"/>
    <s v="theater/plays"/>
    <n v="37.005616224648989"/>
    <x v="3"/>
    <x v="3"/>
  </r>
  <r>
    <n v="755"/>
    <s v="Chen, Pollard and Clarke"/>
    <s v="Stand-alone multi-state project"/>
    <n v="4500"/>
    <n v="7496"/>
    <n v="167"/>
    <x v="1"/>
    <n v="288"/>
    <x v="3"/>
    <s v="DKK"/>
    <n v="1514354400"/>
    <x v="605"/>
    <n v="1515391200"/>
    <d v="2018-01-08T06:00:00"/>
    <b v="0"/>
    <b v="1"/>
    <s v="theater/plays"/>
    <n v="26.027777777777779"/>
    <x v="3"/>
    <x v="3"/>
  </r>
  <r>
    <n v="756"/>
    <s v="Serrano, Gallagher and Griffith"/>
    <s v="Customizable bi-directional monitoring"/>
    <n v="1300"/>
    <n v="10037"/>
    <n v="772"/>
    <x v="1"/>
    <n v="148"/>
    <x v="1"/>
    <s v="USD"/>
    <n v="1421733600"/>
    <x v="686"/>
    <n v="1422252000"/>
    <d v="2015-01-26T06:00:00"/>
    <b v="0"/>
    <b v="0"/>
    <s v="theater/plays"/>
    <n v="67.817567567567565"/>
    <x v="3"/>
    <x v="3"/>
  </r>
  <r>
    <n v="757"/>
    <s v="Callahan-Gilbert"/>
    <s v="Profit-focused motivating function"/>
    <n v="1400"/>
    <n v="5696"/>
    <n v="407"/>
    <x v="1"/>
    <n v="114"/>
    <x v="1"/>
    <s v="USD"/>
    <n v="1305176400"/>
    <x v="687"/>
    <n v="1305522000"/>
    <d v="2011-05-16T05:00:00"/>
    <b v="0"/>
    <b v="0"/>
    <s v="film &amp; video/drama"/>
    <n v="49.964912280701753"/>
    <x v="4"/>
    <x v="6"/>
  </r>
  <r>
    <n v="758"/>
    <s v="Logan-Miranda"/>
    <s v="Proactive systemic firmware"/>
    <n v="29600"/>
    <n v="167005"/>
    <n v="564"/>
    <x v="1"/>
    <n v="1518"/>
    <x v="0"/>
    <s v="CAD"/>
    <n v="1414126800"/>
    <x v="688"/>
    <n v="1414904400"/>
    <d v="2014-11-02T05:00:00"/>
    <b v="0"/>
    <b v="0"/>
    <s v="music/rock"/>
    <n v="110.01646903820817"/>
    <x v="1"/>
    <x v="1"/>
  </r>
  <r>
    <n v="759"/>
    <s v="Rodriguez PLC"/>
    <s v="Grass-roots upward-trending installation"/>
    <n v="167500"/>
    <n v="114615"/>
    <n v="68"/>
    <x v="0"/>
    <n v="1274"/>
    <x v="1"/>
    <s v="USD"/>
    <n v="1517810400"/>
    <x v="689"/>
    <n v="1520402400"/>
    <d v="2018-03-07T06:00:00"/>
    <b v="0"/>
    <b v="0"/>
    <s v="music/electric music"/>
    <n v="89.964678178963894"/>
    <x v="1"/>
    <x v="5"/>
  </r>
  <r>
    <n v="760"/>
    <s v="Smith-Kennedy"/>
    <s v="Virtual heuristic hub"/>
    <n v="48300"/>
    <n v="16592"/>
    <n v="34"/>
    <x v="0"/>
    <n v="210"/>
    <x v="6"/>
    <s v="EUR"/>
    <n v="1564635600"/>
    <x v="690"/>
    <n v="1567141200"/>
    <d v="2019-08-30T05:00:00"/>
    <b v="0"/>
    <b v="1"/>
    <s v="games/video games"/>
    <n v="79.009523809523813"/>
    <x v="6"/>
    <x v="11"/>
  </r>
  <r>
    <n v="761"/>
    <s v="Mitchell-Lee"/>
    <s v="Customizable leadingedge model"/>
    <n v="2200"/>
    <n v="14420"/>
    <n v="655"/>
    <x v="1"/>
    <n v="166"/>
    <x v="1"/>
    <s v="USD"/>
    <n v="1500699600"/>
    <x v="691"/>
    <n v="1501131600"/>
    <d v="2017-07-27T05:00:00"/>
    <b v="0"/>
    <b v="0"/>
    <s v="music/rock"/>
    <n v="86.867469879518069"/>
    <x v="1"/>
    <x v="1"/>
  </r>
  <r>
    <n v="762"/>
    <s v="Davis Ltd"/>
    <s v="Upgradable uniform service-desk"/>
    <n v="3500"/>
    <n v="6204"/>
    <n v="177"/>
    <x v="1"/>
    <n v="100"/>
    <x v="2"/>
    <s v="AUD"/>
    <n v="1354082400"/>
    <x v="692"/>
    <n v="1355032800"/>
    <d v="2012-12-09T06:00:00"/>
    <b v="0"/>
    <b v="0"/>
    <s v="music/jazz"/>
    <n v="62.04"/>
    <x v="1"/>
    <x v="17"/>
  </r>
  <r>
    <n v="763"/>
    <s v="Rowland PLC"/>
    <s v="Inverse client-driven product"/>
    <n v="5600"/>
    <n v="6338"/>
    <n v="113"/>
    <x v="1"/>
    <n v="235"/>
    <x v="1"/>
    <s v="USD"/>
    <n v="1336453200"/>
    <x v="693"/>
    <n v="1339477200"/>
    <d v="2012-06-12T05:00:00"/>
    <b v="0"/>
    <b v="1"/>
    <s v="theater/plays"/>
    <n v="26.970212765957445"/>
    <x v="3"/>
    <x v="3"/>
  </r>
  <r>
    <n v="764"/>
    <s v="Shaffer-Mason"/>
    <s v="Managed bandwidth-monitored system engine"/>
    <n v="1100"/>
    <n v="8010"/>
    <n v="728"/>
    <x v="1"/>
    <n v="148"/>
    <x v="1"/>
    <s v="USD"/>
    <n v="1305262800"/>
    <x v="694"/>
    <n v="1305954000"/>
    <d v="2011-05-21T05:00:00"/>
    <b v="0"/>
    <b v="0"/>
    <s v="music/rock"/>
    <n v="54.121621621621621"/>
    <x v="1"/>
    <x v="1"/>
  </r>
  <r>
    <n v="765"/>
    <s v="Matthews LLC"/>
    <s v="Advanced transitional help-desk"/>
    <n v="3900"/>
    <n v="8125"/>
    <n v="208"/>
    <x v="1"/>
    <n v="198"/>
    <x v="1"/>
    <s v="USD"/>
    <n v="1492232400"/>
    <x v="695"/>
    <n v="1494392400"/>
    <d v="2017-05-10T05:00:00"/>
    <b v="1"/>
    <b v="1"/>
    <s v="music/indie rock"/>
    <n v="41.035353535353536"/>
    <x v="1"/>
    <x v="7"/>
  </r>
  <r>
    <n v="766"/>
    <s v="Montgomery-Castro"/>
    <s v="De-engineered disintermediate encryption"/>
    <n v="43800"/>
    <n v="13653"/>
    <n v="31"/>
    <x v="0"/>
    <n v="248"/>
    <x v="2"/>
    <s v="AUD"/>
    <n v="1537333200"/>
    <x v="123"/>
    <n v="1537419600"/>
    <d v="2018-09-20T05:00:00"/>
    <b v="0"/>
    <b v="0"/>
    <s v="film &amp; video/science fiction"/>
    <n v="55.052419354838712"/>
    <x v="4"/>
    <x v="22"/>
  </r>
  <r>
    <n v="767"/>
    <s v="Hale, Pearson and Jenkins"/>
    <s v="Upgradable attitude-oriented project"/>
    <n v="97200"/>
    <n v="55372"/>
    <n v="57"/>
    <x v="0"/>
    <n v="513"/>
    <x v="1"/>
    <s v="USD"/>
    <n v="1444107600"/>
    <x v="696"/>
    <n v="1447999200"/>
    <d v="2015-11-20T06:00:00"/>
    <b v="0"/>
    <b v="0"/>
    <s v="publishing/translations"/>
    <n v="107.93762183235867"/>
    <x v="5"/>
    <x v="18"/>
  </r>
  <r>
    <n v="768"/>
    <s v="Ramirez-Calderon"/>
    <s v="Fundamental zero tolerance alliance"/>
    <n v="4800"/>
    <n v="11088"/>
    <n v="231"/>
    <x v="1"/>
    <n v="150"/>
    <x v="1"/>
    <s v="USD"/>
    <n v="1386741600"/>
    <x v="626"/>
    <n v="1388037600"/>
    <d v="2013-12-26T06:00:00"/>
    <b v="0"/>
    <b v="0"/>
    <s v="theater/plays"/>
    <n v="73.92"/>
    <x v="3"/>
    <x v="3"/>
  </r>
  <r>
    <n v="769"/>
    <s v="Johnson-Morales"/>
    <s v="Devolved 24hour forecast"/>
    <n v="125600"/>
    <n v="109106"/>
    <n v="87"/>
    <x v="0"/>
    <n v="3410"/>
    <x v="1"/>
    <s v="USD"/>
    <n v="1376542800"/>
    <x v="697"/>
    <n v="1378789200"/>
    <d v="2013-09-10T05:00:00"/>
    <b v="0"/>
    <b v="0"/>
    <s v="games/video games"/>
    <n v="31.995894428152493"/>
    <x v="6"/>
    <x v="11"/>
  </r>
  <r>
    <n v="770"/>
    <s v="Mathis-Rodriguez"/>
    <s v="User-centric attitude-oriented intranet"/>
    <n v="4300"/>
    <n v="11642"/>
    <n v="271"/>
    <x v="1"/>
    <n v="216"/>
    <x v="6"/>
    <s v="EUR"/>
    <n v="1397451600"/>
    <x v="698"/>
    <n v="1398056400"/>
    <d v="2014-04-21T05:00:00"/>
    <b v="0"/>
    <b v="1"/>
    <s v="theater/plays"/>
    <n v="53.898148148148145"/>
    <x v="3"/>
    <x v="3"/>
  </r>
  <r>
    <n v="771"/>
    <s v="Smith, Mack and Williams"/>
    <s v="Self-enabling 5thgeneration paradigm"/>
    <n v="5600"/>
    <n v="2769"/>
    <n v="49"/>
    <x v="3"/>
    <n v="26"/>
    <x v="1"/>
    <s v="USD"/>
    <n v="1548482400"/>
    <x v="699"/>
    <n v="1550815200"/>
    <d v="2019-02-22T06:00:00"/>
    <b v="0"/>
    <b v="0"/>
    <s v="theater/plays"/>
    <n v="106.5"/>
    <x v="3"/>
    <x v="3"/>
  </r>
  <r>
    <n v="772"/>
    <s v="Johnson-Pace"/>
    <s v="Persistent 3rdgeneration moratorium"/>
    <n v="149600"/>
    <n v="169586"/>
    <n v="113"/>
    <x v="1"/>
    <n v="5139"/>
    <x v="1"/>
    <s v="USD"/>
    <n v="1549692000"/>
    <x v="700"/>
    <n v="1550037600"/>
    <d v="2019-02-13T06:00:00"/>
    <b v="0"/>
    <b v="0"/>
    <s v="music/indie rock"/>
    <n v="32.999805409612762"/>
    <x v="1"/>
    <x v="7"/>
  </r>
  <r>
    <n v="773"/>
    <s v="Meza, Kirby and Patel"/>
    <s v="Cross-platform empowering project"/>
    <n v="53100"/>
    <n v="101185"/>
    <n v="191"/>
    <x v="1"/>
    <n v="2353"/>
    <x v="1"/>
    <s v="USD"/>
    <n v="1492059600"/>
    <x v="701"/>
    <n v="1492923600"/>
    <d v="2017-04-23T05:00:00"/>
    <b v="0"/>
    <b v="0"/>
    <s v="theater/plays"/>
    <n v="43.00254993625159"/>
    <x v="3"/>
    <x v="3"/>
  </r>
  <r>
    <n v="774"/>
    <s v="Gonzalez-Snow"/>
    <s v="Polarized user-facing interface"/>
    <n v="5000"/>
    <n v="6775"/>
    <n v="136"/>
    <x v="1"/>
    <n v="78"/>
    <x v="6"/>
    <s v="EUR"/>
    <n v="1463979600"/>
    <x v="702"/>
    <n v="1467522000"/>
    <d v="2016-07-03T05:00:00"/>
    <b v="0"/>
    <b v="0"/>
    <s v="technology/web"/>
    <n v="86.858974358974365"/>
    <x v="2"/>
    <x v="2"/>
  </r>
  <r>
    <n v="775"/>
    <s v="Murphy LLC"/>
    <s v="Customer-focused non-volatile framework"/>
    <n v="9400"/>
    <n v="968"/>
    <n v="10"/>
    <x v="0"/>
    <n v="10"/>
    <x v="1"/>
    <s v="USD"/>
    <n v="1415253600"/>
    <x v="703"/>
    <n v="1416117600"/>
    <d v="2014-11-16T06:00:00"/>
    <b v="0"/>
    <b v="0"/>
    <s v="music/rock"/>
    <n v="96.8"/>
    <x v="1"/>
    <x v="1"/>
  </r>
  <r>
    <n v="776"/>
    <s v="Taylor-Rowe"/>
    <s v="Synchronized multimedia frame"/>
    <n v="110800"/>
    <n v="72623"/>
    <n v="66"/>
    <x v="0"/>
    <n v="2201"/>
    <x v="1"/>
    <s v="USD"/>
    <n v="1562216400"/>
    <x v="704"/>
    <n v="1563771600"/>
    <d v="2019-07-22T05:00:00"/>
    <b v="0"/>
    <b v="0"/>
    <s v="theater/plays"/>
    <n v="32.995456610631528"/>
    <x v="3"/>
    <x v="3"/>
  </r>
  <r>
    <n v="777"/>
    <s v="Henderson Ltd"/>
    <s v="Open-architected stable algorithm"/>
    <n v="93800"/>
    <n v="45987"/>
    <n v="49"/>
    <x v="0"/>
    <n v="676"/>
    <x v="1"/>
    <s v="USD"/>
    <n v="1316754000"/>
    <x v="431"/>
    <n v="1319259600"/>
    <d v="2011-10-22T05:00:00"/>
    <b v="0"/>
    <b v="0"/>
    <s v="theater/plays"/>
    <n v="68.028106508875737"/>
    <x v="3"/>
    <x v="3"/>
  </r>
  <r>
    <n v="778"/>
    <s v="Moss-Guzman"/>
    <s v="Cross-platform optimizing website"/>
    <n v="1300"/>
    <n v="10243"/>
    <n v="788"/>
    <x v="1"/>
    <n v="174"/>
    <x v="5"/>
    <s v="CHF"/>
    <n v="1313211600"/>
    <x v="705"/>
    <n v="1313643600"/>
    <d v="2011-08-18T05:00:00"/>
    <b v="0"/>
    <b v="0"/>
    <s v="film &amp; video/animation"/>
    <n v="58.867816091954026"/>
    <x v="4"/>
    <x v="10"/>
  </r>
  <r>
    <n v="779"/>
    <s v="Webb Group"/>
    <s v="Public-key actuating projection"/>
    <n v="108700"/>
    <n v="87293"/>
    <n v="80"/>
    <x v="0"/>
    <n v="831"/>
    <x v="1"/>
    <s v="USD"/>
    <n v="1439528400"/>
    <x v="706"/>
    <n v="1440306000"/>
    <d v="2015-08-23T05:00:00"/>
    <b v="0"/>
    <b v="1"/>
    <s v="theater/plays"/>
    <n v="105.04572803850782"/>
    <x v="3"/>
    <x v="3"/>
  </r>
  <r>
    <n v="780"/>
    <s v="Brooks-Rodriguez"/>
    <s v="Implemented intangible instruction set"/>
    <n v="5100"/>
    <n v="5421"/>
    <n v="106"/>
    <x v="1"/>
    <n v="164"/>
    <x v="1"/>
    <s v="USD"/>
    <n v="1469163600"/>
    <x v="707"/>
    <n v="1470805200"/>
    <d v="2016-08-10T05:00:00"/>
    <b v="0"/>
    <b v="1"/>
    <s v="film &amp; video/drama"/>
    <n v="33.054878048780488"/>
    <x v="4"/>
    <x v="6"/>
  </r>
  <r>
    <n v="781"/>
    <s v="Thomas Ltd"/>
    <s v="Cross-group interactive architecture"/>
    <n v="8700"/>
    <n v="4414"/>
    <n v="51"/>
    <x v="3"/>
    <n v="56"/>
    <x v="5"/>
    <s v="CHF"/>
    <n v="1288501200"/>
    <x v="708"/>
    <n v="1292911200"/>
    <d v="2010-12-21T06:00:00"/>
    <b v="0"/>
    <b v="0"/>
    <s v="theater/plays"/>
    <n v="78.821428571428569"/>
    <x v="3"/>
    <x v="3"/>
  </r>
  <r>
    <n v="782"/>
    <s v="Williams and Sons"/>
    <s v="Centralized asymmetric framework"/>
    <n v="5100"/>
    <n v="10981"/>
    <n v="215"/>
    <x v="1"/>
    <n v="161"/>
    <x v="1"/>
    <s v="USD"/>
    <n v="1298959200"/>
    <x v="709"/>
    <n v="1301374800"/>
    <d v="2011-03-29T05:00:00"/>
    <b v="0"/>
    <b v="1"/>
    <s v="film &amp; video/animation"/>
    <n v="68.204968944099377"/>
    <x v="4"/>
    <x v="10"/>
  </r>
  <r>
    <n v="783"/>
    <s v="Vega, Chan and Carney"/>
    <s v="Down-sized systematic utilization"/>
    <n v="7400"/>
    <n v="10451"/>
    <n v="141"/>
    <x v="1"/>
    <n v="138"/>
    <x v="1"/>
    <s v="USD"/>
    <n v="1387260000"/>
    <x v="710"/>
    <n v="1387864800"/>
    <d v="2013-12-24T06:00:00"/>
    <b v="0"/>
    <b v="0"/>
    <s v="music/rock"/>
    <n v="75.731884057971016"/>
    <x v="1"/>
    <x v="1"/>
  </r>
  <r>
    <n v="784"/>
    <s v="Byrd Group"/>
    <s v="Profound fault-tolerant model"/>
    <n v="88900"/>
    <n v="102535"/>
    <n v="115"/>
    <x v="1"/>
    <n v="3308"/>
    <x v="1"/>
    <s v="USD"/>
    <n v="1457244000"/>
    <x v="711"/>
    <n v="1458190800"/>
    <d v="2016-03-17T05:00:00"/>
    <b v="0"/>
    <b v="0"/>
    <s v="technology/web"/>
    <n v="30.996070133010882"/>
    <x v="2"/>
    <x v="2"/>
  </r>
  <r>
    <n v="785"/>
    <s v="Peterson, Fletcher and Sanchez"/>
    <s v="Multi-channeled bi-directional moratorium"/>
    <n v="6700"/>
    <n v="12939"/>
    <n v="193"/>
    <x v="1"/>
    <n v="127"/>
    <x v="2"/>
    <s v="AUD"/>
    <n v="1556341200"/>
    <x v="157"/>
    <n v="1559278800"/>
    <d v="2019-05-31T05:00:00"/>
    <b v="0"/>
    <b v="1"/>
    <s v="film &amp; video/animation"/>
    <n v="101.88188976377953"/>
    <x v="4"/>
    <x v="10"/>
  </r>
  <r>
    <n v="786"/>
    <s v="Smith-Brown"/>
    <s v="Object-based content-based ability"/>
    <n v="1500"/>
    <n v="10946"/>
    <n v="730"/>
    <x v="1"/>
    <n v="207"/>
    <x v="6"/>
    <s v="EUR"/>
    <n v="1522126800"/>
    <x v="630"/>
    <n v="1522731600"/>
    <d v="2018-04-03T05:00:00"/>
    <b v="0"/>
    <b v="1"/>
    <s v="music/jazz"/>
    <n v="52.879227053140099"/>
    <x v="1"/>
    <x v="17"/>
  </r>
  <r>
    <n v="787"/>
    <s v="Vance-Glover"/>
    <s v="Progressive coherent secured line"/>
    <n v="61200"/>
    <n v="60994"/>
    <n v="100"/>
    <x v="0"/>
    <n v="859"/>
    <x v="0"/>
    <s v="CAD"/>
    <n v="1305954000"/>
    <x v="712"/>
    <n v="1306731600"/>
    <d v="2011-05-30T05:00:00"/>
    <b v="0"/>
    <b v="0"/>
    <s v="music/rock"/>
    <n v="71.005820721769496"/>
    <x v="1"/>
    <x v="1"/>
  </r>
  <r>
    <n v="788"/>
    <s v="Joyce PLC"/>
    <s v="Synchronized directional capability"/>
    <n v="3600"/>
    <n v="3174"/>
    <n v="88"/>
    <x v="2"/>
    <n v="31"/>
    <x v="1"/>
    <s v="USD"/>
    <n v="1350709200"/>
    <x v="93"/>
    <n v="1352527200"/>
    <d v="2012-11-10T06:00:00"/>
    <b v="0"/>
    <b v="0"/>
    <s v="film &amp; video/animation"/>
    <n v="102.38709677419355"/>
    <x v="4"/>
    <x v="10"/>
  </r>
  <r>
    <n v="789"/>
    <s v="Kennedy-Miller"/>
    <s v="Cross-platform composite migration"/>
    <n v="9000"/>
    <n v="3351"/>
    <n v="37"/>
    <x v="0"/>
    <n v="45"/>
    <x v="1"/>
    <s v="USD"/>
    <n v="1401166800"/>
    <x v="713"/>
    <n v="1404363600"/>
    <d v="2014-07-03T05:00:00"/>
    <b v="0"/>
    <b v="0"/>
    <s v="theater/plays"/>
    <n v="74.466666666666669"/>
    <x v="3"/>
    <x v="3"/>
  </r>
  <r>
    <n v="790"/>
    <s v="White-Obrien"/>
    <s v="Operative local pricing structure"/>
    <n v="185900"/>
    <n v="56774"/>
    <n v="31"/>
    <x v="3"/>
    <n v="1113"/>
    <x v="1"/>
    <s v="USD"/>
    <n v="1266127200"/>
    <x v="714"/>
    <n v="1266645600"/>
    <d v="2010-02-20T06:00:00"/>
    <b v="0"/>
    <b v="0"/>
    <s v="theater/plays"/>
    <n v="51.009883198562441"/>
    <x v="3"/>
    <x v="3"/>
  </r>
  <r>
    <n v="791"/>
    <s v="Stafford, Hess and Raymond"/>
    <s v="Optional web-enabled extranet"/>
    <n v="2100"/>
    <n v="540"/>
    <n v="26"/>
    <x v="0"/>
    <n v="6"/>
    <x v="1"/>
    <s v="USD"/>
    <n v="1481436000"/>
    <x v="715"/>
    <n v="1482818400"/>
    <d v="2016-12-27T06:00:00"/>
    <b v="0"/>
    <b v="0"/>
    <s v="food/food trucks"/>
    <n v="90"/>
    <x v="0"/>
    <x v="0"/>
  </r>
  <r>
    <n v="792"/>
    <s v="Jordan, Schneider and Hall"/>
    <s v="Reduced 6thgeneration intranet"/>
    <n v="2000"/>
    <n v="680"/>
    <n v="34"/>
    <x v="0"/>
    <n v="7"/>
    <x v="1"/>
    <s v="USD"/>
    <n v="1372222800"/>
    <x v="716"/>
    <n v="1374642000"/>
    <d v="2013-07-24T05:00:00"/>
    <b v="0"/>
    <b v="1"/>
    <s v="theater/plays"/>
    <n v="97.142857142857139"/>
    <x v="3"/>
    <x v="3"/>
  </r>
  <r>
    <n v="793"/>
    <s v="Rodriguez, Cox and Rodriguez"/>
    <s v="Networked disintermediate leverage"/>
    <n v="1100"/>
    <n v="13045"/>
    <n v="1186"/>
    <x v="1"/>
    <n v="181"/>
    <x v="5"/>
    <s v="CHF"/>
    <n v="1372136400"/>
    <x v="448"/>
    <n v="1372482000"/>
    <d v="2013-06-29T05:00:00"/>
    <b v="0"/>
    <b v="0"/>
    <s v="publishing/nonfiction"/>
    <n v="72.071823204419886"/>
    <x v="5"/>
    <x v="9"/>
  </r>
  <r>
    <n v="794"/>
    <s v="Welch Inc"/>
    <s v="Optional optimal website"/>
    <n v="6600"/>
    <n v="8276"/>
    <n v="125"/>
    <x v="1"/>
    <n v="110"/>
    <x v="1"/>
    <s v="USD"/>
    <n v="1513922400"/>
    <x v="717"/>
    <n v="1514959200"/>
    <d v="2018-01-03T06:00:00"/>
    <b v="0"/>
    <b v="0"/>
    <s v="music/rock"/>
    <n v="75.236363636363635"/>
    <x v="1"/>
    <x v="1"/>
  </r>
  <r>
    <n v="795"/>
    <s v="Vasquez Inc"/>
    <s v="Stand-alone asynchronous functionalities"/>
    <n v="7100"/>
    <n v="1022"/>
    <n v="14"/>
    <x v="0"/>
    <n v="31"/>
    <x v="1"/>
    <s v="USD"/>
    <n v="1477976400"/>
    <x v="718"/>
    <n v="1478235600"/>
    <d v="2016-11-04T05:00:00"/>
    <b v="0"/>
    <b v="0"/>
    <s v="film &amp; video/drama"/>
    <n v="32.967741935483872"/>
    <x v="4"/>
    <x v="6"/>
  </r>
  <r>
    <n v="796"/>
    <s v="Freeman-Ferguson"/>
    <s v="Profound full-range open system"/>
    <n v="7800"/>
    <n v="4275"/>
    <n v="55"/>
    <x v="0"/>
    <n v="78"/>
    <x v="1"/>
    <s v="USD"/>
    <n v="1407474000"/>
    <x v="719"/>
    <n v="1408078800"/>
    <d v="2014-08-15T05:00:00"/>
    <b v="0"/>
    <b v="1"/>
    <s v="games/mobile games"/>
    <n v="54.807692307692307"/>
    <x v="6"/>
    <x v="20"/>
  </r>
  <r>
    <n v="797"/>
    <s v="Houston, Moore and Rogers"/>
    <s v="Optional tangible utilization"/>
    <n v="7600"/>
    <n v="8332"/>
    <n v="110"/>
    <x v="1"/>
    <n v="185"/>
    <x v="1"/>
    <s v="USD"/>
    <n v="1546149600"/>
    <x v="720"/>
    <n v="1548136800"/>
    <d v="2019-01-22T06:00:00"/>
    <b v="0"/>
    <b v="0"/>
    <s v="technology/web"/>
    <n v="45.037837837837834"/>
    <x v="2"/>
    <x v="2"/>
  </r>
  <r>
    <n v="798"/>
    <s v="Small-Fuentes"/>
    <s v="Seamless maximized product"/>
    <n v="3400"/>
    <n v="6408"/>
    <n v="188"/>
    <x v="1"/>
    <n v="121"/>
    <x v="1"/>
    <s v="USD"/>
    <n v="1338440400"/>
    <x v="721"/>
    <n v="1340859600"/>
    <d v="2012-06-28T05:00:00"/>
    <b v="0"/>
    <b v="1"/>
    <s v="theater/plays"/>
    <n v="52.958677685950413"/>
    <x v="3"/>
    <x v="3"/>
  </r>
  <r>
    <n v="799"/>
    <s v="Reid-Day"/>
    <s v="Devolved tertiary time-frame"/>
    <n v="84500"/>
    <n v="73522"/>
    <n v="87"/>
    <x v="0"/>
    <n v="1225"/>
    <x v="4"/>
    <s v="GBP"/>
    <n v="1454133600"/>
    <x v="722"/>
    <n v="1454479200"/>
    <d v="2016-02-03T06:00:00"/>
    <b v="0"/>
    <b v="0"/>
    <s v="theater/plays"/>
    <n v="60.017959183673469"/>
    <x v="3"/>
    <x v="3"/>
  </r>
  <r>
    <n v="800"/>
    <s v="Wallace LLC"/>
    <s v="Centralized regional function"/>
    <n v="100"/>
    <n v="1"/>
    <n v="1"/>
    <x v="0"/>
    <n v="1"/>
    <x v="5"/>
    <s v="CHF"/>
    <n v="1434085200"/>
    <x v="139"/>
    <n v="1434430800"/>
    <d v="2015-06-16T05:00:00"/>
    <b v="0"/>
    <b v="0"/>
    <s v="music/rock"/>
    <n v="1"/>
    <x v="1"/>
    <x v="1"/>
  </r>
  <r>
    <n v="801"/>
    <s v="Olson-Bishop"/>
    <s v="User-friendly high-level initiative"/>
    <n v="2300"/>
    <n v="4667"/>
    <n v="203"/>
    <x v="1"/>
    <n v="106"/>
    <x v="1"/>
    <s v="USD"/>
    <n v="1577772000"/>
    <x v="723"/>
    <n v="1579672800"/>
    <d v="2020-01-22T06:00:00"/>
    <b v="0"/>
    <b v="1"/>
    <s v="photography/photography books"/>
    <n v="44.028301886792455"/>
    <x v="7"/>
    <x v="14"/>
  </r>
  <r>
    <n v="802"/>
    <s v="Rodriguez, Anderson and Porter"/>
    <s v="Reverse-engineered zero-defect infrastructure"/>
    <n v="6200"/>
    <n v="12216"/>
    <n v="197"/>
    <x v="1"/>
    <n v="142"/>
    <x v="1"/>
    <s v="USD"/>
    <n v="1562216400"/>
    <x v="704"/>
    <n v="1562389200"/>
    <d v="2019-07-06T05:00:00"/>
    <b v="0"/>
    <b v="0"/>
    <s v="photography/photography books"/>
    <n v="86.028169014084511"/>
    <x v="7"/>
    <x v="14"/>
  </r>
  <r>
    <n v="803"/>
    <s v="Perez, Brown and Meyers"/>
    <s v="Stand-alone background customer loyalty"/>
    <n v="6100"/>
    <n v="6527"/>
    <n v="107"/>
    <x v="1"/>
    <n v="233"/>
    <x v="1"/>
    <s v="USD"/>
    <n v="1548568800"/>
    <x v="724"/>
    <n v="1551506400"/>
    <d v="2019-03-02T06:00:00"/>
    <b v="0"/>
    <b v="0"/>
    <s v="theater/plays"/>
    <n v="28.012875536480685"/>
    <x v="3"/>
    <x v="3"/>
  </r>
  <r>
    <n v="804"/>
    <s v="English-Mccullough"/>
    <s v="Business-focused discrete software"/>
    <n v="2600"/>
    <n v="6987"/>
    <n v="269"/>
    <x v="1"/>
    <n v="218"/>
    <x v="1"/>
    <s v="USD"/>
    <n v="1514872800"/>
    <x v="725"/>
    <n v="1516600800"/>
    <d v="2018-01-22T06:00:00"/>
    <b v="0"/>
    <b v="0"/>
    <s v="music/rock"/>
    <n v="32.050458715596328"/>
    <x v="1"/>
    <x v="1"/>
  </r>
  <r>
    <n v="805"/>
    <s v="Smith-Nguyen"/>
    <s v="Advanced intermediate Graphic Interface"/>
    <n v="9700"/>
    <n v="4932"/>
    <n v="51"/>
    <x v="0"/>
    <n v="67"/>
    <x v="2"/>
    <s v="AUD"/>
    <n v="1416031200"/>
    <x v="660"/>
    <n v="1420437600"/>
    <d v="2015-01-05T06:00:00"/>
    <b v="0"/>
    <b v="0"/>
    <s v="film &amp; video/documentary"/>
    <n v="73.611940298507463"/>
    <x v="4"/>
    <x v="4"/>
  </r>
  <r>
    <n v="806"/>
    <s v="Harmon-Madden"/>
    <s v="Adaptive holistic hub"/>
    <n v="700"/>
    <n v="8262"/>
    <n v="1180"/>
    <x v="1"/>
    <n v="76"/>
    <x v="1"/>
    <s v="USD"/>
    <n v="1330927200"/>
    <x v="726"/>
    <n v="1332997200"/>
    <d v="2012-03-29T05:00:00"/>
    <b v="0"/>
    <b v="1"/>
    <s v="film &amp; video/drama"/>
    <n v="108.71052631578948"/>
    <x v="4"/>
    <x v="6"/>
  </r>
  <r>
    <n v="807"/>
    <s v="Walker-Taylor"/>
    <s v="Automated uniform concept"/>
    <n v="700"/>
    <n v="1848"/>
    <n v="264"/>
    <x v="1"/>
    <n v="43"/>
    <x v="1"/>
    <s v="USD"/>
    <n v="1571115600"/>
    <x v="727"/>
    <n v="1574920800"/>
    <d v="2019-11-28T06:00:00"/>
    <b v="0"/>
    <b v="1"/>
    <s v="theater/plays"/>
    <n v="42.97674418604651"/>
    <x v="3"/>
    <x v="3"/>
  </r>
  <r>
    <n v="808"/>
    <s v="Harris, Medina and Mitchell"/>
    <s v="Enhanced regional flexibility"/>
    <n v="5200"/>
    <n v="1583"/>
    <n v="30"/>
    <x v="0"/>
    <n v="19"/>
    <x v="1"/>
    <s v="USD"/>
    <n v="1463461200"/>
    <x v="728"/>
    <n v="1464930000"/>
    <d v="2016-06-03T05:00:00"/>
    <b v="0"/>
    <b v="0"/>
    <s v="food/food trucks"/>
    <n v="83.315789473684205"/>
    <x v="0"/>
    <x v="0"/>
  </r>
  <r>
    <n v="809"/>
    <s v="Williams and Sons"/>
    <s v="Public-key bottom-line algorithm"/>
    <n v="140800"/>
    <n v="88536"/>
    <n v="63"/>
    <x v="0"/>
    <n v="2108"/>
    <x v="5"/>
    <s v="CHF"/>
    <n v="1344920400"/>
    <x v="729"/>
    <n v="1345006800"/>
    <d v="2012-08-15T05:00:00"/>
    <b v="0"/>
    <b v="0"/>
    <s v="film &amp; video/documentary"/>
    <n v="42"/>
    <x v="4"/>
    <x v="4"/>
  </r>
  <r>
    <n v="810"/>
    <s v="Ball-Fisher"/>
    <s v="Multi-layered intangible instruction set"/>
    <n v="6400"/>
    <n v="12360"/>
    <n v="193"/>
    <x v="1"/>
    <n v="221"/>
    <x v="1"/>
    <s v="USD"/>
    <n v="1511848800"/>
    <x v="730"/>
    <n v="1512712800"/>
    <d v="2017-12-08T06:00:00"/>
    <b v="0"/>
    <b v="1"/>
    <s v="theater/plays"/>
    <n v="55.927601809954751"/>
    <x v="3"/>
    <x v="3"/>
  </r>
  <r>
    <n v="811"/>
    <s v="Page, Holt and Mack"/>
    <s v="Fundamental methodical emulation"/>
    <n v="92500"/>
    <n v="71320"/>
    <n v="77"/>
    <x v="0"/>
    <n v="679"/>
    <x v="1"/>
    <s v="USD"/>
    <n v="1452319200"/>
    <x v="731"/>
    <n v="1452492000"/>
    <d v="2016-01-11T06:00:00"/>
    <b v="0"/>
    <b v="1"/>
    <s v="games/video games"/>
    <n v="105.03681885125184"/>
    <x v="6"/>
    <x v="11"/>
  </r>
  <r>
    <n v="812"/>
    <s v="Landry Group"/>
    <s v="Expanded value-added hardware"/>
    <n v="59700"/>
    <n v="134640"/>
    <n v="226"/>
    <x v="1"/>
    <n v="2805"/>
    <x v="0"/>
    <s v="CAD"/>
    <n v="1523854800"/>
    <x v="78"/>
    <n v="1524286800"/>
    <d v="2018-04-21T05:00:00"/>
    <b v="0"/>
    <b v="0"/>
    <s v="publishing/nonfiction"/>
    <n v="48"/>
    <x v="5"/>
    <x v="9"/>
  </r>
  <r>
    <n v="813"/>
    <s v="Buckley Group"/>
    <s v="Diverse high-level attitude"/>
    <n v="3200"/>
    <n v="7661"/>
    <n v="239"/>
    <x v="1"/>
    <n v="68"/>
    <x v="1"/>
    <s v="USD"/>
    <n v="1346043600"/>
    <x v="732"/>
    <n v="1346907600"/>
    <d v="2012-09-06T05:00:00"/>
    <b v="0"/>
    <b v="0"/>
    <s v="games/video games"/>
    <n v="112.66176470588235"/>
    <x v="6"/>
    <x v="11"/>
  </r>
  <r>
    <n v="814"/>
    <s v="Vincent PLC"/>
    <s v="Visionary 24hour analyzer"/>
    <n v="3200"/>
    <n v="2950"/>
    <n v="92"/>
    <x v="0"/>
    <n v="36"/>
    <x v="3"/>
    <s v="DKK"/>
    <n v="1464325200"/>
    <x v="733"/>
    <n v="1464498000"/>
    <d v="2016-05-29T05:00:00"/>
    <b v="0"/>
    <b v="1"/>
    <s v="music/rock"/>
    <n v="81.944444444444443"/>
    <x v="1"/>
    <x v="1"/>
  </r>
  <r>
    <n v="815"/>
    <s v="Watson-Douglas"/>
    <s v="Centralized bandwidth-monitored leverage"/>
    <n v="9000"/>
    <n v="11721"/>
    <n v="130"/>
    <x v="1"/>
    <n v="183"/>
    <x v="0"/>
    <s v="CAD"/>
    <n v="1511935200"/>
    <x v="734"/>
    <n v="1514181600"/>
    <d v="2017-12-25T06:00:00"/>
    <b v="0"/>
    <b v="0"/>
    <s v="music/rock"/>
    <n v="64.049180327868854"/>
    <x v="1"/>
    <x v="1"/>
  </r>
  <r>
    <n v="816"/>
    <s v="Jones, Casey and Jones"/>
    <s v="Ergonomic mission-critical moratorium"/>
    <n v="2300"/>
    <n v="14150"/>
    <n v="615"/>
    <x v="1"/>
    <n v="133"/>
    <x v="1"/>
    <s v="USD"/>
    <n v="1392012000"/>
    <x v="406"/>
    <n v="1392184800"/>
    <d v="2014-02-12T06:00:00"/>
    <b v="1"/>
    <b v="1"/>
    <s v="theater/plays"/>
    <n v="106.39097744360902"/>
    <x v="3"/>
    <x v="3"/>
  </r>
  <r>
    <n v="817"/>
    <s v="Alvarez-Bauer"/>
    <s v="Front-line intermediate moderator"/>
    <n v="51300"/>
    <n v="189192"/>
    <n v="369"/>
    <x v="1"/>
    <n v="2489"/>
    <x v="6"/>
    <s v="EUR"/>
    <n v="1556946000"/>
    <x v="735"/>
    <n v="1559365200"/>
    <d v="2019-06-01T05:00:00"/>
    <b v="0"/>
    <b v="1"/>
    <s v="publishing/nonfiction"/>
    <n v="76.011249497790274"/>
    <x v="5"/>
    <x v="9"/>
  </r>
  <r>
    <n v="818"/>
    <s v="Martinez LLC"/>
    <s v="Automated local secured line"/>
    <n v="700"/>
    <n v="7664"/>
    <n v="1095"/>
    <x v="1"/>
    <n v="69"/>
    <x v="1"/>
    <s v="USD"/>
    <n v="1548050400"/>
    <x v="736"/>
    <n v="1549173600"/>
    <d v="2019-02-03T06:00:00"/>
    <b v="0"/>
    <b v="1"/>
    <s v="theater/plays"/>
    <n v="111.07246376811594"/>
    <x v="3"/>
    <x v="3"/>
  </r>
  <r>
    <n v="819"/>
    <s v="Buck-Khan"/>
    <s v="Integrated bandwidth-monitored alliance"/>
    <n v="8900"/>
    <n v="4509"/>
    <n v="51"/>
    <x v="0"/>
    <n v="47"/>
    <x v="1"/>
    <s v="USD"/>
    <n v="1353736800"/>
    <x v="737"/>
    <n v="1355032800"/>
    <d v="2012-12-09T06:00:00"/>
    <b v="1"/>
    <b v="0"/>
    <s v="games/video games"/>
    <n v="95.936170212765958"/>
    <x v="6"/>
    <x v="11"/>
  </r>
  <r>
    <n v="820"/>
    <s v="Valdez, Williams and Meyer"/>
    <s v="Cross-group heuristic forecast"/>
    <n v="1500"/>
    <n v="12009"/>
    <n v="801"/>
    <x v="1"/>
    <n v="279"/>
    <x v="4"/>
    <s v="GBP"/>
    <n v="1532840400"/>
    <x v="192"/>
    <n v="1533963600"/>
    <d v="2018-08-11T05:00:00"/>
    <b v="0"/>
    <b v="1"/>
    <s v="music/rock"/>
    <n v="43.043010752688176"/>
    <x v="1"/>
    <x v="1"/>
  </r>
  <r>
    <n v="821"/>
    <s v="Alvarez-Andrews"/>
    <s v="Extended impactful secured line"/>
    <n v="4900"/>
    <n v="14273"/>
    <n v="291"/>
    <x v="1"/>
    <n v="210"/>
    <x v="1"/>
    <s v="USD"/>
    <n v="1488261600"/>
    <x v="738"/>
    <n v="1489381200"/>
    <d v="2017-03-13T05:00:00"/>
    <b v="0"/>
    <b v="0"/>
    <s v="film &amp; video/documentary"/>
    <n v="67.966666666666669"/>
    <x v="4"/>
    <x v="4"/>
  </r>
  <r>
    <n v="822"/>
    <s v="Stewart and Sons"/>
    <s v="Distributed optimizing protocol"/>
    <n v="54000"/>
    <n v="188982"/>
    <n v="350"/>
    <x v="1"/>
    <n v="2100"/>
    <x v="1"/>
    <s v="USD"/>
    <n v="1393567200"/>
    <x v="739"/>
    <n v="1395032400"/>
    <d v="2014-03-17T05:00:00"/>
    <b v="0"/>
    <b v="0"/>
    <s v="music/rock"/>
    <n v="89.991428571428571"/>
    <x v="1"/>
    <x v="1"/>
  </r>
  <r>
    <n v="823"/>
    <s v="Dyer Inc"/>
    <s v="Secured well-modulated system engine"/>
    <n v="4100"/>
    <n v="14640"/>
    <n v="357"/>
    <x v="1"/>
    <n v="252"/>
    <x v="1"/>
    <s v="USD"/>
    <n v="1410325200"/>
    <x v="613"/>
    <n v="1412485200"/>
    <d v="2014-10-05T05:00:00"/>
    <b v="1"/>
    <b v="1"/>
    <s v="music/rock"/>
    <n v="58.095238095238095"/>
    <x v="1"/>
    <x v="1"/>
  </r>
  <r>
    <n v="824"/>
    <s v="Anderson, Williams and Cox"/>
    <s v="Streamlined national benchmark"/>
    <n v="85000"/>
    <n v="107516"/>
    <n v="126"/>
    <x v="1"/>
    <n v="1280"/>
    <x v="1"/>
    <s v="USD"/>
    <n v="1276923600"/>
    <x v="740"/>
    <n v="1279688400"/>
    <d v="2010-07-21T05:00:00"/>
    <b v="0"/>
    <b v="1"/>
    <s v="publishing/nonfiction"/>
    <n v="83.996875000000003"/>
    <x v="5"/>
    <x v="9"/>
  </r>
  <r>
    <n v="825"/>
    <s v="Solomon PLC"/>
    <s v="Open-architected 24/7 infrastructure"/>
    <n v="3600"/>
    <n v="13950"/>
    <n v="388"/>
    <x v="1"/>
    <n v="157"/>
    <x v="4"/>
    <s v="GBP"/>
    <n v="1500958800"/>
    <x v="145"/>
    <n v="1501995600"/>
    <d v="2017-08-06T05:00:00"/>
    <b v="0"/>
    <b v="0"/>
    <s v="film &amp; video/shorts"/>
    <n v="88.853503184713375"/>
    <x v="4"/>
    <x v="12"/>
  </r>
  <r>
    <n v="826"/>
    <s v="Miller-Hubbard"/>
    <s v="Digitized 6thgeneration Local Area Network"/>
    <n v="2800"/>
    <n v="12797"/>
    <n v="457"/>
    <x v="1"/>
    <n v="194"/>
    <x v="1"/>
    <s v="USD"/>
    <n v="1292220000"/>
    <x v="741"/>
    <n v="1294639200"/>
    <d v="2011-01-10T06:00:00"/>
    <b v="0"/>
    <b v="1"/>
    <s v="theater/plays"/>
    <n v="65.963917525773198"/>
    <x v="3"/>
    <x v="3"/>
  </r>
  <r>
    <n v="827"/>
    <s v="Miranda, Martinez and Lowery"/>
    <s v="Innovative actuating artificial intelligence"/>
    <n v="2300"/>
    <n v="6134"/>
    <n v="267"/>
    <x v="1"/>
    <n v="82"/>
    <x v="2"/>
    <s v="AUD"/>
    <n v="1304398800"/>
    <x v="742"/>
    <n v="1305435600"/>
    <d v="2011-05-15T05:00:00"/>
    <b v="0"/>
    <b v="1"/>
    <s v="film &amp; video/drama"/>
    <n v="74.804878048780495"/>
    <x v="4"/>
    <x v="6"/>
  </r>
  <r>
    <n v="828"/>
    <s v="Munoz, Cherry and Bell"/>
    <s v="Cross-platform reciprocal budgetary management"/>
    <n v="7100"/>
    <n v="4899"/>
    <n v="69"/>
    <x v="0"/>
    <n v="70"/>
    <x v="1"/>
    <s v="USD"/>
    <n v="1535432400"/>
    <x v="202"/>
    <n v="1537592400"/>
    <d v="2018-09-22T05:00:00"/>
    <b v="0"/>
    <b v="0"/>
    <s v="theater/plays"/>
    <n v="69.98571428571428"/>
    <x v="3"/>
    <x v="3"/>
  </r>
  <r>
    <n v="829"/>
    <s v="Baker-Higgins"/>
    <s v="Vision-oriented scalable portal"/>
    <n v="9600"/>
    <n v="4929"/>
    <n v="51"/>
    <x v="0"/>
    <n v="154"/>
    <x v="1"/>
    <s v="USD"/>
    <n v="1433826000"/>
    <x v="743"/>
    <n v="1435122000"/>
    <d v="2015-06-24T05:00:00"/>
    <b v="0"/>
    <b v="0"/>
    <s v="theater/plays"/>
    <n v="32.006493506493506"/>
    <x v="3"/>
    <x v="3"/>
  </r>
  <r>
    <n v="830"/>
    <s v="Johnson, Turner and Carroll"/>
    <s v="Persevering zero administration knowledge user"/>
    <n v="121600"/>
    <n v="1424"/>
    <n v="1"/>
    <x v="0"/>
    <n v="22"/>
    <x v="1"/>
    <s v="USD"/>
    <n v="1514959200"/>
    <x v="744"/>
    <n v="1520056800"/>
    <d v="2018-03-03T06:00:00"/>
    <b v="0"/>
    <b v="0"/>
    <s v="theater/plays"/>
    <n v="64.727272727272734"/>
    <x v="3"/>
    <x v="3"/>
  </r>
  <r>
    <n v="831"/>
    <s v="Ward PLC"/>
    <s v="Front-line bottom-line Graphic Interface"/>
    <n v="97100"/>
    <n v="105817"/>
    <n v="109"/>
    <x v="1"/>
    <n v="4233"/>
    <x v="1"/>
    <s v="USD"/>
    <n v="1332738000"/>
    <x v="745"/>
    <n v="1335675600"/>
    <d v="2012-04-29T05:00:00"/>
    <b v="0"/>
    <b v="0"/>
    <s v="photography/photography books"/>
    <n v="24.998110087408456"/>
    <x v="7"/>
    <x v="14"/>
  </r>
  <r>
    <n v="832"/>
    <s v="Bradley, Beck and Mayo"/>
    <s v="Synergized fault-tolerant hierarchy"/>
    <n v="43200"/>
    <n v="136156"/>
    <n v="315"/>
    <x v="1"/>
    <n v="1297"/>
    <x v="3"/>
    <s v="DKK"/>
    <n v="1445490000"/>
    <x v="746"/>
    <n v="1448431200"/>
    <d v="2015-11-25T06:00:00"/>
    <b v="1"/>
    <b v="0"/>
    <s v="publishing/translations"/>
    <n v="104.97764070932922"/>
    <x v="5"/>
    <x v="18"/>
  </r>
  <r>
    <n v="833"/>
    <s v="Levine, Martin and Hernandez"/>
    <s v="Expanded asynchronous groupware"/>
    <n v="6800"/>
    <n v="10723"/>
    <n v="158"/>
    <x v="1"/>
    <n v="165"/>
    <x v="3"/>
    <s v="DKK"/>
    <n v="1297663200"/>
    <x v="747"/>
    <n v="1298613600"/>
    <d v="2011-02-25T06:00:00"/>
    <b v="0"/>
    <b v="0"/>
    <s v="publishing/translations"/>
    <n v="64.987878787878785"/>
    <x v="5"/>
    <x v="18"/>
  </r>
  <r>
    <n v="834"/>
    <s v="Gallegos, Wagner and Gaines"/>
    <s v="Expanded fault-tolerant emulation"/>
    <n v="7300"/>
    <n v="11228"/>
    <n v="154"/>
    <x v="1"/>
    <n v="119"/>
    <x v="1"/>
    <s v="USD"/>
    <n v="1371963600"/>
    <x v="362"/>
    <n v="1372482000"/>
    <d v="2013-06-29T05:00:00"/>
    <b v="0"/>
    <b v="0"/>
    <s v="theater/plays"/>
    <n v="94.352941176470594"/>
    <x v="3"/>
    <x v="3"/>
  </r>
  <r>
    <n v="835"/>
    <s v="Hodges, Smith and Kelly"/>
    <s v="Future-proofed 24hour model"/>
    <n v="86200"/>
    <n v="77355"/>
    <n v="90"/>
    <x v="0"/>
    <n v="1758"/>
    <x v="1"/>
    <s v="USD"/>
    <n v="1425103200"/>
    <x v="748"/>
    <n v="1425621600"/>
    <d v="2015-03-06T06:00:00"/>
    <b v="0"/>
    <b v="0"/>
    <s v="technology/web"/>
    <n v="44.001706484641637"/>
    <x v="2"/>
    <x v="2"/>
  </r>
  <r>
    <n v="836"/>
    <s v="Macias Inc"/>
    <s v="Optimized didactic intranet"/>
    <n v="8100"/>
    <n v="6086"/>
    <n v="75"/>
    <x v="0"/>
    <n v="94"/>
    <x v="1"/>
    <s v="USD"/>
    <n v="1265349600"/>
    <x v="749"/>
    <n v="1266300000"/>
    <d v="2010-02-16T06:00:00"/>
    <b v="0"/>
    <b v="0"/>
    <s v="music/indie rock"/>
    <n v="64.744680851063833"/>
    <x v="1"/>
    <x v="7"/>
  </r>
  <r>
    <n v="837"/>
    <s v="Cook-Ortiz"/>
    <s v="Right-sized dedicated standardization"/>
    <n v="17700"/>
    <n v="150960"/>
    <n v="853"/>
    <x v="1"/>
    <n v="1797"/>
    <x v="1"/>
    <s v="USD"/>
    <n v="1301202000"/>
    <x v="643"/>
    <n v="1305867600"/>
    <d v="2011-05-20T05:00:00"/>
    <b v="0"/>
    <b v="0"/>
    <s v="music/jazz"/>
    <n v="84.00667779632721"/>
    <x v="1"/>
    <x v="17"/>
  </r>
  <r>
    <n v="838"/>
    <s v="Jordan-Fischer"/>
    <s v="Vision-oriented high-level extranet"/>
    <n v="6400"/>
    <n v="8890"/>
    <n v="139"/>
    <x v="1"/>
    <n v="261"/>
    <x v="1"/>
    <s v="USD"/>
    <n v="1538024400"/>
    <x v="750"/>
    <n v="1538802000"/>
    <d v="2018-10-06T05:00:00"/>
    <b v="0"/>
    <b v="0"/>
    <s v="theater/plays"/>
    <n v="34.061302681992338"/>
    <x v="3"/>
    <x v="3"/>
  </r>
  <r>
    <n v="839"/>
    <s v="Pierce-Ramirez"/>
    <s v="Organized scalable initiative"/>
    <n v="7700"/>
    <n v="14644"/>
    <n v="190"/>
    <x v="1"/>
    <n v="157"/>
    <x v="1"/>
    <s v="USD"/>
    <n v="1395032400"/>
    <x v="751"/>
    <n v="1398920400"/>
    <d v="2014-05-01T05:00:00"/>
    <b v="0"/>
    <b v="1"/>
    <s v="film &amp; video/documentary"/>
    <n v="93.273885350318466"/>
    <x v="4"/>
    <x v="4"/>
  </r>
  <r>
    <n v="840"/>
    <s v="Howell and Sons"/>
    <s v="Enhanced regional moderator"/>
    <n v="116300"/>
    <n v="116583"/>
    <n v="100"/>
    <x v="1"/>
    <n v="3533"/>
    <x v="1"/>
    <s v="USD"/>
    <n v="1405486800"/>
    <x v="752"/>
    <n v="1405659600"/>
    <d v="2014-07-18T05:00:00"/>
    <b v="0"/>
    <b v="1"/>
    <s v="theater/plays"/>
    <n v="32.998301726577978"/>
    <x v="3"/>
    <x v="3"/>
  </r>
  <r>
    <n v="841"/>
    <s v="Garcia, Dunn and Richardson"/>
    <s v="Automated even-keeled emulation"/>
    <n v="9100"/>
    <n v="12991"/>
    <n v="143"/>
    <x v="1"/>
    <n v="155"/>
    <x v="1"/>
    <s v="USD"/>
    <n v="1455861600"/>
    <x v="753"/>
    <n v="1457244000"/>
    <d v="2016-03-06T06:00:00"/>
    <b v="0"/>
    <b v="0"/>
    <s v="technology/web"/>
    <n v="83.812903225806451"/>
    <x v="2"/>
    <x v="2"/>
  </r>
  <r>
    <n v="842"/>
    <s v="Lawson and Sons"/>
    <s v="Reverse-engineered multi-tasking product"/>
    <n v="1500"/>
    <n v="8447"/>
    <n v="563"/>
    <x v="1"/>
    <n v="132"/>
    <x v="6"/>
    <s v="EUR"/>
    <n v="1529038800"/>
    <x v="754"/>
    <n v="1529298000"/>
    <d v="2018-06-18T05:00:00"/>
    <b v="0"/>
    <b v="0"/>
    <s v="technology/wearables"/>
    <n v="63.992424242424242"/>
    <x v="2"/>
    <x v="8"/>
  </r>
  <r>
    <n v="843"/>
    <s v="Porter-Hicks"/>
    <s v="De-engineered next generation parallelism"/>
    <n v="8800"/>
    <n v="2703"/>
    <n v="31"/>
    <x v="0"/>
    <n v="33"/>
    <x v="1"/>
    <s v="USD"/>
    <n v="1535259600"/>
    <x v="755"/>
    <n v="1535778000"/>
    <d v="2018-09-01T05:00:00"/>
    <b v="0"/>
    <b v="0"/>
    <s v="photography/photography books"/>
    <n v="81.909090909090907"/>
    <x v="7"/>
    <x v="14"/>
  </r>
  <r>
    <n v="844"/>
    <s v="Rodriguez-Hansen"/>
    <s v="Intuitive cohesive groupware"/>
    <n v="8800"/>
    <n v="8747"/>
    <n v="99"/>
    <x v="3"/>
    <n v="94"/>
    <x v="1"/>
    <s v="USD"/>
    <n v="1327212000"/>
    <x v="756"/>
    <n v="1327471200"/>
    <d v="2012-01-25T06:00:00"/>
    <b v="0"/>
    <b v="0"/>
    <s v="film &amp; video/documentary"/>
    <n v="93.053191489361708"/>
    <x v="4"/>
    <x v="4"/>
  </r>
  <r>
    <n v="845"/>
    <s v="Williams LLC"/>
    <s v="Up-sized high-level access"/>
    <n v="69900"/>
    <n v="138087"/>
    <n v="198"/>
    <x v="1"/>
    <n v="1354"/>
    <x v="4"/>
    <s v="GBP"/>
    <n v="1526360400"/>
    <x v="757"/>
    <n v="1529557200"/>
    <d v="2018-06-21T05:00:00"/>
    <b v="0"/>
    <b v="0"/>
    <s v="technology/web"/>
    <n v="101.98449039881831"/>
    <x v="2"/>
    <x v="2"/>
  </r>
  <r>
    <n v="846"/>
    <s v="Cooper, Stanley and Bryant"/>
    <s v="Phased empowering success"/>
    <n v="1000"/>
    <n v="5085"/>
    <n v="509"/>
    <x v="1"/>
    <n v="48"/>
    <x v="1"/>
    <s v="USD"/>
    <n v="1532149200"/>
    <x v="758"/>
    <n v="1535259600"/>
    <d v="2018-08-26T05:00:00"/>
    <b v="1"/>
    <b v="1"/>
    <s v="technology/web"/>
    <n v="105.9375"/>
    <x v="2"/>
    <x v="2"/>
  </r>
  <r>
    <n v="847"/>
    <s v="Miller, Glenn and Adams"/>
    <s v="Distributed actuating project"/>
    <n v="4700"/>
    <n v="11174"/>
    <n v="238"/>
    <x v="1"/>
    <n v="110"/>
    <x v="1"/>
    <s v="USD"/>
    <n v="1515304800"/>
    <x v="759"/>
    <n v="1515564000"/>
    <d v="2018-01-10T06:00:00"/>
    <b v="0"/>
    <b v="0"/>
    <s v="food/food trucks"/>
    <n v="101.58181818181818"/>
    <x v="0"/>
    <x v="0"/>
  </r>
  <r>
    <n v="848"/>
    <s v="Cole, Salazar and Moreno"/>
    <s v="Robust motivating orchestration"/>
    <n v="3200"/>
    <n v="10831"/>
    <n v="338"/>
    <x v="1"/>
    <n v="172"/>
    <x v="1"/>
    <s v="USD"/>
    <n v="1276318800"/>
    <x v="760"/>
    <n v="1277096400"/>
    <d v="2010-06-21T05:00:00"/>
    <b v="0"/>
    <b v="0"/>
    <s v="film &amp; video/drama"/>
    <n v="62.970930232558139"/>
    <x v="4"/>
    <x v="6"/>
  </r>
  <r>
    <n v="849"/>
    <s v="Jones-Ryan"/>
    <s v="Vision-oriented uniform instruction set"/>
    <n v="6700"/>
    <n v="8917"/>
    <n v="133"/>
    <x v="1"/>
    <n v="307"/>
    <x v="1"/>
    <s v="USD"/>
    <n v="1328767200"/>
    <x v="761"/>
    <n v="1329026400"/>
    <d v="2012-02-12T06:00:00"/>
    <b v="0"/>
    <b v="1"/>
    <s v="music/indie rock"/>
    <n v="29.045602605863191"/>
    <x v="1"/>
    <x v="7"/>
  </r>
  <r>
    <n v="850"/>
    <s v="Hood, Perez and Meadows"/>
    <s v="Cross-group upward-trending hierarchy"/>
    <n v="100"/>
    <n v="1"/>
    <n v="1"/>
    <x v="0"/>
    <n v="1"/>
    <x v="1"/>
    <s v="USD"/>
    <n v="1321682400"/>
    <x v="762"/>
    <n v="1322978400"/>
    <d v="2011-12-04T06:00:00"/>
    <b v="1"/>
    <b v="0"/>
    <s v="music/rock"/>
    <n v="1"/>
    <x v="1"/>
    <x v="1"/>
  </r>
  <r>
    <n v="851"/>
    <s v="Bright and Sons"/>
    <s v="Object-based needs-based info-mediaries"/>
    <n v="6000"/>
    <n v="12468"/>
    <n v="208"/>
    <x v="1"/>
    <n v="160"/>
    <x v="1"/>
    <s v="USD"/>
    <n v="1335934800"/>
    <x v="444"/>
    <n v="1338786000"/>
    <d v="2012-06-04T05:00:00"/>
    <b v="0"/>
    <b v="0"/>
    <s v="music/electric music"/>
    <n v="77.924999999999997"/>
    <x v="1"/>
    <x v="5"/>
  </r>
  <r>
    <n v="852"/>
    <s v="Brady Ltd"/>
    <s v="Open-source reciprocal standardization"/>
    <n v="4900"/>
    <n v="2505"/>
    <n v="51"/>
    <x v="0"/>
    <n v="31"/>
    <x v="1"/>
    <s v="USD"/>
    <n v="1310792400"/>
    <x v="763"/>
    <n v="1311656400"/>
    <d v="2011-07-26T05:00:00"/>
    <b v="0"/>
    <b v="1"/>
    <s v="games/video games"/>
    <n v="80.806451612903231"/>
    <x v="6"/>
    <x v="11"/>
  </r>
  <r>
    <n v="853"/>
    <s v="Collier LLC"/>
    <s v="Secured well-modulated projection"/>
    <n v="17100"/>
    <n v="111502"/>
    <n v="652"/>
    <x v="1"/>
    <n v="1467"/>
    <x v="0"/>
    <s v="CAD"/>
    <n v="1308546000"/>
    <x v="764"/>
    <n v="1308978000"/>
    <d v="2011-06-25T05:00:00"/>
    <b v="0"/>
    <b v="1"/>
    <s v="music/indie rock"/>
    <n v="76.006816632583508"/>
    <x v="1"/>
    <x v="7"/>
  </r>
  <r>
    <n v="854"/>
    <s v="Campbell, Thomas and Obrien"/>
    <s v="Multi-channeled secondary middleware"/>
    <n v="171000"/>
    <n v="194309"/>
    <n v="114"/>
    <x v="1"/>
    <n v="2662"/>
    <x v="0"/>
    <s v="CAD"/>
    <n v="1574056800"/>
    <x v="765"/>
    <n v="1576389600"/>
    <d v="2019-12-15T06:00:00"/>
    <b v="0"/>
    <b v="0"/>
    <s v="publishing/fiction"/>
    <n v="72.993613824192337"/>
    <x v="5"/>
    <x v="13"/>
  </r>
  <r>
    <n v="855"/>
    <s v="Moses-Terry"/>
    <s v="Horizontal clear-thinking framework"/>
    <n v="23400"/>
    <n v="23956"/>
    <n v="102"/>
    <x v="1"/>
    <n v="452"/>
    <x v="2"/>
    <s v="AUD"/>
    <n v="1308373200"/>
    <x v="766"/>
    <n v="1311051600"/>
    <d v="2011-07-19T05:00:00"/>
    <b v="0"/>
    <b v="0"/>
    <s v="theater/plays"/>
    <n v="53"/>
    <x v="3"/>
    <x v="3"/>
  </r>
  <r>
    <n v="856"/>
    <s v="Williams and Sons"/>
    <s v="Profound composite core"/>
    <n v="2400"/>
    <n v="8558"/>
    <n v="357"/>
    <x v="1"/>
    <n v="158"/>
    <x v="1"/>
    <s v="USD"/>
    <n v="1335243600"/>
    <x v="767"/>
    <n v="1336712400"/>
    <d v="2012-05-11T05:00:00"/>
    <b v="0"/>
    <b v="0"/>
    <s v="food/food trucks"/>
    <n v="54.164556962025316"/>
    <x v="0"/>
    <x v="0"/>
  </r>
  <r>
    <n v="857"/>
    <s v="Miranda, Gray and Hale"/>
    <s v="Programmable disintermediate matrices"/>
    <n v="5300"/>
    <n v="7413"/>
    <n v="140"/>
    <x v="1"/>
    <n v="225"/>
    <x v="5"/>
    <s v="CHF"/>
    <n v="1328421600"/>
    <x v="768"/>
    <n v="1330408800"/>
    <d v="2012-02-28T06:00:00"/>
    <b v="1"/>
    <b v="0"/>
    <s v="film &amp; video/shorts"/>
    <n v="32.946666666666665"/>
    <x v="4"/>
    <x v="12"/>
  </r>
  <r>
    <n v="858"/>
    <s v="Ayala, Crawford and Taylor"/>
    <s v="Realigned 5thgeneration knowledge user"/>
    <n v="4000"/>
    <n v="2778"/>
    <n v="69"/>
    <x v="0"/>
    <n v="35"/>
    <x v="1"/>
    <s v="USD"/>
    <n v="1524286800"/>
    <x v="769"/>
    <n v="1524891600"/>
    <d v="2018-04-28T05:00:00"/>
    <b v="1"/>
    <b v="0"/>
    <s v="food/food trucks"/>
    <n v="79.371428571428567"/>
    <x v="0"/>
    <x v="0"/>
  </r>
  <r>
    <n v="859"/>
    <s v="Martinez Ltd"/>
    <s v="Multi-layered upward-trending groupware"/>
    <n v="7300"/>
    <n v="2594"/>
    <n v="36"/>
    <x v="0"/>
    <n v="63"/>
    <x v="1"/>
    <s v="USD"/>
    <n v="1362117600"/>
    <x v="770"/>
    <n v="1363669200"/>
    <d v="2013-03-19T05:00:00"/>
    <b v="0"/>
    <b v="1"/>
    <s v="theater/plays"/>
    <n v="41.174603174603178"/>
    <x v="3"/>
    <x v="3"/>
  </r>
  <r>
    <n v="860"/>
    <s v="Lee PLC"/>
    <s v="Re-contextualized leadingedge firmware"/>
    <n v="2000"/>
    <n v="5033"/>
    <n v="252"/>
    <x v="1"/>
    <n v="65"/>
    <x v="1"/>
    <s v="USD"/>
    <n v="1550556000"/>
    <x v="771"/>
    <n v="1551420000"/>
    <d v="2019-03-01T06:00:00"/>
    <b v="0"/>
    <b v="1"/>
    <s v="technology/wearables"/>
    <n v="77.430769230769229"/>
    <x v="2"/>
    <x v="8"/>
  </r>
  <r>
    <n v="861"/>
    <s v="Young, Ramsey and Powell"/>
    <s v="Devolved disintermediate analyzer"/>
    <n v="8800"/>
    <n v="9317"/>
    <n v="106"/>
    <x v="1"/>
    <n v="163"/>
    <x v="1"/>
    <s v="USD"/>
    <n v="1269147600"/>
    <x v="772"/>
    <n v="1269838800"/>
    <d v="2010-03-29T05:00:00"/>
    <b v="0"/>
    <b v="0"/>
    <s v="theater/plays"/>
    <n v="57.159509202453989"/>
    <x v="3"/>
    <x v="3"/>
  </r>
  <r>
    <n v="862"/>
    <s v="Lewis and Sons"/>
    <s v="Profound disintermediate open system"/>
    <n v="3500"/>
    <n v="6560"/>
    <n v="187"/>
    <x v="1"/>
    <n v="85"/>
    <x v="1"/>
    <s v="USD"/>
    <n v="1312174800"/>
    <x v="773"/>
    <n v="1312520400"/>
    <d v="2011-08-05T05:00:00"/>
    <b v="0"/>
    <b v="0"/>
    <s v="theater/plays"/>
    <n v="77.17647058823529"/>
    <x v="3"/>
    <x v="3"/>
  </r>
  <r>
    <n v="863"/>
    <s v="Davis-Johnson"/>
    <s v="Automated reciprocal protocol"/>
    <n v="1400"/>
    <n v="5415"/>
    <n v="387"/>
    <x v="1"/>
    <n v="217"/>
    <x v="1"/>
    <s v="USD"/>
    <n v="1434517200"/>
    <x v="774"/>
    <n v="1436504400"/>
    <d v="2015-07-10T05:00:00"/>
    <b v="0"/>
    <b v="1"/>
    <s v="film &amp; video/television"/>
    <n v="24.953917050691246"/>
    <x v="4"/>
    <x v="19"/>
  </r>
  <r>
    <n v="864"/>
    <s v="Stevenson-Thompson"/>
    <s v="Automated static workforce"/>
    <n v="4200"/>
    <n v="14577"/>
    <n v="347"/>
    <x v="1"/>
    <n v="150"/>
    <x v="1"/>
    <s v="USD"/>
    <n v="1471582800"/>
    <x v="775"/>
    <n v="1472014800"/>
    <d v="2016-08-24T05:00:00"/>
    <b v="0"/>
    <b v="0"/>
    <s v="film &amp; video/shorts"/>
    <n v="97.18"/>
    <x v="4"/>
    <x v="12"/>
  </r>
  <r>
    <n v="865"/>
    <s v="Ellis, Smith and Armstrong"/>
    <s v="Horizontal attitude-oriented help-desk"/>
    <n v="81000"/>
    <n v="150515"/>
    <n v="186"/>
    <x v="1"/>
    <n v="3272"/>
    <x v="1"/>
    <s v="USD"/>
    <n v="1410757200"/>
    <x v="776"/>
    <n v="1411534800"/>
    <d v="2014-09-24T05:00:00"/>
    <b v="0"/>
    <b v="0"/>
    <s v="theater/plays"/>
    <n v="46.000916870415651"/>
    <x v="3"/>
    <x v="3"/>
  </r>
  <r>
    <n v="866"/>
    <s v="Jackson-Brown"/>
    <s v="Versatile 5thgeneration matrices"/>
    <n v="182800"/>
    <n v="79045"/>
    <n v="43"/>
    <x v="3"/>
    <n v="898"/>
    <x v="1"/>
    <s v="USD"/>
    <n v="1304830800"/>
    <x v="777"/>
    <n v="1304917200"/>
    <d v="2011-05-09T05:00:00"/>
    <b v="0"/>
    <b v="0"/>
    <s v="photography/photography books"/>
    <n v="88.023385300668153"/>
    <x v="7"/>
    <x v="14"/>
  </r>
  <r>
    <n v="867"/>
    <s v="Kane, Pruitt and Rivera"/>
    <s v="Cross-platform next generation service-desk"/>
    <n v="4800"/>
    <n v="7797"/>
    <n v="162"/>
    <x v="1"/>
    <n v="300"/>
    <x v="1"/>
    <s v="USD"/>
    <n v="1539061200"/>
    <x v="778"/>
    <n v="1539579600"/>
    <d v="2018-10-15T05:00:00"/>
    <b v="0"/>
    <b v="0"/>
    <s v="food/food trucks"/>
    <n v="25.99"/>
    <x v="0"/>
    <x v="0"/>
  </r>
  <r>
    <n v="868"/>
    <s v="Wood, Buckley and Meza"/>
    <s v="Front-line web-enabled installation"/>
    <n v="7000"/>
    <n v="12939"/>
    <n v="185"/>
    <x v="1"/>
    <n v="126"/>
    <x v="1"/>
    <s v="USD"/>
    <n v="1381554000"/>
    <x v="779"/>
    <n v="1382504400"/>
    <d v="2013-10-23T05:00:00"/>
    <b v="0"/>
    <b v="0"/>
    <s v="theater/plays"/>
    <n v="102.69047619047619"/>
    <x v="3"/>
    <x v="3"/>
  </r>
  <r>
    <n v="869"/>
    <s v="Brown-Williams"/>
    <s v="Multi-channeled responsive product"/>
    <n v="161900"/>
    <n v="38376"/>
    <n v="24"/>
    <x v="0"/>
    <n v="526"/>
    <x v="1"/>
    <s v="USD"/>
    <n v="1277096400"/>
    <x v="780"/>
    <n v="1278306000"/>
    <d v="2010-07-05T05:00:00"/>
    <b v="0"/>
    <b v="0"/>
    <s v="film &amp; video/drama"/>
    <n v="72.958174904942965"/>
    <x v="4"/>
    <x v="6"/>
  </r>
  <r>
    <n v="870"/>
    <s v="Hansen-Austin"/>
    <s v="Adaptive demand-driven encryption"/>
    <n v="7700"/>
    <n v="6920"/>
    <n v="90"/>
    <x v="0"/>
    <n v="121"/>
    <x v="1"/>
    <s v="USD"/>
    <n v="1440392400"/>
    <x v="335"/>
    <n v="1442552400"/>
    <d v="2015-09-18T05:00:00"/>
    <b v="0"/>
    <b v="0"/>
    <s v="theater/plays"/>
    <n v="57.190082644628099"/>
    <x v="3"/>
    <x v="3"/>
  </r>
  <r>
    <n v="871"/>
    <s v="Santana-George"/>
    <s v="Re-engineered client-driven knowledge user"/>
    <n v="71500"/>
    <n v="194912"/>
    <n v="273"/>
    <x v="1"/>
    <n v="2320"/>
    <x v="1"/>
    <s v="USD"/>
    <n v="1509512400"/>
    <x v="535"/>
    <n v="1511071200"/>
    <d v="2017-11-19T06:00:00"/>
    <b v="0"/>
    <b v="1"/>
    <s v="theater/plays"/>
    <n v="84.013793103448279"/>
    <x v="3"/>
    <x v="3"/>
  </r>
  <r>
    <n v="872"/>
    <s v="Davis LLC"/>
    <s v="Compatible logistical paradigm"/>
    <n v="4700"/>
    <n v="7992"/>
    <n v="170"/>
    <x v="1"/>
    <n v="81"/>
    <x v="2"/>
    <s v="AUD"/>
    <n v="1535950800"/>
    <x v="270"/>
    <n v="1536382800"/>
    <d v="2018-09-08T05:00:00"/>
    <b v="0"/>
    <b v="0"/>
    <s v="film &amp; video/science fiction"/>
    <n v="98.666666666666671"/>
    <x v="4"/>
    <x v="22"/>
  </r>
  <r>
    <n v="873"/>
    <s v="Vazquez, Ochoa and Clark"/>
    <s v="Intuitive value-added installation"/>
    <n v="42100"/>
    <n v="79268"/>
    <n v="188"/>
    <x v="1"/>
    <n v="1887"/>
    <x v="1"/>
    <s v="USD"/>
    <n v="1389160800"/>
    <x v="781"/>
    <n v="1389592800"/>
    <d v="2014-01-13T06:00:00"/>
    <b v="0"/>
    <b v="0"/>
    <s v="photography/photography books"/>
    <n v="42.007419183889773"/>
    <x v="7"/>
    <x v="14"/>
  </r>
  <r>
    <n v="874"/>
    <s v="Chung-Nguyen"/>
    <s v="Managed discrete parallelism"/>
    <n v="40200"/>
    <n v="139468"/>
    <n v="347"/>
    <x v="1"/>
    <n v="4358"/>
    <x v="1"/>
    <s v="USD"/>
    <n v="1271998800"/>
    <x v="782"/>
    <n v="1275282000"/>
    <d v="2010-05-31T05:00:00"/>
    <b v="0"/>
    <b v="1"/>
    <s v="photography/photography books"/>
    <n v="32.002753556677376"/>
    <x v="7"/>
    <x v="14"/>
  </r>
  <r>
    <n v="875"/>
    <s v="Mueller-Harmon"/>
    <s v="Implemented tangible approach"/>
    <n v="7900"/>
    <n v="5465"/>
    <n v="69"/>
    <x v="0"/>
    <n v="67"/>
    <x v="1"/>
    <s v="USD"/>
    <n v="1294898400"/>
    <x v="783"/>
    <n v="1294984800"/>
    <d v="2011-01-14T06:00:00"/>
    <b v="0"/>
    <b v="0"/>
    <s v="music/rock"/>
    <n v="81.567164179104481"/>
    <x v="1"/>
    <x v="1"/>
  </r>
  <r>
    <n v="876"/>
    <s v="Dixon, Perez and Banks"/>
    <s v="Re-engineered encompassing definition"/>
    <n v="8300"/>
    <n v="2111"/>
    <n v="25"/>
    <x v="0"/>
    <n v="57"/>
    <x v="0"/>
    <s v="CAD"/>
    <n v="1559970000"/>
    <x v="784"/>
    <n v="1562043600"/>
    <d v="2019-07-02T05:00:00"/>
    <b v="0"/>
    <b v="0"/>
    <s v="photography/photography books"/>
    <n v="37.035087719298247"/>
    <x v="7"/>
    <x v="14"/>
  </r>
  <r>
    <n v="877"/>
    <s v="Estrada Group"/>
    <s v="Multi-lateral uniform collaboration"/>
    <n v="163600"/>
    <n v="126628"/>
    <n v="77"/>
    <x v="0"/>
    <n v="1229"/>
    <x v="1"/>
    <s v="USD"/>
    <n v="1469509200"/>
    <x v="785"/>
    <n v="1469595600"/>
    <d v="2016-07-27T05:00:00"/>
    <b v="0"/>
    <b v="0"/>
    <s v="food/food trucks"/>
    <n v="103.033360455655"/>
    <x v="0"/>
    <x v="0"/>
  </r>
  <r>
    <n v="878"/>
    <s v="Lutz Group"/>
    <s v="Enterprise-wide foreground paradigm"/>
    <n v="2700"/>
    <n v="1012"/>
    <n v="37"/>
    <x v="0"/>
    <n v="12"/>
    <x v="6"/>
    <s v="EUR"/>
    <n v="1579068000"/>
    <x v="786"/>
    <n v="1581141600"/>
    <d v="2020-02-08T06:00:00"/>
    <b v="0"/>
    <b v="0"/>
    <s v="music/metal"/>
    <n v="84.333333333333329"/>
    <x v="1"/>
    <x v="16"/>
  </r>
  <r>
    <n v="879"/>
    <s v="Ortiz Inc"/>
    <s v="Stand-alone incremental parallelism"/>
    <n v="1000"/>
    <n v="5438"/>
    <n v="544"/>
    <x v="1"/>
    <n v="53"/>
    <x v="1"/>
    <s v="USD"/>
    <n v="1487743200"/>
    <x v="787"/>
    <n v="1488520800"/>
    <d v="2017-03-03T06:00:00"/>
    <b v="0"/>
    <b v="0"/>
    <s v="publishing/nonfiction"/>
    <n v="102.60377358490567"/>
    <x v="5"/>
    <x v="9"/>
  </r>
  <r>
    <n v="880"/>
    <s v="Craig, Ellis and Miller"/>
    <s v="Persevering 5thgeneration throughput"/>
    <n v="84500"/>
    <n v="193101"/>
    <n v="229"/>
    <x v="1"/>
    <n v="2414"/>
    <x v="1"/>
    <s v="USD"/>
    <n v="1563685200"/>
    <x v="788"/>
    <n v="1563858000"/>
    <d v="2019-07-23T05:00:00"/>
    <b v="0"/>
    <b v="0"/>
    <s v="music/electric music"/>
    <n v="79.992129246064621"/>
    <x v="1"/>
    <x v="5"/>
  </r>
  <r>
    <n v="881"/>
    <s v="Charles Inc"/>
    <s v="Implemented object-oriented synergy"/>
    <n v="81300"/>
    <n v="31665"/>
    <n v="39"/>
    <x v="0"/>
    <n v="452"/>
    <x v="1"/>
    <s v="USD"/>
    <n v="1436418000"/>
    <x v="330"/>
    <n v="1438923600"/>
    <d v="2015-08-07T05:00:00"/>
    <b v="0"/>
    <b v="1"/>
    <s v="theater/plays"/>
    <n v="70.055309734513273"/>
    <x v="3"/>
    <x v="3"/>
  </r>
  <r>
    <n v="882"/>
    <s v="White-Rosario"/>
    <s v="Balanced demand-driven definition"/>
    <n v="800"/>
    <n v="2960"/>
    <n v="370"/>
    <x v="1"/>
    <n v="80"/>
    <x v="1"/>
    <s v="USD"/>
    <n v="1421820000"/>
    <x v="789"/>
    <n v="1422165600"/>
    <d v="2015-01-25T06:00:00"/>
    <b v="0"/>
    <b v="0"/>
    <s v="theater/plays"/>
    <n v="37"/>
    <x v="3"/>
    <x v="3"/>
  </r>
  <r>
    <n v="883"/>
    <s v="Simmons-Villarreal"/>
    <s v="Customer-focused mobile Graphic Interface"/>
    <n v="3400"/>
    <n v="8089"/>
    <n v="238"/>
    <x v="1"/>
    <n v="193"/>
    <x v="1"/>
    <s v="USD"/>
    <n v="1274763600"/>
    <x v="790"/>
    <n v="1277874000"/>
    <d v="2010-06-30T05:00:00"/>
    <b v="0"/>
    <b v="0"/>
    <s v="film &amp; video/shorts"/>
    <n v="41.911917098445599"/>
    <x v="4"/>
    <x v="12"/>
  </r>
  <r>
    <n v="884"/>
    <s v="Strickland Group"/>
    <s v="Horizontal secondary interface"/>
    <n v="170800"/>
    <n v="109374"/>
    <n v="64"/>
    <x v="0"/>
    <n v="1886"/>
    <x v="1"/>
    <s v="USD"/>
    <n v="1399179600"/>
    <x v="791"/>
    <n v="1399352400"/>
    <d v="2014-05-06T05:00:00"/>
    <b v="0"/>
    <b v="1"/>
    <s v="theater/plays"/>
    <n v="57.992576882290564"/>
    <x v="3"/>
    <x v="3"/>
  </r>
  <r>
    <n v="885"/>
    <s v="Lynch Ltd"/>
    <s v="Virtual analyzing collaboration"/>
    <n v="1800"/>
    <n v="2129"/>
    <n v="118"/>
    <x v="1"/>
    <n v="52"/>
    <x v="1"/>
    <s v="USD"/>
    <n v="1275800400"/>
    <x v="792"/>
    <n v="1279083600"/>
    <d v="2010-07-14T05:00:00"/>
    <b v="0"/>
    <b v="0"/>
    <s v="theater/plays"/>
    <n v="40.942307692307693"/>
    <x v="3"/>
    <x v="3"/>
  </r>
  <r>
    <n v="886"/>
    <s v="Sanders LLC"/>
    <s v="Multi-tiered explicit focus group"/>
    <n v="150600"/>
    <n v="127745"/>
    <n v="85"/>
    <x v="0"/>
    <n v="1825"/>
    <x v="1"/>
    <s v="USD"/>
    <n v="1282798800"/>
    <x v="793"/>
    <n v="1284354000"/>
    <d v="2010-09-13T05:00:00"/>
    <b v="0"/>
    <b v="0"/>
    <s v="music/indie rock"/>
    <n v="69.9972602739726"/>
    <x v="1"/>
    <x v="7"/>
  </r>
  <r>
    <n v="887"/>
    <s v="Cooper LLC"/>
    <s v="Multi-layered systematic knowledgebase"/>
    <n v="7800"/>
    <n v="2289"/>
    <n v="29"/>
    <x v="0"/>
    <n v="31"/>
    <x v="1"/>
    <s v="USD"/>
    <n v="1437109200"/>
    <x v="794"/>
    <n v="1441170000"/>
    <d v="2015-09-02T05:00:00"/>
    <b v="0"/>
    <b v="1"/>
    <s v="theater/plays"/>
    <n v="73.838709677419359"/>
    <x v="3"/>
    <x v="3"/>
  </r>
  <r>
    <n v="888"/>
    <s v="Palmer Ltd"/>
    <s v="Reverse-engineered uniform knowledge user"/>
    <n v="5800"/>
    <n v="12174"/>
    <n v="210"/>
    <x v="1"/>
    <n v="290"/>
    <x v="1"/>
    <s v="USD"/>
    <n v="1491886800"/>
    <x v="795"/>
    <n v="1493528400"/>
    <d v="2017-04-30T05:00:00"/>
    <b v="0"/>
    <b v="0"/>
    <s v="theater/plays"/>
    <n v="41.979310344827589"/>
    <x v="3"/>
    <x v="3"/>
  </r>
  <r>
    <n v="889"/>
    <s v="Santos Group"/>
    <s v="Secured dynamic capacity"/>
    <n v="5600"/>
    <n v="9508"/>
    <n v="170"/>
    <x v="1"/>
    <n v="122"/>
    <x v="1"/>
    <s v="USD"/>
    <n v="1394600400"/>
    <x v="796"/>
    <n v="1395205200"/>
    <d v="2014-03-19T05:00:00"/>
    <b v="0"/>
    <b v="1"/>
    <s v="music/electric music"/>
    <n v="77.93442622950819"/>
    <x v="1"/>
    <x v="5"/>
  </r>
  <r>
    <n v="890"/>
    <s v="Christian, Kim and Jimenez"/>
    <s v="Devolved foreground throughput"/>
    <n v="134400"/>
    <n v="155849"/>
    <n v="116"/>
    <x v="1"/>
    <n v="1470"/>
    <x v="1"/>
    <s v="USD"/>
    <n v="1561352400"/>
    <x v="797"/>
    <n v="1561438800"/>
    <d v="2019-06-25T05:00:00"/>
    <b v="0"/>
    <b v="0"/>
    <s v="music/indie rock"/>
    <n v="106.01972789115646"/>
    <x v="1"/>
    <x v="7"/>
  </r>
  <r>
    <n v="891"/>
    <s v="Williams, Price and Hurley"/>
    <s v="Synchronized demand-driven infrastructure"/>
    <n v="3000"/>
    <n v="7758"/>
    <n v="259"/>
    <x v="1"/>
    <n v="165"/>
    <x v="0"/>
    <s v="CAD"/>
    <n v="1322892000"/>
    <x v="798"/>
    <n v="1326693600"/>
    <d v="2012-01-16T06:00:00"/>
    <b v="0"/>
    <b v="0"/>
    <s v="film &amp; video/documentary"/>
    <n v="47.018181818181816"/>
    <x v="4"/>
    <x v="4"/>
  </r>
  <r>
    <n v="892"/>
    <s v="Anderson, Parks and Estrada"/>
    <s v="Realigned discrete structure"/>
    <n v="6000"/>
    <n v="13835"/>
    <n v="231"/>
    <x v="1"/>
    <n v="182"/>
    <x v="1"/>
    <s v="USD"/>
    <n v="1274418000"/>
    <x v="799"/>
    <n v="1277960400"/>
    <d v="2010-07-01T05:00:00"/>
    <b v="0"/>
    <b v="0"/>
    <s v="publishing/translations"/>
    <n v="76.016483516483518"/>
    <x v="5"/>
    <x v="18"/>
  </r>
  <r>
    <n v="893"/>
    <s v="Collins-Martinez"/>
    <s v="Progressive grid-enabled website"/>
    <n v="8400"/>
    <n v="10770"/>
    <n v="128"/>
    <x v="1"/>
    <n v="199"/>
    <x v="6"/>
    <s v="EUR"/>
    <n v="1434344400"/>
    <x v="800"/>
    <n v="1434690000"/>
    <d v="2015-06-19T05:00:00"/>
    <b v="0"/>
    <b v="1"/>
    <s v="film &amp; video/documentary"/>
    <n v="54.120603015075375"/>
    <x v="4"/>
    <x v="4"/>
  </r>
  <r>
    <n v="894"/>
    <s v="Barrett Inc"/>
    <s v="Organic cohesive neural-net"/>
    <n v="1700"/>
    <n v="3208"/>
    <n v="189"/>
    <x v="1"/>
    <n v="56"/>
    <x v="4"/>
    <s v="GBP"/>
    <n v="1373518800"/>
    <x v="801"/>
    <n v="1376110800"/>
    <d v="2013-08-10T05:00:00"/>
    <b v="0"/>
    <b v="1"/>
    <s v="film &amp; video/television"/>
    <n v="57.285714285714285"/>
    <x v="4"/>
    <x v="19"/>
  </r>
  <r>
    <n v="895"/>
    <s v="Adams-Rollins"/>
    <s v="Integrated demand-driven info-mediaries"/>
    <n v="159800"/>
    <n v="11108"/>
    <n v="7"/>
    <x v="0"/>
    <n v="107"/>
    <x v="1"/>
    <s v="USD"/>
    <n v="1517637600"/>
    <x v="802"/>
    <n v="1518415200"/>
    <d v="2018-02-12T06:00:00"/>
    <b v="0"/>
    <b v="0"/>
    <s v="theater/plays"/>
    <n v="103.81308411214954"/>
    <x v="3"/>
    <x v="3"/>
  </r>
  <r>
    <n v="896"/>
    <s v="Wright-Bryant"/>
    <s v="Reverse-engineered client-server extranet"/>
    <n v="19800"/>
    <n v="153338"/>
    <n v="774"/>
    <x v="1"/>
    <n v="1460"/>
    <x v="2"/>
    <s v="AUD"/>
    <n v="1310619600"/>
    <x v="803"/>
    <n v="1310878800"/>
    <d v="2011-07-17T05:00:00"/>
    <b v="0"/>
    <b v="1"/>
    <s v="food/food trucks"/>
    <n v="105.02602739726028"/>
    <x v="0"/>
    <x v="0"/>
  </r>
  <r>
    <n v="897"/>
    <s v="Berry-Cannon"/>
    <s v="Organized discrete encoding"/>
    <n v="8800"/>
    <n v="2437"/>
    <n v="28"/>
    <x v="0"/>
    <n v="27"/>
    <x v="1"/>
    <s v="USD"/>
    <n v="1556427600"/>
    <x v="212"/>
    <n v="1556600400"/>
    <d v="2019-04-30T05:00:00"/>
    <b v="0"/>
    <b v="0"/>
    <s v="theater/plays"/>
    <n v="90.259259259259252"/>
    <x v="3"/>
    <x v="3"/>
  </r>
  <r>
    <n v="898"/>
    <s v="Davis-Gonzalez"/>
    <s v="Balanced regional flexibility"/>
    <n v="179100"/>
    <n v="93991"/>
    <n v="52"/>
    <x v="0"/>
    <n v="1221"/>
    <x v="1"/>
    <s v="USD"/>
    <n v="1576476000"/>
    <x v="804"/>
    <n v="1576994400"/>
    <d v="2019-12-22T06:00:00"/>
    <b v="0"/>
    <b v="0"/>
    <s v="film &amp; video/documentary"/>
    <n v="76.978705978705975"/>
    <x v="4"/>
    <x v="4"/>
  </r>
  <r>
    <n v="899"/>
    <s v="Best-Young"/>
    <s v="Implemented multimedia time-frame"/>
    <n v="3100"/>
    <n v="12620"/>
    <n v="407"/>
    <x v="1"/>
    <n v="123"/>
    <x v="5"/>
    <s v="CHF"/>
    <n v="1381122000"/>
    <x v="805"/>
    <n v="1382677200"/>
    <d v="2013-10-25T05:00:00"/>
    <b v="0"/>
    <b v="0"/>
    <s v="music/jazz"/>
    <n v="102.60162601626017"/>
    <x v="1"/>
    <x v="17"/>
  </r>
  <r>
    <n v="900"/>
    <s v="Powers, Smith and Deleon"/>
    <s v="Enhanced uniform service-desk"/>
    <n v="100"/>
    <n v="2"/>
    <n v="2"/>
    <x v="0"/>
    <n v="1"/>
    <x v="1"/>
    <s v="USD"/>
    <n v="1411102800"/>
    <x v="806"/>
    <n v="1411189200"/>
    <d v="2014-09-20T05:00:00"/>
    <b v="0"/>
    <b v="1"/>
    <s v="technology/web"/>
    <n v="2"/>
    <x v="2"/>
    <x v="2"/>
  </r>
  <r>
    <n v="901"/>
    <s v="Hogan Group"/>
    <s v="Versatile bottom-line definition"/>
    <n v="5600"/>
    <n v="8746"/>
    <n v="156"/>
    <x v="1"/>
    <n v="159"/>
    <x v="1"/>
    <s v="USD"/>
    <n v="1531803600"/>
    <x v="807"/>
    <n v="1534654800"/>
    <d v="2018-08-19T05:00:00"/>
    <b v="0"/>
    <b v="1"/>
    <s v="music/rock"/>
    <n v="55.0062893081761"/>
    <x v="1"/>
    <x v="1"/>
  </r>
  <r>
    <n v="902"/>
    <s v="Wang, Silva and Byrd"/>
    <s v="Integrated bifurcated software"/>
    <n v="1400"/>
    <n v="3534"/>
    <n v="252"/>
    <x v="1"/>
    <n v="110"/>
    <x v="1"/>
    <s v="USD"/>
    <n v="1454133600"/>
    <x v="722"/>
    <n v="1457762400"/>
    <d v="2016-03-12T06:00:00"/>
    <b v="0"/>
    <b v="0"/>
    <s v="technology/web"/>
    <n v="32.127272727272725"/>
    <x v="2"/>
    <x v="2"/>
  </r>
  <r>
    <n v="903"/>
    <s v="Parker-Morris"/>
    <s v="Assimilated next generation instruction set"/>
    <n v="41000"/>
    <n v="709"/>
    <n v="2"/>
    <x v="2"/>
    <n v="14"/>
    <x v="1"/>
    <s v="USD"/>
    <n v="1336194000"/>
    <x v="477"/>
    <n v="1337490000"/>
    <d v="2012-05-20T05:00:00"/>
    <b v="0"/>
    <b v="1"/>
    <s v="publishing/nonfiction"/>
    <n v="50.642857142857146"/>
    <x v="5"/>
    <x v="9"/>
  </r>
  <r>
    <n v="904"/>
    <s v="Rodriguez, Johnson and Jackson"/>
    <s v="Digitized foreground array"/>
    <n v="6500"/>
    <n v="795"/>
    <n v="12"/>
    <x v="0"/>
    <n v="16"/>
    <x v="1"/>
    <s v="USD"/>
    <n v="1349326800"/>
    <x v="259"/>
    <n v="1349672400"/>
    <d v="2012-10-08T05:00:00"/>
    <b v="0"/>
    <b v="0"/>
    <s v="publishing/radio &amp; podcasts"/>
    <n v="49.6875"/>
    <x v="5"/>
    <x v="15"/>
  </r>
  <r>
    <n v="905"/>
    <s v="Haynes PLC"/>
    <s v="Re-engineered clear-thinking project"/>
    <n v="7900"/>
    <n v="12955"/>
    <n v="164"/>
    <x v="1"/>
    <n v="236"/>
    <x v="1"/>
    <s v="USD"/>
    <n v="1379566800"/>
    <x v="9"/>
    <n v="1379826000"/>
    <d v="2013-09-22T05:00:00"/>
    <b v="0"/>
    <b v="0"/>
    <s v="theater/plays"/>
    <n v="54.894067796610166"/>
    <x v="3"/>
    <x v="3"/>
  </r>
  <r>
    <n v="906"/>
    <s v="Hayes Group"/>
    <s v="Implemented even-keeled standardization"/>
    <n v="5500"/>
    <n v="8964"/>
    <n v="163"/>
    <x v="1"/>
    <n v="191"/>
    <x v="1"/>
    <s v="USD"/>
    <n v="1494651600"/>
    <x v="808"/>
    <n v="1497762000"/>
    <d v="2017-06-18T05:00:00"/>
    <b v="1"/>
    <b v="1"/>
    <s v="film &amp; video/documentary"/>
    <n v="46.931937172774866"/>
    <x v="4"/>
    <x v="4"/>
  </r>
  <r>
    <n v="907"/>
    <s v="White, Pena and Calhoun"/>
    <s v="Quality-focused asymmetric adapter"/>
    <n v="9100"/>
    <n v="1843"/>
    <n v="20"/>
    <x v="0"/>
    <n v="41"/>
    <x v="1"/>
    <s v="USD"/>
    <n v="1303880400"/>
    <x v="809"/>
    <n v="1304485200"/>
    <d v="2011-05-04T05:00:00"/>
    <b v="0"/>
    <b v="0"/>
    <s v="theater/plays"/>
    <n v="44.951219512195124"/>
    <x v="3"/>
    <x v="3"/>
  </r>
  <r>
    <n v="908"/>
    <s v="Bryant-Pope"/>
    <s v="Networked intangible help-desk"/>
    <n v="38200"/>
    <n v="121950"/>
    <n v="319"/>
    <x v="1"/>
    <n v="3934"/>
    <x v="1"/>
    <s v="USD"/>
    <n v="1335934800"/>
    <x v="444"/>
    <n v="1336885200"/>
    <d v="2012-05-13T05:00:00"/>
    <b v="0"/>
    <b v="0"/>
    <s v="games/video games"/>
    <n v="30.99898322318251"/>
    <x v="6"/>
    <x v="11"/>
  </r>
  <r>
    <n v="909"/>
    <s v="Gates, Li and Thompson"/>
    <s v="Synchronized attitude-oriented frame"/>
    <n v="1800"/>
    <n v="8621"/>
    <n v="479"/>
    <x v="1"/>
    <n v="80"/>
    <x v="0"/>
    <s v="CAD"/>
    <n v="1528088400"/>
    <x v="384"/>
    <n v="1530421200"/>
    <d v="2018-07-01T05:00:00"/>
    <b v="0"/>
    <b v="1"/>
    <s v="theater/plays"/>
    <n v="107.7625"/>
    <x v="3"/>
    <x v="3"/>
  </r>
  <r>
    <n v="910"/>
    <s v="King-Morris"/>
    <s v="Proactive incremental architecture"/>
    <n v="154500"/>
    <n v="30215"/>
    <n v="20"/>
    <x v="3"/>
    <n v="296"/>
    <x v="1"/>
    <s v="USD"/>
    <n v="1421906400"/>
    <x v="810"/>
    <n v="1421992800"/>
    <d v="2015-01-23T06:00:00"/>
    <b v="0"/>
    <b v="0"/>
    <s v="theater/plays"/>
    <n v="102.07770270270271"/>
    <x v="3"/>
    <x v="3"/>
  </r>
  <r>
    <n v="911"/>
    <s v="Carter, Cole and Curtis"/>
    <s v="Cloned responsive standardization"/>
    <n v="5800"/>
    <n v="11539"/>
    <n v="199"/>
    <x v="1"/>
    <n v="462"/>
    <x v="1"/>
    <s v="USD"/>
    <n v="1568005200"/>
    <x v="811"/>
    <n v="1568178000"/>
    <d v="2019-09-11T05:00:00"/>
    <b v="1"/>
    <b v="0"/>
    <s v="technology/web"/>
    <n v="24.976190476190474"/>
    <x v="2"/>
    <x v="2"/>
  </r>
  <r>
    <n v="912"/>
    <s v="Sanchez-Parsons"/>
    <s v="Reduced bifurcated pricing structure"/>
    <n v="1800"/>
    <n v="14310"/>
    <n v="795"/>
    <x v="1"/>
    <n v="179"/>
    <x v="1"/>
    <s v="USD"/>
    <n v="1346821200"/>
    <x v="812"/>
    <n v="1347944400"/>
    <d v="2012-09-18T05:00:00"/>
    <b v="1"/>
    <b v="0"/>
    <s v="film &amp; video/drama"/>
    <n v="79.944134078212286"/>
    <x v="4"/>
    <x v="6"/>
  </r>
  <r>
    <n v="913"/>
    <s v="Rivera-Pearson"/>
    <s v="Re-engineered asymmetric challenge"/>
    <n v="70200"/>
    <n v="35536"/>
    <n v="51"/>
    <x v="0"/>
    <n v="523"/>
    <x v="2"/>
    <s v="AUD"/>
    <n v="1557637200"/>
    <x v="813"/>
    <n v="1558760400"/>
    <d v="2019-05-25T05:00:00"/>
    <b v="0"/>
    <b v="0"/>
    <s v="film &amp; video/drama"/>
    <n v="67.946462715105156"/>
    <x v="4"/>
    <x v="6"/>
  </r>
  <r>
    <n v="914"/>
    <s v="Ramirez, Padilla and Barrera"/>
    <s v="Diverse client-driven conglomeration"/>
    <n v="6400"/>
    <n v="3676"/>
    <n v="57"/>
    <x v="0"/>
    <n v="141"/>
    <x v="4"/>
    <s v="GBP"/>
    <n v="1375592400"/>
    <x v="814"/>
    <n v="1376629200"/>
    <d v="2013-08-16T05:00:00"/>
    <b v="0"/>
    <b v="0"/>
    <s v="theater/plays"/>
    <n v="26.070921985815602"/>
    <x v="3"/>
    <x v="3"/>
  </r>
  <r>
    <n v="915"/>
    <s v="Riggs Group"/>
    <s v="Configurable upward-trending solution"/>
    <n v="125900"/>
    <n v="195936"/>
    <n v="156"/>
    <x v="1"/>
    <n v="1866"/>
    <x v="4"/>
    <s v="GBP"/>
    <n v="1503982800"/>
    <x v="80"/>
    <n v="1504760400"/>
    <d v="2017-09-07T05:00:00"/>
    <b v="0"/>
    <b v="0"/>
    <s v="film &amp; video/television"/>
    <n v="105.0032154340836"/>
    <x v="4"/>
    <x v="19"/>
  </r>
  <r>
    <n v="916"/>
    <s v="Clements Ltd"/>
    <s v="Persistent bandwidth-monitored framework"/>
    <n v="3700"/>
    <n v="1343"/>
    <n v="36"/>
    <x v="0"/>
    <n v="52"/>
    <x v="1"/>
    <s v="USD"/>
    <n v="1418882400"/>
    <x v="815"/>
    <n v="1419660000"/>
    <d v="2014-12-27T06:00:00"/>
    <b v="0"/>
    <b v="0"/>
    <s v="photography/photography books"/>
    <n v="25.826923076923077"/>
    <x v="7"/>
    <x v="14"/>
  </r>
  <r>
    <n v="917"/>
    <s v="Cooper Inc"/>
    <s v="Polarized discrete product"/>
    <n v="3600"/>
    <n v="2097"/>
    <n v="58"/>
    <x v="2"/>
    <n v="27"/>
    <x v="4"/>
    <s v="GBP"/>
    <n v="1309237200"/>
    <x v="816"/>
    <n v="1311310800"/>
    <d v="2011-07-22T05:00:00"/>
    <b v="0"/>
    <b v="1"/>
    <s v="film &amp; video/shorts"/>
    <n v="77.666666666666671"/>
    <x v="4"/>
    <x v="12"/>
  </r>
  <r>
    <n v="918"/>
    <s v="Jones-Gonzalez"/>
    <s v="Seamless dynamic website"/>
    <n v="3800"/>
    <n v="9021"/>
    <n v="237"/>
    <x v="1"/>
    <n v="156"/>
    <x v="5"/>
    <s v="CHF"/>
    <n v="1343365200"/>
    <x v="474"/>
    <n v="1344315600"/>
    <d v="2012-08-07T05:00:00"/>
    <b v="0"/>
    <b v="0"/>
    <s v="publishing/radio &amp; podcasts"/>
    <n v="57.82692307692308"/>
    <x v="5"/>
    <x v="15"/>
  </r>
  <r>
    <n v="919"/>
    <s v="Fox Ltd"/>
    <s v="Extended multimedia firmware"/>
    <n v="35600"/>
    <n v="20915"/>
    <n v="59"/>
    <x v="0"/>
    <n v="225"/>
    <x v="2"/>
    <s v="AUD"/>
    <n v="1507957200"/>
    <x v="817"/>
    <n v="1510725600"/>
    <d v="2017-11-15T06:00:00"/>
    <b v="0"/>
    <b v="1"/>
    <s v="theater/plays"/>
    <n v="92.955555555555549"/>
    <x v="3"/>
    <x v="3"/>
  </r>
  <r>
    <n v="920"/>
    <s v="Green, Murphy and Webb"/>
    <s v="Versatile directional project"/>
    <n v="5300"/>
    <n v="9676"/>
    <n v="183"/>
    <x v="1"/>
    <n v="255"/>
    <x v="1"/>
    <s v="USD"/>
    <n v="1549519200"/>
    <x v="818"/>
    <n v="1551247200"/>
    <d v="2019-02-27T06:00:00"/>
    <b v="1"/>
    <b v="0"/>
    <s v="film &amp; video/animation"/>
    <n v="37.945098039215686"/>
    <x v="4"/>
    <x v="10"/>
  </r>
  <r>
    <n v="921"/>
    <s v="Stevenson PLC"/>
    <s v="Profound directional knowledge user"/>
    <n v="160400"/>
    <n v="1210"/>
    <n v="1"/>
    <x v="0"/>
    <n v="38"/>
    <x v="1"/>
    <s v="USD"/>
    <n v="1329026400"/>
    <x v="819"/>
    <n v="1330236000"/>
    <d v="2012-02-26T06:00:00"/>
    <b v="0"/>
    <b v="0"/>
    <s v="technology/web"/>
    <n v="31.842105263157894"/>
    <x v="2"/>
    <x v="2"/>
  </r>
  <r>
    <n v="922"/>
    <s v="Soto-Anthony"/>
    <s v="Ameliorated logistical capability"/>
    <n v="51400"/>
    <n v="90440"/>
    <n v="176"/>
    <x v="1"/>
    <n v="2261"/>
    <x v="1"/>
    <s v="USD"/>
    <n v="1544335200"/>
    <x v="609"/>
    <n v="1545112800"/>
    <d v="2018-12-18T06:00:00"/>
    <b v="0"/>
    <b v="1"/>
    <s v="music/world music"/>
    <n v="40"/>
    <x v="1"/>
    <x v="21"/>
  </r>
  <r>
    <n v="923"/>
    <s v="Wise and Sons"/>
    <s v="Sharable discrete definition"/>
    <n v="1700"/>
    <n v="4044"/>
    <n v="238"/>
    <x v="1"/>
    <n v="40"/>
    <x v="1"/>
    <s v="USD"/>
    <n v="1279083600"/>
    <x v="547"/>
    <n v="1279170000"/>
    <d v="2010-07-15T05:00:00"/>
    <b v="0"/>
    <b v="0"/>
    <s v="theater/plays"/>
    <n v="101.1"/>
    <x v="3"/>
    <x v="3"/>
  </r>
  <r>
    <n v="924"/>
    <s v="Butler-Barr"/>
    <s v="User-friendly next generation core"/>
    <n v="39400"/>
    <n v="192292"/>
    <n v="488"/>
    <x v="1"/>
    <n v="2289"/>
    <x v="6"/>
    <s v="EUR"/>
    <n v="1572498000"/>
    <x v="820"/>
    <n v="1573452000"/>
    <d v="2019-11-11T06:00:00"/>
    <b v="0"/>
    <b v="0"/>
    <s v="theater/plays"/>
    <n v="84.006989951944078"/>
    <x v="3"/>
    <x v="3"/>
  </r>
  <r>
    <n v="925"/>
    <s v="Wilson, Jefferson and Anderson"/>
    <s v="Profit-focused empowering system engine"/>
    <n v="3000"/>
    <n v="6722"/>
    <n v="224"/>
    <x v="1"/>
    <n v="65"/>
    <x v="1"/>
    <s v="USD"/>
    <n v="1506056400"/>
    <x v="821"/>
    <n v="1507093200"/>
    <d v="2017-10-04T05:00:00"/>
    <b v="0"/>
    <b v="0"/>
    <s v="theater/plays"/>
    <n v="103.41538461538461"/>
    <x v="3"/>
    <x v="3"/>
  </r>
  <r>
    <n v="926"/>
    <s v="Brown-Oliver"/>
    <s v="Synchronized cohesive encoding"/>
    <n v="8700"/>
    <n v="1577"/>
    <n v="18"/>
    <x v="0"/>
    <n v="15"/>
    <x v="1"/>
    <s v="USD"/>
    <n v="1463029200"/>
    <x v="151"/>
    <n v="1463374800"/>
    <d v="2016-05-16T05:00:00"/>
    <b v="0"/>
    <b v="0"/>
    <s v="food/food trucks"/>
    <n v="105.13333333333334"/>
    <x v="0"/>
    <x v="0"/>
  </r>
  <r>
    <n v="927"/>
    <s v="Davis-Gardner"/>
    <s v="Synergistic dynamic utilization"/>
    <n v="7200"/>
    <n v="3301"/>
    <n v="46"/>
    <x v="0"/>
    <n v="37"/>
    <x v="1"/>
    <s v="USD"/>
    <n v="1342069200"/>
    <x v="822"/>
    <n v="1344574800"/>
    <d v="2012-08-10T05:00:00"/>
    <b v="0"/>
    <b v="0"/>
    <s v="theater/plays"/>
    <n v="89.21621621621621"/>
    <x v="3"/>
    <x v="3"/>
  </r>
  <r>
    <n v="928"/>
    <s v="Dawson Group"/>
    <s v="Triple-buffered bi-directional model"/>
    <n v="167400"/>
    <n v="196386"/>
    <n v="117"/>
    <x v="1"/>
    <n v="3777"/>
    <x v="6"/>
    <s v="EUR"/>
    <n v="1388296800"/>
    <x v="823"/>
    <n v="1389074400"/>
    <d v="2014-01-07T06:00:00"/>
    <b v="0"/>
    <b v="0"/>
    <s v="technology/web"/>
    <n v="51.995234312946785"/>
    <x v="2"/>
    <x v="2"/>
  </r>
  <r>
    <n v="929"/>
    <s v="Turner-Terrell"/>
    <s v="Polarized tertiary function"/>
    <n v="5500"/>
    <n v="11952"/>
    <n v="217"/>
    <x v="1"/>
    <n v="184"/>
    <x v="4"/>
    <s v="GBP"/>
    <n v="1493787600"/>
    <x v="824"/>
    <n v="1494997200"/>
    <d v="2017-05-17T05:00:00"/>
    <b v="0"/>
    <b v="0"/>
    <s v="theater/plays"/>
    <n v="64.956521739130437"/>
    <x v="3"/>
    <x v="3"/>
  </r>
  <r>
    <n v="930"/>
    <s v="Hall, Buchanan and Benton"/>
    <s v="Configurable fault-tolerant structure"/>
    <n v="3500"/>
    <n v="3930"/>
    <n v="112"/>
    <x v="1"/>
    <n v="85"/>
    <x v="1"/>
    <s v="USD"/>
    <n v="1424844000"/>
    <x v="825"/>
    <n v="1425448800"/>
    <d v="2015-03-04T06:00:00"/>
    <b v="0"/>
    <b v="1"/>
    <s v="theater/plays"/>
    <n v="46.235294117647058"/>
    <x v="3"/>
    <x v="3"/>
  </r>
  <r>
    <n v="931"/>
    <s v="Lowery, Hayden and Cruz"/>
    <s v="Digitized 24/7 budgetary management"/>
    <n v="7900"/>
    <n v="5729"/>
    <n v="73"/>
    <x v="0"/>
    <n v="112"/>
    <x v="1"/>
    <s v="USD"/>
    <n v="1403931600"/>
    <x v="826"/>
    <n v="1404104400"/>
    <d v="2014-06-30T05:00:00"/>
    <b v="0"/>
    <b v="1"/>
    <s v="theater/plays"/>
    <n v="51.151785714285715"/>
    <x v="3"/>
    <x v="3"/>
  </r>
  <r>
    <n v="932"/>
    <s v="Mora, Miller and Harper"/>
    <s v="Stand-alone zero tolerance algorithm"/>
    <n v="2300"/>
    <n v="4883"/>
    <n v="212"/>
    <x v="1"/>
    <n v="144"/>
    <x v="1"/>
    <s v="USD"/>
    <n v="1394514000"/>
    <x v="827"/>
    <n v="1394773200"/>
    <d v="2014-03-14T05:00:00"/>
    <b v="0"/>
    <b v="0"/>
    <s v="music/rock"/>
    <n v="33.909722222222221"/>
    <x v="1"/>
    <x v="1"/>
  </r>
  <r>
    <n v="933"/>
    <s v="Espinoza Group"/>
    <s v="Implemented tangible support"/>
    <n v="73000"/>
    <n v="175015"/>
    <n v="240"/>
    <x v="1"/>
    <n v="1902"/>
    <x v="1"/>
    <s v="USD"/>
    <n v="1365397200"/>
    <x v="828"/>
    <n v="1366520400"/>
    <d v="2013-04-21T05:00:00"/>
    <b v="0"/>
    <b v="0"/>
    <s v="theater/plays"/>
    <n v="92.016298633017882"/>
    <x v="3"/>
    <x v="3"/>
  </r>
  <r>
    <n v="934"/>
    <s v="Davis, Crawford and Lopez"/>
    <s v="Reactive radical framework"/>
    <n v="6200"/>
    <n v="11280"/>
    <n v="182"/>
    <x v="1"/>
    <n v="105"/>
    <x v="1"/>
    <s v="USD"/>
    <n v="1456120800"/>
    <x v="829"/>
    <n v="1456639200"/>
    <d v="2016-02-28T06:00:00"/>
    <b v="0"/>
    <b v="0"/>
    <s v="theater/plays"/>
    <n v="107.42857142857143"/>
    <x v="3"/>
    <x v="3"/>
  </r>
  <r>
    <n v="935"/>
    <s v="Richards, Stevens and Fleming"/>
    <s v="Object-based full-range knowledge user"/>
    <n v="6100"/>
    <n v="10012"/>
    <n v="164"/>
    <x v="1"/>
    <n v="132"/>
    <x v="1"/>
    <s v="USD"/>
    <n v="1437714000"/>
    <x v="830"/>
    <n v="1438318800"/>
    <d v="2015-07-31T05:00:00"/>
    <b v="0"/>
    <b v="0"/>
    <s v="theater/plays"/>
    <n v="75.848484848484844"/>
    <x v="3"/>
    <x v="3"/>
  </r>
  <r>
    <n v="936"/>
    <s v="Brown Ltd"/>
    <s v="Enhanced composite contingency"/>
    <n v="103200"/>
    <n v="1690"/>
    <n v="2"/>
    <x v="0"/>
    <n v="21"/>
    <x v="1"/>
    <s v="USD"/>
    <n v="1563771600"/>
    <x v="831"/>
    <n v="1564030800"/>
    <d v="2019-07-25T05:00:00"/>
    <b v="1"/>
    <b v="0"/>
    <s v="theater/plays"/>
    <n v="80.476190476190482"/>
    <x v="3"/>
    <x v="3"/>
  </r>
  <r>
    <n v="937"/>
    <s v="Tapia, Sandoval and Hurley"/>
    <s v="Cloned fresh-thinking model"/>
    <n v="171000"/>
    <n v="84891"/>
    <n v="50"/>
    <x v="3"/>
    <n v="976"/>
    <x v="1"/>
    <s v="USD"/>
    <n v="1448517600"/>
    <x v="832"/>
    <n v="1449295200"/>
    <d v="2015-12-05T06:00:00"/>
    <b v="0"/>
    <b v="0"/>
    <s v="film &amp; video/documentary"/>
    <n v="86.978483606557376"/>
    <x v="4"/>
    <x v="4"/>
  </r>
  <r>
    <n v="938"/>
    <s v="Allen Inc"/>
    <s v="Total dedicated benchmark"/>
    <n v="9200"/>
    <n v="10093"/>
    <n v="110"/>
    <x v="1"/>
    <n v="96"/>
    <x v="1"/>
    <s v="USD"/>
    <n v="1528779600"/>
    <x v="833"/>
    <n v="1531890000"/>
    <d v="2018-07-18T05:00:00"/>
    <b v="0"/>
    <b v="1"/>
    <s v="publishing/fiction"/>
    <n v="105.13541666666667"/>
    <x v="5"/>
    <x v="13"/>
  </r>
  <r>
    <n v="939"/>
    <s v="Williams, Johnson and Campbell"/>
    <s v="Streamlined human-resource Graphic Interface"/>
    <n v="7800"/>
    <n v="3839"/>
    <n v="49"/>
    <x v="0"/>
    <n v="67"/>
    <x v="1"/>
    <s v="USD"/>
    <n v="1304744400"/>
    <x v="834"/>
    <n v="1306213200"/>
    <d v="2011-05-24T05:00:00"/>
    <b v="0"/>
    <b v="1"/>
    <s v="games/video games"/>
    <n v="57.298507462686565"/>
    <x v="6"/>
    <x v="11"/>
  </r>
  <r>
    <n v="940"/>
    <s v="Wiggins Ltd"/>
    <s v="Upgradable analyzing core"/>
    <n v="9900"/>
    <n v="6161"/>
    <n v="62"/>
    <x v="2"/>
    <n v="66"/>
    <x v="0"/>
    <s v="CAD"/>
    <n v="1354341600"/>
    <x v="835"/>
    <n v="1356242400"/>
    <d v="2012-12-23T06:00:00"/>
    <b v="0"/>
    <b v="0"/>
    <s v="technology/web"/>
    <n v="93.348484848484844"/>
    <x v="2"/>
    <x v="2"/>
  </r>
  <r>
    <n v="941"/>
    <s v="Luna-Horne"/>
    <s v="Profound exuding pricing structure"/>
    <n v="43000"/>
    <n v="5615"/>
    <n v="13"/>
    <x v="0"/>
    <n v="78"/>
    <x v="1"/>
    <s v="USD"/>
    <n v="1294552800"/>
    <x v="836"/>
    <n v="1297576800"/>
    <d v="2011-02-13T06:00:00"/>
    <b v="1"/>
    <b v="0"/>
    <s v="theater/plays"/>
    <n v="71.987179487179489"/>
    <x v="3"/>
    <x v="3"/>
  </r>
  <r>
    <n v="942"/>
    <s v="Allen Inc"/>
    <s v="Horizontal optimizing model"/>
    <n v="9600"/>
    <n v="6205"/>
    <n v="65"/>
    <x v="0"/>
    <n v="67"/>
    <x v="2"/>
    <s v="AUD"/>
    <n v="1295935200"/>
    <x v="837"/>
    <n v="1296194400"/>
    <d v="2011-01-28T06:00:00"/>
    <b v="0"/>
    <b v="0"/>
    <s v="theater/plays"/>
    <n v="92.611940298507463"/>
    <x v="3"/>
    <x v="3"/>
  </r>
  <r>
    <n v="943"/>
    <s v="Peterson, Gonzalez and Spencer"/>
    <s v="Synchronized fault-tolerant algorithm"/>
    <n v="7500"/>
    <n v="11969"/>
    <n v="160"/>
    <x v="1"/>
    <n v="114"/>
    <x v="1"/>
    <s v="USD"/>
    <n v="1411534800"/>
    <x v="219"/>
    <n v="1414558800"/>
    <d v="2014-10-29T05:00:00"/>
    <b v="0"/>
    <b v="0"/>
    <s v="food/food trucks"/>
    <n v="104.99122807017544"/>
    <x v="0"/>
    <x v="0"/>
  </r>
  <r>
    <n v="944"/>
    <s v="Walter Inc"/>
    <s v="Streamlined 5thgeneration intranet"/>
    <n v="10000"/>
    <n v="8142"/>
    <n v="81"/>
    <x v="0"/>
    <n v="263"/>
    <x v="2"/>
    <s v="AUD"/>
    <n v="1486706400"/>
    <x v="365"/>
    <n v="1488348000"/>
    <d v="2017-03-01T06:00:00"/>
    <b v="0"/>
    <b v="0"/>
    <s v="photography/photography books"/>
    <n v="30.958174904942965"/>
    <x v="7"/>
    <x v="14"/>
  </r>
  <r>
    <n v="945"/>
    <s v="Sanders, Farley and Huffman"/>
    <s v="Cross-group clear-thinking task-force"/>
    <n v="172000"/>
    <n v="55805"/>
    <n v="32"/>
    <x v="0"/>
    <n v="1691"/>
    <x v="1"/>
    <s v="USD"/>
    <n v="1333602000"/>
    <x v="838"/>
    <n v="1334898000"/>
    <d v="2012-04-20T05:00:00"/>
    <b v="1"/>
    <b v="0"/>
    <s v="photography/photography books"/>
    <n v="33.001182732111175"/>
    <x v="7"/>
    <x v="14"/>
  </r>
  <r>
    <n v="946"/>
    <s v="Hall, Holmes and Walker"/>
    <s v="Public-key bandwidth-monitored intranet"/>
    <n v="153700"/>
    <n v="15238"/>
    <n v="10"/>
    <x v="0"/>
    <n v="181"/>
    <x v="1"/>
    <s v="USD"/>
    <n v="1308200400"/>
    <x v="839"/>
    <n v="1308373200"/>
    <d v="2011-06-18T05:00:00"/>
    <b v="0"/>
    <b v="0"/>
    <s v="theater/plays"/>
    <n v="84.187845303867405"/>
    <x v="3"/>
    <x v="3"/>
  </r>
  <r>
    <n v="947"/>
    <s v="Smith-Powell"/>
    <s v="Upgradable clear-thinking hardware"/>
    <n v="3600"/>
    <n v="961"/>
    <n v="27"/>
    <x v="0"/>
    <n v="13"/>
    <x v="1"/>
    <s v="USD"/>
    <n v="1411707600"/>
    <x v="840"/>
    <n v="1412312400"/>
    <d v="2014-10-03T05:00:00"/>
    <b v="0"/>
    <b v="0"/>
    <s v="theater/plays"/>
    <n v="73.92307692307692"/>
    <x v="3"/>
    <x v="3"/>
  </r>
  <r>
    <n v="948"/>
    <s v="Smith-Hill"/>
    <s v="Integrated holistic paradigm"/>
    <n v="9400"/>
    <n v="5918"/>
    <n v="63"/>
    <x v="3"/>
    <n v="160"/>
    <x v="1"/>
    <s v="USD"/>
    <n v="1418364000"/>
    <x v="841"/>
    <n v="1419228000"/>
    <d v="2014-12-22T06:00:00"/>
    <b v="1"/>
    <b v="1"/>
    <s v="film &amp; video/documentary"/>
    <n v="36.987499999999997"/>
    <x v="4"/>
    <x v="4"/>
  </r>
  <r>
    <n v="949"/>
    <s v="Wright LLC"/>
    <s v="Seamless clear-thinking conglomeration"/>
    <n v="5900"/>
    <n v="9520"/>
    <n v="161"/>
    <x v="1"/>
    <n v="203"/>
    <x v="1"/>
    <s v="USD"/>
    <n v="1429333200"/>
    <x v="842"/>
    <n v="1430974800"/>
    <d v="2015-05-07T05:00:00"/>
    <b v="0"/>
    <b v="0"/>
    <s v="technology/web"/>
    <n v="46.896551724137929"/>
    <x v="2"/>
    <x v="2"/>
  </r>
  <r>
    <n v="950"/>
    <s v="Williams, Orozco and Gomez"/>
    <s v="Persistent content-based methodology"/>
    <n v="100"/>
    <n v="5"/>
    <n v="5"/>
    <x v="0"/>
    <n v="1"/>
    <x v="1"/>
    <s v="USD"/>
    <n v="1555390800"/>
    <x v="843"/>
    <n v="1555822800"/>
    <d v="2019-04-21T05:00:00"/>
    <b v="0"/>
    <b v="1"/>
    <s v="theater/plays"/>
    <n v="5"/>
    <x v="3"/>
    <x v="3"/>
  </r>
  <r>
    <n v="951"/>
    <s v="Peterson Ltd"/>
    <s v="Re-engineered 24hour matrix"/>
    <n v="14500"/>
    <n v="159056"/>
    <n v="1097"/>
    <x v="1"/>
    <n v="1559"/>
    <x v="1"/>
    <s v="USD"/>
    <n v="1482732000"/>
    <x v="844"/>
    <n v="1482818400"/>
    <d v="2016-12-27T06:00:00"/>
    <b v="0"/>
    <b v="1"/>
    <s v="music/rock"/>
    <n v="102.02437459910199"/>
    <x v="1"/>
    <x v="1"/>
  </r>
  <r>
    <n v="952"/>
    <s v="Cummings-Hayes"/>
    <s v="Virtual multi-tasking core"/>
    <n v="145500"/>
    <n v="101987"/>
    <n v="70"/>
    <x v="3"/>
    <n v="2266"/>
    <x v="1"/>
    <s v="USD"/>
    <n v="1470718800"/>
    <x v="845"/>
    <n v="1471928400"/>
    <d v="2016-08-23T05:00:00"/>
    <b v="0"/>
    <b v="0"/>
    <s v="film &amp; video/documentary"/>
    <n v="45.007502206531335"/>
    <x v="4"/>
    <x v="4"/>
  </r>
  <r>
    <n v="953"/>
    <s v="Boyle Ltd"/>
    <s v="Streamlined fault-tolerant conglomeration"/>
    <n v="3300"/>
    <n v="1980"/>
    <n v="60"/>
    <x v="0"/>
    <n v="21"/>
    <x v="1"/>
    <s v="USD"/>
    <n v="1450591200"/>
    <x v="846"/>
    <n v="1453701600"/>
    <d v="2016-01-25T06:00:00"/>
    <b v="0"/>
    <b v="1"/>
    <s v="film &amp; video/science fiction"/>
    <n v="94.285714285714292"/>
    <x v="4"/>
    <x v="22"/>
  </r>
  <r>
    <n v="954"/>
    <s v="Henderson, Parker and Diaz"/>
    <s v="Enterprise-wide client-driven policy"/>
    <n v="42600"/>
    <n v="156384"/>
    <n v="367"/>
    <x v="1"/>
    <n v="1548"/>
    <x v="2"/>
    <s v="AUD"/>
    <n v="1348290000"/>
    <x v="110"/>
    <n v="1350363600"/>
    <d v="2012-10-16T05:00:00"/>
    <b v="0"/>
    <b v="0"/>
    <s v="technology/web"/>
    <n v="101.02325581395348"/>
    <x v="2"/>
    <x v="2"/>
  </r>
  <r>
    <n v="955"/>
    <s v="Moss-Obrien"/>
    <s v="Function-based next generation emulation"/>
    <n v="700"/>
    <n v="7763"/>
    <n v="1109"/>
    <x v="1"/>
    <n v="80"/>
    <x v="1"/>
    <s v="USD"/>
    <n v="1353823200"/>
    <x v="847"/>
    <n v="1353996000"/>
    <d v="2012-11-27T06:00:00"/>
    <b v="0"/>
    <b v="0"/>
    <s v="theater/plays"/>
    <n v="97.037499999999994"/>
    <x v="3"/>
    <x v="3"/>
  </r>
  <r>
    <n v="956"/>
    <s v="Wood Inc"/>
    <s v="Re-engineered composite focus group"/>
    <n v="187600"/>
    <n v="35698"/>
    <n v="19"/>
    <x v="0"/>
    <n v="830"/>
    <x v="1"/>
    <s v="USD"/>
    <n v="1450764000"/>
    <x v="848"/>
    <n v="1451109600"/>
    <d v="2015-12-26T06:00:00"/>
    <b v="0"/>
    <b v="0"/>
    <s v="film &amp; video/science fiction"/>
    <n v="43.00963855421687"/>
    <x v="4"/>
    <x v="22"/>
  </r>
  <r>
    <n v="957"/>
    <s v="Riley, Cohen and Goodman"/>
    <s v="Profound mission-critical function"/>
    <n v="9800"/>
    <n v="12434"/>
    <n v="127"/>
    <x v="1"/>
    <n v="131"/>
    <x v="1"/>
    <s v="USD"/>
    <n v="1329372000"/>
    <x v="849"/>
    <n v="1329631200"/>
    <d v="2012-02-19T06:00:00"/>
    <b v="0"/>
    <b v="0"/>
    <s v="theater/plays"/>
    <n v="94.916030534351151"/>
    <x v="3"/>
    <x v="3"/>
  </r>
  <r>
    <n v="958"/>
    <s v="Green, Robinson and Ho"/>
    <s v="De-engineered zero-defect open system"/>
    <n v="1100"/>
    <n v="8081"/>
    <n v="735"/>
    <x v="1"/>
    <n v="112"/>
    <x v="1"/>
    <s v="USD"/>
    <n v="1277096400"/>
    <x v="780"/>
    <n v="1278997200"/>
    <d v="2010-07-13T05:00:00"/>
    <b v="0"/>
    <b v="0"/>
    <s v="film &amp; video/animation"/>
    <n v="72.151785714285708"/>
    <x v="4"/>
    <x v="10"/>
  </r>
  <r>
    <n v="959"/>
    <s v="Black-Graham"/>
    <s v="Operative hybrid utilization"/>
    <n v="145000"/>
    <n v="6631"/>
    <n v="5"/>
    <x v="0"/>
    <n v="130"/>
    <x v="1"/>
    <s v="USD"/>
    <n v="1277701200"/>
    <x v="140"/>
    <n v="1280120400"/>
    <d v="2010-07-26T05:00:00"/>
    <b v="0"/>
    <b v="0"/>
    <s v="publishing/translations"/>
    <n v="51.007692307692309"/>
    <x v="5"/>
    <x v="18"/>
  </r>
  <r>
    <n v="960"/>
    <s v="Robbins Group"/>
    <s v="Function-based interactive matrix"/>
    <n v="5500"/>
    <n v="4678"/>
    <n v="85"/>
    <x v="0"/>
    <n v="55"/>
    <x v="1"/>
    <s v="USD"/>
    <n v="1454911200"/>
    <x v="850"/>
    <n v="1458104400"/>
    <d v="2016-03-16T05:00:00"/>
    <b v="0"/>
    <b v="0"/>
    <s v="technology/web"/>
    <n v="85.054545454545448"/>
    <x v="2"/>
    <x v="2"/>
  </r>
  <r>
    <n v="961"/>
    <s v="Mason, Case and May"/>
    <s v="Optimized content-based collaboration"/>
    <n v="5700"/>
    <n v="6800"/>
    <n v="119"/>
    <x v="1"/>
    <n v="155"/>
    <x v="1"/>
    <s v="USD"/>
    <n v="1297922400"/>
    <x v="851"/>
    <n v="1298268000"/>
    <d v="2011-02-21T06:00:00"/>
    <b v="0"/>
    <b v="0"/>
    <s v="publishing/translations"/>
    <n v="43.87096774193548"/>
    <x v="5"/>
    <x v="18"/>
  </r>
  <r>
    <n v="962"/>
    <s v="Harris, Russell and Mitchell"/>
    <s v="User-centric cohesive policy"/>
    <n v="3600"/>
    <n v="10657"/>
    <n v="296"/>
    <x v="1"/>
    <n v="266"/>
    <x v="1"/>
    <s v="USD"/>
    <n v="1384408800"/>
    <x v="852"/>
    <n v="1386223200"/>
    <d v="2013-12-05T06:00:00"/>
    <b v="0"/>
    <b v="0"/>
    <s v="food/food trucks"/>
    <n v="40.063909774436091"/>
    <x v="0"/>
    <x v="0"/>
  </r>
  <r>
    <n v="963"/>
    <s v="Rodriguez-Robinson"/>
    <s v="Ergonomic methodical hub"/>
    <n v="5900"/>
    <n v="4997"/>
    <n v="85"/>
    <x v="0"/>
    <n v="114"/>
    <x v="6"/>
    <s v="EUR"/>
    <n v="1299304800"/>
    <x v="853"/>
    <n v="1299823200"/>
    <d v="2011-03-11T06:00:00"/>
    <b v="0"/>
    <b v="1"/>
    <s v="photography/photography books"/>
    <n v="43.833333333333336"/>
    <x v="7"/>
    <x v="14"/>
  </r>
  <r>
    <n v="964"/>
    <s v="Peck, Higgins and Smith"/>
    <s v="Devolved disintermediate encryption"/>
    <n v="3700"/>
    <n v="13164"/>
    <n v="356"/>
    <x v="1"/>
    <n v="155"/>
    <x v="1"/>
    <s v="USD"/>
    <n v="1431320400"/>
    <x v="854"/>
    <n v="1431752400"/>
    <d v="2015-05-16T05:00:00"/>
    <b v="0"/>
    <b v="0"/>
    <s v="theater/plays"/>
    <n v="84.92903225806451"/>
    <x v="3"/>
    <x v="3"/>
  </r>
  <r>
    <n v="965"/>
    <s v="Nunez-King"/>
    <s v="Phased clear-thinking policy"/>
    <n v="2200"/>
    <n v="8501"/>
    <n v="386"/>
    <x v="1"/>
    <n v="207"/>
    <x v="4"/>
    <s v="GBP"/>
    <n v="1264399200"/>
    <x v="67"/>
    <n v="1267855200"/>
    <d v="2010-03-06T06:00:00"/>
    <b v="0"/>
    <b v="0"/>
    <s v="music/rock"/>
    <n v="41.067632850241544"/>
    <x v="1"/>
    <x v="1"/>
  </r>
  <r>
    <n v="966"/>
    <s v="Davis and Sons"/>
    <s v="Seamless solution-oriented capacity"/>
    <n v="1700"/>
    <n v="13468"/>
    <n v="792"/>
    <x v="1"/>
    <n v="245"/>
    <x v="1"/>
    <s v="USD"/>
    <n v="1497502800"/>
    <x v="855"/>
    <n v="1497675600"/>
    <d v="2017-06-17T05:00:00"/>
    <b v="0"/>
    <b v="0"/>
    <s v="theater/plays"/>
    <n v="54.971428571428568"/>
    <x v="3"/>
    <x v="3"/>
  </r>
  <r>
    <n v="967"/>
    <s v="Howard-Douglas"/>
    <s v="Organized human-resource attitude"/>
    <n v="88400"/>
    <n v="121138"/>
    <n v="137"/>
    <x v="1"/>
    <n v="1573"/>
    <x v="1"/>
    <s v="USD"/>
    <n v="1333688400"/>
    <x v="107"/>
    <n v="1336885200"/>
    <d v="2012-05-13T05:00:00"/>
    <b v="0"/>
    <b v="0"/>
    <s v="music/world music"/>
    <n v="77.010807374443743"/>
    <x v="1"/>
    <x v="21"/>
  </r>
  <r>
    <n v="968"/>
    <s v="Gonzalez-White"/>
    <s v="Open-architected disintermediate budgetary management"/>
    <n v="2400"/>
    <n v="8117"/>
    <n v="338"/>
    <x v="1"/>
    <n v="114"/>
    <x v="1"/>
    <s v="USD"/>
    <n v="1293861600"/>
    <x v="344"/>
    <n v="1295157600"/>
    <d v="2011-01-16T06:00:00"/>
    <b v="0"/>
    <b v="0"/>
    <s v="food/food trucks"/>
    <n v="71.201754385964918"/>
    <x v="0"/>
    <x v="0"/>
  </r>
  <r>
    <n v="969"/>
    <s v="Lopez-King"/>
    <s v="Multi-lateral radical solution"/>
    <n v="7900"/>
    <n v="8550"/>
    <n v="108"/>
    <x v="1"/>
    <n v="93"/>
    <x v="1"/>
    <s v="USD"/>
    <n v="1576994400"/>
    <x v="856"/>
    <n v="1577599200"/>
    <d v="2019-12-29T06:00:00"/>
    <b v="0"/>
    <b v="0"/>
    <s v="theater/plays"/>
    <n v="91.935483870967744"/>
    <x v="3"/>
    <x v="3"/>
  </r>
  <r>
    <n v="970"/>
    <s v="Glover-Nelson"/>
    <s v="Inverse context-sensitive info-mediaries"/>
    <n v="94900"/>
    <n v="57659"/>
    <n v="61"/>
    <x v="0"/>
    <n v="594"/>
    <x v="1"/>
    <s v="USD"/>
    <n v="1304917200"/>
    <x v="857"/>
    <n v="1305003600"/>
    <d v="2011-05-10T05:00:00"/>
    <b v="0"/>
    <b v="0"/>
    <s v="theater/plays"/>
    <n v="97.069023569023571"/>
    <x v="3"/>
    <x v="3"/>
  </r>
  <r>
    <n v="971"/>
    <s v="Garner and Sons"/>
    <s v="Versatile neutral workforce"/>
    <n v="5100"/>
    <n v="1414"/>
    <n v="28"/>
    <x v="0"/>
    <n v="24"/>
    <x v="1"/>
    <s v="USD"/>
    <n v="1381208400"/>
    <x v="858"/>
    <n v="1381726800"/>
    <d v="2013-10-14T05:00:00"/>
    <b v="0"/>
    <b v="0"/>
    <s v="film &amp; video/television"/>
    <n v="58.916666666666664"/>
    <x v="4"/>
    <x v="19"/>
  </r>
  <r>
    <n v="972"/>
    <s v="Sellers, Roach and Garrison"/>
    <s v="Multi-tiered systematic knowledge user"/>
    <n v="42700"/>
    <n v="97524"/>
    <n v="228"/>
    <x v="1"/>
    <n v="1681"/>
    <x v="1"/>
    <s v="USD"/>
    <n v="1401685200"/>
    <x v="859"/>
    <n v="1402462800"/>
    <d v="2014-06-11T05:00:00"/>
    <b v="0"/>
    <b v="1"/>
    <s v="technology/web"/>
    <n v="58.015466983938133"/>
    <x v="2"/>
    <x v="2"/>
  </r>
  <r>
    <n v="973"/>
    <s v="Herrera, Bennett and Silva"/>
    <s v="Programmable multi-state algorithm"/>
    <n v="121100"/>
    <n v="26176"/>
    <n v="22"/>
    <x v="0"/>
    <n v="252"/>
    <x v="1"/>
    <s v="USD"/>
    <n v="1291960800"/>
    <x v="860"/>
    <n v="1292133600"/>
    <d v="2010-12-12T06:00:00"/>
    <b v="0"/>
    <b v="1"/>
    <s v="theater/plays"/>
    <n v="103.87301587301587"/>
    <x v="3"/>
    <x v="3"/>
  </r>
  <r>
    <n v="974"/>
    <s v="Thomas, Clay and Mendoza"/>
    <s v="Multi-channeled reciprocal interface"/>
    <n v="800"/>
    <n v="2991"/>
    <n v="374"/>
    <x v="1"/>
    <n v="32"/>
    <x v="1"/>
    <s v="USD"/>
    <n v="1368853200"/>
    <x v="170"/>
    <n v="1368939600"/>
    <d v="2013-05-19T05:00:00"/>
    <b v="0"/>
    <b v="0"/>
    <s v="music/indie rock"/>
    <n v="93.46875"/>
    <x v="1"/>
    <x v="7"/>
  </r>
  <r>
    <n v="975"/>
    <s v="Ayala Group"/>
    <s v="Right-sized maximized migration"/>
    <n v="5400"/>
    <n v="8366"/>
    <n v="155"/>
    <x v="1"/>
    <n v="135"/>
    <x v="1"/>
    <s v="USD"/>
    <n v="1448776800"/>
    <x v="861"/>
    <n v="1452146400"/>
    <d v="2016-01-07T06:00:00"/>
    <b v="0"/>
    <b v="1"/>
    <s v="theater/plays"/>
    <n v="61.970370370370368"/>
    <x v="3"/>
    <x v="3"/>
  </r>
  <r>
    <n v="976"/>
    <s v="Huerta, Roberts and Dickerson"/>
    <s v="Self-enabling value-added artificial intelligence"/>
    <n v="4000"/>
    <n v="12886"/>
    <n v="322"/>
    <x v="1"/>
    <n v="140"/>
    <x v="1"/>
    <s v="USD"/>
    <n v="1296194400"/>
    <x v="862"/>
    <n v="1296712800"/>
    <d v="2011-02-03T06:00:00"/>
    <b v="0"/>
    <b v="1"/>
    <s v="theater/plays"/>
    <n v="92.042857142857144"/>
    <x v="3"/>
    <x v="3"/>
  </r>
  <r>
    <n v="977"/>
    <s v="Johnson Group"/>
    <s v="Vision-oriented interactive solution"/>
    <n v="7000"/>
    <n v="5177"/>
    <n v="74"/>
    <x v="0"/>
    <n v="67"/>
    <x v="1"/>
    <s v="USD"/>
    <n v="1517983200"/>
    <x v="863"/>
    <n v="1520748000"/>
    <d v="2018-03-11T06:00:00"/>
    <b v="0"/>
    <b v="0"/>
    <s v="food/food trucks"/>
    <n v="77.268656716417908"/>
    <x v="0"/>
    <x v="0"/>
  </r>
  <r>
    <n v="978"/>
    <s v="Bailey, Nguyen and Martinez"/>
    <s v="Fundamental user-facing productivity"/>
    <n v="1000"/>
    <n v="8641"/>
    <n v="864"/>
    <x v="1"/>
    <n v="92"/>
    <x v="1"/>
    <s v="USD"/>
    <n v="1478930400"/>
    <x v="864"/>
    <n v="1480831200"/>
    <d v="2016-12-04T06:00:00"/>
    <b v="0"/>
    <b v="0"/>
    <s v="games/video games"/>
    <n v="93.923913043478265"/>
    <x v="6"/>
    <x v="11"/>
  </r>
  <r>
    <n v="979"/>
    <s v="Williams, Martin and Meyer"/>
    <s v="Innovative well-modulated capability"/>
    <n v="60200"/>
    <n v="86244"/>
    <n v="143"/>
    <x v="1"/>
    <n v="1015"/>
    <x v="4"/>
    <s v="GBP"/>
    <n v="1426395600"/>
    <x v="527"/>
    <n v="1426914000"/>
    <d v="2015-03-21T05:00:00"/>
    <b v="0"/>
    <b v="0"/>
    <s v="theater/plays"/>
    <n v="84.969458128078813"/>
    <x v="3"/>
    <x v="3"/>
  </r>
  <r>
    <n v="980"/>
    <s v="Huff-Johnson"/>
    <s v="Universal fault-tolerant orchestration"/>
    <n v="195200"/>
    <n v="78630"/>
    <n v="40"/>
    <x v="0"/>
    <n v="742"/>
    <x v="1"/>
    <s v="USD"/>
    <n v="1446181200"/>
    <x v="865"/>
    <n v="1446616800"/>
    <d v="2015-11-04T06:00:00"/>
    <b v="1"/>
    <b v="0"/>
    <s v="publishing/nonfiction"/>
    <n v="105.97035040431267"/>
    <x v="5"/>
    <x v="9"/>
  </r>
  <r>
    <n v="981"/>
    <s v="Diaz-Little"/>
    <s v="Grass-roots executive synergy"/>
    <n v="6700"/>
    <n v="11941"/>
    <n v="178"/>
    <x v="1"/>
    <n v="323"/>
    <x v="1"/>
    <s v="USD"/>
    <n v="1514181600"/>
    <x v="866"/>
    <n v="1517032800"/>
    <d v="2018-01-27T06:00:00"/>
    <b v="0"/>
    <b v="0"/>
    <s v="technology/web"/>
    <n v="36.969040247678016"/>
    <x v="2"/>
    <x v="2"/>
  </r>
  <r>
    <n v="982"/>
    <s v="Freeman-French"/>
    <s v="Multi-layered optimal application"/>
    <n v="7200"/>
    <n v="6115"/>
    <n v="85"/>
    <x v="0"/>
    <n v="75"/>
    <x v="1"/>
    <s v="USD"/>
    <n v="1311051600"/>
    <x v="867"/>
    <n v="1311224400"/>
    <d v="2011-07-21T05:00:00"/>
    <b v="0"/>
    <b v="1"/>
    <s v="film &amp; video/documentary"/>
    <n v="81.533333333333331"/>
    <x v="4"/>
    <x v="4"/>
  </r>
  <r>
    <n v="983"/>
    <s v="Beck-Weber"/>
    <s v="Business-focused full-range core"/>
    <n v="129100"/>
    <n v="188404"/>
    <n v="146"/>
    <x v="1"/>
    <n v="2326"/>
    <x v="1"/>
    <s v="USD"/>
    <n v="1564894800"/>
    <x v="868"/>
    <n v="1566190800"/>
    <d v="2019-08-19T05:00:00"/>
    <b v="0"/>
    <b v="0"/>
    <s v="film &amp; video/documentary"/>
    <n v="80.999140154772135"/>
    <x v="4"/>
    <x v="4"/>
  </r>
  <r>
    <n v="984"/>
    <s v="Lewis-Jacobson"/>
    <s v="Exclusive system-worthy Graphic Interface"/>
    <n v="6500"/>
    <n v="9910"/>
    <n v="152"/>
    <x v="1"/>
    <n v="381"/>
    <x v="1"/>
    <s v="USD"/>
    <n v="1567918800"/>
    <x v="105"/>
    <n v="1570165200"/>
    <d v="2019-10-04T05:00:00"/>
    <b v="0"/>
    <b v="0"/>
    <s v="theater/plays"/>
    <n v="26.010498687664043"/>
    <x v="3"/>
    <x v="3"/>
  </r>
  <r>
    <n v="985"/>
    <s v="Logan-Curtis"/>
    <s v="Enhanced optimal ability"/>
    <n v="170600"/>
    <n v="114523"/>
    <n v="67"/>
    <x v="0"/>
    <n v="4405"/>
    <x v="1"/>
    <s v="USD"/>
    <n v="1386309600"/>
    <x v="481"/>
    <n v="1388556000"/>
    <d v="2014-01-01T06:00:00"/>
    <b v="0"/>
    <b v="1"/>
    <s v="music/rock"/>
    <n v="25.998410896708286"/>
    <x v="1"/>
    <x v="1"/>
  </r>
  <r>
    <n v="986"/>
    <s v="Chan, Washington and Callahan"/>
    <s v="Optional zero administration neural-net"/>
    <n v="7800"/>
    <n v="3144"/>
    <n v="40"/>
    <x v="0"/>
    <n v="92"/>
    <x v="1"/>
    <s v="USD"/>
    <n v="1301979600"/>
    <x v="253"/>
    <n v="1303189200"/>
    <d v="2011-04-19T05:00:00"/>
    <b v="0"/>
    <b v="0"/>
    <s v="music/rock"/>
    <n v="34.173913043478258"/>
    <x v="1"/>
    <x v="1"/>
  </r>
  <r>
    <n v="987"/>
    <s v="Wilson Group"/>
    <s v="Ameliorated foreground focus group"/>
    <n v="6200"/>
    <n v="13441"/>
    <n v="217"/>
    <x v="1"/>
    <n v="480"/>
    <x v="1"/>
    <s v="USD"/>
    <n v="1493269200"/>
    <x v="869"/>
    <n v="1494478800"/>
    <d v="2017-05-11T05:00:00"/>
    <b v="0"/>
    <b v="0"/>
    <s v="film &amp; video/documentary"/>
    <n v="28.002083333333335"/>
    <x v="4"/>
    <x v="4"/>
  </r>
  <r>
    <n v="988"/>
    <s v="Gardner, Ryan and Gutierrez"/>
    <s v="Triple-buffered multi-tasking matrices"/>
    <n v="9400"/>
    <n v="4899"/>
    <n v="52"/>
    <x v="0"/>
    <n v="64"/>
    <x v="1"/>
    <s v="USD"/>
    <n v="1478930400"/>
    <x v="864"/>
    <n v="1480744800"/>
    <d v="2016-12-03T06:00:00"/>
    <b v="0"/>
    <b v="0"/>
    <s v="publishing/radio &amp; podcasts"/>
    <n v="76.546875"/>
    <x v="5"/>
    <x v="15"/>
  </r>
  <r>
    <n v="989"/>
    <s v="Hernandez Inc"/>
    <s v="Versatile dedicated migration"/>
    <n v="2400"/>
    <n v="11990"/>
    <n v="500"/>
    <x v="1"/>
    <n v="226"/>
    <x v="1"/>
    <s v="USD"/>
    <n v="1555390800"/>
    <x v="843"/>
    <n v="1555822800"/>
    <d v="2019-04-21T05:00:00"/>
    <b v="0"/>
    <b v="0"/>
    <s v="publishing/translations"/>
    <n v="53.053097345132741"/>
    <x v="5"/>
    <x v="18"/>
  </r>
  <r>
    <n v="990"/>
    <s v="Ortiz-Roberts"/>
    <s v="Devolved foreground customer loyalty"/>
    <n v="7800"/>
    <n v="6839"/>
    <n v="88"/>
    <x v="0"/>
    <n v="64"/>
    <x v="1"/>
    <s v="USD"/>
    <n v="1456984800"/>
    <x v="289"/>
    <n v="1458882000"/>
    <d v="2016-03-25T05:00:00"/>
    <b v="0"/>
    <b v="1"/>
    <s v="film &amp; video/drama"/>
    <n v="106.859375"/>
    <x v="4"/>
    <x v="6"/>
  </r>
  <r>
    <n v="991"/>
    <s v="Ramirez LLC"/>
    <s v="Reduced reciprocal focus group"/>
    <n v="9800"/>
    <n v="11091"/>
    <n v="113"/>
    <x v="1"/>
    <n v="241"/>
    <x v="1"/>
    <s v="USD"/>
    <n v="1411621200"/>
    <x v="870"/>
    <n v="1411966800"/>
    <d v="2014-09-29T05:00:00"/>
    <b v="0"/>
    <b v="1"/>
    <s v="music/rock"/>
    <n v="46.020746887966808"/>
    <x v="1"/>
    <x v="1"/>
  </r>
  <r>
    <n v="992"/>
    <s v="Morrow Inc"/>
    <s v="Networked global migration"/>
    <n v="3100"/>
    <n v="13223"/>
    <n v="427"/>
    <x v="1"/>
    <n v="132"/>
    <x v="1"/>
    <s v="USD"/>
    <n v="1525669200"/>
    <x v="871"/>
    <n v="1526878800"/>
    <d v="2018-05-21T05:00:00"/>
    <b v="0"/>
    <b v="1"/>
    <s v="film &amp; video/drama"/>
    <n v="100.17424242424242"/>
    <x v="4"/>
    <x v="6"/>
  </r>
  <r>
    <n v="993"/>
    <s v="Erickson-Rogers"/>
    <s v="De-engineered even-keeled definition"/>
    <n v="9800"/>
    <n v="7608"/>
    <n v="78"/>
    <x v="3"/>
    <n v="75"/>
    <x v="6"/>
    <s v="EUR"/>
    <n v="1450936800"/>
    <x v="872"/>
    <n v="1452405600"/>
    <d v="2016-01-10T06:00:00"/>
    <b v="0"/>
    <b v="1"/>
    <s v="photography/photography books"/>
    <n v="101.44"/>
    <x v="7"/>
    <x v="14"/>
  </r>
  <r>
    <n v="994"/>
    <s v="Leach, Rich and Price"/>
    <s v="Implemented bi-directional flexibility"/>
    <n v="141100"/>
    <n v="74073"/>
    <n v="52"/>
    <x v="0"/>
    <n v="842"/>
    <x v="1"/>
    <s v="USD"/>
    <n v="1413522000"/>
    <x v="873"/>
    <n v="1414040400"/>
    <d v="2014-10-23T05:00:00"/>
    <b v="0"/>
    <b v="1"/>
    <s v="publishing/translations"/>
    <n v="87.972684085510693"/>
    <x v="5"/>
    <x v="18"/>
  </r>
  <r>
    <n v="995"/>
    <s v="Manning-Hamilton"/>
    <s v="Vision-oriented scalable definition"/>
    <n v="97300"/>
    <n v="153216"/>
    <n v="157"/>
    <x v="1"/>
    <n v="2043"/>
    <x v="1"/>
    <s v="USD"/>
    <n v="1541307600"/>
    <x v="874"/>
    <n v="1543816800"/>
    <d v="2018-12-03T06:00:00"/>
    <b v="0"/>
    <b v="1"/>
    <s v="food/food trucks"/>
    <n v="74.995594713656388"/>
    <x v="0"/>
    <x v="0"/>
  </r>
  <r>
    <n v="996"/>
    <s v="Butler LLC"/>
    <s v="Future-proofed upward-trending migration"/>
    <n v="6600"/>
    <n v="4814"/>
    <n v="73"/>
    <x v="0"/>
    <n v="112"/>
    <x v="1"/>
    <s v="USD"/>
    <n v="1357106400"/>
    <x v="875"/>
    <n v="1359698400"/>
    <d v="2013-02-01T06:00:00"/>
    <b v="0"/>
    <b v="0"/>
    <s v="theater/plays"/>
    <n v="42.982142857142854"/>
    <x v="3"/>
    <x v="3"/>
  </r>
  <r>
    <n v="997"/>
    <s v="Ball LLC"/>
    <s v="Right-sized full-range throughput"/>
    <n v="7600"/>
    <n v="4603"/>
    <n v="61"/>
    <x v="3"/>
    <n v="139"/>
    <x v="6"/>
    <s v="EUR"/>
    <n v="1390197600"/>
    <x v="876"/>
    <n v="1390629600"/>
    <d v="2014-01-25T06:00:00"/>
    <b v="0"/>
    <b v="0"/>
    <s v="theater/plays"/>
    <n v="33.115107913669064"/>
    <x v="3"/>
    <x v="3"/>
  </r>
  <r>
    <n v="998"/>
    <s v="Taylor, Santiago and Flores"/>
    <s v="Polarized composite customer loyalty"/>
    <n v="66600"/>
    <n v="37823"/>
    <n v="57"/>
    <x v="0"/>
    <n v="374"/>
    <x v="1"/>
    <s v="USD"/>
    <n v="1265868000"/>
    <x v="877"/>
    <n v="1267077600"/>
    <d v="2010-02-25T06:00:00"/>
    <b v="0"/>
    <b v="1"/>
    <s v="music/indie rock"/>
    <n v="101.13101604278074"/>
    <x v="1"/>
    <x v="7"/>
  </r>
  <r>
    <n v="999"/>
    <s v="Hernandez, Norton and Kelley"/>
    <s v="Expanded eco-centric policy"/>
    <n v="111100"/>
    <n v="62819"/>
    <n v="57"/>
    <x v="3"/>
    <n v="1122"/>
    <x v="1"/>
    <s v="USD"/>
    <n v="1467176400"/>
    <x v="878"/>
    <n v="1467781200"/>
    <d v="2016-07-06T05:00:00"/>
    <b v="0"/>
    <b v="0"/>
    <s v="food/food trucks"/>
    <n v="55.98841354723708"/>
    <x v="0"/>
    <x v="0"/>
  </r>
  <r>
    <m/>
    <m/>
    <m/>
    <m/>
    <m/>
    <m/>
    <x v="4"/>
    <m/>
    <x v="7"/>
    <m/>
    <m/>
    <x v="879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B30CD-8460-4266-AB7A-A5139E7BBE8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797F8-55DC-4635-8EDD-44AC25AD3CF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30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06312-ACF5-4B78-A2B2-4DED59F2BE1A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E19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h="1" x="879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18" hier="-1"/>
  </pageFields>
  <dataFields count="1">
    <dataField name="Count of outcome" fld="6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DCB23C-5D15-4101-BC3B-0A39DFB2C90F}" name="Table1" displayName="Table1" ref="A1:H13" totalsRowShown="0">
  <autoFilter ref="A1:H13" xr:uid="{B9050072-EE84-4F92-AF93-D77590C69F8C}"/>
  <tableColumns count="8">
    <tableColumn id="1" xr3:uid="{510145BC-902B-4428-91D3-B6EC0FFA843F}" name="Goal"/>
    <tableColumn id="2" xr3:uid="{8EF50FD4-3F51-43C6-9B04-CE4FE7DE8414}" name="Number Successful" dataDxfId="26">
      <calculatedColumnFormula>COUNTIFS([1]Crowdfunding!G2:G1001,"successful",[1]Crowdfunding!D2:D1001,"&lt;1000")</calculatedColumnFormula>
    </tableColumn>
    <tableColumn id="3" xr3:uid="{00C62E4E-F0EA-44C1-A25D-3267571ED7F6}" name="Number Failed" dataDxfId="25">
      <calculatedColumnFormula>COUNTIFS([1]Crowdfunding!G2:G1001,"failed",[1]Crowdfunding!D2:D1001,"&lt;1000")</calculatedColumnFormula>
    </tableColumn>
    <tableColumn id="4" xr3:uid="{8873DD4C-B02B-41ED-999E-83EEB5FE97DB}" name="Number Canceled" dataDxfId="24">
      <calculatedColumnFormula>COUNTIFS([1]Crowdfunding!G2:G1001,"canceled",[1]Crowdfunding!D2:D1001,"&lt;1000")</calculatedColumnFormula>
    </tableColumn>
    <tableColumn id="5" xr3:uid="{01DEDE03-8420-41C0-B6C2-EB795C4DCCD9}" name="Total projects" dataDxfId="23">
      <calculatedColumnFormula>Table1[[#This Row],[Number Successful]]+Table1[[#This Row],[Number Failed]]+Table1[[#This Row],[Number Canceled]]</calculatedColumnFormula>
    </tableColumn>
    <tableColumn id="6" xr3:uid="{8F3DCBAA-69D0-45C4-AB5A-5FA545D110A6}" name="Percentage Successful" dataDxfId="22">
      <calculatedColumnFormula>Table1[[#This Row],[Number Successful]]/Table1[[#This Row],[Total projects]]</calculatedColumnFormula>
    </tableColumn>
    <tableColumn id="7" xr3:uid="{4495B270-BBBF-4A17-AF23-966C31160666}" name="Percentage Failed" dataDxfId="21">
      <calculatedColumnFormula>Table1[[#This Row],[Number Failed]]/Table1[[#This Row],[Total projects]]</calculatedColumnFormula>
    </tableColumn>
    <tableColumn id="8" xr3:uid="{67977E9B-65FE-4297-8EDF-E0F521D140E7}" name="Percentage Canceled" dataDxfId="20">
      <calculatedColumnFormula>Table1[[#This Row],[Number Canceled]]/Table1[[#This Row],[Total projects]]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1A72EF-4568-4A11-B1BB-A2D1C65D0454}" name="Table3" displayName="Table3" ref="A1:D1002" totalsRowCount="1" headerRowDxfId="9" dataDxfId="8">
  <autoFilter ref="A1:D1001" xr:uid="{8E6C11F4-3DB8-4BFA-84C9-B8A8CD29646B}">
    <filterColumn colId="0">
      <filters>
        <filter val="successful"/>
      </filters>
    </filterColumn>
  </autoFilter>
  <sortState xmlns:xlrd2="http://schemas.microsoft.com/office/spreadsheetml/2017/richdata2" ref="A2:D996">
    <sortCondition sortBy="cellColor" ref="A3:A1001"/>
  </sortState>
  <tableColumns count="4">
    <tableColumn id="1" xr3:uid="{6DD2E18C-76A3-46B6-8A37-3A5863E93E28}" name="outcome" totalsRowLabel="Total" dataDxfId="6" totalsRowDxfId="7"/>
    <tableColumn id="2" xr3:uid="{EBFBA38B-F720-4563-83FC-E76C098AE4DD}" name="backers count" dataDxfId="4" totalsRowDxfId="5"/>
    <tableColumn id="7" xr3:uid="{6E0AC714-DE63-4EF9-930F-8F52D06FD5AC}" name="outcome2" dataDxfId="2" totalsRowDxfId="3"/>
    <tableColumn id="8" xr3:uid="{A61FDFAF-6AD6-4888-9F04-232FCDB7ABD4}" name="backers count2" totalsRowFunction="sum" dataDxfId="0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1"/>
  <sheetViews>
    <sheetView workbookViewId="0">
      <selection sqref="A1:T100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7CB66-B480-45F0-8173-D312AB95D218}">
  <sheetPr codeName="Sheet2"/>
  <dimension ref="A1:H13"/>
  <sheetViews>
    <sheetView zoomScale="150" zoomScaleNormal="150" workbookViewId="0">
      <selection activeCell="H9" sqref="H9"/>
    </sheetView>
  </sheetViews>
  <sheetFormatPr defaultRowHeight="15.5" x14ac:dyDescent="0.35"/>
  <cols>
    <col min="1" max="1" width="13.58203125" bestFit="1" customWidth="1"/>
    <col min="2" max="2" width="19.25" bestFit="1" customWidth="1"/>
    <col min="3" max="3" width="15.5" bestFit="1" customWidth="1"/>
    <col min="4" max="4" width="18.08203125" bestFit="1" customWidth="1"/>
    <col min="5" max="5" width="14.58203125" bestFit="1" customWidth="1"/>
    <col min="6" max="6" width="21.83203125" bestFit="1" customWidth="1"/>
    <col min="7" max="7" width="18.08203125" bestFit="1" customWidth="1"/>
    <col min="8" max="8" width="20.83203125" bestFit="1" customWidth="1"/>
  </cols>
  <sheetData>
    <row r="1" spans="1:8" x14ac:dyDescent="0.35">
      <c r="A1" t="s">
        <v>2030</v>
      </c>
      <c r="B1" t="s">
        <v>2031</v>
      </c>
      <c r="C1" t="s">
        <v>2032</v>
      </c>
      <c r="D1" t="s">
        <v>2033</v>
      </c>
      <c r="E1" t="s">
        <v>2034</v>
      </c>
      <c r="F1" t="s">
        <v>2035</v>
      </c>
      <c r="G1" t="s">
        <v>2036</v>
      </c>
      <c r="H1" t="s">
        <v>2037</v>
      </c>
    </row>
    <row r="2" spans="1:8" x14ac:dyDescent="0.35">
      <c r="A2" t="s">
        <v>2038</v>
      </c>
      <c r="B2">
        <f>COUNTIFS([1]Crowdfunding!G2:G1001,"successful",[1]Crowdfunding!D2:D1001,"&lt;1000")</f>
        <v>30</v>
      </c>
      <c r="C2">
        <f>COUNTIFS([1]Crowdfunding!G2:G1001,"failed",[1]Crowdfunding!D2:D1001,"&lt;1000")</f>
        <v>20</v>
      </c>
      <c r="D2">
        <f>COUNTIFS([1]Crowdfunding!G2:G1001,"canceled",[1]Crowdfunding!D2:D1001,"&lt;1000")</f>
        <v>1</v>
      </c>
      <c r="E2">
        <f>Table1[[#This Row],[Number Successful]]+Table1[[#This Row],[Number Failed]]+Table1[[#This Row],[Number Canceled]]</f>
        <v>51</v>
      </c>
      <c r="F2" s="4">
        <f>Table1[[#This Row],[Number Successful]]/Table1[[#This Row],[Total projects]]</f>
        <v>0.58823529411764708</v>
      </c>
      <c r="G2" s="4">
        <f>Table1[[#This Row],[Number Failed]]/Table1[[#This Row],[Total projects]]</f>
        <v>0.39215686274509803</v>
      </c>
      <c r="H2" s="4">
        <f>Table1[[#This Row],[Number Canceled]]/Table1[[#This Row],[Total projects]]</f>
        <v>1.9607843137254902E-2</v>
      </c>
    </row>
    <row r="3" spans="1:8" x14ac:dyDescent="0.35">
      <c r="A3" t="s">
        <v>2039</v>
      </c>
      <c r="B3">
        <f>COUNTIFS([1]Crowdfunding!G2:G1001,"successful",[1]Crowdfunding!D2:D1001,"&gt;=1000",[1]Crowdfunding!D2:D1001,"&lt;=4999")</f>
        <v>191</v>
      </c>
      <c r="C3">
        <f>COUNTIFS([1]Crowdfunding!G2:G1001,"failed",[1]Crowdfunding!D2:D1001,"&gt;=1000",[1]Crowdfunding!D2:D1001,"&lt;=4999")</f>
        <v>38</v>
      </c>
      <c r="D3">
        <f>COUNTIFS([1]Crowdfunding!G2:G1001,"canceled",[1]Crowdfunding!D2:D1001,"&gt;=1000",[1]Crowdfunding!D2:D1001,"&lt;=4999")</f>
        <v>2</v>
      </c>
      <c r="E3">
        <f>Table1[[#This Row],[Number Successful]]+Table1[[#This Row],[Number Failed]]+Table1[[#This Row],[Number Canceled]]</f>
        <v>231</v>
      </c>
      <c r="F3" s="4">
        <f>Table1[[#This Row],[Number Successful]]/Table1[[#This Row],[Total projects]]</f>
        <v>0.82683982683982682</v>
      </c>
      <c r="G3" s="4">
        <f>Table1[[#This Row],[Number Failed]]/Table1[[#This Row],[Total projects]]</f>
        <v>0.16450216450216451</v>
      </c>
      <c r="H3" s="4">
        <f>Table1[[#This Row],[Number Canceled]]/Table1[[#This Row],[Total projects]]</f>
        <v>8.658008658008658E-3</v>
      </c>
    </row>
    <row r="4" spans="1:8" x14ac:dyDescent="0.35">
      <c r="A4" t="s">
        <v>2040</v>
      </c>
      <c r="B4">
        <f>COUNTIFS([1]Crowdfunding!G2:G1001,"successful",[1]Crowdfunding!D2:D1001,"&gt;=5000",[1]Crowdfunding!D2:D1001,"&lt;=9999")</f>
        <v>164</v>
      </c>
      <c r="C4">
        <f>COUNTIFS([1]Crowdfunding!G2:G1001,"failed",[1]Crowdfunding!D2:D1001,"&gt;=5000",[1]Crowdfunding!D2:D1001,"&lt;=9999")</f>
        <v>126</v>
      </c>
      <c r="D4">
        <f>COUNTIFS([1]Crowdfunding!G2:G1001,"canceled",[1]Crowdfunding!D2:D1001,"&gt;=5000",[1]Crowdfunding!D2:D1001,"&lt;=9999")</f>
        <v>25</v>
      </c>
      <c r="E4">
        <f>Table1[[#This Row],[Number Successful]]+Table1[[#This Row],[Number Failed]]+Table1[[#This Row],[Number Canceled]]</f>
        <v>315</v>
      </c>
      <c r="F4" s="4">
        <f>Table1[[#This Row],[Number Successful]]/Table1[[#This Row],[Total projects]]</f>
        <v>0.52063492063492067</v>
      </c>
      <c r="G4" s="4">
        <f>Table1[[#This Row],[Number Failed]]/Table1[[#This Row],[Total projects]]</f>
        <v>0.4</v>
      </c>
      <c r="H4" s="4">
        <f>Table1[[#This Row],[Number Canceled]]/Table1[[#This Row],[Total projects]]</f>
        <v>7.9365079365079361E-2</v>
      </c>
    </row>
    <row r="5" spans="1:8" x14ac:dyDescent="0.35">
      <c r="A5" t="s">
        <v>2041</v>
      </c>
      <c r="B5">
        <f>COUNTIFS([1]Crowdfunding!G2:G1001,"successful",[1]Crowdfunding!D2:D1001,"&gt;=10000",[1]Crowdfunding!D2:D1001,"&lt;=14999")</f>
        <v>4</v>
      </c>
      <c r="C5">
        <f>COUNTIFS([1]Crowdfunding!G2:G1001,"failed",[1]Crowdfunding!D2:D1001,"&gt;=10000",[1]Crowdfunding!D2:D1001,"&lt;=14999")</f>
        <v>5</v>
      </c>
      <c r="D5">
        <f>COUNTIFS([1]Crowdfunding!G2:G1001,"canceled",[1]Crowdfunding!D2:D1001,"&gt;=10000",[1]Crowdfunding!D2:D1001,"&lt;=14999")</f>
        <v>0</v>
      </c>
      <c r="E5">
        <f>Table1[[#This Row],[Number Successful]]+Table1[[#This Row],[Number Failed]]+Table1[[#This Row],[Number Canceled]]</f>
        <v>9</v>
      </c>
      <c r="F5" s="4">
        <f>Table1[[#This Row],[Number Successful]]/Table1[[#This Row],[Total projects]]</f>
        <v>0.44444444444444442</v>
      </c>
      <c r="G5" s="4">
        <f>Table1[[#This Row],[Number Failed]]/Table1[[#This Row],[Total projects]]</f>
        <v>0.55555555555555558</v>
      </c>
      <c r="H5" s="4">
        <f>Table1[[#This Row],[Number Canceled]]/Table1[[#This Row],[Total projects]]</f>
        <v>0</v>
      </c>
    </row>
    <row r="6" spans="1:8" x14ac:dyDescent="0.35">
      <c r="A6" t="s">
        <v>2042</v>
      </c>
      <c r="B6">
        <f>COUNTIFS([1]Crowdfunding!G2:G1001,"successful",[1]Crowdfunding!D2:D1001,"&gt;=15000",[1]Crowdfunding!D2:D1001,"&lt;=19999")</f>
        <v>10</v>
      </c>
      <c r="C6">
        <f>COUNTIFS([1]Crowdfunding!G2:G1001,"failed",[1]Crowdfunding!D2:D1001,"&gt;=15000",[1]Crowdfunding!D2:D1001,"&lt;=19999")</f>
        <v>0</v>
      </c>
      <c r="D6">
        <f>COUNTIFS([1]Crowdfunding!G2:G1001,"canceled",[1]Crowdfunding!D2:D1001,"&gt;=15000",[1]Crowdfunding!D2:D1001,"&lt;=19999")</f>
        <v>0</v>
      </c>
      <c r="E6">
        <v>10</v>
      </c>
      <c r="F6" s="4">
        <f>Table1[[#This Row],[Number Successful]]/Table1[[#This Row],[Total projects]]</f>
        <v>1</v>
      </c>
      <c r="G6" s="4">
        <f>Table1[[#This Row],[Number Failed]]/Table1[[#This Row],[Total projects]]</f>
        <v>0</v>
      </c>
      <c r="H6" s="4">
        <f>Table1[[#This Row],[Number Canceled]]/Table1[[#This Row],[Total projects]]</f>
        <v>0</v>
      </c>
    </row>
    <row r="7" spans="1:8" x14ac:dyDescent="0.35">
      <c r="A7" t="s">
        <v>2043</v>
      </c>
      <c r="B7">
        <f>COUNTIFS([1]Crowdfunding!G2:G1001,"successful",[1]Crowdfunding!D2:D1001,"&gt;=20000",[1]Crowdfunding!D2:D1001,"&lt;=24999")</f>
        <v>7</v>
      </c>
      <c r="C7">
        <f>COUNTIFS([1]Crowdfunding!G2:G1001,"failed",[1]Crowdfunding!D2:D1001,"&gt;=20000",[1]Crowdfunding!D2:D1001,"&lt;=24999")</f>
        <v>0</v>
      </c>
      <c r="D7">
        <f>COUNTIFS([1]Crowdfunding!G2:G1001,"canceled",[1]Crowdfunding!D2:D1001,"&gt;=20000",[1]Crowdfunding!D2:D1001,"&lt;=24999")</f>
        <v>0</v>
      </c>
      <c r="E7">
        <f>Table1[[#This Row],[Number Successful]]+Table1[[#This Row],[Number Failed]]+Table1[[#This Row],[Number Canceled]]</f>
        <v>7</v>
      </c>
      <c r="F7" s="4">
        <f>Table1[[#This Row],[Number Successful]]/Table1[[#This Row],[Total projects]]</f>
        <v>1</v>
      </c>
      <c r="G7" s="4">
        <f>Table1[[#This Row],[Number Failed]]/Table1[[#This Row],[Total projects]]</f>
        <v>0</v>
      </c>
      <c r="H7" s="4">
        <f>Table1[[#This Row],[Number Canceled]]/Table1[[#This Row],[Total projects]]</f>
        <v>0</v>
      </c>
    </row>
    <row r="8" spans="1:8" x14ac:dyDescent="0.35">
      <c r="A8" t="s">
        <v>2044</v>
      </c>
      <c r="B8">
        <f>COUNTIFS([1]Crowdfunding!G2:G1001,"successful",[1]Crowdfunding!D2:D1001,"&gt;=25000",[1]Crowdfunding!D2:D1001,"&lt;=29999")</f>
        <v>11</v>
      </c>
      <c r="C8">
        <f>COUNTIFS([1]Crowdfunding!G2:G1001,"failed",[1]Crowdfunding!D2:D1001,"&gt;=25000",[1]Crowdfunding!D2:D1001,"&lt;=29999")</f>
        <v>3</v>
      </c>
      <c r="D8">
        <f>COUNTIFS([1]Crowdfunding!G2:G1001,"canceled",[1]Crowdfunding!D2:D1001,"&gt;=25000",[1]Crowdfunding!D2:D1001,"&lt;=29999")</f>
        <v>0</v>
      </c>
      <c r="E8">
        <f>Table1[[#This Row],[Number Successful]]+Table1[[#This Row],[Number Failed]]+Table1[[#This Row],[Number Canceled]]</f>
        <v>14</v>
      </c>
      <c r="F8" s="4">
        <f>Table1[[#This Row],[Number Successful]]/Table1[[#This Row],[Total projects]]</f>
        <v>0.7857142857142857</v>
      </c>
      <c r="G8" s="4">
        <f>Table1[[#This Row],[Number Failed]]/Table1[[#This Row],[Total projects]]</f>
        <v>0.21428571428571427</v>
      </c>
      <c r="H8" s="4">
        <f>Table1[[#This Row],[Number Canceled]]/Table1[[#This Row],[Total projects]]</f>
        <v>0</v>
      </c>
    </row>
    <row r="9" spans="1:8" x14ac:dyDescent="0.35">
      <c r="A9" t="s">
        <v>2045</v>
      </c>
      <c r="B9">
        <f>COUNTIFS([1]Crowdfunding!G2:G1001,"successful",[1]Crowdfunding!D2:D1001,"&gt;=30000",[1]Crowdfunding!D2:D1001,"&lt;=34999")</f>
        <v>7</v>
      </c>
      <c r="C9">
        <f>COUNTIFS([1]Crowdfunding!G2:G1001,"failed",[1]Crowdfunding!D2:D1001,"&gt;=30000",[1]Crowdfunding!D2:D1001,"&lt;=34999")</f>
        <v>0</v>
      </c>
      <c r="D9">
        <f>COUNTIFS([1]Crowdfunding!G2:G1001,"canceled",[1]Crowdfunding!D2:D1001,"&gt;=30000",[1]Crowdfunding!D2:D1001,"&lt;=34999")</f>
        <v>0</v>
      </c>
      <c r="E9">
        <f>Table1[[#This Row],[Number Successful]]+Table1[[#This Row],[Number Failed]]+Table1[[#This Row],[Number Canceled]]</f>
        <v>7</v>
      </c>
      <c r="F9" s="4">
        <f>Table1[[#This Row],[Number Successful]]/Table1[[#This Row],[Total projects]]</f>
        <v>1</v>
      </c>
      <c r="G9" s="4">
        <f>Table1[[#This Row],[Number Failed]]/Table1[[#This Row],[Total projects]]</f>
        <v>0</v>
      </c>
      <c r="H9" s="4">
        <f>Table1[[#This Row],[Number Canceled]]/Table1[[#This Row],[Total projects]]</f>
        <v>0</v>
      </c>
    </row>
    <row r="10" spans="1:8" x14ac:dyDescent="0.35">
      <c r="A10" t="s">
        <v>2046</v>
      </c>
      <c r="B10">
        <f>COUNTIFS([1]Crowdfunding!G2:G1001,"successful",[1]Crowdfunding!D2:D1001,"&gt;=35000",[1]Crowdfunding!D2:D1001,"&lt;=39999")</f>
        <v>8</v>
      </c>
      <c r="C10">
        <f>COUNTIFS([1]Crowdfunding!G2:G1001,"failed",[1]Crowdfunding!D2:D1001,"&gt;=35000",[1]Crowdfunding!D2:D1001,"&lt;=39999")</f>
        <v>3</v>
      </c>
      <c r="D10">
        <f>COUNTIFS([1]Crowdfunding!G2:G1001,"canceled",[1]Crowdfunding!D2:D1001,"&gt;=35000",[1]Crowdfunding!D2:D1001,"&lt;=39999")</f>
        <v>1</v>
      </c>
      <c r="E10">
        <f>Table1[[#This Row],[Number Successful]]+Table1[[#This Row],[Number Failed]]+Table1[[#This Row],[Number Canceled]]</f>
        <v>12</v>
      </c>
      <c r="F10" s="4">
        <f>Table1[[#This Row],[Number Successful]]/Table1[[#This Row],[Total projects]]</f>
        <v>0.66666666666666663</v>
      </c>
      <c r="G10" s="4">
        <f>Table1[[#This Row],[Number Failed]]/Table1[[#This Row],[Total projects]]</f>
        <v>0.25</v>
      </c>
      <c r="H10" s="4">
        <f>Table1[[#This Row],[Number Canceled]]/Table1[[#This Row],[Total projects]]</f>
        <v>8.3333333333333329E-2</v>
      </c>
    </row>
    <row r="11" spans="1:8" x14ac:dyDescent="0.35">
      <c r="A11" t="s">
        <v>2047</v>
      </c>
      <c r="B11">
        <f>COUNTIFS([1]Crowdfunding!G2:G1001,"successful",[1]Crowdfunding!D2:D1001,"&gt;=40000",[1]Crowdfunding!D2:D1001,"&lt;=44999")</f>
        <v>11</v>
      </c>
      <c r="C11">
        <f>COUNTIFS([1]Crowdfunding!G2:G1001,"failed",[1]Crowdfunding!D2:D1001,"&gt;=40000",[1]Crowdfunding!D2:D1001,"&lt;=44999")</f>
        <v>3</v>
      </c>
      <c r="D11">
        <f>G20</f>
        <v>0</v>
      </c>
      <c r="E11">
        <f>Table1[[#This Row],[Number Successful]]+Table1[[#This Row],[Number Failed]]+Table1[[#This Row],[Number Canceled]]</f>
        <v>14</v>
      </c>
      <c r="F11" s="4">
        <f>Table1[[#This Row],[Number Successful]]/Table1[[#This Row],[Total projects]]</f>
        <v>0.7857142857142857</v>
      </c>
      <c r="G11" s="4">
        <f>Table1[[#This Row],[Number Failed]]/Table1[[#This Row],[Total projects]]</f>
        <v>0.21428571428571427</v>
      </c>
      <c r="H11" s="4">
        <f>Table1[[#This Row],[Number Canceled]]/Table1[[#This Row],[Total projects]]</f>
        <v>0</v>
      </c>
    </row>
    <row r="12" spans="1:8" x14ac:dyDescent="0.35">
      <c r="A12" t="s">
        <v>2048</v>
      </c>
      <c r="B12">
        <f>COUNTIFS([1]Crowdfunding!G2:G1001,"successful",[1]Crowdfunding!D2:D1001,"&gt;=45000",[1]Crowdfunding!D2:D1001,"&lt;=49999")</f>
        <v>8</v>
      </c>
      <c r="C12">
        <f>COUNTIFS([1]Crowdfunding!G2:G1001,"failed",[1]Crowdfunding!D2:D1001,"&gt;=45000",[1]Crowdfunding!D2:D1001,"&lt;=49999")</f>
        <v>3</v>
      </c>
      <c r="D12">
        <f>COUNTIFS([1]Crowdfunding!G2:G1001,"canceled",[1]Crowdfunding!D2:D1001,"&gt;=45000",[1]Crowdfunding!D2:D1001,"&lt;=49999")</f>
        <v>0</v>
      </c>
      <c r="E12">
        <f>Table1[[#This Row],[Number Successful]]+Table1[[#This Row],[Number Failed]]+Table1[[#This Row],[Number Canceled]]</f>
        <v>11</v>
      </c>
      <c r="F12" s="4">
        <f>Table1[[#This Row],[Number Successful]]/Table1[[#This Row],[Total projects]]</f>
        <v>0.72727272727272729</v>
      </c>
      <c r="G12" s="4">
        <f>Table1[[#This Row],[Number Failed]]/Table1[[#This Row],[Total projects]]</f>
        <v>0.27272727272727271</v>
      </c>
      <c r="H12" s="4">
        <f>Table1[[#This Row],[Number Canceled]]/Table1[[#This Row],[Total projects]]</f>
        <v>0</v>
      </c>
    </row>
    <row r="13" spans="1:8" x14ac:dyDescent="0.35">
      <c r="A13" t="s">
        <v>2049</v>
      </c>
      <c r="B13">
        <f>COUNTIFS([1]Crowdfunding!G2:G1001,"successful",[1]Crowdfunding!D2:D1001,"&gt;=50000")</f>
        <v>114</v>
      </c>
      <c r="C13">
        <f>COUNTIFS([1]Crowdfunding!G2:G1001,"failed",[1]Crowdfunding!D2:D1001,"&gt;=50000")</f>
        <v>163</v>
      </c>
      <c r="D13">
        <f>COUNTIFS([1]Crowdfunding!G2:G1001,"canceled",[1]Crowdfunding!D2:D1001,"&gt;=50000")</f>
        <v>28</v>
      </c>
      <c r="E13">
        <f>Table1[[#This Row],[Number Successful]]+Table1[[#This Row],[Number Failed]]+Table1[[#This Row],[Number Canceled]]</f>
        <v>305</v>
      </c>
      <c r="F13" s="4">
        <f>Table1[[#This Row],[Number Successful]]/Table1[[#This Row],[Total projects]]</f>
        <v>0.3737704918032787</v>
      </c>
      <c r="G13" s="4">
        <f>Table1[[#This Row],[Number Failed]]/Table1[[#This Row],[Total projects]]</f>
        <v>0.53442622950819674</v>
      </c>
      <c r="H13" s="4">
        <f>Table1[[#This Row],[Number Canceled]]/Table1[[#This Row],[Total projects]]</f>
        <v>9.1803278688524587E-2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1685B-929D-4CB4-B819-0E466DA61744}">
  <sheetPr codeName="Sheet3"/>
  <dimension ref="A1:F14"/>
  <sheetViews>
    <sheetView workbookViewId="0">
      <selection activeCell="H9" sqref="H9"/>
    </sheetView>
  </sheetViews>
  <sheetFormatPr defaultRowHeight="15.5" x14ac:dyDescent="0.35"/>
  <cols>
    <col min="1" max="1" width="16.5" bestFit="1" customWidth="1"/>
    <col min="2" max="2" width="15.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  <col min="7" max="7" width="2.33203125" bestFit="1" customWidth="1"/>
    <col min="8" max="8" width="3.08203125" bestFit="1" customWidth="1"/>
    <col min="9" max="9" width="11" bestFit="1" customWidth="1"/>
  </cols>
  <sheetData>
    <row r="1" spans="1:6" x14ac:dyDescent="0.35">
      <c r="A1" t="s">
        <v>6</v>
      </c>
      <c r="B1" t="s">
        <v>2050</v>
      </c>
    </row>
    <row r="3" spans="1:6" x14ac:dyDescent="0.35">
      <c r="A3" t="s">
        <v>2051</v>
      </c>
      <c r="B3" t="s">
        <v>2052</v>
      </c>
    </row>
    <row r="4" spans="1:6" x14ac:dyDescent="0.35">
      <c r="A4" t="s">
        <v>2053</v>
      </c>
      <c r="B4" t="s">
        <v>74</v>
      </c>
      <c r="C4" t="s">
        <v>14</v>
      </c>
      <c r="D4" t="s">
        <v>47</v>
      </c>
      <c r="E4" t="s">
        <v>20</v>
      </c>
      <c r="F4" t="s">
        <v>2054</v>
      </c>
    </row>
    <row r="5" spans="1:6" x14ac:dyDescent="0.35">
      <c r="A5" s="5" t="s">
        <v>2055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5" t="s">
        <v>2056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5" t="s">
        <v>2057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5" t="s">
        <v>2058</v>
      </c>
      <c r="E8">
        <v>4</v>
      </c>
      <c r="F8">
        <v>4</v>
      </c>
    </row>
    <row r="9" spans="1:6" x14ac:dyDescent="0.35">
      <c r="A9" s="5" t="s">
        <v>2059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5" t="s">
        <v>2060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5" t="s">
        <v>2061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5" t="s">
        <v>2062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5" t="s">
        <v>2063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5" t="s">
        <v>2054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97CA9-0F7F-4231-A810-85C56D2C8392}">
  <sheetPr codeName="Sheet4"/>
  <dimension ref="A1:G30"/>
  <sheetViews>
    <sheetView workbookViewId="0">
      <selection activeCell="H9" sqref="H9"/>
    </sheetView>
  </sheetViews>
  <sheetFormatPr defaultRowHeight="15.5" x14ac:dyDescent="0.35"/>
  <cols>
    <col min="1" max="1" width="16.5" bestFit="1" customWidth="1"/>
    <col min="2" max="2" width="15.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6.83203125" bestFit="1" customWidth="1"/>
    <col min="7" max="7" width="11" bestFit="1" customWidth="1"/>
  </cols>
  <sheetData>
    <row r="1" spans="1:7" x14ac:dyDescent="0.35">
      <c r="A1" t="s">
        <v>6</v>
      </c>
      <c r="B1" t="s">
        <v>2050</v>
      </c>
    </row>
    <row r="3" spans="1:7" x14ac:dyDescent="0.35">
      <c r="A3" t="s">
        <v>2051</v>
      </c>
      <c r="B3" t="s">
        <v>2052</v>
      </c>
    </row>
    <row r="4" spans="1:7" x14ac:dyDescent="0.35">
      <c r="A4" t="s">
        <v>2053</v>
      </c>
      <c r="B4" t="s">
        <v>74</v>
      </c>
      <c r="C4" t="s">
        <v>14</v>
      </c>
      <c r="D4" t="s">
        <v>47</v>
      </c>
      <c r="E4" t="s">
        <v>20</v>
      </c>
      <c r="F4" t="s">
        <v>2064</v>
      </c>
      <c r="G4" t="s">
        <v>2054</v>
      </c>
    </row>
    <row r="5" spans="1:7" x14ac:dyDescent="0.35">
      <c r="A5" s="5" t="s">
        <v>2065</v>
      </c>
      <c r="B5">
        <v>1</v>
      </c>
      <c r="C5">
        <v>10</v>
      </c>
      <c r="D5">
        <v>2</v>
      </c>
      <c r="E5">
        <v>21</v>
      </c>
      <c r="G5">
        <v>34</v>
      </c>
    </row>
    <row r="6" spans="1:7" x14ac:dyDescent="0.35">
      <c r="A6" s="5" t="s">
        <v>2066</v>
      </c>
      <c r="E6">
        <v>4</v>
      </c>
      <c r="G6">
        <v>4</v>
      </c>
    </row>
    <row r="7" spans="1:7" x14ac:dyDescent="0.35">
      <c r="A7" s="5" t="s">
        <v>2067</v>
      </c>
      <c r="B7">
        <v>4</v>
      </c>
      <c r="C7">
        <v>21</v>
      </c>
      <c r="D7">
        <v>1</v>
      </c>
      <c r="E7">
        <v>34</v>
      </c>
      <c r="G7">
        <v>60</v>
      </c>
    </row>
    <row r="8" spans="1:7" x14ac:dyDescent="0.35">
      <c r="A8" s="5" t="s">
        <v>2068</v>
      </c>
      <c r="B8">
        <v>2</v>
      </c>
      <c r="C8">
        <v>12</v>
      </c>
      <c r="D8">
        <v>1</v>
      </c>
      <c r="E8">
        <v>22</v>
      </c>
      <c r="G8">
        <v>37</v>
      </c>
    </row>
    <row r="9" spans="1:7" x14ac:dyDescent="0.35">
      <c r="A9" s="5" t="s">
        <v>2069</v>
      </c>
      <c r="C9">
        <v>8</v>
      </c>
      <c r="E9">
        <v>10</v>
      </c>
      <c r="G9">
        <v>18</v>
      </c>
    </row>
    <row r="10" spans="1:7" x14ac:dyDescent="0.35">
      <c r="A10" s="5" t="s">
        <v>2070</v>
      </c>
      <c r="B10">
        <v>1</v>
      </c>
      <c r="C10">
        <v>7</v>
      </c>
      <c r="E10">
        <v>9</v>
      </c>
      <c r="G10">
        <v>17</v>
      </c>
    </row>
    <row r="11" spans="1:7" x14ac:dyDescent="0.35">
      <c r="A11" s="5" t="s">
        <v>2071</v>
      </c>
      <c r="B11">
        <v>4</v>
      </c>
      <c r="C11">
        <v>20</v>
      </c>
      <c r="E11">
        <v>22</v>
      </c>
      <c r="G11">
        <v>46</v>
      </c>
    </row>
    <row r="12" spans="1:7" x14ac:dyDescent="0.35">
      <c r="A12" s="5" t="s">
        <v>2072</v>
      </c>
      <c r="B12">
        <v>3</v>
      </c>
      <c r="C12">
        <v>19</v>
      </c>
      <c r="E12">
        <v>23</v>
      </c>
      <c r="G12">
        <v>45</v>
      </c>
    </row>
    <row r="13" spans="1:7" x14ac:dyDescent="0.35">
      <c r="A13" s="5" t="s">
        <v>2073</v>
      </c>
      <c r="B13">
        <v>1</v>
      </c>
      <c r="C13">
        <v>6</v>
      </c>
      <c r="E13">
        <v>10</v>
      </c>
      <c r="G13">
        <v>17</v>
      </c>
    </row>
    <row r="14" spans="1:7" x14ac:dyDescent="0.35">
      <c r="A14" s="5" t="s">
        <v>2074</v>
      </c>
      <c r="C14">
        <v>3</v>
      </c>
      <c r="E14">
        <v>4</v>
      </c>
      <c r="G14">
        <v>7</v>
      </c>
    </row>
    <row r="15" spans="1:7" x14ac:dyDescent="0.35">
      <c r="A15" s="5" t="s">
        <v>2075</v>
      </c>
      <c r="C15">
        <v>8</v>
      </c>
      <c r="D15">
        <v>1</v>
      </c>
      <c r="E15">
        <v>4</v>
      </c>
      <c r="G15">
        <v>13</v>
      </c>
    </row>
    <row r="16" spans="1:7" x14ac:dyDescent="0.35">
      <c r="A16" s="5" t="s">
        <v>2076</v>
      </c>
      <c r="B16">
        <v>1</v>
      </c>
      <c r="C16">
        <v>6</v>
      </c>
      <c r="D16">
        <v>1</v>
      </c>
      <c r="E16">
        <v>13</v>
      </c>
      <c r="G16">
        <v>21</v>
      </c>
    </row>
    <row r="17" spans="1:7" x14ac:dyDescent="0.35">
      <c r="A17" s="5" t="s">
        <v>2077</v>
      </c>
      <c r="B17">
        <v>4</v>
      </c>
      <c r="C17">
        <v>11</v>
      </c>
      <c r="D17">
        <v>1</v>
      </c>
      <c r="E17">
        <v>26</v>
      </c>
      <c r="G17">
        <v>42</v>
      </c>
    </row>
    <row r="18" spans="1:7" x14ac:dyDescent="0.35">
      <c r="A18" s="5" t="s">
        <v>2078</v>
      </c>
      <c r="B18">
        <v>23</v>
      </c>
      <c r="C18">
        <v>132</v>
      </c>
      <c r="D18">
        <v>2</v>
      </c>
      <c r="E18">
        <v>187</v>
      </c>
      <c r="G18">
        <v>344</v>
      </c>
    </row>
    <row r="19" spans="1:7" x14ac:dyDescent="0.35">
      <c r="A19" s="5" t="s">
        <v>2079</v>
      </c>
      <c r="C19">
        <v>4</v>
      </c>
      <c r="E19">
        <v>4</v>
      </c>
      <c r="G19">
        <v>8</v>
      </c>
    </row>
    <row r="20" spans="1:7" x14ac:dyDescent="0.35">
      <c r="A20" s="5" t="s">
        <v>2080</v>
      </c>
      <c r="B20">
        <v>6</v>
      </c>
      <c r="C20">
        <v>30</v>
      </c>
      <c r="E20">
        <v>49</v>
      </c>
      <c r="G20">
        <v>85</v>
      </c>
    </row>
    <row r="21" spans="1:7" x14ac:dyDescent="0.35">
      <c r="A21" s="5" t="s">
        <v>2081</v>
      </c>
      <c r="C21">
        <v>9</v>
      </c>
      <c r="E21">
        <v>5</v>
      </c>
      <c r="G21">
        <v>14</v>
      </c>
    </row>
    <row r="22" spans="1:7" x14ac:dyDescent="0.35">
      <c r="A22" s="5" t="s">
        <v>2082</v>
      </c>
      <c r="B22">
        <v>1</v>
      </c>
      <c r="C22">
        <v>5</v>
      </c>
      <c r="D22">
        <v>1</v>
      </c>
      <c r="E22">
        <v>9</v>
      </c>
      <c r="G22">
        <v>16</v>
      </c>
    </row>
    <row r="23" spans="1:7" x14ac:dyDescent="0.35">
      <c r="A23" s="5" t="s">
        <v>2083</v>
      </c>
      <c r="B23">
        <v>3</v>
      </c>
      <c r="C23">
        <v>3</v>
      </c>
      <c r="E23">
        <v>11</v>
      </c>
      <c r="G23">
        <v>17</v>
      </c>
    </row>
    <row r="24" spans="1:7" x14ac:dyDescent="0.35">
      <c r="A24" s="5" t="s">
        <v>2084</v>
      </c>
      <c r="C24">
        <v>7</v>
      </c>
      <c r="E24">
        <v>14</v>
      </c>
      <c r="G24">
        <v>21</v>
      </c>
    </row>
    <row r="25" spans="1:7" x14ac:dyDescent="0.35">
      <c r="A25" s="5" t="s">
        <v>2085</v>
      </c>
      <c r="B25">
        <v>1</v>
      </c>
      <c r="C25">
        <v>15</v>
      </c>
      <c r="D25">
        <v>2</v>
      </c>
      <c r="E25">
        <v>17</v>
      </c>
      <c r="G25">
        <v>35</v>
      </c>
    </row>
    <row r="26" spans="1:7" x14ac:dyDescent="0.35">
      <c r="A26" s="5" t="s">
        <v>2086</v>
      </c>
      <c r="C26">
        <v>16</v>
      </c>
      <c r="D26">
        <v>1</v>
      </c>
      <c r="E26">
        <v>28</v>
      </c>
      <c r="G26">
        <v>45</v>
      </c>
    </row>
    <row r="27" spans="1:7" x14ac:dyDescent="0.35">
      <c r="A27" s="5" t="s">
        <v>2087</v>
      </c>
      <c r="B27">
        <v>2</v>
      </c>
      <c r="C27">
        <v>12</v>
      </c>
      <c r="D27">
        <v>1</v>
      </c>
      <c r="E27">
        <v>36</v>
      </c>
      <c r="G27">
        <v>51</v>
      </c>
    </row>
    <row r="28" spans="1:7" x14ac:dyDescent="0.35">
      <c r="A28" s="5" t="s">
        <v>2088</v>
      </c>
      <c r="E28">
        <v>3</v>
      </c>
      <c r="G28">
        <v>3</v>
      </c>
    </row>
    <row r="29" spans="1:7" x14ac:dyDescent="0.35">
      <c r="A29" s="5" t="s">
        <v>2064</v>
      </c>
    </row>
    <row r="30" spans="1:7" x14ac:dyDescent="0.35">
      <c r="A30" s="5" t="s">
        <v>2054</v>
      </c>
      <c r="B30">
        <v>57</v>
      </c>
      <c r="C30">
        <v>364</v>
      </c>
      <c r="D30">
        <v>14</v>
      </c>
      <c r="E30">
        <v>565</v>
      </c>
      <c r="G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6A91B-F1AD-4F65-B9AB-900F109141CB}">
  <sheetPr codeName="Sheet5"/>
  <dimension ref="A3:E19"/>
  <sheetViews>
    <sheetView workbookViewId="0">
      <selection activeCell="H31" sqref="H31"/>
    </sheetView>
  </sheetViews>
  <sheetFormatPr defaultRowHeight="15.5" x14ac:dyDescent="0.35"/>
  <cols>
    <col min="1" max="1" width="16.5" bestFit="1" customWidth="1"/>
    <col min="2" max="2" width="15.25" bestFit="1" customWidth="1"/>
    <col min="3" max="3" width="5.58203125" bestFit="1" customWidth="1"/>
    <col min="4" max="4" width="9.25" bestFit="1" customWidth="1"/>
    <col min="5" max="7" width="11" bestFit="1" customWidth="1"/>
    <col min="8" max="8" width="23" bestFit="1" customWidth="1"/>
    <col min="9" max="9" width="16.5" bestFit="1" customWidth="1"/>
    <col min="10" max="10" width="23" bestFit="1" customWidth="1"/>
    <col min="11" max="11" width="16.5" bestFit="1" customWidth="1"/>
    <col min="12" max="12" width="28" bestFit="1" customWidth="1"/>
    <col min="13" max="13" width="21.58203125" bestFit="1" customWidth="1"/>
    <col min="14" max="14" width="5.75" bestFit="1" customWidth="1"/>
    <col min="15" max="15" width="12.08203125" bestFit="1" customWidth="1"/>
    <col min="16" max="16" width="9.75" bestFit="1" customWidth="1"/>
    <col min="17" max="17" width="10.5" bestFit="1" customWidth="1"/>
    <col min="18" max="18" width="7.25" bestFit="1" customWidth="1"/>
    <col min="19" max="19" width="10.5" bestFit="1" customWidth="1"/>
    <col min="20" max="20" width="11.25" bestFit="1" customWidth="1"/>
    <col min="21" max="21" width="6.25" bestFit="1" customWidth="1"/>
    <col min="22" max="22" width="12.08203125" bestFit="1" customWidth="1"/>
    <col min="23" max="23" width="9.75" bestFit="1" customWidth="1"/>
    <col min="24" max="24" width="10.5" bestFit="1" customWidth="1"/>
    <col min="25" max="25" width="7.25" bestFit="1" customWidth="1"/>
    <col min="26" max="26" width="8.75" bestFit="1" customWidth="1"/>
    <col min="27" max="27" width="11.25" bestFit="1" customWidth="1"/>
    <col min="28" max="28" width="4.83203125" bestFit="1" customWidth="1"/>
    <col min="29" max="29" width="6.25" bestFit="1" customWidth="1"/>
    <col min="30" max="30" width="9.83203125" bestFit="1" customWidth="1"/>
    <col min="31" max="31" width="5.75" bestFit="1" customWidth="1"/>
    <col min="32" max="32" width="12.08203125" bestFit="1" customWidth="1"/>
    <col min="33" max="33" width="9.75" bestFit="1" customWidth="1"/>
    <col min="34" max="34" width="10.5" bestFit="1" customWidth="1"/>
    <col min="35" max="35" width="7.25" bestFit="1" customWidth="1"/>
    <col min="36" max="36" width="14.25" bestFit="1" customWidth="1"/>
    <col min="37" max="37" width="8.58203125" bestFit="1" customWidth="1"/>
    <col min="38" max="38" width="11.75" bestFit="1" customWidth="1"/>
    <col min="39" max="39" width="11" bestFit="1" customWidth="1"/>
  </cols>
  <sheetData>
    <row r="3" spans="1:5" x14ac:dyDescent="0.35">
      <c r="A3" t="s">
        <v>2029</v>
      </c>
      <c r="B3" t="s">
        <v>2050</v>
      </c>
    </row>
    <row r="5" spans="1:5" x14ac:dyDescent="0.35">
      <c r="A5" t="s">
        <v>2051</v>
      </c>
      <c r="B5" t="s">
        <v>2052</v>
      </c>
    </row>
    <row r="6" spans="1:5" x14ac:dyDescent="0.35">
      <c r="A6" t="s">
        <v>2053</v>
      </c>
      <c r="B6" t="s">
        <v>74</v>
      </c>
      <c r="C6" t="s">
        <v>14</v>
      </c>
      <c r="D6" t="s">
        <v>20</v>
      </c>
      <c r="E6" t="s">
        <v>2054</v>
      </c>
    </row>
    <row r="7" spans="1:5" x14ac:dyDescent="0.35">
      <c r="A7" s="5" t="s">
        <v>2089</v>
      </c>
      <c r="B7">
        <v>6</v>
      </c>
      <c r="C7">
        <v>36</v>
      </c>
      <c r="D7">
        <v>49</v>
      </c>
      <c r="E7">
        <v>91</v>
      </c>
    </row>
    <row r="8" spans="1:5" x14ac:dyDescent="0.35">
      <c r="A8" s="5" t="s">
        <v>2090</v>
      </c>
      <c r="B8">
        <v>7</v>
      </c>
      <c r="C8">
        <v>28</v>
      </c>
      <c r="D8">
        <v>44</v>
      </c>
      <c r="E8">
        <v>79</v>
      </c>
    </row>
    <row r="9" spans="1:5" x14ac:dyDescent="0.35">
      <c r="A9" s="5" t="s">
        <v>2091</v>
      </c>
      <c r="B9">
        <v>4</v>
      </c>
      <c r="C9">
        <v>33</v>
      </c>
      <c r="D9">
        <v>49</v>
      </c>
      <c r="E9">
        <v>86</v>
      </c>
    </row>
    <row r="10" spans="1:5" x14ac:dyDescent="0.35">
      <c r="A10" s="5" t="s">
        <v>2092</v>
      </c>
      <c r="B10">
        <v>1</v>
      </c>
      <c r="C10">
        <v>30</v>
      </c>
      <c r="D10">
        <v>46</v>
      </c>
      <c r="E10">
        <v>77</v>
      </c>
    </row>
    <row r="11" spans="1:5" x14ac:dyDescent="0.35">
      <c r="A11" s="5" t="s">
        <v>2093</v>
      </c>
      <c r="B11">
        <v>3</v>
      </c>
      <c r="C11">
        <v>35</v>
      </c>
      <c r="D11">
        <v>46</v>
      </c>
      <c r="E11">
        <v>84</v>
      </c>
    </row>
    <row r="12" spans="1:5" x14ac:dyDescent="0.35">
      <c r="A12" s="5" t="s">
        <v>2094</v>
      </c>
      <c r="B12">
        <v>3</v>
      </c>
      <c r="C12">
        <v>28</v>
      </c>
      <c r="D12">
        <v>55</v>
      </c>
      <c r="E12">
        <v>86</v>
      </c>
    </row>
    <row r="13" spans="1:5" x14ac:dyDescent="0.35">
      <c r="A13" s="5" t="s">
        <v>2095</v>
      </c>
      <c r="B13">
        <v>4</v>
      </c>
      <c r="C13">
        <v>31</v>
      </c>
      <c r="D13">
        <v>58</v>
      </c>
      <c r="E13">
        <v>93</v>
      </c>
    </row>
    <row r="14" spans="1:5" x14ac:dyDescent="0.35">
      <c r="A14" s="5" t="s">
        <v>2096</v>
      </c>
      <c r="B14">
        <v>8</v>
      </c>
      <c r="C14">
        <v>35</v>
      </c>
      <c r="D14">
        <v>41</v>
      </c>
      <c r="E14">
        <v>84</v>
      </c>
    </row>
    <row r="15" spans="1:5" x14ac:dyDescent="0.35">
      <c r="A15" s="5" t="s">
        <v>2097</v>
      </c>
      <c r="B15">
        <v>5</v>
      </c>
      <c r="C15">
        <v>23</v>
      </c>
      <c r="D15">
        <v>45</v>
      </c>
      <c r="E15">
        <v>73</v>
      </c>
    </row>
    <row r="16" spans="1:5" x14ac:dyDescent="0.35">
      <c r="A16" s="5" t="s">
        <v>2098</v>
      </c>
      <c r="B16">
        <v>6</v>
      </c>
      <c r="C16">
        <v>26</v>
      </c>
      <c r="D16">
        <v>45</v>
      </c>
      <c r="E16">
        <v>77</v>
      </c>
    </row>
    <row r="17" spans="1:5" x14ac:dyDescent="0.35">
      <c r="A17" s="5" t="s">
        <v>2099</v>
      </c>
      <c r="B17">
        <v>3</v>
      </c>
      <c r="C17">
        <v>27</v>
      </c>
      <c r="D17">
        <v>45</v>
      </c>
      <c r="E17">
        <v>75</v>
      </c>
    </row>
    <row r="18" spans="1:5" x14ac:dyDescent="0.35">
      <c r="A18" s="5" t="s">
        <v>2100</v>
      </c>
      <c r="B18">
        <v>7</v>
      </c>
      <c r="C18">
        <v>32</v>
      </c>
      <c r="D18">
        <v>42</v>
      </c>
      <c r="E18">
        <v>81</v>
      </c>
    </row>
    <row r="19" spans="1:5" x14ac:dyDescent="0.35">
      <c r="A19" s="5" t="s">
        <v>2054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C918-1718-49CE-B801-604E5052DA03}">
  <sheetPr codeName="Sheet6"/>
  <dimension ref="A1:G1002"/>
  <sheetViews>
    <sheetView tabSelected="1" workbookViewId="0">
      <selection activeCell="G39" sqref="G39"/>
    </sheetView>
  </sheetViews>
  <sheetFormatPr defaultRowHeight="15.5" x14ac:dyDescent="0.35"/>
  <cols>
    <col min="1" max="1" width="12.75" bestFit="1" customWidth="1"/>
    <col min="2" max="2" width="18.25" bestFit="1" customWidth="1"/>
    <col min="3" max="3" width="14.08203125" bestFit="1" customWidth="1"/>
    <col min="4" max="4" width="19.75" bestFit="1" customWidth="1"/>
    <col min="6" max="7" width="37.5" bestFit="1" customWidth="1"/>
  </cols>
  <sheetData>
    <row r="1" spans="1:7" s="7" customFormat="1" ht="21" x14ac:dyDescent="0.5">
      <c r="A1" s="6" t="s">
        <v>4</v>
      </c>
      <c r="B1" s="6" t="s">
        <v>2101</v>
      </c>
      <c r="C1" s="7" t="s">
        <v>2102</v>
      </c>
      <c r="D1" s="7" t="s">
        <v>2103</v>
      </c>
      <c r="F1" s="7" t="s">
        <v>2104</v>
      </c>
      <c r="G1" s="7" t="s">
        <v>2105</v>
      </c>
    </row>
    <row r="2" spans="1:7" ht="18.5" hidden="1" x14ac:dyDescent="0.45">
      <c r="A2" s="8" t="s">
        <v>14</v>
      </c>
      <c r="B2" s="8">
        <v>0</v>
      </c>
      <c r="C2" s="8" t="s">
        <v>14</v>
      </c>
      <c r="D2" s="8">
        <v>0</v>
      </c>
    </row>
    <row r="3" spans="1:7" ht="18.5" x14ac:dyDescent="0.45">
      <c r="A3" s="8" t="s">
        <v>20</v>
      </c>
      <c r="B3" s="8">
        <v>158</v>
      </c>
      <c r="C3" s="8" t="s">
        <v>14</v>
      </c>
      <c r="D3" s="8">
        <v>0</v>
      </c>
      <c r="F3" t="s">
        <v>2106</v>
      </c>
      <c r="G3" t="s">
        <v>2106</v>
      </c>
    </row>
    <row r="4" spans="1:7" ht="18.5" x14ac:dyDescent="0.45">
      <c r="A4" s="8" t="s">
        <v>20</v>
      </c>
      <c r="B4" s="8">
        <v>1425</v>
      </c>
      <c r="C4" s="8" t="s">
        <v>14</v>
      </c>
      <c r="D4" s="8">
        <v>24</v>
      </c>
      <c r="F4" s="9">
        <f>AVERAGE(B3:B997)</f>
        <v>728.90251256281408</v>
      </c>
      <c r="G4" s="9">
        <f>AVERAGE(D3:D366)</f>
        <v>585.61538461538464</v>
      </c>
    </row>
    <row r="5" spans="1:7" ht="18.5" hidden="1" x14ac:dyDescent="0.45">
      <c r="A5" s="8" t="s">
        <v>14</v>
      </c>
      <c r="B5" s="8">
        <v>24</v>
      </c>
      <c r="C5" s="8" t="s">
        <v>14</v>
      </c>
      <c r="D5" s="8">
        <v>53</v>
      </c>
    </row>
    <row r="6" spans="1:7" ht="18.5" hidden="1" x14ac:dyDescent="0.45">
      <c r="A6" s="8" t="s">
        <v>14</v>
      </c>
      <c r="B6" s="8">
        <v>53</v>
      </c>
      <c r="C6" s="8" t="s">
        <v>14</v>
      </c>
      <c r="D6" s="8">
        <v>18</v>
      </c>
    </row>
    <row r="7" spans="1:7" ht="18.5" x14ac:dyDescent="0.45">
      <c r="A7" s="8" t="s">
        <v>20</v>
      </c>
      <c r="B7" s="8">
        <v>174</v>
      </c>
      <c r="C7" s="8" t="s">
        <v>14</v>
      </c>
      <c r="D7" s="8">
        <v>44</v>
      </c>
      <c r="F7" t="s">
        <v>2107</v>
      </c>
      <c r="G7" t="s">
        <v>2107</v>
      </c>
    </row>
    <row r="8" spans="1:7" ht="18.5" hidden="1" x14ac:dyDescent="0.45">
      <c r="A8" s="8" t="s">
        <v>14</v>
      </c>
      <c r="B8" s="8">
        <v>18</v>
      </c>
      <c r="C8" s="8" t="s">
        <v>14</v>
      </c>
      <c r="D8" s="8">
        <v>27</v>
      </c>
    </row>
    <row r="9" spans="1:7" ht="18.5" x14ac:dyDescent="0.45">
      <c r="A9" s="8" t="s">
        <v>20</v>
      </c>
      <c r="B9" s="8">
        <v>227</v>
      </c>
      <c r="C9" s="8" t="s">
        <v>14</v>
      </c>
      <c r="D9" s="8">
        <v>55</v>
      </c>
      <c r="F9">
        <f>MEDIAN(B3:B997)</f>
        <v>185</v>
      </c>
      <c r="G9">
        <f>MEDIAN(D3:D366)</f>
        <v>114.5</v>
      </c>
    </row>
    <row r="10" spans="1:7" ht="18.5" hidden="1" x14ac:dyDescent="0.45">
      <c r="A10" s="8" t="s">
        <v>47</v>
      </c>
      <c r="B10" s="8">
        <v>708</v>
      </c>
      <c r="C10" s="8" t="s">
        <v>14</v>
      </c>
      <c r="D10" s="8">
        <v>200</v>
      </c>
    </row>
    <row r="11" spans="1:7" ht="18.5" hidden="1" x14ac:dyDescent="0.45">
      <c r="A11" s="8" t="s">
        <v>14</v>
      </c>
      <c r="B11" s="8">
        <v>44</v>
      </c>
      <c r="C11" s="8" t="s">
        <v>14</v>
      </c>
      <c r="D11" s="8">
        <v>452</v>
      </c>
    </row>
    <row r="12" spans="1:7" ht="18.5" x14ac:dyDescent="0.45">
      <c r="A12" s="8" t="s">
        <v>20</v>
      </c>
      <c r="B12" s="8">
        <v>220</v>
      </c>
      <c r="C12" s="8" t="s">
        <v>14</v>
      </c>
      <c r="D12" s="8">
        <v>674</v>
      </c>
      <c r="F12" t="s">
        <v>2108</v>
      </c>
      <c r="G12" t="s">
        <v>2108</v>
      </c>
    </row>
    <row r="13" spans="1:7" ht="18.5" hidden="1" x14ac:dyDescent="0.45">
      <c r="A13" s="8" t="s">
        <v>14</v>
      </c>
      <c r="B13" s="8">
        <v>27</v>
      </c>
      <c r="C13" s="8" t="s">
        <v>14</v>
      </c>
      <c r="D13" s="8">
        <v>558</v>
      </c>
    </row>
    <row r="14" spans="1:7" ht="18.5" hidden="1" x14ac:dyDescent="0.45">
      <c r="A14" s="8" t="s">
        <v>14</v>
      </c>
      <c r="B14" s="8">
        <v>55</v>
      </c>
      <c r="C14" s="8" t="s">
        <v>14</v>
      </c>
      <c r="D14" s="8">
        <v>15</v>
      </c>
    </row>
    <row r="15" spans="1:7" ht="18.5" x14ac:dyDescent="0.45">
      <c r="A15" s="8" t="s">
        <v>20</v>
      </c>
      <c r="B15" s="8">
        <v>98</v>
      </c>
      <c r="C15" s="8" t="s">
        <v>14</v>
      </c>
      <c r="D15" s="8">
        <v>2307</v>
      </c>
      <c r="F15">
        <f>MIN(B3:B997)</f>
        <v>0</v>
      </c>
      <c r="G15">
        <f>MIN(D3:D366)</f>
        <v>0</v>
      </c>
    </row>
    <row r="16" spans="1:7" ht="18.5" hidden="1" x14ac:dyDescent="0.45">
      <c r="A16" s="8" t="s">
        <v>14</v>
      </c>
      <c r="B16" s="8">
        <v>200</v>
      </c>
      <c r="C16" s="8" t="s">
        <v>14</v>
      </c>
      <c r="D16" s="8">
        <v>88</v>
      </c>
    </row>
    <row r="17" spans="1:7" ht="18.5" hidden="1" x14ac:dyDescent="0.45">
      <c r="A17" s="8" t="s">
        <v>14</v>
      </c>
      <c r="B17" s="8">
        <v>452</v>
      </c>
      <c r="C17" s="8" t="s">
        <v>14</v>
      </c>
      <c r="D17" s="8">
        <v>48</v>
      </c>
    </row>
    <row r="18" spans="1:7" ht="18.5" x14ac:dyDescent="0.45">
      <c r="A18" s="8" t="s">
        <v>20</v>
      </c>
      <c r="B18" s="8">
        <v>100</v>
      </c>
      <c r="C18" s="8" t="s">
        <v>14</v>
      </c>
      <c r="D18" s="8">
        <v>1</v>
      </c>
      <c r="F18" t="s">
        <v>2109</v>
      </c>
      <c r="G18" t="s">
        <v>2109</v>
      </c>
    </row>
    <row r="19" spans="1:7" ht="18.5" x14ac:dyDescent="0.45">
      <c r="A19" s="8" t="s">
        <v>20</v>
      </c>
      <c r="B19" s="8">
        <v>1249</v>
      </c>
      <c r="C19" s="8" t="s">
        <v>14</v>
      </c>
      <c r="D19" s="8">
        <v>1467</v>
      </c>
      <c r="F19">
        <f>MAX(B3:B997)</f>
        <v>7295</v>
      </c>
      <c r="G19">
        <f>MAX(D3:D366)</f>
        <v>6080</v>
      </c>
    </row>
    <row r="20" spans="1:7" ht="18.5" hidden="1" x14ac:dyDescent="0.45">
      <c r="A20" s="8" t="s">
        <v>74</v>
      </c>
      <c r="B20" s="8">
        <v>135</v>
      </c>
      <c r="C20" s="8" t="s">
        <v>14</v>
      </c>
      <c r="D20" s="8">
        <v>75</v>
      </c>
    </row>
    <row r="21" spans="1:7" ht="18.5" hidden="1" x14ac:dyDescent="0.45">
      <c r="A21" s="8" t="s">
        <v>14</v>
      </c>
      <c r="B21" s="8">
        <v>674</v>
      </c>
      <c r="C21" s="8" t="s">
        <v>14</v>
      </c>
      <c r="D21" s="8">
        <v>120</v>
      </c>
    </row>
    <row r="22" spans="1:7" ht="18.5" x14ac:dyDescent="0.45">
      <c r="A22" s="8" t="s">
        <v>20</v>
      </c>
      <c r="B22" s="8">
        <v>1396</v>
      </c>
      <c r="C22" s="8" t="s">
        <v>14</v>
      </c>
      <c r="D22" s="8">
        <v>2253</v>
      </c>
      <c r="F22" t="s">
        <v>2110</v>
      </c>
      <c r="G22" t="s">
        <v>2110</v>
      </c>
    </row>
    <row r="23" spans="1:7" ht="18.5" hidden="1" x14ac:dyDescent="0.45">
      <c r="A23" s="8" t="s">
        <v>14</v>
      </c>
      <c r="B23" s="8">
        <v>558</v>
      </c>
      <c r="C23" s="8" t="s">
        <v>14</v>
      </c>
      <c r="D23" s="8">
        <v>5</v>
      </c>
    </row>
    <row r="24" spans="1:7" ht="18.5" x14ac:dyDescent="0.45">
      <c r="A24" s="8" t="s">
        <v>20</v>
      </c>
      <c r="B24" s="8">
        <v>890</v>
      </c>
      <c r="C24" s="8" t="s">
        <v>14</v>
      </c>
      <c r="D24" s="8">
        <v>38</v>
      </c>
      <c r="F24" s="9">
        <f>_xlfn.VAR.S(B3:B997)</f>
        <v>1299379.0599031374</v>
      </c>
      <c r="G24" s="9">
        <f>_xlfn.VAR.S(D3:D366)</f>
        <v>924113.45496927318</v>
      </c>
    </row>
    <row r="25" spans="1:7" ht="18.5" x14ac:dyDescent="0.45">
      <c r="A25" s="8" t="s">
        <v>20</v>
      </c>
      <c r="B25" s="8">
        <v>142</v>
      </c>
      <c r="C25" s="8" t="s">
        <v>14</v>
      </c>
      <c r="D25" s="8">
        <v>12</v>
      </c>
      <c r="F25" t="s">
        <v>2111</v>
      </c>
      <c r="G25" t="s">
        <v>2111</v>
      </c>
    </row>
    <row r="26" spans="1:7" ht="18.5" x14ac:dyDescent="0.45">
      <c r="A26" s="8" t="s">
        <v>20</v>
      </c>
      <c r="B26" s="8">
        <v>2673</v>
      </c>
      <c r="C26" s="8" t="s">
        <v>14</v>
      </c>
      <c r="D26" s="8">
        <v>1684</v>
      </c>
      <c r="F26" s="9">
        <f>_xlfn.STDEV.S(B3:B997)</f>
        <v>1139.9030923298424</v>
      </c>
      <c r="G26" s="9">
        <f>_xlfn.STDEV.S(D3:D366)</f>
        <v>961.30819978260524</v>
      </c>
    </row>
    <row r="27" spans="1:7" ht="18.5" x14ac:dyDescent="0.45">
      <c r="A27" s="8" t="s">
        <v>20</v>
      </c>
      <c r="B27" s="8">
        <v>163</v>
      </c>
      <c r="C27" s="8" t="s">
        <v>14</v>
      </c>
      <c r="D27" s="8">
        <v>56</v>
      </c>
    </row>
    <row r="28" spans="1:7" ht="18.5" hidden="1" x14ac:dyDescent="0.45">
      <c r="A28" s="8" t="s">
        <v>74</v>
      </c>
      <c r="B28" s="8">
        <v>1480</v>
      </c>
      <c r="C28" s="8" t="s">
        <v>14</v>
      </c>
      <c r="D28" s="8">
        <v>838</v>
      </c>
    </row>
    <row r="29" spans="1:7" ht="18.5" hidden="1" x14ac:dyDescent="0.45">
      <c r="A29" s="8" t="s">
        <v>14</v>
      </c>
      <c r="B29" s="8">
        <v>15</v>
      </c>
      <c r="C29" s="8" t="s">
        <v>14</v>
      </c>
      <c r="D29" s="8">
        <v>1000</v>
      </c>
    </row>
    <row r="30" spans="1:7" ht="18.5" x14ac:dyDescent="0.45">
      <c r="A30" s="8" t="s">
        <v>20</v>
      </c>
      <c r="B30" s="8">
        <v>2220</v>
      </c>
      <c r="C30" s="8" t="s">
        <v>14</v>
      </c>
      <c r="D30" s="8">
        <v>1482</v>
      </c>
      <c r="F30" t="s">
        <v>2112</v>
      </c>
    </row>
    <row r="31" spans="1:7" ht="18.5" x14ac:dyDescent="0.45">
      <c r="A31" s="8" t="s">
        <v>20</v>
      </c>
      <c r="B31" s="8">
        <v>1606</v>
      </c>
      <c r="C31" s="8" t="s">
        <v>14</v>
      </c>
      <c r="D31" s="8">
        <v>106</v>
      </c>
      <c r="F31" t="s">
        <v>2113</v>
      </c>
    </row>
    <row r="32" spans="1:7" ht="18.5" x14ac:dyDescent="0.45">
      <c r="A32" s="8" t="s">
        <v>20</v>
      </c>
      <c r="B32" s="8">
        <v>129</v>
      </c>
      <c r="C32" s="8" t="s">
        <v>14</v>
      </c>
      <c r="D32" s="8">
        <v>679</v>
      </c>
      <c r="F32" t="s">
        <v>2114</v>
      </c>
    </row>
    <row r="33" spans="1:4" ht="18.5" x14ac:dyDescent="0.45">
      <c r="A33" s="8" t="s">
        <v>20</v>
      </c>
      <c r="B33" s="8">
        <v>226</v>
      </c>
      <c r="C33" s="8" t="s">
        <v>14</v>
      </c>
      <c r="D33" s="8">
        <v>1220</v>
      </c>
    </row>
    <row r="34" spans="1:4" ht="18.5" hidden="1" x14ac:dyDescent="0.45">
      <c r="A34" s="8" t="s">
        <v>14</v>
      </c>
      <c r="B34" s="8">
        <v>2307</v>
      </c>
      <c r="C34" s="8" t="s">
        <v>14</v>
      </c>
      <c r="D34" s="8">
        <v>1</v>
      </c>
    </row>
    <row r="35" spans="1:4" ht="18.5" x14ac:dyDescent="0.45">
      <c r="A35" s="8" t="s">
        <v>20</v>
      </c>
      <c r="B35" s="8">
        <v>5419</v>
      </c>
      <c r="C35" s="8" t="s">
        <v>14</v>
      </c>
      <c r="D35" s="8">
        <v>37</v>
      </c>
    </row>
    <row r="36" spans="1:4" ht="18.5" x14ac:dyDescent="0.45">
      <c r="A36" s="8" t="s">
        <v>20</v>
      </c>
      <c r="B36" s="8">
        <v>165</v>
      </c>
      <c r="C36" s="8" t="s">
        <v>14</v>
      </c>
      <c r="D36" s="8">
        <v>60</v>
      </c>
    </row>
    <row r="37" spans="1:4" ht="18.5" x14ac:dyDescent="0.45">
      <c r="A37" s="8" t="s">
        <v>20</v>
      </c>
      <c r="B37" s="8">
        <v>1965</v>
      </c>
      <c r="C37" s="8" t="s">
        <v>14</v>
      </c>
      <c r="D37" s="8">
        <v>296</v>
      </c>
    </row>
    <row r="38" spans="1:4" ht="18.5" x14ac:dyDescent="0.45">
      <c r="A38" s="8" t="s">
        <v>20</v>
      </c>
      <c r="B38" s="8">
        <v>16</v>
      </c>
      <c r="C38" s="8" t="s">
        <v>14</v>
      </c>
      <c r="D38" s="8">
        <v>3304</v>
      </c>
    </row>
    <row r="39" spans="1:4" ht="18.5" x14ac:dyDescent="0.45">
      <c r="A39" s="8" t="s">
        <v>20</v>
      </c>
      <c r="B39" s="8">
        <v>107</v>
      </c>
      <c r="C39" s="8" t="s">
        <v>14</v>
      </c>
      <c r="D39" s="8">
        <v>73</v>
      </c>
    </row>
    <row r="40" spans="1:4" ht="18.5" x14ac:dyDescent="0.45">
      <c r="A40" s="8" t="s">
        <v>20</v>
      </c>
      <c r="B40" s="8">
        <v>134</v>
      </c>
      <c r="C40" s="8" t="s">
        <v>14</v>
      </c>
      <c r="D40" s="8">
        <v>3387</v>
      </c>
    </row>
    <row r="41" spans="1:4" ht="18.5" hidden="1" x14ac:dyDescent="0.45">
      <c r="A41" s="8" t="s">
        <v>14</v>
      </c>
      <c r="B41" s="8">
        <v>88</v>
      </c>
      <c r="C41" s="8" t="s">
        <v>14</v>
      </c>
      <c r="D41" s="8">
        <v>662</v>
      </c>
    </row>
    <row r="42" spans="1:4" ht="18.5" x14ac:dyDescent="0.45">
      <c r="A42" s="8" t="s">
        <v>20</v>
      </c>
      <c r="B42" s="8">
        <v>198</v>
      </c>
      <c r="C42" s="8" t="s">
        <v>14</v>
      </c>
      <c r="D42" s="8">
        <v>774</v>
      </c>
    </row>
    <row r="43" spans="1:4" ht="18.5" x14ac:dyDescent="0.45">
      <c r="A43" s="8" t="s">
        <v>20</v>
      </c>
      <c r="B43" s="8">
        <v>111</v>
      </c>
      <c r="C43" s="8" t="s">
        <v>14</v>
      </c>
      <c r="D43" s="8">
        <v>672</v>
      </c>
    </row>
    <row r="44" spans="1:4" ht="18.5" x14ac:dyDescent="0.45">
      <c r="A44" s="8" t="s">
        <v>20</v>
      </c>
      <c r="B44" s="8">
        <v>222</v>
      </c>
      <c r="C44" s="8" t="s">
        <v>14</v>
      </c>
      <c r="D44" s="8">
        <v>940</v>
      </c>
    </row>
    <row r="45" spans="1:4" ht="18.5" x14ac:dyDescent="0.45">
      <c r="A45" s="8" t="s">
        <v>20</v>
      </c>
      <c r="B45" s="8">
        <v>6212</v>
      </c>
      <c r="C45" s="8" t="s">
        <v>14</v>
      </c>
      <c r="D45" s="8">
        <v>117</v>
      </c>
    </row>
    <row r="46" spans="1:4" ht="18.5" x14ac:dyDescent="0.45">
      <c r="A46" s="8" t="s">
        <v>20</v>
      </c>
      <c r="B46" s="8">
        <v>98</v>
      </c>
      <c r="C46" s="8" t="s">
        <v>14</v>
      </c>
      <c r="D46" s="8">
        <v>115</v>
      </c>
    </row>
    <row r="47" spans="1:4" ht="18.5" hidden="1" x14ac:dyDescent="0.45">
      <c r="A47" s="8" t="s">
        <v>14</v>
      </c>
      <c r="B47" s="8">
        <v>48</v>
      </c>
      <c r="C47" s="8" t="s">
        <v>14</v>
      </c>
      <c r="D47" s="8">
        <v>326</v>
      </c>
    </row>
    <row r="48" spans="1:4" ht="18.5" x14ac:dyDescent="0.45">
      <c r="A48" s="8" t="s">
        <v>20</v>
      </c>
      <c r="B48" s="8">
        <v>92</v>
      </c>
      <c r="C48" s="8" t="s">
        <v>14</v>
      </c>
      <c r="D48" s="8">
        <v>1</v>
      </c>
    </row>
    <row r="49" spans="1:4" ht="18.5" x14ac:dyDescent="0.45">
      <c r="A49" s="8" t="s">
        <v>20</v>
      </c>
      <c r="B49" s="8">
        <v>149</v>
      </c>
      <c r="C49" s="8" t="s">
        <v>14</v>
      </c>
      <c r="D49" s="8">
        <v>1467</v>
      </c>
    </row>
    <row r="50" spans="1:4" ht="18.5" x14ac:dyDescent="0.45">
      <c r="A50" s="8" t="s">
        <v>20</v>
      </c>
      <c r="B50" s="8">
        <v>2431</v>
      </c>
      <c r="C50" s="8" t="s">
        <v>14</v>
      </c>
      <c r="D50" s="8">
        <v>5681</v>
      </c>
    </row>
    <row r="51" spans="1:4" ht="18.5" x14ac:dyDescent="0.45">
      <c r="A51" s="8" t="s">
        <v>20</v>
      </c>
      <c r="B51" s="8">
        <v>303</v>
      </c>
      <c r="C51" s="8" t="s">
        <v>14</v>
      </c>
      <c r="D51" s="8">
        <v>1059</v>
      </c>
    </row>
    <row r="52" spans="1:4" ht="18.5" hidden="1" x14ac:dyDescent="0.45">
      <c r="A52" s="8" t="s">
        <v>14</v>
      </c>
      <c r="B52" s="8">
        <v>1</v>
      </c>
      <c r="C52" s="8" t="s">
        <v>14</v>
      </c>
      <c r="D52" s="8">
        <v>1194</v>
      </c>
    </row>
    <row r="53" spans="1:4" ht="18.5" hidden="1" x14ac:dyDescent="0.45">
      <c r="A53" s="8" t="s">
        <v>14</v>
      </c>
      <c r="B53" s="8">
        <v>1467</v>
      </c>
      <c r="C53" s="8" t="s">
        <v>14</v>
      </c>
      <c r="D53" s="8">
        <v>30</v>
      </c>
    </row>
    <row r="54" spans="1:4" ht="18.5" hidden="1" x14ac:dyDescent="0.45">
      <c r="A54" s="8" t="s">
        <v>14</v>
      </c>
      <c r="B54" s="8">
        <v>75</v>
      </c>
      <c r="C54" s="8" t="s">
        <v>14</v>
      </c>
      <c r="D54" s="8">
        <v>75</v>
      </c>
    </row>
    <row r="55" spans="1:4" ht="18.5" x14ac:dyDescent="0.45">
      <c r="A55" s="8" t="s">
        <v>20</v>
      </c>
      <c r="B55" s="8">
        <v>209</v>
      </c>
      <c r="C55" s="8" t="s">
        <v>14</v>
      </c>
      <c r="D55" s="8">
        <v>955</v>
      </c>
    </row>
    <row r="56" spans="1:4" ht="18.5" hidden="1" x14ac:dyDescent="0.45">
      <c r="A56" s="8" t="s">
        <v>14</v>
      </c>
      <c r="B56" s="8">
        <v>120</v>
      </c>
      <c r="C56" s="8" t="s">
        <v>14</v>
      </c>
      <c r="D56" s="8">
        <v>67</v>
      </c>
    </row>
    <row r="57" spans="1:4" ht="18.5" x14ac:dyDescent="0.45">
      <c r="A57" s="8" t="s">
        <v>20</v>
      </c>
      <c r="B57" s="8">
        <v>131</v>
      </c>
      <c r="C57" s="8" t="s">
        <v>14</v>
      </c>
      <c r="D57" s="8">
        <v>5</v>
      </c>
    </row>
    <row r="58" spans="1:4" ht="18.5" x14ac:dyDescent="0.45">
      <c r="A58" s="8" t="s">
        <v>20</v>
      </c>
      <c r="B58" s="8">
        <v>164</v>
      </c>
      <c r="C58" s="8" t="s">
        <v>14</v>
      </c>
      <c r="D58" s="8">
        <v>26</v>
      </c>
    </row>
    <row r="59" spans="1:4" ht="18.5" x14ac:dyDescent="0.45">
      <c r="A59" s="8" t="s">
        <v>20</v>
      </c>
      <c r="B59" s="8">
        <v>201</v>
      </c>
      <c r="C59" s="8" t="s">
        <v>14</v>
      </c>
      <c r="D59" s="8">
        <v>1130</v>
      </c>
    </row>
    <row r="60" spans="1:4" ht="18.5" x14ac:dyDescent="0.45">
      <c r="A60" s="8" t="s">
        <v>20</v>
      </c>
      <c r="B60" s="8">
        <v>211</v>
      </c>
      <c r="C60" s="8" t="s">
        <v>14</v>
      </c>
      <c r="D60" s="8">
        <v>782</v>
      </c>
    </row>
    <row r="61" spans="1:4" ht="18.5" x14ac:dyDescent="0.45">
      <c r="A61" s="8" t="s">
        <v>20</v>
      </c>
      <c r="B61" s="8">
        <v>128</v>
      </c>
      <c r="C61" s="8" t="s">
        <v>14</v>
      </c>
      <c r="D61" s="8">
        <v>210</v>
      </c>
    </row>
    <row r="62" spans="1:4" ht="18.5" x14ac:dyDescent="0.45">
      <c r="A62" s="8" t="s">
        <v>20</v>
      </c>
      <c r="B62" s="8">
        <v>1600</v>
      </c>
      <c r="C62" s="8" t="s">
        <v>14</v>
      </c>
      <c r="D62" s="8">
        <v>136</v>
      </c>
    </row>
    <row r="63" spans="1:4" ht="18.5" hidden="1" x14ac:dyDescent="0.45">
      <c r="A63" s="8" t="s">
        <v>14</v>
      </c>
      <c r="B63" s="8">
        <v>2253</v>
      </c>
      <c r="C63" s="8" t="s">
        <v>14</v>
      </c>
      <c r="D63" s="8">
        <v>86</v>
      </c>
    </row>
    <row r="64" spans="1:4" ht="18.5" x14ac:dyDescent="0.45">
      <c r="A64" s="8" t="s">
        <v>20</v>
      </c>
      <c r="B64" s="8">
        <v>249</v>
      </c>
      <c r="C64" s="8" t="s">
        <v>14</v>
      </c>
      <c r="D64" s="8">
        <v>19</v>
      </c>
    </row>
    <row r="65" spans="1:4" ht="18.5" hidden="1" x14ac:dyDescent="0.45">
      <c r="A65" s="8" t="s">
        <v>14</v>
      </c>
      <c r="B65" s="8">
        <v>5</v>
      </c>
      <c r="C65" s="8" t="s">
        <v>14</v>
      </c>
      <c r="D65" s="8">
        <v>886</v>
      </c>
    </row>
    <row r="66" spans="1:4" ht="18.5" hidden="1" x14ac:dyDescent="0.45">
      <c r="A66" s="8" t="s">
        <v>14</v>
      </c>
      <c r="B66" s="8">
        <v>38</v>
      </c>
      <c r="C66" s="8" t="s">
        <v>14</v>
      </c>
      <c r="D66" s="8">
        <v>35</v>
      </c>
    </row>
    <row r="67" spans="1:4" ht="18.5" x14ac:dyDescent="0.45">
      <c r="A67" s="8" t="s">
        <v>20</v>
      </c>
      <c r="B67" s="8">
        <v>236</v>
      </c>
      <c r="C67" s="8" t="s">
        <v>14</v>
      </c>
      <c r="D67" s="8">
        <v>24</v>
      </c>
    </row>
    <row r="68" spans="1:4" ht="18.5" hidden="1" x14ac:dyDescent="0.45">
      <c r="A68" s="8" t="s">
        <v>14</v>
      </c>
      <c r="B68" s="8">
        <v>12</v>
      </c>
      <c r="C68" s="8" t="s">
        <v>14</v>
      </c>
      <c r="D68" s="8">
        <v>86</v>
      </c>
    </row>
    <row r="69" spans="1:4" ht="18.5" x14ac:dyDescent="0.45">
      <c r="A69" s="8" t="s">
        <v>20</v>
      </c>
      <c r="B69" s="8">
        <v>4065</v>
      </c>
      <c r="C69" s="8" t="s">
        <v>14</v>
      </c>
      <c r="D69" s="8">
        <v>243</v>
      </c>
    </row>
    <row r="70" spans="1:4" ht="18.5" x14ac:dyDescent="0.45">
      <c r="A70" s="8" t="s">
        <v>20</v>
      </c>
      <c r="B70" s="8">
        <v>246</v>
      </c>
      <c r="C70" s="8" t="s">
        <v>14</v>
      </c>
      <c r="D70" s="8">
        <v>65</v>
      </c>
    </row>
    <row r="71" spans="1:4" ht="18.5" hidden="1" x14ac:dyDescent="0.45">
      <c r="A71" s="8" t="s">
        <v>74</v>
      </c>
      <c r="B71" s="8">
        <v>17</v>
      </c>
      <c r="C71" s="8" t="s">
        <v>14</v>
      </c>
      <c r="D71" s="8">
        <v>100</v>
      </c>
    </row>
    <row r="72" spans="1:4" ht="18.5" x14ac:dyDescent="0.45">
      <c r="A72" s="8" t="s">
        <v>20</v>
      </c>
      <c r="B72" s="8">
        <v>2475</v>
      </c>
      <c r="C72" s="8" t="s">
        <v>14</v>
      </c>
      <c r="D72" s="8">
        <v>168</v>
      </c>
    </row>
    <row r="73" spans="1:4" ht="18.5" x14ac:dyDescent="0.45">
      <c r="A73" s="8" t="s">
        <v>20</v>
      </c>
      <c r="B73" s="8">
        <v>76</v>
      </c>
      <c r="C73" s="8" t="s">
        <v>14</v>
      </c>
      <c r="D73" s="8">
        <v>13</v>
      </c>
    </row>
    <row r="74" spans="1:4" ht="18.5" x14ac:dyDescent="0.45">
      <c r="A74" s="8" t="s">
        <v>20</v>
      </c>
      <c r="B74" s="8">
        <v>54</v>
      </c>
      <c r="C74" s="8" t="s">
        <v>14</v>
      </c>
      <c r="D74" s="8">
        <v>1</v>
      </c>
    </row>
    <row r="75" spans="1:4" ht="18.5" x14ac:dyDescent="0.45">
      <c r="A75" s="8" t="s">
        <v>20</v>
      </c>
      <c r="B75" s="8">
        <v>88</v>
      </c>
      <c r="C75" s="8" t="s">
        <v>14</v>
      </c>
      <c r="D75" s="8">
        <v>40</v>
      </c>
    </row>
    <row r="76" spans="1:4" ht="18.5" x14ac:dyDescent="0.45">
      <c r="A76" s="8" t="s">
        <v>20</v>
      </c>
      <c r="B76" s="8">
        <v>85</v>
      </c>
      <c r="C76" s="8" t="s">
        <v>14</v>
      </c>
      <c r="D76" s="8">
        <v>226</v>
      </c>
    </row>
    <row r="77" spans="1:4" ht="18.5" x14ac:dyDescent="0.45">
      <c r="A77" s="8" t="s">
        <v>20</v>
      </c>
      <c r="B77" s="8">
        <v>170</v>
      </c>
      <c r="C77" s="8" t="s">
        <v>14</v>
      </c>
      <c r="D77" s="8">
        <v>1625</v>
      </c>
    </row>
    <row r="78" spans="1:4" ht="18.5" hidden="1" x14ac:dyDescent="0.45">
      <c r="A78" s="8" t="s">
        <v>14</v>
      </c>
      <c r="B78" s="8">
        <v>1684</v>
      </c>
      <c r="C78" s="8" t="s">
        <v>14</v>
      </c>
      <c r="D78" s="8">
        <v>143</v>
      </c>
    </row>
    <row r="79" spans="1:4" ht="18.5" hidden="1" x14ac:dyDescent="0.45">
      <c r="A79" s="8" t="s">
        <v>14</v>
      </c>
      <c r="B79" s="8">
        <v>56</v>
      </c>
      <c r="C79" s="8" t="s">
        <v>14</v>
      </c>
      <c r="D79" s="8">
        <v>934</v>
      </c>
    </row>
    <row r="80" spans="1:4" ht="18.5" x14ac:dyDescent="0.45">
      <c r="A80" s="8" t="s">
        <v>20</v>
      </c>
      <c r="B80" s="8">
        <v>330</v>
      </c>
      <c r="C80" s="8" t="s">
        <v>14</v>
      </c>
      <c r="D80" s="8">
        <v>17</v>
      </c>
    </row>
    <row r="81" spans="1:4" ht="18.5" hidden="1" x14ac:dyDescent="0.45">
      <c r="A81" s="8" t="s">
        <v>14</v>
      </c>
      <c r="B81" s="8">
        <v>838</v>
      </c>
      <c r="C81" s="8" t="s">
        <v>14</v>
      </c>
      <c r="D81" s="8">
        <v>2179</v>
      </c>
    </row>
    <row r="82" spans="1:4" ht="18.5" x14ac:dyDescent="0.45">
      <c r="A82" s="8" t="s">
        <v>20</v>
      </c>
      <c r="B82" s="8">
        <v>127</v>
      </c>
      <c r="C82" s="8" t="s">
        <v>14</v>
      </c>
      <c r="D82" s="8">
        <v>931</v>
      </c>
    </row>
    <row r="83" spans="1:4" ht="18.5" x14ac:dyDescent="0.45">
      <c r="A83" s="8" t="s">
        <v>20</v>
      </c>
      <c r="B83" s="8">
        <v>411</v>
      </c>
      <c r="C83" s="8" t="s">
        <v>14</v>
      </c>
      <c r="D83" s="8">
        <v>92</v>
      </c>
    </row>
    <row r="84" spans="1:4" ht="18.5" x14ac:dyDescent="0.45">
      <c r="A84" s="8" t="s">
        <v>20</v>
      </c>
      <c r="B84" s="8">
        <v>180</v>
      </c>
      <c r="C84" s="8" t="s">
        <v>14</v>
      </c>
      <c r="D84" s="8">
        <v>57</v>
      </c>
    </row>
    <row r="85" spans="1:4" ht="18.5" hidden="1" x14ac:dyDescent="0.45">
      <c r="A85" s="8" t="s">
        <v>14</v>
      </c>
      <c r="B85" s="8">
        <v>1000</v>
      </c>
      <c r="C85" s="8" t="s">
        <v>14</v>
      </c>
      <c r="D85" s="8">
        <v>41</v>
      </c>
    </row>
    <row r="86" spans="1:4" ht="18.5" x14ac:dyDescent="0.45">
      <c r="A86" s="8" t="s">
        <v>20</v>
      </c>
      <c r="B86" s="8">
        <v>374</v>
      </c>
      <c r="C86" s="8" t="s">
        <v>14</v>
      </c>
      <c r="D86" s="8">
        <v>1</v>
      </c>
    </row>
    <row r="87" spans="1:4" ht="18.5" x14ac:dyDescent="0.45">
      <c r="A87" s="8" t="s">
        <v>20</v>
      </c>
      <c r="B87" s="8">
        <v>71</v>
      </c>
      <c r="C87" s="8" t="s">
        <v>14</v>
      </c>
      <c r="D87" s="8">
        <v>101</v>
      </c>
    </row>
    <row r="88" spans="1:4" ht="18.5" x14ac:dyDescent="0.45">
      <c r="A88" s="8" t="s">
        <v>20</v>
      </c>
      <c r="B88" s="8">
        <v>203</v>
      </c>
      <c r="C88" s="8" t="s">
        <v>14</v>
      </c>
      <c r="D88" s="8">
        <v>1335</v>
      </c>
    </row>
    <row r="89" spans="1:4" ht="18.5" hidden="1" x14ac:dyDescent="0.45">
      <c r="A89" s="8" t="s">
        <v>14</v>
      </c>
      <c r="B89" s="8">
        <v>1482</v>
      </c>
      <c r="C89" s="8" t="s">
        <v>14</v>
      </c>
      <c r="D89" s="8">
        <v>15</v>
      </c>
    </row>
    <row r="90" spans="1:4" ht="18.5" x14ac:dyDescent="0.45">
      <c r="A90" s="8" t="s">
        <v>20</v>
      </c>
      <c r="B90" s="8">
        <v>113</v>
      </c>
      <c r="C90" s="8" t="s">
        <v>14</v>
      </c>
      <c r="D90" s="8">
        <v>454</v>
      </c>
    </row>
    <row r="91" spans="1:4" ht="18.5" x14ac:dyDescent="0.45">
      <c r="A91" s="8" t="s">
        <v>20</v>
      </c>
      <c r="B91" s="8">
        <v>96</v>
      </c>
      <c r="C91" s="8" t="s">
        <v>14</v>
      </c>
      <c r="D91" s="8">
        <v>3182</v>
      </c>
    </row>
    <row r="92" spans="1:4" ht="18.5" hidden="1" x14ac:dyDescent="0.45">
      <c r="A92" s="8" t="s">
        <v>14</v>
      </c>
      <c r="B92" s="8">
        <v>106</v>
      </c>
      <c r="C92" s="8" t="s">
        <v>14</v>
      </c>
      <c r="D92" s="8">
        <v>15</v>
      </c>
    </row>
    <row r="93" spans="1:4" ht="18.5" hidden="1" x14ac:dyDescent="0.45">
      <c r="A93" s="8" t="s">
        <v>14</v>
      </c>
      <c r="B93" s="8">
        <v>679</v>
      </c>
      <c r="C93" s="8" t="s">
        <v>14</v>
      </c>
      <c r="D93" s="8">
        <v>133</v>
      </c>
    </row>
    <row r="94" spans="1:4" ht="18.5" x14ac:dyDescent="0.45">
      <c r="A94" s="8" t="s">
        <v>20</v>
      </c>
      <c r="B94" s="8">
        <v>498</v>
      </c>
      <c r="C94" s="8" t="s">
        <v>14</v>
      </c>
      <c r="D94" s="8">
        <v>2062</v>
      </c>
    </row>
    <row r="95" spans="1:4" ht="18.5" hidden="1" x14ac:dyDescent="0.45">
      <c r="A95" s="8" t="s">
        <v>74</v>
      </c>
      <c r="B95" s="8">
        <v>610</v>
      </c>
      <c r="C95" s="8" t="s">
        <v>14</v>
      </c>
      <c r="D95" s="8">
        <v>29</v>
      </c>
    </row>
    <row r="96" spans="1:4" ht="18.5" x14ac:dyDescent="0.45">
      <c r="A96" s="8" t="s">
        <v>20</v>
      </c>
      <c r="B96" s="8">
        <v>180</v>
      </c>
      <c r="C96" s="8" t="s">
        <v>14</v>
      </c>
      <c r="D96" s="8">
        <v>132</v>
      </c>
    </row>
    <row r="97" spans="1:4" ht="18.5" x14ac:dyDescent="0.45">
      <c r="A97" s="8" t="s">
        <v>20</v>
      </c>
      <c r="B97" s="8">
        <v>27</v>
      </c>
      <c r="C97" s="8" t="s">
        <v>14</v>
      </c>
      <c r="D97" s="8">
        <v>137</v>
      </c>
    </row>
    <row r="98" spans="1:4" ht="18.5" x14ac:dyDescent="0.45">
      <c r="A98" s="8" t="s">
        <v>20</v>
      </c>
      <c r="B98" s="8">
        <v>2331</v>
      </c>
      <c r="C98" s="8" t="s">
        <v>14</v>
      </c>
      <c r="D98" s="8">
        <v>908</v>
      </c>
    </row>
    <row r="99" spans="1:4" ht="18.5" x14ac:dyDescent="0.45">
      <c r="A99" s="8" t="s">
        <v>20</v>
      </c>
      <c r="B99" s="8">
        <v>113</v>
      </c>
      <c r="C99" s="8" t="s">
        <v>14</v>
      </c>
      <c r="D99" s="8">
        <v>10</v>
      </c>
    </row>
    <row r="100" spans="1:4" ht="18.5" hidden="1" x14ac:dyDescent="0.45">
      <c r="A100" s="8" t="s">
        <v>14</v>
      </c>
      <c r="B100" s="8">
        <v>1220</v>
      </c>
      <c r="C100" s="8" t="s">
        <v>14</v>
      </c>
      <c r="D100" s="8">
        <v>1910</v>
      </c>
    </row>
    <row r="101" spans="1:4" ht="18.5" x14ac:dyDescent="0.45">
      <c r="A101" s="8" t="s">
        <v>20</v>
      </c>
      <c r="B101" s="8">
        <v>164</v>
      </c>
      <c r="C101" s="8" t="s">
        <v>14</v>
      </c>
      <c r="D101" s="8">
        <v>38</v>
      </c>
    </row>
    <row r="102" spans="1:4" ht="18.5" hidden="1" x14ac:dyDescent="0.45">
      <c r="A102" s="8" t="s">
        <v>14</v>
      </c>
      <c r="B102" s="8">
        <v>1</v>
      </c>
      <c r="C102" s="8" t="s">
        <v>14</v>
      </c>
      <c r="D102" s="8">
        <v>104</v>
      </c>
    </row>
    <row r="103" spans="1:4" ht="18.5" x14ac:dyDescent="0.45">
      <c r="A103" s="8" t="s">
        <v>20</v>
      </c>
      <c r="B103" s="8">
        <v>164</v>
      </c>
      <c r="C103" s="8" t="s">
        <v>14</v>
      </c>
      <c r="D103" s="8">
        <v>49</v>
      </c>
    </row>
    <row r="104" spans="1:4" ht="18.5" x14ac:dyDescent="0.45">
      <c r="A104" s="8" t="s">
        <v>20</v>
      </c>
      <c r="B104" s="8">
        <v>336</v>
      </c>
      <c r="C104" s="8" t="s">
        <v>14</v>
      </c>
      <c r="D104" s="8">
        <v>1</v>
      </c>
    </row>
    <row r="105" spans="1:4" ht="18.5" hidden="1" x14ac:dyDescent="0.45">
      <c r="A105" s="8" t="s">
        <v>14</v>
      </c>
      <c r="B105" s="8">
        <v>37</v>
      </c>
      <c r="C105" s="8" t="s">
        <v>14</v>
      </c>
      <c r="D105" s="8">
        <v>245</v>
      </c>
    </row>
    <row r="106" spans="1:4" ht="18.5" x14ac:dyDescent="0.45">
      <c r="A106" s="8" t="s">
        <v>20</v>
      </c>
      <c r="B106" s="8">
        <v>1917</v>
      </c>
      <c r="C106" s="8" t="s">
        <v>14</v>
      </c>
      <c r="D106" s="8">
        <v>32</v>
      </c>
    </row>
    <row r="107" spans="1:4" ht="18.5" x14ac:dyDescent="0.45">
      <c r="A107" s="8" t="s">
        <v>20</v>
      </c>
      <c r="B107" s="8">
        <v>95</v>
      </c>
      <c r="C107" s="8" t="s">
        <v>14</v>
      </c>
      <c r="D107" s="8">
        <v>7</v>
      </c>
    </row>
    <row r="108" spans="1:4" ht="18.5" x14ac:dyDescent="0.45">
      <c r="A108" s="8" t="s">
        <v>20</v>
      </c>
      <c r="B108" s="8">
        <v>147</v>
      </c>
      <c r="C108" s="8" t="s">
        <v>14</v>
      </c>
      <c r="D108" s="8">
        <v>803</v>
      </c>
    </row>
    <row r="109" spans="1:4" ht="18.5" x14ac:dyDescent="0.45">
      <c r="A109" s="8" t="s">
        <v>20</v>
      </c>
      <c r="B109" s="8">
        <v>86</v>
      </c>
      <c r="C109" s="8" t="s">
        <v>14</v>
      </c>
      <c r="D109" s="8">
        <v>16</v>
      </c>
    </row>
    <row r="110" spans="1:4" ht="18.5" x14ac:dyDescent="0.45">
      <c r="A110" s="8" t="s">
        <v>20</v>
      </c>
      <c r="B110" s="8">
        <v>83</v>
      </c>
      <c r="C110" s="8" t="s">
        <v>14</v>
      </c>
      <c r="D110" s="8">
        <v>31</v>
      </c>
    </row>
    <row r="111" spans="1:4" ht="18.5" hidden="1" x14ac:dyDescent="0.45">
      <c r="A111" s="8" t="s">
        <v>14</v>
      </c>
      <c r="B111" s="8">
        <v>60</v>
      </c>
      <c r="C111" s="8" t="s">
        <v>14</v>
      </c>
      <c r="D111" s="8">
        <v>108</v>
      </c>
    </row>
    <row r="112" spans="1:4" ht="18.5" hidden="1" x14ac:dyDescent="0.45">
      <c r="A112" s="8" t="s">
        <v>14</v>
      </c>
      <c r="B112" s="8">
        <v>296</v>
      </c>
      <c r="C112" s="8" t="s">
        <v>14</v>
      </c>
      <c r="D112" s="8">
        <v>30</v>
      </c>
    </row>
    <row r="113" spans="1:4" ht="18.5" x14ac:dyDescent="0.45">
      <c r="A113" s="8" t="s">
        <v>20</v>
      </c>
      <c r="B113" s="8">
        <v>676</v>
      </c>
      <c r="C113" s="8" t="s">
        <v>14</v>
      </c>
      <c r="D113" s="8">
        <v>17</v>
      </c>
    </row>
    <row r="114" spans="1:4" ht="18.5" x14ac:dyDescent="0.45">
      <c r="A114" s="8" t="s">
        <v>20</v>
      </c>
      <c r="B114" s="8">
        <v>361</v>
      </c>
      <c r="C114" s="8" t="s">
        <v>14</v>
      </c>
      <c r="D114" s="8">
        <v>80</v>
      </c>
    </row>
    <row r="115" spans="1:4" ht="18.5" x14ac:dyDescent="0.45">
      <c r="A115" s="8" t="s">
        <v>20</v>
      </c>
      <c r="B115" s="8">
        <v>131</v>
      </c>
      <c r="C115" s="8" t="s">
        <v>14</v>
      </c>
      <c r="D115" s="8">
        <v>2468</v>
      </c>
    </row>
    <row r="116" spans="1:4" ht="18.5" x14ac:dyDescent="0.45">
      <c r="A116" s="8" t="s">
        <v>20</v>
      </c>
      <c r="B116" s="8">
        <v>126</v>
      </c>
      <c r="C116" s="8" t="s">
        <v>14</v>
      </c>
      <c r="D116" s="8">
        <v>26</v>
      </c>
    </row>
    <row r="117" spans="1:4" ht="18.5" hidden="1" x14ac:dyDescent="0.45">
      <c r="A117" s="8" t="s">
        <v>14</v>
      </c>
      <c r="B117" s="8">
        <v>3304</v>
      </c>
      <c r="C117" s="8" t="s">
        <v>14</v>
      </c>
      <c r="D117" s="8">
        <v>73</v>
      </c>
    </row>
    <row r="118" spans="1:4" ht="18.5" hidden="1" x14ac:dyDescent="0.45">
      <c r="A118" s="8" t="s">
        <v>14</v>
      </c>
      <c r="B118" s="8">
        <v>73</v>
      </c>
      <c r="C118" s="8" t="s">
        <v>14</v>
      </c>
      <c r="D118" s="8">
        <v>128</v>
      </c>
    </row>
    <row r="119" spans="1:4" ht="18.5" x14ac:dyDescent="0.45">
      <c r="A119" s="8" t="s">
        <v>20</v>
      </c>
      <c r="B119" s="8">
        <v>275</v>
      </c>
      <c r="C119" s="8" t="s">
        <v>14</v>
      </c>
      <c r="D119" s="8">
        <v>33</v>
      </c>
    </row>
    <row r="120" spans="1:4" ht="18.5" x14ac:dyDescent="0.45">
      <c r="A120" s="8" t="s">
        <v>20</v>
      </c>
      <c r="B120" s="8">
        <v>67</v>
      </c>
      <c r="C120" s="8" t="s">
        <v>14</v>
      </c>
      <c r="D120" s="8">
        <v>1072</v>
      </c>
    </row>
    <row r="121" spans="1:4" ht="18.5" x14ac:dyDescent="0.45">
      <c r="A121" s="8" t="s">
        <v>20</v>
      </c>
      <c r="B121" s="8">
        <v>154</v>
      </c>
      <c r="C121" s="8" t="s">
        <v>14</v>
      </c>
      <c r="D121" s="8">
        <v>393</v>
      </c>
    </row>
    <row r="122" spans="1:4" ht="18.5" x14ac:dyDescent="0.45">
      <c r="A122" s="8" t="s">
        <v>20</v>
      </c>
      <c r="B122" s="8">
        <v>1782</v>
      </c>
      <c r="C122" s="8" t="s">
        <v>14</v>
      </c>
      <c r="D122" s="8">
        <v>1257</v>
      </c>
    </row>
    <row r="123" spans="1:4" ht="18.5" x14ac:dyDescent="0.45">
      <c r="A123" s="8" t="s">
        <v>20</v>
      </c>
      <c r="B123" s="8">
        <v>903</v>
      </c>
      <c r="C123" s="8" t="s">
        <v>14</v>
      </c>
      <c r="D123" s="8">
        <v>328</v>
      </c>
    </row>
    <row r="124" spans="1:4" ht="18.5" hidden="1" x14ac:dyDescent="0.45">
      <c r="A124" s="8" t="s">
        <v>14</v>
      </c>
      <c r="B124" s="8">
        <v>3387</v>
      </c>
      <c r="C124" s="8" t="s">
        <v>14</v>
      </c>
      <c r="D124" s="8">
        <v>147</v>
      </c>
    </row>
    <row r="125" spans="1:4" ht="18.5" hidden="1" x14ac:dyDescent="0.45">
      <c r="A125" s="8" t="s">
        <v>14</v>
      </c>
      <c r="B125" s="8">
        <v>662</v>
      </c>
      <c r="C125" s="8" t="s">
        <v>14</v>
      </c>
      <c r="D125" s="8">
        <v>830</v>
      </c>
    </row>
    <row r="126" spans="1:4" ht="18.5" x14ac:dyDescent="0.45">
      <c r="A126" s="8" t="s">
        <v>20</v>
      </c>
      <c r="B126" s="8">
        <v>94</v>
      </c>
      <c r="C126" s="8" t="s">
        <v>14</v>
      </c>
      <c r="D126" s="8">
        <v>331</v>
      </c>
    </row>
    <row r="127" spans="1:4" ht="18.5" x14ac:dyDescent="0.45">
      <c r="A127" s="8" t="s">
        <v>20</v>
      </c>
      <c r="B127" s="8">
        <v>180</v>
      </c>
      <c r="C127" s="8" t="s">
        <v>14</v>
      </c>
      <c r="D127" s="8">
        <v>25</v>
      </c>
    </row>
    <row r="128" spans="1:4" ht="18.5" hidden="1" x14ac:dyDescent="0.45">
      <c r="A128" s="8" t="s">
        <v>14</v>
      </c>
      <c r="B128" s="8">
        <v>774</v>
      </c>
      <c r="C128" s="8" t="s">
        <v>14</v>
      </c>
      <c r="D128" s="8">
        <v>3483</v>
      </c>
    </row>
    <row r="129" spans="1:4" ht="18.5" hidden="1" x14ac:dyDescent="0.45">
      <c r="A129" s="8" t="s">
        <v>14</v>
      </c>
      <c r="B129" s="8">
        <v>672</v>
      </c>
      <c r="C129" s="8" t="s">
        <v>14</v>
      </c>
      <c r="D129" s="8">
        <v>923</v>
      </c>
    </row>
    <row r="130" spans="1:4" ht="18.5" hidden="1" x14ac:dyDescent="0.45">
      <c r="A130" s="8" t="s">
        <v>74</v>
      </c>
      <c r="B130" s="8">
        <v>532</v>
      </c>
      <c r="C130" s="8" t="s">
        <v>14</v>
      </c>
      <c r="D130" s="8">
        <v>1</v>
      </c>
    </row>
    <row r="131" spans="1:4" ht="18.5" hidden="1" x14ac:dyDescent="0.45">
      <c r="A131" s="8" t="s">
        <v>74</v>
      </c>
      <c r="B131" s="8">
        <v>55</v>
      </c>
      <c r="C131" s="8" t="s">
        <v>14</v>
      </c>
      <c r="D131" s="8">
        <v>33</v>
      </c>
    </row>
    <row r="132" spans="1:4" ht="18.5" x14ac:dyDescent="0.45">
      <c r="A132" s="8" t="s">
        <v>20</v>
      </c>
      <c r="B132" s="8">
        <v>533</v>
      </c>
      <c r="C132" s="8" t="s">
        <v>14</v>
      </c>
      <c r="D132" s="8">
        <v>40</v>
      </c>
    </row>
    <row r="133" spans="1:4" ht="18.5" x14ac:dyDescent="0.45">
      <c r="A133" s="8" t="s">
        <v>20</v>
      </c>
      <c r="B133" s="8">
        <v>2443</v>
      </c>
      <c r="C133" s="8" t="s">
        <v>14</v>
      </c>
      <c r="D133" s="8">
        <v>23</v>
      </c>
    </row>
    <row r="134" spans="1:4" ht="18.5" x14ac:dyDescent="0.45">
      <c r="A134" s="8" t="s">
        <v>20</v>
      </c>
      <c r="B134" s="8">
        <v>89</v>
      </c>
      <c r="C134" s="8" t="s">
        <v>14</v>
      </c>
      <c r="D134" s="8">
        <v>75</v>
      </c>
    </row>
    <row r="135" spans="1:4" ht="18.5" x14ac:dyDescent="0.45">
      <c r="A135" s="8" t="s">
        <v>20</v>
      </c>
      <c r="B135" s="8">
        <v>159</v>
      </c>
      <c r="C135" s="8" t="s">
        <v>14</v>
      </c>
      <c r="D135" s="8">
        <v>2176</v>
      </c>
    </row>
    <row r="136" spans="1:4" ht="18.5" hidden="1" x14ac:dyDescent="0.45">
      <c r="A136" s="8" t="s">
        <v>14</v>
      </c>
      <c r="B136" s="8">
        <v>940</v>
      </c>
      <c r="C136" s="8" t="s">
        <v>14</v>
      </c>
      <c r="D136" s="8">
        <v>441</v>
      </c>
    </row>
    <row r="137" spans="1:4" ht="18.5" hidden="1" x14ac:dyDescent="0.45">
      <c r="A137" s="8" t="s">
        <v>14</v>
      </c>
      <c r="B137" s="8">
        <v>117</v>
      </c>
      <c r="C137" s="8" t="s">
        <v>14</v>
      </c>
      <c r="D137" s="8">
        <v>25</v>
      </c>
    </row>
    <row r="138" spans="1:4" ht="18.5" hidden="1" x14ac:dyDescent="0.45">
      <c r="A138" s="8" t="s">
        <v>74</v>
      </c>
      <c r="B138" s="8">
        <v>58</v>
      </c>
      <c r="C138" s="8" t="s">
        <v>14</v>
      </c>
      <c r="D138" s="8">
        <v>127</v>
      </c>
    </row>
    <row r="139" spans="1:4" ht="18.5" x14ac:dyDescent="0.45">
      <c r="A139" s="8" t="s">
        <v>20</v>
      </c>
      <c r="B139" s="8">
        <v>50</v>
      </c>
      <c r="C139" s="8" t="s">
        <v>14</v>
      </c>
      <c r="D139" s="8">
        <v>355</v>
      </c>
    </row>
    <row r="140" spans="1:4" ht="18.5" hidden="1" x14ac:dyDescent="0.45">
      <c r="A140" s="8" t="s">
        <v>14</v>
      </c>
      <c r="B140" s="8">
        <v>115</v>
      </c>
      <c r="C140" s="8" t="s">
        <v>14</v>
      </c>
      <c r="D140" s="8">
        <v>44</v>
      </c>
    </row>
    <row r="141" spans="1:4" ht="18.5" hidden="1" x14ac:dyDescent="0.45">
      <c r="A141" s="8" t="s">
        <v>14</v>
      </c>
      <c r="B141" s="8">
        <v>326</v>
      </c>
      <c r="C141" s="8" t="s">
        <v>14</v>
      </c>
      <c r="D141" s="8">
        <v>67</v>
      </c>
    </row>
    <row r="142" spans="1:4" ht="18.5" x14ac:dyDescent="0.45">
      <c r="A142" s="8" t="s">
        <v>20</v>
      </c>
      <c r="B142" s="8">
        <v>186</v>
      </c>
      <c r="C142" s="8" t="s">
        <v>14</v>
      </c>
      <c r="D142" s="8">
        <v>1068</v>
      </c>
    </row>
    <row r="143" spans="1:4" ht="18.5" x14ac:dyDescent="0.45">
      <c r="A143" s="8" t="s">
        <v>20</v>
      </c>
      <c r="B143" s="8">
        <v>1071</v>
      </c>
      <c r="C143" s="8" t="s">
        <v>14</v>
      </c>
      <c r="D143" s="8">
        <v>424</v>
      </c>
    </row>
    <row r="144" spans="1:4" ht="18.5" x14ac:dyDescent="0.45">
      <c r="A144" s="8" t="s">
        <v>20</v>
      </c>
      <c r="B144" s="8">
        <v>117</v>
      </c>
      <c r="C144" s="8" t="s">
        <v>14</v>
      </c>
      <c r="D144" s="8">
        <v>151</v>
      </c>
    </row>
    <row r="145" spans="1:4" ht="18.5" x14ac:dyDescent="0.45">
      <c r="A145" s="8" t="s">
        <v>20</v>
      </c>
      <c r="B145" s="8">
        <v>70</v>
      </c>
      <c r="C145" s="8" t="s">
        <v>14</v>
      </c>
      <c r="D145" s="8">
        <v>1608</v>
      </c>
    </row>
    <row r="146" spans="1:4" ht="18.5" x14ac:dyDescent="0.45">
      <c r="A146" s="8" t="s">
        <v>20</v>
      </c>
      <c r="B146" s="8">
        <v>135</v>
      </c>
      <c r="C146" s="8" t="s">
        <v>14</v>
      </c>
      <c r="D146" s="8">
        <v>941</v>
      </c>
    </row>
    <row r="147" spans="1:4" ht="18.5" x14ac:dyDescent="0.45">
      <c r="A147" s="8" t="s">
        <v>20</v>
      </c>
      <c r="B147" s="8">
        <v>768</v>
      </c>
      <c r="C147" s="8" t="s">
        <v>14</v>
      </c>
      <c r="D147" s="8">
        <v>1</v>
      </c>
    </row>
    <row r="148" spans="1:4" ht="18.5" hidden="1" x14ac:dyDescent="0.45">
      <c r="A148" s="8" t="s">
        <v>74</v>
      </c>
      <c r="B148" s="8">
        <v>51</v>
      </c>
      <c r="C148" s="8" t="s">
        <v>14</v>
      </c>
      <c r="D148" s="8">
        <v>40</v>
      </c>
    </row>
    <row r="149" spans="1:4" ht="18.5" x14ac:dyDescent="0.45">
      <c r="A149" s="8" t="s">
        <v>20</v>
      </c>
      <c r="B149" s="8">
        <v>199</v>
      </c>
      <c r="C149" s="8" t="s">
        <v>14</v>
      </c>
      <c r="D149" s="8">
        <v>3015</v>
      </c>
    </row>
    <row r="150" spans="1:4" ht="18.5" x14ac:dyDescent="0.45">
      <c r="A150" s="8" t="s">
        <v>20</v>
      </c>
      <c r="B150" s="8">
        <v>107</v>
      </c>
      <c r="C150" s="8" t="s">
        <v>14</v>
      </c>
      <c r="D150" s="8">
        <v>435</v>
      </c>
    </row>
    <row r="151" spans="1:4" ht="18.5" x14ac:dyDescent="0.45">
      <c r="A151" s="8" t="s">
        <v>20</v>
      </c>
      <c r="B151" s="8">
        <v>195</v>
      </c>
      <c r="C151" s="8" t="s">
        <v>14</v>
      </c>
      <c r="D151" s="8">
        <v>714</v>
      </c>
    </row>
    <row r="152" spans="1:4" ht="18.5" hidden="1" x14ac:dyDescent="0.45">
      <c r="A152" s="8" t="s">
        <v>14</v>
      </c>
      <c r="B152" s="8">
        <v>1</v>
      </c>
      <c r="C152" s="8" t="s">
        <v>14</v>
      </c>
      <c r="D152" s="8">
        <v>5497</v>
      </c>
    </row>
    <row r="153" spans="1:4" ht="18.5" hidden="1" x14ac:dyDescent="0.45">
      <c r="A153" s="8" t="s">
        <v>14</v>
      </c>
      <c r="B153" s="8">
        <v>1467</v>
      </c>
      <c r="C153" s="8" t="s">
        <v>14</v>
      </c>
      <c r="D153" s="8">
        <v>418</v>
      </c>
    </row>
    <row r="154" spans="1:4" ht="18.5" x14ac:dyDescent="0.45">
      <c r="A154" s="8" t="s">
        <v>20</v>
      </c>
      <c r="B154" s="8">
        <v>3376</v>
      </c>
      <c r="C154" s="8" t="s">
        <v>14</v>
      </c>
      <c r="D154" s="8">
        <v>1439</v>
      </c>
    </row>
    <row r="155" spans="1:4" ht="18.5" hidden="1" x14ac:dyDescent="0.45">
      <c r="A155" s="8" t="s">
        <v>14</v>
      </c>
      <c r="B155" s="8">
        <v>5681</v>
      </c>
      <c r="C155" s="8" t="s">
        <v>14</v>
      </c>
      <c r="D155" s="8">
        <v>15</v>
      </c>
    </row>
    <row r="156" spans="1:4" ht="18.5" hidden="1" x14ac:dyDescent="0.45">
      <c r="A156" s="8" t="s">
        <v>14</v>
      </c>
      <c r="B156" s="8">
        <v>1059</v>
      </c>
      <c r="C156" s="8" t="s">
        <v>14</v>
      </c>
      <c r="D156" s="8">
        <v>1999</v>
      </c>
    </row>
    <row r="157" spans="1:4" ht="18.5" hidden="1" x14ac:dyDescent="0.45">
      <c r="A157" s="8" t="s">
        <v>14</v>
      </c>
      <c r="B157" s="8">
        <v>1194</v>
      </c>
      <c r="C157" s="8" t="s">
        <v>14</v>
      </c>
      <c r="D157" s="8">
        <v>118</v>
      </c>
    </row>
    <row r="158" spans="1:4" ht="18.5" hidden="1" x14ac:dyDescent="0.45">
      <c r="A158" s="8" t="s">
        <v>74</v>
      </c>
      <c r="B158" s="8">
        <v>379</v>
      </c>
      <c r="C158" s="8" t="s">
        <v>14</v>
      </c>
      <c r="D158" s="8">
        <v>162</v>
      </c>
    </row>
    <row r="159" spans="1:4" ht="18.5" hidden="1" x14ac:dyDescent="0.45">
      <c r="A159" s="8" t="s">
        <v>14</v>
      </c>
      <c r="B159" s="8">
        <v>30</v>
      </c>
      <c r="C159" s="8" t="s">
        <v>14</v>
      </c>
      <c r="D159" s="8">
        <v>83</v>
      </c>
    </row>
    <row r="160" spans="1:4" ht="18.5" x14ac:dyDescent="0.45">
      <c r="A160" s="8" t="s">
        <v>20</v>
      </c>
      <c r="B160" s="8">
        <v>41</v>
      </c>
      <c r="C160" s="8" t="s">
        <v>14</v>
      </c>
      <c r="D160" s="8">
        <v>747</v>
      </c>
    </row>
    <row r="161" spans="1:4" ht="18.5" x14ac:dyDescent="0.45">
      <c r="A161" s="8" t="s">
        <v>20</v>
      </c>
      <c r="B161" s="8">
        <v>1821</v>
      </c>
      <c r="C161" s="8" t="s">
        <v>14</v>
      </c>
      <c r="D161" s="8">
        <v>84</v>
      </c>
    </row>
    <row r="162" spans="1:4" ht="18.5" x14ac:dyDescent="0.45">
      <c r="A162" s="8" t="s">
        <v>20</v>
      </c>
      <c r="B162" s="8">
        <v>164</v>
      </c>
      <c r="C162" s="8" t="s">
        <v>14</v>
      </c>
      <c r="D162" s="8">
        <v>91</v>
      </c>
    </row>
    <row r="163" spans="1:4" ht="18.5" hidden="1" x14ac:dyDescent="0.45">
      <c r="A163" s="8" t="s">
        <v>14</v>
      </c>
      <c r="B163" s="8">
        <v>75</v>
      </c>
      <c r="C163" s="8" t="s">
        <v>14</v>
      </c>
      <c r="D163" s="8">
        <v>792</v>
      </c>
    </row>
    <row r="164" spans="1:4" ht="18.5" x14ac:dyDescent="0.45">
      <c r="A164" s="8" t="s">
        <v>20</v>
      </c>
      <c r="B164" s="8">
        <v>157</v>
      </c>
      <c r="C164" s="8" t="s">
        <v>14</v>
      </c>
      <c r="D164" s="8">
        <v>32</v>
      </c>
    </row>
    <row r="165" spans="1:4" ht="18.5" x14ac:dyDescent="0.45">
      <c r="A165" s="8" t="s">
        <v>20</v>
      </c>
      <c r="B165" s="8">
        <v>246</v>
      </c>
      <c r="C165" s="8" t="s">
        <v>14</v>
      </c>
      <c r="D165" s="8">
        <v>186</v>
      </c>
    </row>
    <row r="166" spans="1:4" ht="18.5" x14ac:dyDescent="0.45">
      <c r="A166" s="8" t="s">
        <v>20</v>
      </c>
      <c r="B166" s="8">
        <v>1396</v>
      </c>
      <c r="C166" s="8" t="s">
        <v>14</v>
      </c>
      <c r="D166" s="8">
        <v>605</v>
      </c>
    </row>
    <row r="167" spans="1:4" ht="18.5" x14ac:dyDescent="0.45">
      <c r="A167" s="8" t="s">
        <v>20</v>
      </c>
      <c r="B167" s="8">
        <v>2506</v>
      </c>
      <c r="C167" s="8" t="s">
        <v>14</v>
      </c>
      <c r="D167" s="8">
        <v>1</v>
      </c>
    </row>
    <row r="168" spans="1:4" ht="18.5" x14ac:dyDescent="0.45">
      <c r="A168" s="8" t="s">
        <v>20</v>
      </c>
      <c r="B168" s="8">
        <v>244</v>
      </c>
      <c r="C168" s="8" t="s">
        <v>14</v>
      </c>
      <c r="D168" s="8">
        <v>31</v>
      </c>
    </row>
    <row r="169" spans="1:4" ht="18.5" x14ac:dyDescent="0.45">
      <c r="A169" s="8" t="s">
        <v>20</v>
      </c>
      <c r="B169" s="8">
        <v>146</v>
      </c>
      <c r="C169" s="8" t="s">
        <v>14</v>
      </c>
      <c r="D169" s="8">
        <v>1181</v>
      </c>
    </row>
    <row r="170" spans="1:4" ht="18.5" hidden="1" x14ac:dyDescent="0.45">
      <c r="A170" s="8" t="s">
        <v>14</v>
      </c>
      <c r="B170" s="8">
        <v>955</v>
      </c>
      <c r="C170" s="8" t="s">
        <v>14</v>
      </c>
      <c r="D170" s="8">
        <v>39</v>
      </c>
    </row>
    <row r="171" spans="1:4" ht="18.5" x14ac:dyDescent="0.45">
      <c r="A171" s="8" t="s">
        <v>20</v>
      </c>
      <c r="B171" s="8">
        <v>1267</v>
      </c>
      <c r="C171" s="8" t="s">
        <v>14</v>
      </c>
      <c r="D171" s="8">
        <v>46</v>
      </c>
    </row>
    <row r="172" spans="1:4" ht="18.5" hidden="1" x14ac:dyDescent="0.45">
      <c r="A172" s="8" t="s">
        <v>14</v>
      </c>
      <c r="B172" s="8">
        <v>67</v>
      </c>
      <c r="C172" s="8" t="s">
        <v>14</v>
      </c>
      <c r="D172" s="8">
        <v>105</v>
      </c>
    </row>
    <row r="173" spans="1:4" ht="18.5" hidden="1" x14ac:dyDescent="0.45">
      <c r="A173" s="8" t="s">
        <v>14</v>
      </c>
      <c r="B173" s="8">
        <v>5</v>
      </c>
      <c r="C173" s="8" t="s">
        <v>14</v>
      </c>
      <c r="D173" s="8">
        <v>535</v>
      </c>
    </row>
    <row r="174" spans="1:4" ht="18.5" hidden="1" x14ac:dyDescent="0.45">
      <c r="A174" s="8" t="s">
        <v>14</v>
      </c>
      <c r="B174" s="8">
        <v>26</v>
      </c>
      <c r="C174" s="8" t="s">
        <v>14</v>
      </c>
      <c r="D174" s="8">
        <v>16</v>
      </c>
    </row>
    <row r="175" spans="1:4" ht="18.5" x14ac:dyDescent="0.45">
      <c r="A175" s="8" t="s">
        <v>20</v>
      </c>
      <c r="B175" s="8">
        <v>1561</v>
      </c>
      <c r="C175" s="8" t="s">
        <v>14</v>
      </c>
      <c r="D175" s="8">
        <v>575</v>
      </c>
    </row>
    <row r="176" spans="1:4" ht="18.5" x14ac:dyDescent="0.45">
      <c r="A176" s="8" t="s">
        <v>20</v>
      </c>
      <c r="B176" s="8">
        <v>48</v>
      </c>
      <c r="C176" s="8" t="s">
        <v>14</v>
      </c>
      <c r="D176" s="8">
        <v>1120</v>
      </c>
    </row>
    <row r="177" spans="1:4" ht="18.5" hidden="1" x14ac:dyDescent="0.45">
      <c r="A177" s="8" t="s">
        <v>14</v>
      </c>
      <c r="B177" s="8">
        <v>1130</v>
      </c>
      <c r="C177" s="8" t="s">
        <v>14</v>
      </c>
      <c r="D177" s="8">
        <v>113</v>
      </c>
    </row>
    <row r="178" spans="1:4" ht="18.5" hidden="1" x14ac:dyDescent="0.45">
      <c r="A178" s="8" t="s">
        <v>14</v>
      </c>
      <c r="B178" s="8">
        <v>782</v>
      </c>
      <c r="C178" s="8" t="s">
        <v>14</v>
      </c>
      <c r="D178" s="8">
        <v>1538</v>
      </c>
    </row>
    <row r="179" spans="1:4" ht="18.5" x14ac:dyDescent="0.45">
      <c r="A179" s="8" t="s">
        <v>20</v>
      </c>
      <c r="B179" s="8">
        <v>2739</v>
      </c>
      <c r="C179" s="8" t="s">
        <v>14</v>
      </c>
      <c r="D179" s="8">
        <v>9</v>
      </c>
    </row>
    <row r="180" spans="1:4" ht="18.5" hidden="1" x14ac:dyDescent="0.45">
      <c r="A180" s="8" t="s">
        <v>14</v>
      </c>
      <c r="B180" s="8">
        <v>210</v>
      </c>
      <c r="C180" s="8" t="s">
        <v>14</v>
      </c>
      <c r="D180" s="8">
        <v>554</v>
      </c>
    </row>
    <row r="181" spans="1:4" ht="18.5" x14ac:dyDescent="0.45">
      <c r="A181" s="8" t="s">
        <v>20</v>
      </c>
      <c r="B181" s="8">
        <v>3537</v>
      </c>
      <c r="C181" s="8" t="s">
        <v>14</v>
      </c>
      <c r="D181" s="8">
        <v>648</v>
      </c>
    </row>
    <row r="182" spans="1:4" ht="18.5" x14ac:dyDescent="0.45">
      <c r="A182" s="8" t="s">
        <v>20</v>
      </c>
      <c r="B182" s="8">
        <v>2107</v>
      </c>
      <c r="C182" s="8" t="s">
        <v>14</v>
      </c>
      <c r="D182" s="8">
        <v>21</v>
      </c>
    </row>
    <row r="183" spans="1:4" ht="18.5" hidden="1" x14ac:dyDescent="0.45">
      <c r="A183" s="8" t="s">
        <v>14</v>
      </c>
      <c r="B183" s="8">
        <v>136</v>
      </c>
      <c r="C183" s="8" t="s">
        <v>14</v>
      </c>
      <c r="D183" s="8">
        <v>54</v>
      </c>
    </row>
    <row r="184" spans="1:4" ht="18.5" x14ac:dyDescent="0.45">
      <c r="A184" s="8" t="s">
        <v>20</v>
      </c>
      <c r="B184" s="8">
        <v>3318</v>
      </c>
      <c r="C184" s="8" t="s">
        <v>14</v>
      </c>
      <c r="D184" s="8">
        <v>120</v>
      </c>
    </row>
    <row r="185" spans="1:4" ht="18.5" hidden="1" x14ac:dyDescent="0.45">
      <c r="A185" s="8" t="s">
        <v>14</v>
      </c>
      <c r="B185" s="8">
        <v>86</v>
      </c>
      <c r="C185" s="8" t="s">
        <v>14</v>
      </c>
      <c r="D185" s="8">
        <v>579</v>
      </c>
    </row>
    <row r="186" spans="1:4" ht="18.5" x14ac:dyDescent="0.45">
      <c r="A186" s="8" t="s">
        <v>20</v>
      </c>
      <c r="B186" s="8">
        <v>340</v>
      </c>
      <c r="C186" s="8" t="s">
        <v>14</v>
      </c>
      <c r="D186" s="8">
        <v>2072</v>
      </c>
    </row>
    <row r="187" spans="1:4" ht="18.5" hidden="1" x14ac:dyDescent="0.45">
      <c r="A187" s="8" t="s">
        <v>14</v>
      </c>
      <c r="B187" s="8">
        <v>19</v>
      </c>
      <c r="C187" s="8" t="s">
        <v>14</v>
      </c>
      <c r="D187" s="8">
        <v>0</v>
      </c>
    </row>
    <row r="188" spans="1:4" ht="18.5" hidden="1" x14ac:dyDescent="0.45">
      <c r="A188" s="8" t="s">
        <v>14</v>
      </c>
      <c r="B188" s="8">
        <v>886</v>
      </c>
      <c r="C188" s="8" t="s">
        <v>14</v>
      </c>
      <c r="D188" s="8">
        <v>1796</v>
      </c>
    </row>
    <row r="189" spans="1:4" ht="18.5" x14ac:dyDescent="0.45">
      <c r="A189" s="8" t="s">
        <v>20</v>
      </c>
      <c r="B189" s="8">
        <v>1442</v>
      </c>
      <c r="C189" s="8" t="s">
        <v>14</v>
      </c>
      <c r="D189" s="8">
        <v>62</v>
      </c>
    </row>
    <row r="190" spans="1:4" ht="18.5" hidden="1" x14ac:dyDescent="0.45">
      <c r="A190" s="8" t="s">
        <v>14</v>
      </c>
      <c r="B190" s="8">
        <v>35</v>
      </c>
      <c r="C190" s="8" t="s">
        <v>14</v>
      </c>
      <c r="D190" s="8">
        <v>347</v>
      </c>
    </row>
    <row r="191" spans="1:4" ht="18.5" hidden="1" x14ac:dyDescent="0.45">
      <c r="A191" s="8" t="s">
        <v>74</v>
      </c>
      <c r="B191" s="8">
        <v>441</v>
      </c>
      <c r="C191" s="8" t="s">
        <v>14</v>
      </c>
      <c r="D191" s="8">
        <v>19</v>
      </c>
    </row>
    <row r="192" spans="1:4" ht="18.5" hidden="1" x14ac:dyDescent="0.45">
      <c r="A192" s="8" t="s">
        <v>14</v>
      </c>
      <c r="B192" s="8">
        <v>24</v>
      </c>
      <c r="C192" s="8" t="s">
        <v>14</v>
      </c>
      <c r="D192" s="8">
        <v>1258</v>
      </c>
    </row>
    <row r="193" spans="1:4" ht="18.5" hidden="1" x14ac:dyDescent="0.45">
      <c r="A193" s="8" t="s">
        <v>14</v>
      </c>
      <c r="B193" s="8">
        <v>86</v>
      </c>
      <c r="C193" s="8" t="s">
        <v>14</v>
      </c>
      <c r="D193" s="8">
        <v>362</v>
      </c>
    </row>
    <row r="194" spans="1:4" ht="18.5" hidden="1" x14ac:dyDescent="0.45">
      <c r="A194" s="8" t="s">
        <v>14</v>
      </c>
      <c r="B194" s="8">
        <v>243</v>
      </c>
      <c r="C194" s="8" t="s">
        <v>14</v>
      </c>
      <c r="D194" s="8">
        <v>133</v>
      </c>
    </row>
    <row r="195" spans="1:4" ht="18.5" hidden="1" x14ac:dyDescent="0.45">
      <c r="A195" s="8" t="s">
        <v>14</v>
      </c>
      <c r="B195" s="8">
        <v>65</v>
      </c>
      <c r="C195" s="8" t="s">
        <v>14</v>
      </c>
      <c r="D195" s="8">
        <v>846</v>
      </c>
    </row>
    <row r="196" spans="1:4" ht="18.5" x14ac:dyDescent="0.45">
      <c r="A196" s="8" t="s">
        <v>20</v>
      </c>
      <c r="B196" s="8">
        <v>126</v>
      </c>
      <c r="C196" s="8" t="s">
        <v>14</v>
      </c>
      <c r="D196" s="8">
        <v>10</v>
      </c>
    </row>
    <row r="197" spans="1:4" ht="18.5" x14ac:dyDescent="0.45">
      <c r="A197" s="8" t="s">
        <v>20</v>
      </c>
      <c r="B197" s="8">
        <v>524</v>
      </c>
      <c r="C197" s="8" t="s">
        <v>14</v>
      </c>
      <c r="D197" s="8">
        <v>191</v>
      </c>
    </row>
    <row r="198" spans="1:4" ht="18.5" hidden="1" x14ac:dyDescent="0.45">
      <c r="A198" s="8" t="s">
        <v>14</v>
      </c>
      <c r="B198" s="8">
        <v>100</v>
      </c>
      <c r="C198" s="8" t="s">
        <v>14</v>
      </c>
      <c r="D198" s="8">
        <v>1979</v>
      </c>
    </row>
    <row r="199" spans="1:4" ht="18.5" x14ac:dyDescent="0.45">
      <c r="A199" s="8" t="s">
        <v>20</v>
      </c>
      <c r="B199" s="8">
        <v>1989</v>
      </c>
      <c r="C199" s="8" t="s">
        <v>14</v>
      </c>
      <c r="D199" s="8">
        <v>63</v>
      </c>
    </row>
    <row r="200" spans="1:4" ht="18.5" hidden="1" x14ac:dyDescent="0.45">
      <c r="A200" s="8" t="s">
        <v>14</v>
      </c>
      <c r="B200" s="8">
        <v>168</v>
      </c>
      <c r="C200" s="8" t="s">
        <v>14</v>
      </c>
      <c r="D200" s="8">
        <v>6080</v>
      </c>
    </row>
    <row r="201" spans="1:4" ht="18.5" hidden="1" x14ac:dyDescent="0.45">
      <c r="A201" s="8" t="s">
        <v>14</v>
      </c>
      <c r="B201" s="8">
        <v>13</v>
      </c>
      <c r="C201" s="8" t="s">
        <v>14</v>
      </c>
      <c r="D201" s="8">
        <v>80</v>
      </c>
    </row>
    <row r="202" spans="1:4" ht="18.5" hidden="1" x14ac:dyDescent="0.45">
      <c r="A202" s="8" t="s">
        <v>14</v>
      </c>
      <c r="B202" s="8">
        <v>1</v>
      </c>
      <c r="C202" s="8" t="s">
        <v>14</v>
      </c>
      <c r="D202" s="8">
        <v>9</v>
      </c>
    </row>
    <row r="203" spans="1:4" ht="18.5" x14ac:dyDescent="0.45">
      <c r="A203" s="8" t="s">
        <v>20</v>
      </c>
      <c r="B203" s="8">
        <v>157</v>
      </c>
      <c r="C203" s="8" t="s">
        <v>14</v>
      </c>
      <c r="D203" s="8">
        <v>1784</v>
      </c>
    </row>
    <row r="204" spans="1:4" ht="18.5" hidden="1" x14ac:dyDescent="0.45">
      <c r="A204" s="8" t="s">
        <v>74</v>
      </c>
      <c r="B204" s="8">
        <v>82</v>
      </c>
      <c r="C204" s="8" t="s">
        <v>14</v>
      </c>
      <c r="D204" s="8">
        <v>243</v>
      </c>
    </row>
    <row r="205" spans="1:4" ht="18.5" x14ac:dyDescent="0.45">
      <c r="A205" s="8" t="s">
        <v>20</v>
      </c>
      <c r="B205" s="8">
        <v>4498</v>
      </c>
      <c r="C205" s="8" t="s">
        <v>14</v>
      </c>
      <c r="D205" s="8">
        <v>1296</v>
      </c>
    </row>
    <row r="206" spans="1:4" ht="18.5" hidden="1" x14ac:dyDescent="0.45">
      <c r="A206" s="8" t="s">
        <v>14</v>
      </c>
      <c r="B206" s="8">
        <v>40</v>
      </c>
      <c r="C206" s="8" t="s">
        <v>14</v>
      </c>
      <c r="D206" s="8">
        <v>77</v>
      </c>
    </row>
    <row r="207" spans="1:4" ht="18.5" x14ac:dyDescent="0.45">
      <c r="A207" s="8" t="s">
        <v>20</v>
      </c>
      <c r="B207" s="8">
        <v>80</v>
      </c>
      <c r="C207" s="8" t="s">
        <v>14</v>
      </c>
      <c r="D207" s="8">
        <v>395</v>
      </c>
    </row>
    <row r="208" spans="1:4" ht="18.5" hidden="1" x14ac:dyDescent="0.45">
      <c r="A208" s="8" t="s">
        <v>74</v>
      </c>
      <c r="B208" s="8">
        <v>57</v>
      </c>
      <c r="C208" s="8" t="s">
        <v>14</v>
      </c>
      <c r="D208" s="8">
        <v>49</v>
      </c>
    </row>
    <row r="209" spans="1:4" ht="18.5" x14ac:dyDescent="0.45">
      <c r="A209" s="8" t="s">
        <v>20</v>
      </c>
      <c r="B209" s="8">
        <v>43</v>
      </c>
      <c r="C209" s="8" t="s">
        <v>14</v>
      </c>
      <c r="D209" s="8">
        <v>180</v>
      </c>
    </row>
    <row r="210" spans="1:4" ht="18.5" x14ac:dyDescent="0.45">
      <c r="A210" s="8" t="s">
        <v>20</v>
      </c>
      <c r="B210" s="8">
        <v>2053</v>
      </c>
      <c r="C210" s="8" t="s">
        <v>14</v>
      </c>
      <c r="D210" s="8">
        <v>2690</v>
      </c>
    </row>
    <row r="211" spans="1:4" ht="18.5" hidden="1" x14ac:dyDescent="0.45">
      <c r="A211" s="8" t="s">
        <v>47</v>
      </c>
      <c r="B211" s="8">
        <v>808</v>
      </c>
      <c r="C211" s="8" t="s">
        <v>14</v>
      </c>
      <c r="D211" s="8">
        <v>2779</v>
      </c>
    </row>
    <row r="212" spans="1:4" ht="18.5" hidden="1" x14ac:dyDescent="0.45">
      <c r="A212" s="8" t="s">
        <v>14</v>
      </c>
      <c r="B212" s="8">
        <v>226</v>
      </c>
      <c r="C212" s="8" t="s">
        <v>14</v>
      </c>
      <c r="D212" s="8">
        <v>92</v>
      </c>
    </row>
    <row r="213" spans="1:4" ht="18.5" hidden="1" x14ac:dyDescent="0.45">
      <c r="A213" s="8" t="s">
        <v>14</v>
      </c>
      <c r="B213" s="8">
        <v>1625</v>
      </c>
      <c r="C213" s="8" t="s">
        <v>14</v>
      </c>
      <c r="D213" s="8">
        <v>1028</v>
      </c>
    </row>
    <row r="214" spans="1:4" ht="18.5" x14ac:dyDescent="0.45">
      <c r="A214" s="8" t="s">
        <v>20</v>
      </c>
      <c r="B214" s="8">
        <v>168</v>
      </c>
      <c r="C214" s="8" t="s">
        <v>14</v>
      </c>
      <c r="D214" s="8">
        <v>26</v>
      </c>
    </row>
    <row r="215" spans="1:4" ht="18.5" x14ac:dyDescent="0.45">
      <c r="A215" s="8" t="s">
        <v>20</v>
      </c>
      <c r="B215" s="8">
        <v>4289</v>
      </c>
      <c r="C215" s="8" t="s">
        <v>14</v>
      </c>
      <c r="D215" s="8">
        <v>1790</v>
      </c>
    </row>
    <row r="216" spans="1:4" ht="18.5" x14ac:dyDescent="0.45">
      <c r="A216" s="8" t="s">
        <v>20</v>
      </c>
      <c r="B216" s="8">
        <v>165</v>
      </c>
      <c r="C216" s="8" t="s">
        <v>14</v>
      </c>
      <c r="D216" s="8">
        <v>37</v>
      </c>
    </row>
    <row r="217" spans="1:4" ht="18.5" hidden="1" x14ac:dyDescent="0.45">
      <c r="A217" s="8" t="s">
        <v>14</v>
      </c>
      <c r="B217" s="8">
        <v>143</v>
      </c>
      <c r="C217" s="8" t="s">
        <v>14</v>
      </c>
      <c r="D217" s="8">
        <v>35</v>
      </c>
    </row>
    <row r="218" spans="1:4" ht="18.5" x14ac:dyDescent="0.45">
      <c r="A218" s="8" t="s">
        <v>20</v>
      </c>
      <c r="B218" s="8">
        <v>1815</v>
      </c>
      <c r="C218" s="8" t="s">
        <v>14</v>
      </c>
      <c r="D218" s="8">
        <v>558</v>
      </c>
    </row>
    <row r="219" spans="1:4" ht="18.5" hidden="1" x14ac:dyDescent="0.45">
      <c r="A219" s="8" t="s">
        <v>14</v>
      </c>
      <c r="B219" s="8">
        <v>934</v>
      </c>
      <c r="C219" s="8" t="s">
        <v>14</v>
      </c>
      <c r="D219" s="8">
        <v>64</v>
      </c>
    </row>
    <row r="220" spans="1:4" ht="18.5" x14ac:dyDescent="0.45">
      <c r="A220" s="8" t="s">
        <v>20</v>
      </c>
      <c r="B220" s="8">
        <v>397</v>
      </c>
      <c r="C220" s="8" t="s">
        <v>14</v>
      </c>
      <c r="D220" s="8">
        <v>245</v>
      </c>
    </row>
    <row r="221" spans="1:4" ht="18.5" x14ac:dyDescent="0.45">
      <c r="A221" s="8" t="s">
        <v>20</v>
      </c>
      <c r="B221" s="8">
        <v>1539</v>
      </c>
      <c r="C221" s="8" t="s">
        <v>14</v>
      </c>
      <c r="D221" s="8">
        <v>71</v>
      </c>
    </row>
    <row r="222" spans="1:4" ht="18.5" hidden="1" x14ac:dyDescent="0.45">
      <c r="A222" s="8" t="s">
        <v>14</v>
      </c>
      <c r="B222" s="8">
        <v>17</v>
      </c>
      <c r="C222" s="8" t="s">
        <v>14</v>
      </c>
      <c r="D222" s="8">
        <v>42</v>
      </c>
    </row>
    <row r="223" spans="1:4" ht="18.5" hidden="1" x14ac:dyDescent="0.45">
      <c r="A223" s="8" t="s">
        <v>14</v>
      </c>
      <c r="B223" s="8">
        <v>2179</v>
      </c>
      <c r="C223" s="8" t="s">
        <v>14</v>
      </c>
      <c r="D223" s="8">
        <v>156</v>
      </c>
    </row>
    <row r="224" spans="1:4" ht="18.5" x14ac:dyDescent="0.45">
      <c r="A224" s="8" t="s">
        <v>20</v>
      </c>
      <c r="B224" s="8">
        <v>138</v>
      </c>
      <c r="C224" s="8" t="s">
        <v>14</v>
      </c>
      <c r="D224" s="8">
        <v>1368</v>
      </c>
    </row>
    <row r="225" spans="1:4" ht="18.5" hidden="1" x14ac:dyDescent="0.45">
      <c r="A225" s="8" t="s">
        <v>14</v>
      </c>
      <c r="B225" s="8">
        <v>931</v>
      </c>
      <c r="C225" s="8" t="s">
        <v>14</v>
      </c>
      <c r="D225" s="8">
        <v>102</v>
      </c>
    </row>
    <row r="226" spans="1:4" ht="18.5" x14ac:dyDescent="0.45">
      <c r="A226" s="8" t="s">
        <v>20</v>
      </c>
      <c r="B226" s="8">
        <v>3594</v>
      </c>
      <c r="C226" s="8" t="s">
        <v>14</v>
      </c>
      <c r="D226" s="8">
        <v>86</v>
      </c>
    </row>
    <row r="227" spans="1:4" ht="18.5" x14ac:dyDescent="0.45">
      <c r="A227" s="8" t="s">
        <v>20</v>
      </c>
      <c r="B227" s="8">
        <v>5880</v>
      </c>
      <c r="C227" s="8" t="s">
        <v>14</v>
      </c>
      <c r="D227" s="8">
        <v>253</v>
      </c>
    </row>
    <row r="228" spans="1:4" ht="18.5" x14ac:dyDescent="0.45">
      <c r="A228" s="8" t="s">
        <v>20</v>
      </c>
      <c r="B228" s="8">
        <v>112</v>
      </c>
      <c r="C228" s="8" t="s">
        <v>14</v>
      </c>
      <c r="D228" s="8">
        <v>157</v>
      </c>
    </row>
    <row r="229" spans="1:4" ht="18.5" x14ac:dyDescent="0.45">
      <c r="A229" s="8" t="s">
        <v>20</v>
      </c>
      <c r="B229" s="8">
        <v>943</v>
      </c>
      <c r="C229" s="8" t="s">
        <v>14</v>
      </c>
      <c r="D229" s="8">
        <v>183</v>
      </c>
    </row>
    <row r="230" spans="1:4" ht="18.5" x14ac:dyDescent="0.45">
      <c r="A230" s="8" t="s">
        <v>20</v>
      </c>
      <c r="B230" s="8">
        <v>2468</v>
      </c>
      <c r="C230" s="8" t="s">
        <v>14</v>
      </c>
      <c r="D230" s="8">
        <v>82</v>
      </c>
    </row>
    <row r="231" spans="1:4" ht="18.5" x14ac:dyDescent="0.45">
      <c r="A231" s="8" t="s">
        <v>20</v>
      </c>
      <c r="B231" s="8">
        <v>2551</v>
      </c>
      <c r="C231" s="8" t="s">
        <v>14</v>
      </c>
      <c r="D231" s="8">
        <v>1</v>
      </c>
    </row>
    <row r="232" spans="1:4" ht="18.5" x14ac:dyDescent="0.45">
      <c r="A232" s="8" t="s">
        <v>20</v>
      </c>
      <c r="B232" s="8">
        <v>101</v>
      </c>
      <c r="C232" s="8" t="s">
        <v>14</v>
      </c>
      <c r="D232" s="8">
        <v>1198</v>
      </c>
    </row>
    <row r="233" spans="1:4" ht="18.5" hidden="1" x14ac:dyDescent="0.45">
      <c r="A233" s="8" t="s">
        <v>74</v>
      </c>
      <c r="B233" s="8">
        <v>67</v>
      </c>
      <c r="C233" s="8" t="s">
        <v>14</v>
      </c>
      <c r="D233" s="8">
        <v>648</v>
      </c>
    </row>
    <row r="234" spans="1:4" ht="18.5" x14ac:dyDescent="0.45">
      <c r="A234" s="8" t="s">
        <v>20</v>
      </c>
      <c r="B234" s="8">
        <v>92</v>
      </c>
      <c r="C234" s="8" t="s">
        <v>14</v>
      </c>
      <c r="D234" s="8">
        <v>64</v>
      </c>
    </row>
    <row r="235" spans="1:4" ht="18.5" x14ac:dyDescent="0.45">
      <c r="A235" s="8" t="s">
        <v>20</v>
      </c>
      <c r="B235" s="8">
        <v>62</v>
      </c>
      <c r="C235" s="8" t="s">
        <v>14</v>
      </c>
      <c r="D235" s="8">
        <v>62</v>
      </c>
    </row>
    <row r="236" spans="1:4" ht="18.5" x14ac:dyDescent="0.45">
      <c r="A236" s="8" t="s">
        <v>20</v>
      </c>
      <c r="B236" s="8">
        <v>149</v>
      </c>
      <c r="C236" s="8" t="s">
        <v>14</v>
      </c>
      <c r="D236" s="8">
        <v>750</v>
      </c>
    </row>
    <row r="237" spans="1:4" ht="18.5" hidden="1" x14ac:dyDescent="0.45">
      <c r="A237" s="8" t="s">
        <v>14</v>
      </c>
      <c r="B237" s="8">
        <v>92</v>
      </c>
      <c r="C237" s="8" t="s">
        <v>14</v>
      </c>
      <c r="D237" s="8">
        <v>105</v>
      </c>
    </row>
    <row r="238" spans="1:4" ht="18.5" hidden="1" x14ac:dyDescent="0.45">
      <c r="A238" s="8" t="s">
        <v>14</v>
      </c>
      <c r="B238" s="8">
        <v>57</v>
      </c>
      <c r="C238" s="8" t="s">
        <v>14</v>
      </c>
      <c r="D238" s="8">
        <v>2604</v>
      </c>
    </row>
    <row r="239" spans="1:4" ht="18.5" x14ac:dyDescent="0.45">
      <c r="A239" s="8" t="s">
        <v>20</v>
      </c>
      <c r="B239" s="8">
        <v>329</v>
      </c>
      <c r="C239" s="8" t="s">
        <v>14</v>
      </c>
      <c r="D239" s="8">
        <v>65</v>
      </c>
    </row>
    <row r="240" spans="1:4" ht="18.5" x14ac:dyDescent="0.45">
      <c r="A240" s="8" t="s">
        <v>20</v>
      </c>
      <c r="B240" s="8">
        <v>97</v>
      </c>
      <c r="C240" s="8" t="s">
        <v>14</v>
      </c>
      <c r="D240" s="8">
        <v>94</v>
      </c>
    </row>
    <row r="241" spans="1:4" ht="18.5" hidden="1" x14ac:dyDescent="0.45">
      <c r="A241" s="8" t="s">
        <v>14</v>
      </c>
      <c r="B241" s="8">
        <v>41</v>
      </c>
      <c r="C241" s="8" t="s">
        <v>14</v>
      </c>
      <c r="D241" s="8">
        <v>257</v>
      </c>
    </row>
    <row r="242" spans="1:4" ht="18.5" x14ac:dyDescent="0.45">
      <c r="A242" s="8" t="s">
        <v>20</v>
      </c>
      <c r="B242" s="8">
        <v>1784</v>
      </c>
      <c r="C242" s="8" t="s">
        <v>14</v>
      </c>
      <c r="D242" s="8">
        <v>2928</v>
      </c>
    </row>
    <row r="243" spans="1:4" ht="18.5" x14ac:dyDescent="0.45">
      <c r="A243" s="8" t="s">
        <v>20</v>
      </c>
      <c r="B243" s="8">
        <v>1684</v>
      </c>
      <c r="C243" s="8" t="s">
        <v>14</v>
      </c>
      <c r="D243" s="8">
        <v>4697</v>
      </c>
    </row>
    <row r="244" spans="1:4" ht="18.5" x14ac:dyDescent="0.45">
      <c r="A244" s="8" t="s">
        <v>20</v>
      </c>
      <c r="B244" s="8">
        <v>250</v>
      </c>
      <c r="C244" s="8" t="s">
        <v>14</v>
      </c>
      <c r="D244" s="8">
        <v>2915</v>
      </c>
    </row>
    <row r="245" spans="1:4" ht="18.5" x14ac:dyDescent="0.45">
      <c r="A245" s="8" t="s">
        <v>20</v>
      </c>
      <c r="B245" s="8">
        <v>238</v>
      </c>
      <c r="C245" s="8" t="s">
        <v>14</v>
      </c>
      <c r="D245" s="8">
        <v>18</v>
      </c>
    </row>
    <row r="246" spans="1:4" ht="18.5" x14ac:dyDescent="0.45">
      <c r="A246" s="8" t="s">
        <v>20</v>
      </c>
      <c r="B246" s="8">
        <v>53</v>
      </c>
      <c r="C246" s="8" t="s">
        <v>14</v>
      </c>
      <c r="D246" s="8">
        <v>602</v>
      </c>
    </row>
    <row r="247" spans="1:4" ht="18.5" x14ac:dyDescent="0.45">
      <c r="A247" s="8" t="s">
        <v>20</v>
      </c>
      <c r="B247" s="8">
        <v>214</v>
      </c>
      <c r="C247" s="8" t="s">
        <v>14</v>
      </c>
      <c r="D247" s="8">
        <v>1</v>
      </c>
    </row>
    <row r="248" spans="1:4" ht="18.5" x14ac:dyDescent="0.45">
      <c r="A248" s="8" t="s">
        <v>20</v>
      </c>
      <c r="B248" s="8">
        <v>222</v>
      </c>
      <c r="C248" s="8" t="s">
        <v>14</v>
      </c>
      <c r="D248" s="8">
        <v>3868</v>
      </c>
    </row>
    <row r="249" spans="1:4" ht="18.5" x14ac:dyDescent="0.45">
      <c r="A249" s="8" t="s">
        <v>20</v>
      </c>
      <c r="B249" s="8">
        <v>1884</v>
      </c>
      <c r="C249" s="8" t="s">
        <v>14</v>
      </c>
      <c r="D249" s="8">
        <v>504</v>
      </c>
    </row>
    <row r="250" spans="1:4" ht="18.5" x14ac:dyDescent="0.45">
      <c r="A250" s="8" t="s">
        <v>20</v>
      </c>
      <c r="B250" s="8">
        <v>218</v>
      </c>
      <c r="C250" s="8" t="s">
        <v>14</v>
      </c>
      <c r="D250" s="8">
        <v>14</v>
      </c>
    </row>
    <row r="251" spans="1:4" ht="18.5" x14ac:dyDescent="0.45">
      <c r="A251" s="8" t="s">
        <v>20</v>
      </c>
      <c r="B251" s="8">
        <v>6465</v>
      </c>
      <c r="C251" s="8" t="s">
        <v>14</v>
      </c>
      <c r="D251" s="8">
        <v>750</v>
      </c>
    </row>
    <row r="252" spans="1:4" ht="18.5" hidden="1" x14ac:dyDescent="0.45">
      <c r="A252" s="8" t="s">
        <v>14</v>
      </c>
      <c r="B252" s="8">
        <v>1</v>
      </c>
      <c r="C252" s="8" t="s">
        <v>14</v>
      </c>
      <c r="D252" s="8">
        <v>77</v>
      </c>
    </row>
    <row r="253" spans="1:4" ht="18.5" hidden="1" x14ac:dyDescent="0.45">
      <c r="A253" s="8" t="s">
        <v>14</v>
      </c>
      <c r="B253" s="8">
        <v>101</v>
      </c>
      <c r="C253" s="8" t="s">
        <v>14</v>
      </c>
      <c r="D253" s="8">
        <v>752</v>
      </c>
    </row>
    <row r="254" spans="1:4" ht="18.5" x14ac:dyDescent="0.45">
      <c r="A254" s="8" t="s">
        <v>20</v>
      </c>
      <c r="B254" s="8">
        <v>59</v>
      </c>
      <c r="C254" s="8" t="s">
        <v>14</v>
      </c>
      <c r="D254" s="8">
        <v>131</v>
      </c>
    </row>
    <row r="255" spans="1:4" ht="18.5" hidden="1" x14ac:dyDescent="0.45">
      <c r="A255" s="8" t="s">
        <v>14</v>
      </c>
      <c r="B255" s="8">
        <v>1335</v>
      </c>
      <c r="C255" s="8" t="s">
        <v>14</v>
      </c>
      <c r="D255" s="8">
        <v>87</v>
      </c>
    </row>
    <row r="256" spans="1:4" ht="18.5" x14ac:dyDescent="0.45">
      <c r="A256" s="8" t="s">
        <v>20</v>
      </c>
      <c r="B256" s="8">
        <v>88</v>
      </c>
      <c r="C256" s="8" t="s">
        <v>14</v>
      </c>
      <c r="D256" s="8">
        <v>1063</v>
      </c>
    </row>
    <row r="257" spans="1:4" ht="18.5" x14ac:dyDescent="0.45">
      <c r="A257" s="8" t="s">
        <v>20</v>
      </c>
      <c r="B257" s="8">
        <v>1697</v>
      </c>
      <c r="C257" s="8" t="s">
        <v>14</v>
      </c>
      <c r="D257" s="8">
        <v>76</v>
      </c>
    </row>
    <row r="258" spans="1:4" ht="18.5" hidden="1" x14ac:dyDescent="0.45">
      <c r="A258" s="8" t="s">
        <v>14</v>
      </c>
      <c r="B258" s="8">
        <v>15</v>
      </c>
      <c r="C258" s="8" t="s">
        <v>14</v>
      </c>
      <c r="D258" s="8">
        <v>4428</v>
      </c>
    </row>
    <row r="259" spans="1:4" ht="18.5" x14ac:dyDescent="0.45">
      <c r="A259" s="8" t="s">
        <v>20</v>
      </c>
      <c r="B259" s="8">
        <v>92</v>
      </c>
      <c r="C259" s="8" t="s">
        <v>14</v>
      </c>
      <c r="D259" s="8">
        <v>58</v>
      </c>
    </row>
    <row r="260" spans="1:4" ht="18.5" x14ac:dyDescent="0.45">
      <c r="A260" s="8" t="s">
        <v>20</v>
      </c>
      <c r="B260" s="8">
        <v>186</v>
      </c>
      <c r="C260" s="8" t="s">
        <v>14</v>
      </c>
      <c r="D260" s="8">
        <v>111</v>
      </c>
    </row>
    <row r="261" spans="1:4" ht="18.5" x14ac:dyDescent="0.45">
      <c r="A261" s="8" t="s">
        <v>20</v>
      </c>
      <c r="B261" s="8">
        <v>138</v>
      </c>
      <c r="C261" s="8" t="s">
        <v>14</v>
      </c>
      <c r="D261" s="8">
        <v>2955</v>
      </c>
    </row>
    <row r="262" spans="1:4" ht="18.5" x14ac:dyDescent="0.45">
      <c r="A262" s="8" t="s">
        <v>20</v>
      </c>
      <c r="B262" s="8">
        <v>261</v>
      </c>
      <c r="C262" s="8" t="s">
        <v>14</v>
      </c>
      <c r="D262" s="8">
        <v>1657</v>
      </c>
    </row>
    <row r="263" spans="1:4" ht="18.5" hidden="1" x14ac:dyDescent="0.45">
      <c r="A263" s="8" t="s">
        <v>14</v>
      </c>
      <c r="B263" s="8">
        <v>454</v>
      </c>
      <c r="C263" s="8" t="s">
        <v>14</v>
      </c>
      <c r="D263" s="8">
        <v>926</v>
      </c>
    </row>
    <row r="264" spans="1:4" ht="18.5" x14ac:dyDescent="0.45">
      <c r="A264" s="8" t="s">
        <v>20</v>
      </c>
      <c r="B264" s="8">
        <v>107</v>
      </c>
      <c r="C264" s="8" t="s">
        <v>14</v>
      </c>
      <c r="D264" s="8">
        <v>77</v>
      </c>
    </row>
    <row r="265" spans="1:4" ht="18.5" x14ac:dyDescent="0.45">
      <c r="A265" s="8" t="s">
        <v>20</v>
      </c>
      <c r="B265" s="8">
        <v>199</v>
      </c>
      <c r="C265" s="8" t="s">
        <v>14</v>
      </c>
      <c r="D265" s="8">
        <v>1748</v>
      </c>
    </row>
    <row r="266" spans="1:4" ht="18.5" x14ac:dyDescent="0.45">
      <c r="A266" s="8" t="s">
        <v>20</v>
      </c>
      <c r="B266" s="8">
        <v>5512</v>
      </c>
      <c r="C266" s="8" t="s">
        <v>14</v>
      </c>
      <c r="D266" s="8">
        <v>79</v>
      </c>
    </row>
    <row r="267" spans="1:4" ht="18.5" x14ac:dyDescent="0.45">
      <c r="A267" s="8" t="s">
        <v>20</v>
      </c>
      <c r="B267" s="8">
        <v>86</v>
      </c>
      <c r="C267" s="8" t="s">
        <v>14</v>
      </c>
      <c r="D267" s="8">
        <v>889</v>
      </c>
    </row>
    <row r="268" spans="1:4" ht="18.5" hidden="1" x14ac:dyDescent="0.45">
      <c r="A268" s="8" t="s">
        <v>14</v>
      </c>
      <c r="B268" s="8">
        <v>3182</v>
      </c>
      <c r="C268" s="8" t="s">
        <v>14</v>
      </c>
      <c r="D268" s="8">
        <v>56</v>
      </c>
    </row>
    <row r="269" spans="1:4" ht="18.5" x14ac:dyDescent="0.45">
      <c r="A269" s="8" t="s">
        <v>20</v>
      </c>
      <c r="B269" s="8">
        <v>2768</v>
      </c>
      <c r="C269" s="8" t="s">
        <v>14</v>
      </c>
      <c r="D269" s="8">
        <v>1</v>
      </c>
    </row>
    <row r="270" spans="1:4" ht="18.5" x14ac:dyDescent="0.45">
      <c r="A270" s="8" t="s">
        <v>20</v>
      </c>
      <c r="B270" s="8">
        <v>48</v>
      </c>
      <c r="C270" s="8" t="s">
        <v>14</v>
      </c>
      <c r="D270" s="8">
        <v>83</v>
      </c>
    </row>
    <row r="271" spans="1:4" ht="18.5" x14ac:dyDescent="0.45">
      <c r="A271" s="8" t="s">
        <v>20</v>
      </c>
      <c r="B271" s="8">
        <v>87</v>
      </c>
      <c r="C271" s="8" t="s">
        <v>14</v>
      </c>
      <c r="D271" s="8">
        <v>2025</v>
      </c>
    </row>
    <row r="272" spans="1:4" ht="18.5" hidden="1" x14ac:dyDescent="0.45">
      <c r="A272" s="8" t="s">
        <v>74</v>
      </c>
      <c r="B272" s="8">
        <v>1890</v>
      </c>
      <c r="C272" s="8" t="s">
        <v>14</v>
      </c>
      <c r="D272" s="8">
        <v>14</v>
      </c>
    </row>
    <row r="273" spans="1:4" ht="18.5" hidden="1" x14ac:dyDescent="0.45">
      <c r="A273" s="8" t="s">
        <v>47</v>
      </c>
      <c r="B273" s="8">
        <v>61</v>
      </c>
      <c r="C273" s="8" t="s">
        <v>14</v>
      </c>
      <c r="D273" s="8">
        <v>656</v>
      </c>
    </row>
    <row r="274" spans="1:4" ht="18.5" x14ac:dyDescent="0.45">
      <c r="A274" s="8" t="s">
        <v>20</v>
      </c>
      <c r="B274" s="8">
        <v>1894</v>
      </c>
      <c r="C274" s="8" t="s">
        <v>14</v>
      </c>
      <c r="D274" s="8">
        <v>1596</v>
      </c>
    </row>
    <row r="275" spans="1:4" ht="18.5" x14ac:dyDescent="0.45">
      <c r="A275" s="8" t="s">
        <v>20</v>
      </c>
      <c r="B275" s="8">
        <v>282</v>
      </c>
      <c r="C275" s="8" t="s">
        <v>14</v>
      </c>
      <c r="D275" s="8">
        <v>10</v>
      </c>
    </row>
    <row r="276" spans="1:4" ht="18.5" hidden="1" x14ac:dyDescent="0.45">
      <c r="A276" s="8" t="s">
        <v>14</v>
      </c>
      <c r="B276" s="8">
        <v>15</v>
      </c>
      <c r="C276" s="8" t="s">
        <v>14</v>
      </c>
      <c r="D276" s="8">
        <v>1121</v>
      </c>
    </row>
    <row r="277" spans="1:4" ht="18.5" x14ac:dyDescent="0.45">
      <c r="A277" s="8" t="s">
        <v>20</v>
      </c>
      <c r="B277" s="8">
        <v>116</v>
      </c>
      <c r="C277" s="8" t="s">
        <v>14</v>
      </c>
      <c r="D277" s="8">
        <v>15</v>
      </c>
    </row>
    <row r="278" spans="1:4" ht="18.5" hidden="1" x14ac:dyDescent="0.45">
      <c r="A278" s="8" t="s">
        <v>14</v>
      </c>
      <c r="B278" s="8">
        <v>133</v>
      </c>
      <c r="C278" s="8" t="s">
        <v>14</v>
      </c>
      <c r="D278" s="8">
        <v>191</v>
      </c>
    </row>
    <row r="279" spans="1:4" ht="18.5" x14ac:dyDescent="0.45">
      <c r="A279" s="8" t="s">
        <v>20</v>
      </c>
      <c r="B279" s="8">
        <v>83</v>
      </c>
      <c r="C279" s="8" t="s">
        <v>14</v>
      </c>
      <c r="D279" s="8">
        <v>16</v>
      </c>
    </row>
    <row r="280" spans="1:4" ht="18.5" x14ac:dyDescent="0.45">
      <c r="A280" s="8" t="s">
        <v>20</v>
      </c>
      <c r="B280" s="8">
        <v>91</v>
      </c>
      <c r="C280" s="8" t="s">
        <v>14</v>
      </c>
      <c r="D280" s="8">
        <v>17</v>
      </c>
    </row>
    <row r="281" spans="1:4" ht="18.5" x14ac:dyDescent="0.45">
      <c r="A281" s="8" t="s">
        <v>20</v>
      </c>
      <c r="B281" s="8">
        <v>546</v>
      </c>
      <c r="C281" s="8" t="s">
        <v>14</v>
      </c>
      <c r="D281" s="8">
        <v>34</v>
      </c>
    </row>
    <row r="282" spans="1:4" ht="18.5" x14ac:dyDescent="0.45">
      <c r="A282" s="8" t="s">
        <v>20</v>
      </c>
      <c r="B282" s="8">
        <v>393</v>
      </c>
      <c r="C282" s="8" t="s">
        <v>14</v>
      </c>
      <c r="D282" s="8">
        <v>1</v>
      </c>
    </row>
    <row r="283" spans="1:4" ht="18.5" hidden="1" x14ac:dyDescent="0.45">
      <c r="A283" s="8" t="s">
        <v>14</v>
      </c>
      <c r="B283" s="8">
        <v>2062</v>
      </c>
      <c r="C283" s="8" t="s">
        <v>14</v>
      </c>
      <c r="D283" s="8">
        <v>1274</v>
      </c>
    </row>
    <row r="284" spans="1:4" ht="18.5" x14ac:dyDescent="0.45">
      <c r="A284" s="8" t="s">
        <v>20</v>
      </c>
      <c r="B284" s="8">
        <v>133</v>
      </c>
      <c r="C284" s="8" t="s">
        <v>14</v>
      </c>
      <c r="D284" s="8">
        <v>210</v>
      </c>
    </row>
    <row r="285" spans="1:4" ht="18.5" hidden="1" x14ac:dyDescent="0.45">
      <c r="A285" s="8" t="s">
        <v>14</v>
      </c>
      <c r="B285" s="8">
        <v>29</v>
      </c>
      <c r="C285" s="8" t="s">
        <v>14</v>
      </c>
      <c r="D285" s="8">
        <v>248</v>
      </c>
    </row>
    <row r="286" spans="1:4" ht="18.5" hidden="1" x14ac:dyDescent="0.45">
      <c r="A286" s="8" t="s">
        <v>14</v>
      </c>
      <c r="B286" s="8">
        <v>132</v>
      </c>
      <c r="C286" s="8" t="s">
        <v>14</v>
      </c>
      <c r="D286" s="8">
        <v>513</v>
      </c>
    </row>
    <row r="287" spans="1:4" ht="18.5" x14ac:dyDescent="0.45">
      <c r="A287" s="8" t="s">
        <v>20</v>
      </c>
      <c r="B287" s="8">
        <v>254</v>
      </c>
      <c r="C287" s="8" t="s">
        <v>14</v>
      </c>
      <c r="D287" s="8">
        <v>3410</v>
      </c>
    </row>
    <row r="288" spans="1:4" ht="18.5" hidden="1" x14ac:dyDescent="0.45">
      <c r="A288" s="8" t="s">
        <v>74</v>
      </c>
      <c r="B288" s="8">
        <v>184</v>
      </c>
      <c r="C288" s="8" t="s">
        <v>14</v>
      </c>
      <c r="D288" s="8">
        <v>10</v>
      </c>
    </row>
    <row r="289" spans="1:4" ht="18.5" x14ac:dyDescent="0.45">
      <c r="A289" s="8" t="s">
        <v>20</v>
      </c>
      <c r="B289" s="8">
        <v>176</v>
      </c>
      <c r="C289" s="8" t="s">
        <v>14</v>
      </c>
      <c r="D289" s="8">
        <v>2201</v>
      </c>
    </row>
    <row r="290" spans="1:4" ht="18.5" hidden="1" x14ac:dyDescent="0.45">
      <c r="A290" s="8" t="s">
        <v>14</v>
      </c>
      <c r="B290" s="8">
        <v>137</v>
      </c>
      <c r="C290" s="8" t="s">
        <v>14</v>
      </c>
      <c r="D290" s="8">
        <v>676</v>
      </c>
    </row>
    <row r="291" spans="1:4" ht="18.5" x14ac:dyDescent="0.45">
      <c r="A291" s="8" t="s">
        <v>20</v>
      </c>
      <c r="B291" s="8">
        <v>337</v>
      </c>
      <c r="C291" s="8" t="s">
        <v>14</v>
      </c>
      <c r="D291" s="8">
        <v>831</v>
      </c>
    </row>
    <row r="292" spans="1:4" ht="18.5" hidden="1" x14ac:dyDescent="0.45">
      <c r="A292" s="8" t="s">
        <v>14</v>
      </c>
      <c r="B292" s="8">
        <v>908</v>
      </c>
      <c r="C292" s="8" t="s">
        <v>14</v>
      </c>
      <c r="D292" s="8">
        <v>859</v>
      </c>
    </row>
    <row r="293" spans="1:4" ht="18.5" x14ac:dyDescent="0.45">
      <c r="A293" s="8" t="s">
        <v>20</v>
      </c>
      <c r="B293" s="8">
        <v>107</v>
      </c>
      <c r="C293" s="8" t="s">
        <v>14</v>
      </c>
      <c r="D293" s="8">
        <v>45</v>
      </c>
    </row>
    <row r="294" spans="1:4" ht="18.5" hidden="1" x14ac:dyDescent="0.45">
      <c r="A294" s="8" t="s">
        <v>14</v>
      </c>
      <c r="B294" s="8">
        <v>10</v>
      </c>
      <c r="C294" s="8" t="s">
        <v>14</v>
      </c>
      <c r="D294" s="8">
        <v>6</v>
      </c>
    </row>
    <row r="295" spans="1:4" ht="18.5" hidden="1" x14ac:dyDescent="0.45">
      <c r="A295" s="8" t="s">
        <v>74</v>
      </c>
      <c r="B295" s="8">
        <v>32</v>
      </c>
      <c r="C295" s="8" t="s">
        <v>14</v>
      </c>
      <c r="D295" s="8">
        <v>7</v>
      </c>
    </row>
    <row r="296" spans="1:4" ht="18.5" x14ac:dyDescent="0.45">
      <c r="A296" s="8" t="s">
        <v>20</v>
      </c>
      <c r="B296" s="8">
        <v>183</v>
      </c>
      <c r="C296" s="8" t="s">
        <v>14</v>
      </c>
      <c r="D296" s="8">
        <v>31</v>
      </c>
    </row>
    <row r="297" spans="1:4" ht="18.5" hidden="1" x14ac:dyDescent="0.45">
      <c r="A297" s="8" t="s">
        <v>14</v>
      </c>
      <c r="B297" s="8">
        <v>1910</v>
      </c>
      <c r="C297" s="8" t="s">
        <v>14</v>
      </c>
      <c r="D297" s="8">
        <v>78</v>
      </c>
    </row>
    <row r="298" spans="1:4" ht="18.5" hidden="1" x14ac:dyDescent="0.45">
      <c r="A298" s="8" t="s">
        <v>14</v>
      </c>
      <c r="B298" s="8">
        <v>38</v>
      </c>
      <c r="C298" s="8" t="s">
        <v>14</v>
      </c>
      <c r="D298" s="8">
        <v>1225</v>
      </c>
    </row>
    <row r="299" spans="1:4" ht="18.5" hidden="1" x14ac:dyDescent="0.45">
      <c r="A299" s="8" t="s">
        <v>14</v>
      </c>
      <c r="B299" s="8">
        <v>104</v>
      </c>
      <c r="C299" s="8" t="s">
        <v>14</v>
      </c>
      <c r="D299" s="8">
        <v>1</v>
      </c>
    </row>
    <row r="300" spans="1:4" ht="18.5" x14ac:dyDescent="0.45">
      <c r="A300" s="8" t="s">
        <v>20</v>
      </c>
      <c r="B300" s="8">
        <v>72</v>
      </c>
      <c r="C300" s="8" t="s">
        <v>14</v>
      </c>
      <c r="D300" s="8">
        <v>67</v>
      </c>
    </row>
    <row r="301" spans="1:4" ht="18.5" hidden="1" x14ac:dyDescent="0.45">
      <c r="A301" s="8" t="s">
        <v>14</v>
      </c>
      <c r="B301" s="8">
        <v>49</v>
      </c>
      <c r="C301" s="8" t="s">
        <v>14</v>
      </c>
      <c r="D301" s="8">
        <v>19</v>
      </c>
    </row>
    <row r="302" spans="1:4" ht="18.5" hidden="1" x14ac:dyDescent="0.45">
      <c r="A302" s="8" t="s">
        <v>14</v>
      </c>
      <c r="B302" s="8">
        <v>1</v>
      </c>
      <c r="C302" s="8" t="s">
        <v>14</v>
      </c>
      <c r="D302" s="8">
        <v>2108</v>
      </c>
    </row>
    <row r="303" spans="1:4" ht="18.5" x14ac:dyDescent="0.45">
      <c r="A303" s="8" t="s">
        <v>20</v>
      </c>
      <c r="B303" s="8">
        <v>295</v>
      </c>
      <c r="C303" s="8" t="s">
        <v>14</v>
      </c>
      <c r="D303" s="8">
        <v>679</v>
      </c>
    </row>
    <row r="304" spans="1:4" ht="18.5" hidden="1" x14ac:dyDescent="0.45">
      <c r="A304" s="8" t="s">
        <v>14</v>
      </c>
      <c r="B304" s="8">
        <v>245</v>
      </c>
      <c r="C304" s="8" t="s">
        <v>14</v>
      </c>
      <c r="D304" s="8">
        <v>36</v>
      </c>
    </row>
    <row r="305" spans="1:4" ht="18.5" hidden="1" x14ac:dyDescent="0.45">
      <c r="A305" s="8" t="s">
        <v>14</v>
      </c>
      <c r="B305" s="8">
        <v>32</v>
      </c>
      <c r="C305" s="8" t="s">
        <v>14</v>
      </c>
      <c r="D305" s="8">
        <v>47</v>
      </c>
    </row>
    <row r="306" spans="1:4" ht="18.5" x14ac:dyDescent="0.45">
      <c r="A306" s="8" t="s">
        <v>20</v>
      </c>
      <c r="B306" s="8">
        <v>142</v>
      </c>
      <c r="C306" s="8" t="s">
        <v>14</v>
      </c>
      <c r="D306" s="8">
        <v>70</v>
      </c>
    </row>
    <row r="307" spans="1:4" ht="18.5" x14ac:dyDescent="0.45">
      <c r="A307" s="8" t="s">
        <v>20</v>
      </c>
      <c r="B307" s="8">
        <v>85</v>
      </c>
      <c r="C307" s="8" t="s">
        <v>14</v>
      </c>
      <c r="D307" s="8">
        <v>154</v>
      </c>
    </row>
    <row r="308" spans="1:4" ht="18.5" hidden="1" x14ac:dyDescent="0.45">
      <c r="A308" s="8" t="s">
        <v>14</v>
      </c>
      <c r="B308" s="8">
        <v>7</v>
      </c>
      <c r="C308" s="8" t="s">
        <v>14</v>
      </c>
      <c r="D308" s="8">
        <v>22</v>
      </c>
    </row>
    <row r="309" spans="1:4" ht="18.5" x14ac:dyDescent="0.45">
      <c r="A309" s="8" t="s">
        <v>20</v>
      </c>
      <c r="B309" s="8">
        <v>659</v>
      </c>
      <c r="C309" s="8" t="s">
        <v>14</v>
      </c>
      <c r="D309" s="8">
        <v>1758</v>
      </c>
    </row>
    <row r="310" spans="1:4" ht="18.5" hidden="1" x14ac:dyDescent="0.45">
      <c r="A310" s="8" t="s">
        <v>14</v>
      </c>
      <c r="B310" s="8">
        <v>803</v>
      </c>
      <c r="C310" s="8" t="s">
        <v>14</v>
      </c>
      <c r="D310" s="8">
        <v>94</v>
      </c>
    </row>
    <row r="311" spans="1:4" ht="18.5" hidden="1" x14ac:dyDescent="0.45">
      <c r="A311" s="8" t="s">
        <v>74</v>
      </c>
      <c r="B311" s="8">
        <v>75</v>
      </c>
      <c r="C311" s="8" t="s">
        <v>14</v>
      </c>
      <c r="D311" s="8">
        <v>33</v>
      </c>
    </row>
    <row r="312" spans="1:4" ht="18.5" hidden="1" x14ac:dyDescent="0.45">
      <c r="A312" s="8" t="s">
        <v>14</v>
      </c>
      <c r="B312" s="8">
        <v>16</v>
      </c>
      <c r="C312" s="8" t="s">
        <v>14</v>
      </c>
      <c r="D312" s="8">
        <v>1</v>
      </c>
    </row>
    <row r="313" spans="1:4" ht="18.5" x14ac:dyDescent="0.45">
      <c r="A313" s="8" t="s">
        <v>20</v>
      </c>
      <c r="B313" s="8">
        <v>121</v>
      </c>
      <c r="C313" s="8" t="s">
        <v>14</v>
      </c>
      <c r="D313" s="8">
        <v>31</v>
      </c>
    </row>
    <row r="314" spans="1:4" ht="18.5" x14ac:dyDescent="0.45">
      <c r="A314" s="8" t="s">
        <v>20</v>
      </c>
      <c r="B314" s="8">
        <v>3742</v>
      </c>
      <c r="C314" s="8" t="s">
        <v>14</v>
      </c>
      <c r="D314" s="8">
        <v>35</v>
      </c>
    </row>
    <row r="315" spans="1:4" ht="18.5" x14ac:dyDescent="0.45">
      <c r="A315" s="8" t="s">
        <v>20</v>
      </c>
      <c r="B315" s="8">
        <v>223</v>
      </c>
      <c r="C315" s="8" t="s">
        <v>14</v>
      </c>
      <c r="D315" s="8">
        <v>63</v>
      </c>
    </row>
    <row r="316" spans="1:4" ht="18.5" x14ac:dyDescent="0.45">
      <c r="A316" s="8" t="s">
        <v>20</v>
      </c>
      <c r="B316" s="8">
        <v>133</v>
      </c>
      <c r="C316" s="8" t="s">
        <v>14</v>
      </c>
      <c r="D316" s="8">
        <v>526</v>
      </c>
    </row>
    <row r="317" spans="1:4" ht="18.5" hidden="1" x14ac:dyDescent="0.45">
      <c r="A317" s="8" t="s">
        <v>14</v>
      </c>
      <c r="B317" s="8">
        <v>31</v>
      </c>
      <c r="C317" s="8" t="s">
        <v>14</v>
      </c>
      <c r="D317" s="8">
        <v>121</v>
      </c>
    </row>
    <row r="318" spans="1:4" ht="18.5" hidden="1" x14ac:dyDescent="0.45">
      <c r="A318" s="8" t="s">
        <v>14</v>
      </c>
      <c r="B318" s="8">
        <v>108</v>
      </c>
      <c r="C318" s="8" t="s">
        <v>14</v>
      </c>
      <c r="D318" s="8">
        <v>67</v>
      </c>
    </row>
    <row r="319" spans="1:4" ht="18.5" hidden="1" x14ac:dyDescent="0.45">
      <c r="A319" s="8" t="s">
        <v>14</v>
      </c>
      <c r="B319" s="8">
        <v>30</v>
      </c>
      <c r="C319" s="8" t="s">
        <v>14</v>
      </c>
      <c r="D319" s="8">
        <v>57</v>
      </c>
    </row>
    <row r="320" spans="1:4" ht="18.5" hidden="1" x14ac:dyDescent="0.45">
      <c r="A320" s="8" t="s">
        <v>14</v>
      </c>
      <c r="B320" s="8">
        <v>17</v>
      </c>
      <c r="C320" s="8" t="s">
        <v>14</v>
      </c>
      <c r="D320" s="8">
        <v>1229</v>
      </c>
    </row>
    <row r="321" spans="1:4" ht="18.5" hidden="1" x14ac:dyDescent="0.45">
      <c r="A321" s="8" t="s">
        <v>74</v>
      </c>
      <c r="B321" s="8">
        <v>64</v>
      </c>
      <c r="C321" s="8" t="s">
        <v>14</v>
      </c>
      <c r="D321" s="8">
        <v>12</v>
      </c>
    </row>
    <row r="322" spans="1:4" ht="18.5" hidden="1" x14ac:dyDescent="0.45">
      <c r="A322" s="8" t="s">
        <v>14</v>
      </c>
      <c r="B322" s="8">
        <v>80</v>
      </c>
      <c r="C322" s="8" t="s">
        <v>14</v>
      </c>
      <c r="D322" s="8">
        <v>452</v>
      </c>
    </row>
    <row r="323" spans="1:4" ht="18.5" hidden="1" x14ac:dyDescent="0.45">
      <c r="A323" s="8" t="s">
        <v>14</v>
      </c>
      <c r="B323" s="8">
        <v>2468</v>
      </c>
      <c r="C323" s="8" t="s">
        <v>14</v>
      </c>
      <c r="D323" s="8">
        <v>1886</v>
      </c>
    </row>
    <row r="324" spans="1:4" ht="18.5" x14ac:dyDescent="0.45">
      <c r="A324" s="8" t="s">
        <v>20</v>
      </c>
      <c r="B324" s="8">
        <v>5168</v>
      </c>
      <c r="C324" s="8" t="s">
        <v>14</v>
      </c>
      <c r="D324" s="8">
        <v>1825</v>
      </c>
    </row>
    <row r="325" spans="1:4" ht="18.5" hidden="1" x14ac:dyDescent="0.45">
      <c r="A325" s="8" t="s">
        <v>14</v>
      </c>
      <c r="B325" s="8">
        <v>26</v>
      </c>
      <c r="C325" s="8" t="s">
        <v>14</v>
      </c>
      <c r="D325" s="8">
        <v>31</v>
      </c>
    </row>
    <row r="326" spans="1:4" ht="18.5" x14ac:dyDescent="0.45">
      <c r="A326" s="8" t="s">
        <v>20</v>
      </c>
      <c r="B326" s="8">
        <v>307</v>
      </c>
      <c r="C326" s="8" t="s">
        <v>14</v>
      </c>
      <c r="D326" s="8">
        <v>107</v>
      </c>
    </row>
    <row r="327" spans="1:4" ht="18.5" hidden="1" x14ac:dyDescent="0.45">
      <c r="A327" s="8" t="s">
        <v>14</v>
      </c>
      <c r="B327" s="8">
        <v>73</v>
      </c>
      <c r="C327" s="8" t="s">
        <v>14</v>
      </c>
      <c r="D327" s="8">
        <v>27</v>
      </c>
    </row>
    <row r="328" spans="1:4" ht="18.5" hidden="1" x14ac:dyDescent="0.45">
      <c r="A328" s="8" t="s">
        <v>14</v>
      </c>
      <c r="B328" s="8">
        <v>128</v>
      </c>
      <c r="C328" s="8" t="s">
        <v>14</v>
      </c>
      <c r="D328" s="8">
        <v>1221</v>
      </c>
    </row>
    <row r="329" spans="1:4" ht="18.5" hidden="1" x14ac:dyDescent="0.45">
      <c r="A329" s="8" t="s">
        <v>14</v>
      </c>
      <c r="B329" s="8">
        <v>33</v>
      </c>
      <c r="C329" s="8" t="s">
        <v>14</v>
      </c>
      <c r="D329" s="8">
        <v>1</v>
      </c>
    </row>
    <row r="330" spans="1:4" ht="18.5" x14ac:dyDescent="0.45">
      <c r="A330" s="8" t="s">
        <v>20</v>
      </c>
      <c r="B330" s="8">
        <v>2441</v>
      </c>
      <c r="C330" s="8" t="s">
        <v>14</v>
      </c>
      <c r="D330" s="8">
        <v>16</v>
      </c>
    </row>
    <row r="331" spans="1:4" ht="18.5" hidden="1" x14ac:dyDescent="0.45">
      <c r="A331" s="8" t="s">
        <v>47</v>
      </c>
      <c r="B331" s="8">
        <v>211</v>
      </c>
      <c r="C331" s="8" t="s">
        <v>14</v>
      </c>
      <c r="D331" s="8">
        <v>41</v>
      </c>
    </row>
    <row r="332" spans="1:4" ht="18.5" x14ac:dyDescent="0.45">
      <c r="A332" s="8" t="s">
        <v>20</v>
      </c>
      <c r="B332" s="8">
        <v>1385</v>
      </c>
      <c r="C332" s="8" t="s">
        <v>14</v>
      </c>
      <c r="D332" s="8">
        <v>523</v>
      </c>
    </row>
    <row r="333" spans="1:4" ht="18.5" x14ac:dyDescent="0.45">
      <c r="A333" s="8" t="s">
        <v>20</v>
      </c>
      <c r="B333" s="8">
        <v>190</v>
      </c>
      <c r="C333" s="8" t="s">
        <v>14</v>
      </c>
      <c r="D333" s="8">
        <v>141</v>
      </c>
    </row>
    <row r="334" spans="1:4" ht="18.5" x14ac:dyDescent="0.45">
      <c r="A334" s="8" t="s">
        <v>20</v>
      </c>
      <c r="B334" s="8">
        <v>470</v>
      </c>
      <c r="C334" s="8" t="s">
        <v>14</v>
      </c>
      <c r="D334" s="8">
        <v>52</v>
      </c>
    </row>
    <row r="335" spans="1:4" ht="18.5" x14ac:dyDescent="0.45">
      <c r="A335" s="8" t="s">
        <v>20</v>
      </c>
      <c r="B335" s="8">
        <v>253</v>
      </c>
      <c r="C335" s="8" t="s">
        <v>14</v>
      </c>
      <c r="D335" s="8">
        <v>225</v>
      </c>
    </row>
    <row r="336" spans="1:4" ht="18.5" x14ac:dyDescent="0.45">
      <c r="A336" s="8" t="s">
        <v>20</v>
      </c>
      <c r="B336" s="8">
        <v>1113</v>
      </c>
      <c r="C336" s="8" t="s">
        <v>14</v>
      </c>
      <c r="D336" s="8">
        <v>38</v>
      </c>
    </row>
    <row r="337" spans="1:4" ht="18.5" x14ac:dyDescent="0.45">
      <c r="A337" s="8" t="s">
        <v>20</v>
      </c>
      <c r="B337" s="8">
        <v>2283</v>
      </c>
      <c r="C337" s="8" t="s">
        <v>14</v>
      </c>
      <c r="D337" s="8">
        <v>15</v>
      </c>
    </row>
    <row r="338" spans="1:4" ht="18.5" hidden="1" x14ac:dyDescent="0.45">
      <c r="A338" s="8" t="s">
        <v>14</v>
      </c>
      <c r="B338" s="8">
        <v>1072</v>
      </c>
      <c r="C338" s="8" t="s">
        <v>14</v>
      </c>
      <c r="D338" s="8">
        <v>37</v>
      </c>
    </row>
    <row r="339" spans="1:4" ht="18.5" x14ac:dyDescent="0.45">
      <c r="A339" s="8" t="s">
        <v>20</v>
      </c>
      <c r="B339" s="8">
        <v>1095</v>
      </c>
      <c r="C339" s="8" t="s">
        <v>14</v>
      </c>
      <c r="D339" s="8">
        <v>112</v>
      </c>
    </row>
    <row r="340" spans="1:4" ht="18.5" x14ac:dyDescent="0.45">
      <c r="A340" s="8" t="s">
        <v>20</v>
      </c>
      <c r="B340" s="8">
        <v>1690</v>
      </c>
      <c r="C340" s="8" t="s">
        <v>14</v>
      </c>
      <c r="D340" s="8">
        <v>21</v>
      </c>
    </row>
    <row r="341" spans="1:4" ht="18.5" hidden="1" x14ac:dyDescent="0.45">
      <c r="A341" s="8" t="s">
        <v>74</v>
      </c>
      <c r="B341" s="8">
        <v>1297</v>
      </c>
      <c r="C341" s="8" t="s">
        <v>14</v>
      </c>
      <c r="D341" s="8">
        <v>67</v>
      </c>
    </row>
    <row r="342" spans="1:4" ht="18.5" hidden="1" x14ac:dyDescent="0.45">
      <c r="A342" s="8" t="s">
        <v>14</v>
      </c>
      <c r="B342" s="8">
        <v>393</v>
      </c>
      <c r="C342" s="8" t="s">
        <v>14</v>
      </c>
      <c r="D342" s="8">
        <v>78</v>
      </c>
    </row>
    <row r="343" spans="1:4" ht="18.5" hidden="1" x14ac:dyDescent="0.45">
      <c r="A343" s="8" t="s">
        <v>14</v>
      </c>
      <c r="B343" s="8">
        <v>1257</v>
      </c>
      <c r="C343" s="8" t="s">
        <v>14</v>
      </c>
      <c r="D343" s="8">
        <v>67</v>
      </c>
    </row>
    <row r="344" spans="1:4" ht="18.5" hidden="1" x14ac:dyDescent="0.45">
      <c r="A344" s="8" t="s">
        <v>14</v>
      </c>
      <c r="B344" s="8">
        <v>328</v>
      </c>
      <c r="C344" s="8" t="s">
        <v>14</v>
      </c>
      <c r="D344" s="8">
        <v>263</v>
      </c>
    </row>
    <row r="345" spans="1:4" ht="18.5" hidden="1" x14ac:dyDescent="0.45">
      <c r="A345" s="8" t="s">
        <v>14</v>
      </c>
      <c r="B345" s="8">
        <v>147</v>
      </c>
      <c r="C345" s="8" t="s">
        <v>14</v>
      </c>
      <c r="D345" s="8">
        <v>1691</v>
      </c>
    </row>
    <row r="346" spans="1:4" ht="18.5" hidden="1" x14ac:dyDescent="0.45">
      <c r="A346" s="8" t="s">
        <v>14</v>
      </c>
      <c r="B346" s="8">
        <v>830</v>
      </c>
      <c r="C346" s="8" t="s">
        <v>14</v>
      </c>
      <c r="D346" s="8">
        <v>181</v>
      </c>
    </row>
    <row r="347" spans="1:4" ht="18.5" hidden="1" x14ac:dyDescent="0.45">
      <c r="A347" s="8" t="s">
        <v>14</v>
      </c>
      <c r="B347" s="8">
        <v>331</v>
      </c>
      <c r="C347" s="8" t="s">
        <v>14</v>
      </c>
      <c r="D347" s="8">
        <v>13</v>
      </c>
    </row>
    <row r="348" spans="1:4" ht="18.5" hidden="1" x14ac:dyDescent="0.45">
      <c r="A348" s="8" t="s">
        <v>14</v>
      </c>
      <c r="B348" s="8">
        <v>25</v>
      </c>
      <c r="C348" s="8" t="s">
        <v>14</v>
      </c>
      <c r="D348" s="8">
        <v>1</v>
      </c>
    </row>
    <row r="349" spans="1:4" ht="18.5" x14ac:dyDescent="0.45">
      <c r="A349" s="8" t="s">
        <v>20</v>
      </c>
      <c r="B349" s="8">
        <v>191</v>
      </c>
      <c r="C349" s="8" t="s">
        <v>14</v>
      </c>
      <c r="D349" s="8">
        <v>21</v>
      </c>
    </row>
    <row r="350" spans="1:4" ht="18.5" hidden="1" x14ac:dyDescent="0.45">
      <c r="A350" s="8" t="s">
        <v>14</v>
      </c>
      <c r="B350" s="8">
        <v>3483</v>
      </c>
      <c r="C350" s="8" t="s">
        <v>14</v>
      </c>
      <c r="D350" s="8">
        <v>830</v>
      </c>
    </row>
    <row r="351" spans="1:4" ht="18.5" hidden="1" x14ac:dyDescent="0.45">
      <c r="A351" s="8" t="s">
        <v>14</v>
      </c>
      <c r="B351" s="8">
        <v>923</v>
      </c>
      <c r="C351" s="8" t="s">
        <v>14</v>
      </c>
      <c r="D351" s="8">
        <v>130</v>
      </c>
    </row>
    <row r="352" spans="1:4" ht="18.5" hidden="1" x14ac:dyDescent="0.45">
      <c r="A352" s="8" t="s">
        <v>14</v>
      </c>
      <c r="B352" s="8">
        <v>1</v>
      </c>
      <c r="C352" s="8" t="s">
        <v>14</v>
      </c>
      <c r="D352" s="8">
        <v>55</v>
      </c>
    </row>
    <row r="353" spans="1:4" ht="18.5" x14ac:dyDescent="0.45">
      <c r="A353" s="8" t="s">
        <v>20</v>
      </c>
      <c r="B353" s="8">
        <v>2013</v>
      </c>
      <c r="C353" s="8" t="s">
        <v>14</v>
      </c>
      <c r="D353" s="8">
        <v>114</v>
      </c>
    </row>
    <row r="354" spans="1:4" ht="18.5" hidden="1" x14ac:dyDescent="0.45">
      <c r="A354" s="8" t="s">
        <v>14</v>
      </c>
      <c r="B354" s="8">
        <v>33</v>
      </c>
      <c r="C354" s="8" t="s">
        <v>14</v>
      </c>
      <c r="D354" s="8">
        <v>594</v>
      </c>
    </row>
    <row r="355" spans="1:4" ht="18.5" x14ac:dyDescent="0.45">
      <c r="A355" s="8" t="s">
        <v>20</v>
      </c>
      <c r="B355" s="8">
        <v>1703</v>
      </c>
      <c r="C355" s="8" t="s">
        <v>14</v>
      </c>
      <c r="D355" s="8">
        <v>24</v>
      </c>
    </row>
    <row r="356" spans="1:4" ht="18.5" x14ac:dyDescent="0.45">
      <c r="A356" s="8" t="s">
        <v>20</v>
      </c>
      <c r="B356" s="8">
        <v>80</v>
      </c>
      <c r="C356" s="8" t="s">
        <v>14</v>
      </c>
      <c r="D356" s="8">
        <v>252</v>
      </c>
    </row>
    <row r="357" spans="1:4" ht="18.5" hidden="1" x14ac:dyDescent="0.45">
      <c r="A357" s="8" t="s">
        <v>47</v>
      </c>
      <c r="B357" s="8">
        <v>86</v>
      </c>
      <c r="C357" s="8" t="s">
        <v>14</v>
      </c>
      <c r="D357" s="8">
        <v>67</v>
      </c>
    </row>
    <row r="358" spans="1:4" ht="18.5" hidden="1" x14ac:dyDescent="0.45">
      <c r="A358" s="8" t="s">
        <v>14</v>
      </c>
      <c r="B358" s="8">
        <v>40</v>
      </c>
      <c r="C358" s="8" t="s">
        <v>14</v>
      </c>
      <c r="D358" s="8">
        <v>742</v>
      </c>
    </row>
    <row r="359" spans="1:4" ht="18.5" x14ac:dyDescent="0.45">
      <c r="A359" s="8" t="s">
        <v>20</v>
      </c>
      <c r="B359" s="8">
        <v>41</v>
      </c>
      <c r="C359" s="8" t="s">
        <v>14</v>
      </c>
      <c r="D359" s="8">
        <v>75</v>
      </c>
    </row>
    <row r="360" spans="1:4" ht="18.5" hidden="1" x14ac:dyDescent="0.45">
      <c r="A360" s="8" t="s">
        <v>14</v>
      </c>
      <c r="B360" s="8">
        <v>23</v>
      </c>
      <c r="C360" s="8" t="s">
        <v>14</v>
      </c>
      <c r="D360" s="8">
        <v>4405</v>
      </c>
    </row>
    <row r="361" spans="1:4" ht="18.5" x14ac:dyDescent="0.45">
      <c r="A361" s="8" t="s">
        <v>20</v>
      </c>
      <c r="B361" s="8">
        <v>187</v>
      </c>
      <c r="C361" s="8" t="s">
        <v>14</v>
      </c>
      <c r="D361" s="8">
        <v>92</v>
      </c>
    </row>
    <row r="362" spans="1:4" ht="18.5" x14ac:dyDescent="0.45">
      <c r="A362" s="8" t="s">
        <v>20</v>
      </c>
      <c r="B362" s="8">
        <v>2875</v>
      </c>
      <c r="C362" s="8" t="s">
        <v>14</v>
      </c>
      <c r="D362" s="8">
        <v>64</v>
      </c>
    </row>
    <row r="363" spans="1:4" ht="18.5" x14ac:dyDescent="0.45">
      <c r="A363" s="8" t="s">
        <v>20</v>
      </c>
      <c r="B363" s="8">
        <v>88</v>
      </c>
      <c r="C363" s="8" t="s">
        <v>14</v>
      </c>
      <c r="D363" s="8">
        <v>64</v>
      </c>
    </row>
    <row r="364" spans="1:4" ht="18.5" x14ac:dyDescent="0.45">
      <c r="A364" s="8" t="s">
        <v>20</v>
      </c>
      <c r="B364" s="8">
        <v>191</v>
      </c>
      <c r="C364" s="8" t="s">
        <v>14</v>
      </c>
      <c r="D364" s="8">
        <v>842</v>
      </c>
    </row>
    <row r="365" spans="1:4" ht="18.5" x14ac:dyDescent="0.45">
      <c r="A365" s="8" t="s">
        <v>20</v>
      </c>
      <c r="B365" s="8">
        <v>139</v>
      </c>
      <c r="C365" s="8" t="s">
        <v>14</v>
      </c>
      <c r="D365" s="8">
        <v>112</v>
      </c>
    </row>
    <row r="366" spans="1:4" ht="18.5" x14ac:dyDescent="0.45">
      <c r="A366" s="8" t="s">
        <v>20</v>
      </c>
      <c r="B366" s="8">
        <v>186</v>
      </c>
      <c r="C366" s="8" t="s">
        <v>14</v>
      </c>
      <c r="D366" s="8">
        <v>374</v>
      </c>
    </row>
    <row r="367" spans="1:4" ht="18.5" x14ac:dyDescent="0.45">
      <c r="A367" s="8" t="s">
        <v>20</v>
      </c>
      <c r="B367" s="8">
        <v>112</v>
      </c>
      <c r="C367" s="8"/>
      <c r="D367" s="8"/>
    </row>
    <row r="368" spans="1:4" ht="18.5" x14ac:dyDescent="0.45">
      <c r="A368" s="8" t="s">
        <v>20</v>
      </c>
      <c r="B368" s="8">
        <v>101</v>
      </c>
      <c r="C368" s="8"/>
      <c r="D368" s="8"/>
    </row>
    <row r="369" spans="1:4" ht="18.5" hidden="1" x14ac:dyDescent="0.45">
      <c r="A369" s="8" t="s">
        <v>14</v>
      </c>
      <c r="B369" s="8">
        <v>75</v>
      </c>
      <c r="C369" s="8"/>
      <c r="D369" s="8"/>
    </row>
    <row r="370" spans="1:4" ht="18.5" x14ac:dyDescent="0.45">
      <c r="A370" s="8" t="s">
        <v>20</v>
      </c>
      <c r="B370" s="8">
        <v>206</v>
      </c>
      <c r="C370" s="8"/>
      <c r="D370" s="8"/>
    </row>
    <row r="371" spans="1:4" ht="18.5" x14ac:dyDescent="0.45">
      <c r="A371" s="8" t="s">
        <v>20</v>
      </c>
      <c r="B371" s="8">
        <v>154</v>
      </c>
      <c r="C371" s="8"/>
      <c r="D371" s="8"/>
    </row>
    <row r="372" spans="1:4" ht="18.5" x14ac:dyDescent="0.45">
      <c r="A372" s="8" t="s">
        <v>20</v>
      </c>
      <c r="B372" s="8">
        <v>5966</v>
      </c>
      <c r="C372" s="8"/>
      <c r="D372" s="8"/>
    </row>
    <row r="373" spans="1:4" ht="18.5" hidden="1" x14ac:dyDescent="0.45">
      <c r="A373" s="8" t="s">
        <v>14</v>
      </c>
      <c r="B373" s="8">
        <v>2176</v>
      </c>
      <c r="C373" s="8"/>
      <c r="D373" s="8"/>
    </row>
    <row r="374" spans="1:4" ht="18.5" x14ac:dyDescent="0.45">
      <c r="A374" s="8" t="s">
        <v>20</v>
      </c>
      <c r="B374" s="8">
        <v>169</v>
      </c>
      <c r="C374" s="8"/>
      <c r="D374" s="8"/>
    </row>
    <row r="375" spans="1:4" ht="18.5" x14ac:dyDescent="0.45">
      <c r="A375" s="8" t="s">
        <v>20</v>
      </c>
      <c r="B375" s="8">
        <v>2106</v>
      </c>
      <c r="C375" s="8"/>
      <c r="D375" s="8"/>
    </row>
    <row r="376" spans="1:4" ht="18.5" hidden="1" x14ac:dyDescent="0.45">
      <c r="A376" s="8" t="s">
        <v>14</v>
      </c>
      <c r="B376" s="8">
        <v>441</v>
      </c>
      <c r="C376" s="8"/>
      <c r="D376" s="8"/>
    </row>
    <row r="377" spans="1:4" ht="18.5" hidden="1" x14ac:dyDescent="0.45">
      <c r="A377" s="8" t="s">
        <v>14</v>
      </c>
      <c r="B377" s="8">
        <v>25</v>
      </c>
      <c r="C377" s="8"/>
      <c r="D377" s="8"/>
    </row>
    <row r="378" spans="1:4" ht="18.5" x14ac:dyDescent="0.45">
      <c r="A378" s="8" t="s">
        <v>20</v>
      </c>
      <c r="B378" s="8">
        <v>131</v>
      </c>
      <c r="C378" s="8"/>
      <c r="D378" s="8"/>
    </row>
    <row r="379" spans="1:4" ht="18.5" hidden="1" x14ac:dyDescent="0.45">
      <c r="A379" s="8" t="s">
        <v>14</v>
      </c>
      <c r="B379" s="8">
        <v>127</v>
      </c>
      <c r="C379" s="8"/>
      <c r="D379" s="8"/>
    </row>
    <row r="380" spans="1:4" ht="18.5" hidden="1" x14ac:dyDescent="0.45">
      <c r="A380" s="8" t="s">
        <v>14</v>
      </c>
      <c r="B380" s="8">
        <v>355</v>
      </c>
      <c r="C380" s="8"/>
      <c r="D380" s="8"/>
    </row>
    <row r="381" spans="1:4" ht="18.5" hidden="1" x14ac:dyDescent="0.45">
      <c r="A381" s="8" t="s">
        <v>14</v>
      </c>
      <c r="B381" s="8">
        <v>44</v>
      </c>
      <c r="C381" s="8"/>
      <c r="D381" s="8"/>
    </row>
    <row r="382" spans="1:4" ht="18.5" x14ac:dyDescent="0.45">
      <c r="A382" s="8" t="s">
        <v>20</v>
      </c>
      <c r="B382" s="8">
        <v>84</v>
      </c>
      <c r="C382" s="8"/>
      <c r="D382" s="8"/>
    </row>
    <row r="383" spans="1:4" ht="18.5" x14ac:dyDescent="0.45">
      <c r="A383" s="8" t="s">
        <v>20</v>
      </c>
      <c r="B383" s="8">
        <v>155</v>
      </c>
      <c r="C383" s="8"/>
      <c r="D383" s="8"/>
    </row>
    <row r="384" spans="1:4" ht="18.5" hidden="1" x14ac:dyDescent="0.45">
      <c r="A384" s="8" t="s">
        <v>14</v>
      </c>
      <c r="B384" s="8">
        <v>67</v>
      </c>
      <c r="C384" s="8"/>
      <c r="D384" s="8"/>
    </row>
    <row r="385" spans="1:4" ht="18.5" x14ac:dyDescent="0.45">
      <c r="A385" s="8" t="s">
        <v>20</v>
      </c>
      <c r="B385" s="8">
        <v>189</v>
      </c>
      <c r="C385" s="8"/>
      <c r="D385" s="8"/>
    </row>
    <row r="386" spans="1:4" ht="18.5" x14ac:dyDescent="0.45">
      <c r="A386" s="8" t="s">
        <v>20</v>
      </c>
      <c r="B386" s="8">
        <v>4799</v>
      </c>
      <c r="C386" s="8"/>
      <c r="D386" s="8"/>
    </row>
    <row r="387" spans="1:4" ht="18.5" x14ac:dyDescent="0.45">
      <c r="A387" s="8" t="s">
        <v>20</v>
      </c>
      <c r="B387" s="8">
        <v>1137</v>
      </c>
      <c r="C387" s="8"/>
      <c r="D387" s="8"/>
    </row>
    <row r="388" spans="1:4" ht="18.5" hidden="1" x14ac:dyDescent="0.45">
      <c r="A388" s="8" t="s">
        <v>14</v>
      </c>
      <c r="B388" s="8">
        <v>1068</v>
      </c>
      <c r="C388" s="8"/>
      <c r="D388" s="8"/>
    </row>
    <row r="389" spans="1:4" ht="18.5" hidden="1" x14ac:dyDescent="0.45">
      <c r="A389" s="8" t="s">
        <v>14</v>
      </c>
      <c r="B389" s="8">
        <v>424</v>
      </c>
      <c r="C389" s="8"/>
      <c r="D389" s="8"/>
    </row>
    <row r="390" spans="1:4" ht="18.5" hidden="1" x14ac:dyDescent="0.45">
      <c r="A390" s="8" t="s">
        <v>74</v>
      </c>
      <c r="B390" s="8">
        <v>145</v>
      </c>
      <c r="C390" s="8"/>
      <c r="D390" s="8"/>
    </row>
    <row r="391" spans="1:4" ht="18.5" x14ac:dyDescent="0.45">
      <c r="A391" s="8" t="s">
        <v>20</v>
      </c>
      <c r="B391" s="8">
        <v>1152</v>
      </c>
      <c r="C391" s="8"/>
      <c r="D391" s="8"/>
    </row>
    <row r="392" spans="1:4" ht="18.5" x14ac:dyDescent="0.45">
      <c r="A392" s="8" t="s">
        <v>20</v>
      </c>
      <c r="B392" s="8">
        <v>50</v>
      </c>
      <c r="C392" s="8"/>
      <c r="D392" s="8"/>
    </row>
    <row r="393" spans="1:4" ht="18.5" hidden="1" x14ac:dyDescent="0.45">
      <c r="A393" s="8" t="s">
        <v>14</v>
      </c>
      <c r="B393" s="8">
        <v>151</v>
      </c>
      <c r="C393" s="8"/>
      <c r="D393" s="8"/>
    </row>
    <row r="394" spans="1:4" ht="18.5" hidden="1" x14ac:dyDescent="0.45">
      <c r="A394" s="8" t="s">
        <v>14</v>
      </c>
      <c r="B394" s="8">
        <v>1608</v>
      </c>
      <c r="C394" s="8"/>
      <c r="D394" s="8"/>
    </row>
    <row r="395" spans="1:4" ht="18.5" x14ac:dyDescent="0.45">
      <c r="A395" s="8" t="s">
        <v>20</v>
      </c>
      <c r="B395" s="8">
        <v>3059</v>
      </c>
      <c r="C395" s="8"/>
      <c r="D395" s="8"/>
    </row>
    <row r="396" spans="1:4" ht="18.5" x14ac:dyDescent="0.45">
      <c r="A396" s="8" t="s">
        <v>20</v>
      </c>
      <c r="B396" s="8">
        <v>34</v>
      </c>
      <c r="C396" s="8"/>
      <c r="D396" s="8"/>
    </row>
    <row r="397" spans="1:4" ht="18.5" x14ac:dyDescent="0.45">
      <c r="A397" s="8" t="s">
        <v>20</v>
      </c>
      <c r="B397" s="8">
        <v>220</v>
      </c>
      <c r="C397" s="8"/>
      <c r="D397" s="8"/>
    </row>
    <row r="398" spans="1:4" ht="18.5" x14ac:dyDescent="0.45">
      <c r="A398" s="8" t="s">
        <v>20</v>
      </c>
      <c r="B398" s="8">
        <v>1604</v>
      </c>
      <c r="C398" s="8"/>
      <c r="D398" s="8"/>
    </row>
    <row r="399" spans="1:4" ht="18.5" x14ac:dyDescent="0.45">
      <c r="A399" s="8" t="s">
        <v>20</v>
      </c>
      <c r="B399" s="8">
        <v>454</v>
      </c>
      <c r="C399" s="8"/>
      <c r="D399" s="8"/>
    </row>
    <row r="400" spans="1:4" ht="18.5" x14ac:dyDescent="0.45">
      <c r="A400" s="8" t="s">
        <v>20</v>
      </c>
      <c r="B400" s="8">
        <v>123</v>
      </c>
      <c r="C400" s="8"/>
      <c r="D400" s="8"/>
    </row>
    <row r="401" spans="1:4" ht="18.5" hidden="1" x14ac:dyDescent="0.45">
      <c r="A401" s="8" t="s">
        <v>14</v>
      </c>
      <c r="B401" s="8">
        <v>941</v>
      </c>
      <c r="C401" s="8"/>
      <c r="D401" s="8"/>
    </row>
    <row r="402" spans="1:4" ht="18.5" hidden="1" x14ac:dyDescent="0.45">
      <c r="A402" s="8" t="s">
        <v>14</v>
      </c>
      <c r="B402" s="8">
        <v>1</v>
      </c>
      <c r="C402" s="8"/>
      <c r="D402" s="8"/>
    </row>
    <row r="403" spans="1:4" ht="18.5" x14ac:dyDescent="0.45">
      <c r="A403" s="8" t="s">
        <v>20</v>
      </c>
      <c r="B403" s="8">
        <v>299</v>
      </c>
      <c r="C403" s="8"/>
      <c r="D403" s="8"/>
    </row>
    <row r="404" spans="1:4" ht="18.5" hidden="1" x14ac:dyDescent="0.45">
      <c r="A404" s="8" t="s">
        <v>14</v>
      </c>
      <c r="B404" s="8">
        <v>40</v>
      </c>
      <c r="C404" s="8"/>
      <c r="D404" s="8"/>
    </row>
    <row r="405" spans="1:4" ht="18.5" hidden="1" x14ac:dyDescent="0.45">
      <c r="A405" s="8" t="s">
        <v>14</v>
      </c>
      <c r="B405" s="8">
        <v>3015</v>
      </c>
      <c r="C405" s="8"/>
      <c r="D405" s="8"/>
    </row>
    <row r="406" spans="1:4" ht="18.5" x14ac:dyDescent="0.45">
      <c r="A406" s="8" t="s">
        <v>20</v>
      </c>
      <c r="B406" s="8">
        <v>2237</v>
      </c>
      <c r="C406" s="8"/>
      <c r="D406" s="8"/>
    </row>
    <row r="407" spans="1:4" ht="18.5" hidden="1" x14ac:dyDescent="0.45">
      <c r="A407" s="8" t="s">
        <v>14</v>
      </c>
      <c r="B407" s="8">
        <v>435</v>
      </c>
      <c r="C407" s="8"/>
      <c r="D407" s="8"/>
    </row>
    <row r="408" spans="1:4" ht="18.5" x14ac:dyDescent="0.45">
      <c r="A408" s="8" t="s">
        <v>20</v>
      </c>
      <c r="B408" s="8">
        <v>645</v>
      </c>
      <c r="C408" s="8"/>
      <c r="D408" s="8"/>
    </row>
    <row r="409" spans="1:4" ht="18.5" x14ac:dyDescent="0.45">
      <c r="A409" s="8" t="s">
        <v>20</v>
      </c>
      <c r="B409" s="8">
        <v>484</v>
      </c>
      <c r="C409" s="8"/>
      <c r="D409" s="8"/>
    </row>
    <row r="410" spans="1:4" ht="18.5" x14ac:dyDescent="0.45">
      <c r="A410" s="8" t="s">
        <v>20</v>
      </c>
      <c r="B410" s="8">
        <v>154</v>
      </c>
      <c r="C410" s="8"/>
      <c r="D410" s="8"/>
    </row>
    <row r="411" spans="1:4" ht="18.5" hidden="1" x14ac:dyDescent="0.45">
      <c r="A411" s="8" t="s">
        <v>14</v>
      </c>
      <c r="B411" s="8">
        <v>714</v>
      </c>
      <c r="C411" s="8"/>
      <c r="D411" s="8"/>
    </row>
    <row r="412" spans="1:4" ht="18.5" hidden="1" x14ac:dyDescent="0.45">
      <c r="A412" s="8" t="s">
        <v>47</v>
      </c>
      <c r="B412" s="8">
        <v>1111</v>
      </c>
      <c r="C412" s="8"/>
      <c r="D412" s="8"/>
    </row>
    <row r="413" spans="1:4" ht="18.5" x14ac:dyDescent="0.45">
      <c r="A413" s="8" t="s">
        <v>20</v>
      </c>
      <c r="B413" s="8">
        <v>82</v>
      </c>
      <c r="C413" s="8"/>
      <c r="D413" s="8"/>
    </row>
    <row r="414" spans="1:4" ht="18.5" x14ac:dyDescent="0.45">
      <c r="A414" s="8" t="s">
        <v>20</v>
      </c>
      <c r="B414" s="8">
        <v>134</v>
      </c>
      <c r="C414" s="8"/>
      <c r="D414" s="8"/>
    </row>
    <row r="415" spans="1:4" ht="18.5" hidden="1" x14ac:dyDescent="0.45">
      <c r="A415" s="8" t="s">
        <v>47</v>
      </c>
      <c r="B415" s="8">
        <v>1089</v>
      </c>
      <c r="C415" s="8"/>
      <c r="D415" s="8"/>
    </row>
    <row r="416" spans="1:4" ht="18.5" hidden="1" x14ac:dyDescent="0.45">
      <c r="A416" s="8" t="s">
        <v>14</v>
      </c>
      <c r="B416" s="8">
        <v>5497</v>
      </c>
      <c r="C416" s="8"/>
      <c r="D416" s="8"/>
    </row>
    <row r="417" spans="1:4" ht="18.5" hidden="1" x14ac:dyDescent="0.45">
      <c r="A417" s="8" t="s">
        <v>14</v>
      </c>
      <c r="B417" s="8">
        <v>418</v>
      </c>
      <c r="C417" s="8"/>
      <c r="D417" s="8"/>
    </row>
    <row r="418" spans="1:4" ht="18.5" hidden="1" x14ac:dyDescent="0.45">
      <c r="A418" s="8" t="s">
        <v>14</v>
      </c>
      <c r="B418" s="8">
        <v>1439</v>
      </c>
      <c r="C418" s="8"/>
      <c r="D418" s="8"/>
    </row>
    <row r="419" spans="1:4" ht="18.5" hidden="1" x14ac:dyDescent="0.45">
      <c r="A419" s="8" t="s">
        <v>14</v>
      </c>
      <c r="B419" s="8">
        <v>15</v>
      </c>
      <c r="C419" s="8"/>
      <c r="D419" s="8"/>
    </row>
    <row r="420" spans="1:4" ht="18.5" hidden="1" x14ac:dyDescent="0.45">
      <c r="A420" s="8" t="s">
        <v>14</v>
      </c>
      <c r="B420" s="8">
        <v>1999</v>
      </c>
      <c r="C420" s="8"/>
      <c r="D420" s="8"/>
    </row>
    <row r="421" spans="1:4" ht="18.5" x14ac:dyDescent="0.45">
      <c r="A421" s="8" t="s">
        <v>20</v>
      </c>
      <c r="B421" s="8">
        <v>5203</v>
      </c>
      <c r="C421" s="8"/>
      <c r="D421" s="8"/>
    </row>
    <row r="422" spans="1:4" ht="18.5" x14ac:dyDescent="0.45">
      <c r="A422" s="8" t="s">
        <v>20</v>
      </c>
      <c r="B422" s="8">
        <v>94</v>
      </c>
      <c r="C422" s="8"/>
      <c r="D422" s="8"/>
    </row>
    <row r="423" spans="1:4" ht="18.5" hidden="1" x14ac:dyDescent="0.45">
      <c r="A423" s="8" t="s">
        <v>14</v>
      </c>
      <c r="B423" s="8">
        <v>118</v>
      </c>
      <c r="C423" s="8"/>
      <c r="D423" s="8"/>
    </row>
    <row r="424" spans="1:4" ht="18.5" x14ac:dyDescent="0.45">
      <c r="A424" s="8" t="s">
        <v>20</v>
      </c>
      <c r="B424" s="8">
        <v>205</v>
      </c>
      <c r="C424" s="8"/>
      <c r="D424" s="8"/>
    </row>
    <row r="425" spans="1:4" ht="18.5" hidden="1" x14ac:dyDescent="0.45">
      <c r="A425" s="8" t="s">
        <v>14</v>
      </c>
      <c r="B425" s="8">
        <v>162</v>
      </c>
      <c r="C425" s="8"/>
      <c r="D425" s="8"/>
    </row>
    <row r="426" spans="1:4" ht="18.5" hidden="1" x14ac:dyDescent="0.45">
      <c r="A426" s="8" t="s">
        <v>14</v>
      </c>
      <c r="B426" s="8">
        <v>83</v>
      </c>
      <c r="C426" s="8"/>
      <c r="D426" s="8"/>
    </row>
    <row r="427" spans="1:4" ht="18.5" x14ac:dyDescent="0.45">
      <c r="A427" s="8" t="s">
        <v>20</v>
      </c>
      <c r="B427" s="8">
        <v>92</v>
      </c>
      <c r="C427" s="8"/>
      <c r="D427" s="8"/>
    </row>
    <row r="428" spans="1:4" ht="18.5" x14ac:dyDescent="0.45">
      <c r="A428" s="8" t="s">
        <v>20</v>
      </c>
      <c r="B428" s="8">
        <v>219</v>
      </c>
      <c r="C428" s="8"/>
      <c r="D428" s="8"/>
    </row>
    <row r="429" spans="1:4" ht="18.5" x14ac:dyDescent="0.45">
      <c r="A429" s="8" t="s">
        <v>20</v>
      </c>
      <c r="B429" s="8">
        <v>2526</v>
      </c>
      <c r="C429" s="8"/>
      <c r="D429" s="8"/>
    </row>
    <row r="430" spans="1:4" ht="18.5" hidden="1" x14ac:dyDescent="0.45">
      <c r="A430" s="8" t="s">
        <v>14</v>
      </c>
      <c r="B430" s="8">
        <v>747</v>
      </c>
      <c r="C430" s="8"/>
      <c r="D430" s="8"/>
    </row>
    <row r="431" spans="1:4" ht="18.5" hidden="1" x14ac:dyDescent="0.45">
      <c r="A431" s="8" t="s">
        <v>74</v>
      </c>
      <c r="B431" s="8">
        <v>2138</v>
      </c>
      <c r="C431" s="8"/>
      <c r="D431" s="8"/>
    </row>
    <row r="432" spans="1:4" ht="18.5" hidden="1" x14ac:dyDescent="0.45">
      <c r="A432" s="8" t="s">
        <v>14</v>
      </c>
      <c r="B432" s="8">
        <v>84</v>
      </c>
      <c r="C432" s="8"/>
      <c r="D432" s="8"/>
    </row>
    <row r="433" spans="1:4" ht="18.5" x14ac:dyDescent="0.45">
      <c r="A433" s="8" t="s">
        <v>20</v>
      </c>
      <c r="B433" s="8">
        <v>94</v>
      </c>
      <c r="C433" s="8"/>
      <c r="D433" s="8"/>
    </row>
    <row r="434" spans="1:4" ht="18.5" hidden="1" x14ac:dyDescent="0.45">
      <c r="A434" s="8" t="s">
        <v>14</v>
      </c>
      <c r="B434" s="8">
        <v>91</v>
      </c>
      <c r="C434" s="8"/>
      <c r="D434" s="8"/>
    </row>
    <row r="435" spans="1:4" ht="18.5" hidden="1" x14ac:dyDescent="0.45">
      <c r="A435" s="8" t="s">
        <v>14</v>
      </c>
      <c r="B435" s="8">
        <v>792</v>
      </c>
      <c r="C435" s="8"/>
      <c r="D435" s="8"/>
    </row>
    <row r="436" spans="1:4" ht="18.5" hidden="1" x14ac:dyDescent="0.45">
      <c r="A436" s="8" t="s">
        <v>74</v>
      </c>
      <c r="B436" s="8">
        <v>10</v>
      </c>
      <c r="C436" s="8"/>
      <c r="D436" s="8"/>
    </row>
    <row r="437" spans="1:4" ht="18.5" x14ac:dyDescent="0.45">
      <c r="A437" s="8" t="s">
        <v>20</v>
      </c>
      <c r="B437" s="8">
        <v>1713</v>
      </c>
      <c r="C437" s="8"/>
      <c r="D437" s="8"/>
    </row>
    <row r="438" spans="1:4" ht="18.5" x14ac:dyDescent="0.45">
      <c r="A438" s="8" t="s">
        <v>20</v>
      </c>
      <c r="B438" s="8">
        <v>249</v>
      </c>
      <c r="C438" s="8"/>
      <c r="D438" s="8"/>
    </row>
    <row r="439" spans="1:4" ht="18.5" x14ac:dyDescent="0.45">
      <c r="A439" s="8" t="s">
        <v>20</v>
      </c>
      <c r="B439" s="8">
        <v>192</v>
      </c>
      <c r="C439" s="8"/>
      <c r="D439" s="8"/>
    </row>
    <row r="440" spans="1:4" ht="18.5" x14ac:dyDescent="0.45">
      <c r="A440" s="8" t="s">
        <v>20</v>
      </c>
      <c r="B440" s="8">
        <v>247</v>
      </c>
      <c r="C440" s="8"/>
      <c r="D440" s="8"/>
    </row>
    <row r="441" spans="1:4" ht="18.5" x14ac:dyDescent="0.45">
      <c r="A441" s="8" t="s">
        <v>20</v>
      </c>
      <c r="B441" s="8">
        <v>2293</v>
      </c>
      <c r="C441" s="8"/>
      <c r="D441" s="8"/>
    </row>
    <row r="442" spans="1:4" ht="18.5" x14ac:dyDescent="0.45">
      <c r="A442" s="8" t="s">
        <v>20</v>
      </c>
      <c r="B442" s="8">
        <v>3131</v>
      </c>
      <c r="C442" s="8"/>
      <c r="D442" s="8"/>
    </row>
    <row r="443" spans="1:4" ht="18.5" hidden="1" x14ac:dyDescent="0.45">
      <c r="A443" s="8" t="s">
        <v>14</v>
      </c>
      <c r="B443" s="8">
        <v>32</v>
      </c>
      <c r="C443" s="8"/>
      <c r="D443" s="8"/>
    </row>
    <row r="444" spans="1:4" ht="18.5" x14ac:dyDescent="0.45">
      <c r="A444" s="8" t="s">
        <v>20</v>
      </c>
      <c r="B444" s="8">
        <v>143</v>
      </c>
      <c r="C444" s="8"/>
      <c r="D444" s="8"/>
    </row>
    <row r="445" spans="1:4" ht="18.5" hidden="1" x14ac:dyDescent="0.45">
      <c r="A445" s="8" t="s">
        <v>74</v>
      </c>
      <c r="B445" s="8">
        <v>90</v>
      </c>
      <c r="C445" s="8"/>
      <c r="D445" s="8"/>
    </row>
    <row r="446" spans="1:4" ht="18.5" x14ac:dyDescent="0.45">
      <c r="A446" s="8" t="s">
        <v>20</v>
      </c>
      <c r="B446" s="8">
        <v>296</v>
      </c>
      <c r="C446" s="8"/>
      <c r="D446" s="8"/>
    </row>
    <row r="447" spans="1:4" ht="18.5" x14ac:dyDescent="0.45">
      <c r="A447" s="8" t="s">
        <v>20</v>
      </c>
      <c r="B447" s="8">
        <v>170</v>
      </c>
      <c r="C447" s="8"/>
      <c r="D447" s="8"/>
    </row>
    <row r="448" spans="1:4" ht="18.5" hidden="1" x14ac:dyDescent="0.45">
      <c r="A448" s="8" t="s">
        <v>14</v>
      </c>
      <c r="B448" s="8">
        <v>186</v>
      </c>
      <c r="C448" s="8"/>
      <c r="D448" s="8"/>
    </row>
    <row r="449" spans="1:4" ht="18.5" hidden="1" x14ac:dyDescent="0.45">
      <c r="A449" s="8" t="s">
        <v>74</v>
      </c>
      <c r="B449" s="8">
        <v>439</v>
      </c>
      <c r="C449" s="8"/>
      <c r="D449" s="8"/>
    </row>
    <row r="450" spans="1:4" ht="18.5" hidden="1" x14ac:dyDescent="0.45">
      <c r="A450" s="8" t="s">
        <v>14</v>
      </c>
      <c r="B450" s="8">
        <v>605</v>
      </c>
      <c r="C450" s="8"/>
      <c r="D450" s="8"/>
    </row>
    <row r="451" spans="1:4" ht="18.5" x14ac:dyDescent="0.45">
      <c r="A451" s="8" t="s">
        <v>20</v>
      </c>
      <c r="B451" s="8">
        <v>86</v>
      </c>
      <c r="C451" s="8"/>
      <c r="D451" s="8"/>
    </row>
    <row r="452" spans="1:4" ht="18.5" hidden="1" x14ac:dyDescent="0.45">
      <c r="A452" s="8" t="s">
        <v>14</v>
      </c>
      <c r="B452" s="8">
        <v>1</v>
      </c>
      <c r="C452" s="8"/>
      <c r="D452" s="8"/>
    </row>
    <row r="453" spans="1:4" ht="18.5" x14ac:dyDescent="0.45">
      <c r="A453" s="8" t="s">
        <v>20</v>
      </c>
      <c r="B453" s="8">
        <v>6286</v>
      </c>
      <c r="C453" s="8"/>
      <c r="D453" s="8"/>
    </row>
    <row r="454" spans="1:4" ht="18.5" hidden="1" x14ac:dyDescent="0.45">
      <c r="A454" s="8" t="s">
        <v>14</v>
      </c>
      <c r="B454" s="8">
        <v>31</v>
      </c>
      <c r="C454" s="8"/>
      <c r="D454" s="8"/>
    </row>
    <row r="455" spans="1:4" ht="18.5" hidden="1" x14ac:dyDescent="0.45">
      <c r="A455" s="8" t="s">
        <v>14</v>
      </c>
      <c r="B455" s="8">
        <v>1181</v>
      </c>
      <c r="C455" s="8"/>
      <c r="D455" s="8"/>
    </row>
    <row r="456" spans="1:4" ht="18.5" hidden="1" x14ac:dyDescent="0.45">
      <c r="A456" s="8" t="s">
        <v>14</v>
      </c>
      <c r="B456" s="8">
        <v>39</v>
      </c>
      <c r="C456" s="8"/>
      <c r="D456" s="8"/>
    </row>
    <row r="457" spans="1:4" ht="18.5" x14ac:dyDescent="0.45">
      <c r="A457" s="8" t="s">
        <v>20</v>
      </c>
      <c r="B457" s="8">
        <v>3727</v>
      </c>
      <c r="C457" s="8"/>
      <c r="D457" s="8"/>
    </row>
    <row r="458" spans="1:4" ht="18.5" x14ac:dyDescent="0.45">
      <c r="A458" s="8" t="s">
        <v>20</v>
      </c>
      <c r="B458" s="8">
        <v>1605</v>
      </c>
      <c r="C458" s="8"/>
      <c r="D458" s="8"/>
    </row>
    <row r="459" spans="1:4" ht="18.5" hidden="1" x14ac:dyDescent="0.45">
      <c r="A459" s="8" t="s">
        <v>14</v>
      </c>
      <c r="B459" s="8">
        <v>46</v>
      </c>
      <c r="C459" s="8"/>
      <c r="D459" s="8"/>
    </row>
    <row r="460" spans="1:4" ht="18.5" x14ac:dyDescent="0.45">
      <c r="A460" s="8" t="s">
        <v>20</v>
      </c>
      <c r="B460" s="8">
        <v>2120</v>
      </c>
      <c r="C460" s="8"/>
      <c r="D460" s="8"/>
    </row>
    <row r="461" spans="1:4" ht="18.5" hidden="1" x14ac:dyDescent="0.45">
      <c r="A461" s="8" t="s">
        <v>14</v>
      </c>
      <c r="B461" s="8">
        <v>105</v>
      </c>
      <c r="C461" s="8"/>
      <c r="D461" s="8"/>
    </row>
    <row r="462" spans="1:4" ht="18.5" x14ac:dyDescent="0.45">
      <c r="A462" s="8" t="s">
        <v>20</v>
      </c>
      <c r="B462" s="8">
        <v>50</v>
      </c>
      <c r="C462" s="8"/>
      <c r="D462" s="8"/>
    </row>
    <row r="463" spans="1:4" ht="18.5" x14ac:dyDescent="0.45">
      <c r="A463" s="8" t="s">
        <v>20</v>
      </c>
      <c r="B463" s="8">
        <v>2080</v>
      </c>
      <c r="C463" s="8"/>
      <c r="D463" s="8"/>
    </row>
    <row r="464" spans="1:4" ht="18.5" hidden="1" x14ac:dyDescent="0.45">
      <c r="A464" s="8" t="s">
        <v>14</v>
      </c>
      <c r="B464" s="8">
        <v>535</v>
      </c>
      <c r="C464" s="8"/>
      <c r="D464" s="8"/>
    </row>
    <row r="465" spans="1:4" ht="18.5" x14ac:dyDescent="0.45">
      <c r="A465" s="8" t="s">
        <v>20</v>
      </c>
      <c r="B465" s="8">
        <v>2105</v>
      </c>
      <c r="C465" s="8"/>
      <c r="D465" s="8"/>
    </row>
    <row r="466" spans="1:4" ht="18.5" x14ac:dyDescent="0.45">
      <c r="A466" s="8" t="s">
        <v>20</v>
      </c>
      <c r="B466" s="8">
        <v>2436</v>
      </c>
      <c r="C466" s="8"/>
      <c r="D466" s="8"/>
    </row>
    <row r="467" spans="1:4" ht="18.5" x14ac:dyDescent="0.45">
      <c r="A467" s="8" t="s">
        <v>20</v>
      </c>
      <c r="B467" s="8">
        <v>80</v>
      </c>
      <c r="C467" s="8"/>
      <c r="D467" s="8"/>
    </row>
    <row r="468" spans="1:4" ht="18.5" x14ac:dyDescent="0.45">
      <c r="A468" s="8" t="s">
        <v>20</v>
      </c>
      <c r="B468" s="8">
        <v>42</v>
      </c>
      <c r="C468" s="8"/>
      <c r="D468" s="8"/>
    </row>
    <row r="469" spans="1:4" ht="18.5" x14ac:dyDescent="0.45">
      <c r="A469" s="8" t="s">
        <v>20</v>
      </c>
      <c r="B469" s="8">
        <v>139</v>
      </c>
      <c r="C469" s="8"/>
      <c r="D469" s="8"/>
    </row>
    <row r="470" spans="1:4" ht="18.5" hidden="1" x14ac:dyDescent="0.45">
      <c r="A470" s="8" t="s">
        <v>14</v>
      </c>
      <c r="B470" s="8">
        <v>16</v>
      </c>
      <c r="C470" s="8"/>
      <c r="D470" s="8"/>
    </row>
    <row r="471" spans="1:4" ht="18.5" x14ac:dyDescent="0.45">
      <c r="A471" s="8" t="s">
        <v>20</v>
      </c>
      <c r="B471" s="8">
        <v>159</v>
      </c>
      <c r="C471" s="8"/>
      <c r="D471" s="8"/>
    </row>
    <row r="472" spans="1:4" ht="18.5" x14ac:dyDescent="0.45">
      <c r="A472" s="8" t="s">
        <v>20</v>
      </c>
      <c r="B472" s="8">
        <v>381</v>
      </c>
      <c r="C472" s="8"/>
      <c r="D472" s="8"/>
    </row>
    <row r="473" spans="1:4" ht="18.5" x14ac:dyDescent="0.45">
      <c r="A473" s="8" t="s">
        <v>20</v>
      </c>
      <c r="B473" s="8">
        <v>194</v>
      </c>
      <c r="C473" s="8"/>
      <c r="D473" s="8"/>
    </row>
    <row r="474" spans="1:4" ht="18.5" hidden="1" x14ac:dyDescent="0.45">
      <c r="A474" s="8" t="s">
        <v>14</v>
      </c>
      <c r="B474" s="8">
        <v>575</v>
      </c>
      <c r="C474" s="8"/>
      <c r="D474" s="8"/>
    </row>
    <row r="475" spans="1:4" ht="18.5" x14ac:dyDescent="0.45">
      <c r="A475" s="8" t="s">
        <v>20</v>
      </c>
      <c r="B475" s="8">
        <v>106</v>
      </c>
      <c r="C475" s="8"/>
      <c r="D475" s="8"/>
    </row>
    <row r="476" spans="1:4" ht="18.5" x14ac:dyDescent="0.45">
      <c r="A476" s="8" t="s">
        <v>20</v>
      </c>
      <c r="B476" s="8">
        <v>142</v>
      </c>
      <c r="C476" s="8"/>
      <c r="D476" s="8"/>
    </row>
    <row r="477" spans="1:4" ht="18.5" x14ac:dyDescent="0.45">
      <c r="A477" s="8" t="s">
        <v>20</v>
      </c>
      <c r="B477" s="8">
        <v>211</v>
      </c>
      <c r="C477" s="8"/>
      <c r="D477" s="8"/>
    </row>
    <row r="478" spans="1:4" ht="18.5" hidden="1" x14ac:dyDescent="0.45">
      <c r="A478" s="8" t="s">
        <v>14</v>
      </c>
      <c r="B478" s="8">
        <v>1120</v>
      </c>
      <c r="C478" s="8"/>
      <c r="D478" s="8"/>
    </row>
    <row r="479" spans="1:4" ht="18.5" hidden="1" x14ac:dyDescent="0.45">
      <c r="A479" s="8" t="s">
        <v>14</v>
      </c>
      <c r="B479" s="8">
        <v>113</v>
      </c>
      <c r="C479" s="8"/>
      <c r="D479" s="8"/>
    </row>
    <row r="480" spans="1:4" ht="18.5" x14ac:dyDescent="0.45">
      <c r="A480" s="8" t="s">
        <v>20</v>
      </c>
      <c r="B480" s="8">
        <v>2756</v>
      </c>
      <c r="C480" s="8"/>
      <c r="D480" s="8"/>
    </row>
    <row r="481" spans="1:4" ht="18.5" x14ac:dyDescent="0.45">
      <c r="A481" s="8" t="s">
        <v>20</v>
      </c>
      <c r="B481" s="8">
        <v>173</v>
      </c>
      <c r="C481" s="8"/>
      <c r="D481" s="8"/>
    </row>
    <row r="482" spans="1:4" ht="18.5" x14ac:dyDescent="0.45">
      <c r="A482" s="8" t="s">
        <v>20</v>
      </c>
      <c r="B482" s="8">
        <v>87</v>
      </c>
      <c r="C482" s="8"/>
      <c r="D482" s="8"/>
    </row>
    <row r="483" spans="1:4" ht="18.5" hidden="1" x14ac:dyDescent="0.45">
      <c r="A483" s="8" t="s">
        <v>14</v>
      </c>
      <c r="B483" s="8">
        <v>1538</v>
      </c>
      <c r="C483" s="8"/>
      <c r="D483" s="8"/>
    </row>
    <row r="484" spans="1:4" ht="18.5" hidden="1" x14ac:dyDescent="0.45">
      <c r="A484" s="8" t="s">
        <v>14</v>
      </c>
      <c r="B484" s="8">
        <v>9</v>
      </c>
      <c r="C484" s="8"/>
      <c r="D484" s="8"/>
    </row>
    <row r="485" spans="1:4" ht="18.5" hidden="1" x14ac:dyDescent="0.45">
      <c r="A485" s="8" t="s">
        <v>14</v>
      </c>
      <c r="B485" s="8">
        <v>554</v>
      </c>
      <c r="C485" s="8"/>
      <c r="D485" s="8"/>
    </row>
    <row r="486" spans="1:4" ht="18.5" x14ac:dyDescent="0.45">
      <c r="A486" s="8" t="s">
        <v>20</v>
      </c>
      <c r="B486" s="8">
        <v>1572</v>
      </c>
      <c r="C486" s="8"/>
      <c r="D486" s="8"/>
    </row>
    <row r="487" spans="1:4" ht="18.5" hidden="1" x14ac:dyDescent="0.45">
      <c r="A487" s="8" t="s">
        <v>14</v>
      </c>
      <c r="B487" s="8">
        <v>648</v>
      </c>
      <c r="C487" s="8"/>
      <c r="D487" s="8"/>
    </row>
    <row r="488" spans="1:4" ht="18.5" hidden="1" x14ac:dyDescent="0.45">
      <c r="A488" s="8" t="s">
        <v>14</v>
      </c>
      <c r="B488" s="8">
        <v>21</v>
      </c>
      <c r="C488" s="8"/>
      <c r="D488" s="8"/>
    </row>
    <row r="489" spans="1:4" ht="18.5" x14ac:dyDescent="0.45">
      <c r="A489" s="8" t="s">
        <v>20</v>
      </c>
      <c r="B489" s="8">
        <v>2346</v>
      </c>
      <c r="C489" s="8"/>
      <c r="D489" s="8"/>
    </row>
    <row r="490" spans="1:4" ht="18.5" x14ac:dyDescent="0.45">
      <c r="A490" s="8" t="s">
        <v>20</v>
      </c>
      <c r="B490" s="8">
        <v>115</v>
      </c>
      <c r="C490" s="8"/>
      <c r="D490" s="8"/>
    </row>
    <row r="491" spans="1:4" ht="18.5" x14ac:dyDescent="0.45">
      <c r="A491" s="8" t="s">
        <v>20</v>
      </c>
      <c r="B491" s="8">
        <v>85</v>
      </c>
      <c r="C491" s="8"/>
      <c r="D491" s="8"/>
    </row>
    <row r="492" spans="1:4" ht="18.5" x14ac:dyDescent="0.45">
      <c r="A492" s="8" t="s">
        <v>20</v>
      </c>
      <c r="B492" s="8">
        <v>144</v>
      </c>
      <c r="C492" s="8"/>
      <c r="D492" s="8"/>
    </row>
    <row r="493" spans="1:4" ht="18.5" x14ac:dyDescent="0.45">
      <c r="A493" s="8" t="s">
        <v>20</v>
      </c>
      <c r="B493" s="8">
        <v>2443</v>
      </c>
      <c r="C493" s="8"/>
      <c r="D493" s="8"/>
    </row>
    <row r="494" spans="1:4" ht="18.5" hidden="1" x14ac:dyDescent="0.45">
      <c r="A494" s="8" t="s">
        <v>74</v>
      </c>
      <c r="B494" s="8">
        <v>595</v>
      </c>
      <c r="C494" s="8"/>
      <c r="D494" s="8"/>
    </row>
    <row r="495" spans="1:4" ht="18.5" x14ac:dyDescent="0.45">
      <c r="A495" s="8" t="s">
        <v>20</v>
      </c>
      <c r="B495" s="8">
        <v>64</v>
      </c>
      <c r="C495" s="8"/>
      <c r="D495" s="8"/>
    </row>
    <row r="496" spans="1:4" ht="18.5" x14ac:dyDescent="0.45">
      <c r="A496" s="8" t="s">
        <v>20</v>
      </c>
      <c r="B496" s="8">
        <v>268</v>
      </c>
      <c r="C496" s="8"/>
      <c r="D496" s="8"/>
    </row>
    <row r="497" spans="1:4" ht="18.5" x14ac:dyDescent="0.45">
      <c r="A497" s="8" t="s">
        <v>20</v>
      </c>
      <c r="B497" s="8">
        <v>195</v>
      </c>
      <c r="C497" s="8"/>
      <c r="D497" s="8"/>
    </row>
    <row r="498" spans="1:4" ht="18.5" hidden="1" x14ac:dyDescent="0.45">
      <c r="A498" s="8" t="s">
        <v>14</v>
      </c>
      <c r="B498" s="8">
        <v>54</v>
      </c>
      <c r="C498" s="8"/>
      <c r="D498" s="8"/>
    </row>
    <row r="499" spans="1:4" ht="18.5" hidden="1" x14ac:dyDescent="0.45">
      <c r="A499" s="8" t="s">
        <v>14</v>
      </c>
      <c r="B499" s="8">
        <v>120</v>
      </c>
      <c r="C499" s="8"/>
      <c r="D499" s="8"/>
    </row>
    <row r="500" spans="1:4" ht="18.5" hidden="1" x14ac:dyDescent="0.45">
      <c r="A500" s="8" t="s">
        <v>14</v>
      </c>
      <c r="B500" s="8">
        <v>579</v>
      </c>
      <c r="C500" s="8"/>
      <c r="D500" s="8"/>
    </row>
    <row r="501" spans="1:4" ht="18.5" hidden="1" x14ac:dyDescent="0.45">
      <c r="A501" s="8" t="s">
        <v>14</v>
      </c>
      <c r="B501" s="8">
        <v>2072</v>
      </c>
      <c r="C501" s="8"/>
      <c r="D501" s="8"/>
    </row>
    <row r="502" spans="1:4" ht="18.5" hidden="1" x14ac:dyDescent="0.45">
      <c r="A502" s="8" t="s">
        <v>14</v>
      </c>
      <c r="B502" s="8">
        <v>0</v>
      </c>
      <c r="C502" s="8"/>
      <c r="D502" s="8"/>
    </row>
    <row r="503" spans="1:4" ht="18.5" hidden="1" x14ac:dyDescent="0.45">
      <c r="A503" s="8" t="s">
        <v>14</v>
      </c>
      <c r="B503" s="8">
        <v>1796</v>
      </c>
      <c r="C503" s="8"/>
      <c r="D503" s="8"/>
    </row>
    <row r="504" spans="1:4" ht="18.5" x14ac:dyDescent="0.45">
      <c r="A504" s="8" t="s">
        <v>20</v>
      </c>
      <c r="B504" s="8">
        <v>186</v>
      </c>
      <c r="C504" s="8"/>
      <c r="D504" s="8"/>
    </row>
    <row r="505" spans="1:4" ht="18.5" x14ac:dyDescent="0.45">
      <c r="A505" s="8" t="s">
        <v>20</v>
      </c>
      <c r="B505" s="8">
        <v>460</v>
      </c>
      <c r="C505" s="8"/>
      <c r="D505" s="8"/>
    </row>
    <row r="506" spans="1:4" ht="18.5" hidden="1" x14ac:dyDescent="0.45">
      <c r="A506" s="8" t="s">
        <v>14</v>
      </c>
      <c r="B506" s="8">
        <v>62</v>
      </c>
      <c r="C506" s="8"/>
      <c r="D506" s="8"/>
    </row>
    <row r="507" spans="1:4" ht="18.5" hidden="1" x14ac:dyDescent="0.45">
      <c r="A507" s="8" t="s">
        <v>14</v>
      </c>
      <c r="B507" s="8">
        <v>347</v>
      </c>
      <c r="C507" s="8"/>
      <c r="D507" s="8"/>
    </row>
    <row r="508" spans="1:4" ht="18.5" x14ac:dyDescent="0.45">
      <c r="A508" s="8" t="s">
        <v>20</v>
      </c>
      <c r="B508" s="8">
        <v>2528</v>
      </c>
      <c r="C508" s="8"/>
      <c r="D508" s="8"/>
    </row>
    <row r="509" spans="1:4" ht="18.5" hidden="1" x14ac:dyDescent="0.45">
      <c r="A509" s="8" t="s">
        <v>14</v>
      </c>
      <c r="B509" s="8">
        <v>19</v>
      </c>
      <c r="C509" s="8"/>
      <c r="D509" s="8"/>
    </row>
    <row r="510" spans="1:4" ht="18.5" x14ac:dyDescent="0.45">
      <c r="A510" s="8" t="s">
        <v>20</v>
      </c>
      <c r="B510" s="8">
        <v>3657</v>
      </c>
      <c r="C510" s="8"/>
      <c r="D510" s="8"/>
    </row>
    <row r="511" spans="1:4" ht="18.5" hidden="1" x14ac:dyDescent="0.45">
      <c r="A511" s="8" t="s">
        <v>14</v>
      </c>
      <c r="B511" s="8">
        <v>1258</v>
      </c>
      <c r="C511" s="8"/>
      <c r="D511" s="8"/>
    </row>
    <row r="512" spans="1:4" ht="18.5" x14ac:dyDescent="0.45">
      <c r="A512" s="8" t="s">
        <v>20</v>
      </c>
      <c r="B512" s="8">
        <v>131</v>
      </c>
      <c r="C512" s="8"/>
      <c r="D512" s="8"/>
    </row>
    <row r="513" spans="1:4" ht="18.5" hidden="1" x14ac:dyDescent="0.45">
      <c r="A513" s="8" t="s">
        <v>14</v>
      </c>
      <c r="B513" s="8">
        <v>362</v>
      </c>
      <c r="C513" s="8"/>
      <c r="D513" s="8"/>
    </row>
    <row r="514" spans="1:4" ht="18.5" x14ac:dyDescent="0.45">
      <c r="A514" s="8" t="s">
        <v>20</v>
      </c>
      <c r="B514" s="8">
        <v>239</v>
      </c>
      <c r="C514" s="8"/>
      <c r="D514" s="8"/>
    </row>
    <row r="515" spans="1:4" ht="18.5" hidden="1" x14ac:dyDescent="0.45">
      <c r="A515" s="8" t="s">
        <v>74</v>
      </c>
      <c r="B515" s="8">
        <v>35</v>
      </c>
      <c r="C515" s="8"/>
      <c r="D515" s="8"/>
    </row>
    <row r="516" spans="1:4" ht="18.5" hidden="1" x14ac:dyDescent="0.45">
      <c r="A516" s="8" t="s">
        <v>74</v>
      </c>
      <c r="B516" s="8">
        <v>528</v>
      </c>
      <c r="C516" s="8"/>
      <c r="D516" s="8"/>
    </row>
    <row r="517" spans="1:4" ht="18.5" hidden="1" x14ac:dyDescent="0.45">
      <c r="A517" s="8" t="s">
        <v>14</v>
      </c>
      <c r="B517" s="8">
        <v>133</v>
      </c>
      <c r="C517" s="8"/>
      <c r="D517" s="8"/>
    </row>
    <row r="518" spans="1:4" ht="18.5" hidden="1" x14ac:dyDescent="0.45">
      <c r="A518" s="8" t="s">
        <v>14</v>
      </c>
      <c r="B518" s="8">
        <v>846</v>
      </c>
      <c r="C518" s="8"/>
      <c r="D518" s="8"/>
    </row>
    <row r="519" spans="1:4" ht="18.5" x14ac:dyDescent="0.45">
      <c r="A519" s="8" t="s">
        <v>20</v>
      </c>
      <c r="B519" s="8">
        <v>78</v>
      </c>
      <c r="C519" s="8"/>
      <c r="D519" s="8"/>
    </row>
    <row r="520" spans="1:4" ht="18.5" hidden="1" x14ac:dyDescent="0.45">
      <c r="A520" s="8" t="s">
        <v>14</v>
      </c>
      <c r="B520" s="8">
        <v>10</v>
      </c>
      <c r="C520" s="8"/>
      <c r="D520" s="8"/>
    </row>
    <row r="521" spans="1:4" ht="18.5" x14ac:dyDescent="0.45">
      <c r="A521" s="8" t="s">
        <v>20</v>
      </c>
      <c r="B521" s="8">
        <v>1773</v>
      </c>
      <c r="C521" s="8"/>
      <c r="D521" s="8"/>
    </row>
    <row r="522" spans="1:4" ht="18.5" x14ac:dyDescent="0.45">
      <c r="A522" s="8" t="s">
        <v>20</v>
      </c>
      <c r="B522" s="8">
        <v>32</v>
      </c>
      <c r="C522" s="8"/>
      <c r="D522" s="8"/>
    </row>
    <row r="523" spans="1:4" ht="18.5" x14ac:dyDescent="0.45">
      <c r="A523" s="8" t="s">
        <v>20</v>
      </c>
      <c r="B523" s="8">
        <v>369</v>
      </c>
      <c r="C523" s="8"/>
      <c r="D523" s="8"/>
    </row>
    <row r="524" spans="1:4" ht="18.5" hidden="1" x14ac:dyDescent="0.45">
      <c r="A524" s="8" t="s">
        <v>14</v>
      </c>
      <c r="B524" s="8">
        <v>191</v>
      </c>
      <c r="C524" s="8"/>
      <c r="D524" s="8"/>
    </row>
    <row r="525" spans="1:4" ht="18.5" x14ac:dyDescent="0.45">
      <c r="A525" s="8" t="s">
        <v>20</v>
      </c>
      <c r="B525" s="8">
        <v>89</v>
      </c>
      <c r="C525" s="8"/>
      <c r="D525" s="8"/>
    </row>
    <row r="526" spans="1:4" ht="18.5" hidden="1" x14ac:dyDescent="0.45">
      <c r="A526" s="8" t="s">
        <v>14</v>
      </c>
      <c r="B526" s="8">
        <v>1979</v>
      </c>
      <c r="C526" s="8"/>
      <c r="D526" s="8"/>
    </row>
    <row r="527" spans="1:4" ht="18.5" hidden="1" x14ac:dyDescent="0.45">
      <c r="A527" s="8" t="s">
        <v>14</v>
      </c>
      <c r="B527" s="8">
        <v>63</v>
      </c>
      <c r="C527" s="8"/>
      <c r="D527" s="8"/>
    </row>
    <row r="528" spans="1:4" ht="18.5" x14ac:dyDescent="0.45">
      <c r="A528" s="8" t="s">
        <v>20</v>
      </c>
      <c r="B528" s="8">
        <v>147</v>
      </c>
      <c r="C528" s="8"/>
      <c r="D528" s="8"/>
    </row>
    <row r="529" spans="1:4" ht="18.5" hidden="1" x14ac:dyDescent="0.45">
      <c r="A529" s="8" t="s">
        <v>14</v>
      </c>
      <c r="B529" s="8">
        <v>6080</v>
      </c>
      <c r="C529" s="8"/>
      <c r="D529" s="8"/>
    </row>
    <row r="530" spans="1:4" ht="18.5" hidden="1" x14ac:dyDescent="0.45">
      <c r="A530" s="8" t="s">
        <v>14</v>
      </c>
      <c r="B530" s="8">
        <v>80</v>
      </c>
      <c r="C530" s="8"/>
      <c r="D530" s="8"/>
    </row>
    <row r="531" spans="1:4" ht="18.5" hidden="1" x14ac:dyDescent="0.45">
      <c r="A531" s="8" t="s">
        <v>14</v>
      </c>
      <c r="B531" s="8">
        <v>9</v>
      </c>
      <c r="C531" s="8"/>
      <c r="D531" s="8"/>
    </row>
    <row r="532" spans="1:4" ht="18.5" hidden="1" x14ac:dyDescent="0.45">
      <c r="A532" s="8" t="s">
        <v>14</v>
      </c>
      <c r="B532" s="8">
        <v>1784</v>
      </c>
      <c r="C532" s="8"/>
      <c r="D532" s="8"/>
    </row>
    <row r="533" spans="1:4" ht="18.5" hidden="1" x14ac:dyDescent="0.45">
      <c r="A533" s="8" t="s">
        <v>47</v>
      </c>
      <c r="B533" s="8">
        <v>3640</v>
      </c>
      <c r="C533" s="8"/>
      <c r="D533" s="8"/>
    </row>
    <row r="534" spans="1:4" ht="18.5" x14ac:dyDescent="0.45">
      <c r="A534" s="8" t="s">
        <v>20</v>
      </c>
      <c r="B534" s="8">
        <v>126</v>
      </c>
      <c r="C534" s="8"/>
      <c r="D534" s="8"/>
    </row>
    <row r="535" spans="1:4" ht="18.5" x14ac:dyDescent="0.45">
      <c r="A535" s="8" t="s">
        <v>20</v>
      </c>
      <c r="B535" s="8">
        <v>2218</v>
      </c>
      <c r="C535" s="8"/>
      <c r="D535" s="8"/>
    </row>
    <row r="536" spans="1:4" ht="18.5" hidden="1" x14ac:dyDescent="0.45">
      <c r="A536" s="8" t="s">
        <v>14</v>
      </c>
      <c r="B536" s="8">
        <v>243</v>
      </c>
      <c r="C536" s="8"/>
      <c r="D536" s="8"/>
    </row>
    <row r="537" spans="1:4" ht="18.5" x14ac:dyDescent="0.45">
      <c r="A537" s="8" t="s">
        <v>20</v>
      </c>
      <c r="B537" s="8">
        <v>202</v>
      </c>
      <c r="C537" s="8"/>
      <c r="D537" s="8"/>
    </row>
    <row r="538" spans="1:4" ht="18.5" x14ac:dyDescent="0.45">
      <c r="A538" s="8" t="s">
        <v>20</v>
      </c>
      <c r="B538" s="8">
        <v>140</v>
      </c>
      <c r="C538" s="8"/>
      <c r="D538" s="8"/>
    </row>
    <row r="539" spans="1:4" ht="18.5" x14ac:dyDescent="0.45">
      <c r="A539" s="8" t="s">
        <v>20</v>
      </c>
      <c r="B539" s="8">
        <v>1052</v>
      </c>
      <c r="C539" s="8"/>
      <c r="D539" s="8"/>
    </row>
    <row r="540" spans="1:4" ht="18.5" hidden="1" x14ac:dyDescent="0.45">
      <c r="A540" s="8" t="s">
        <v>14</v>
      </c>
      <c r="B540" s="8">
        <v>1296</v>
      </c>
      <c r="C540" s="8"/>
      <c r="D540" s="8"/>
    </row>
    <row r="541" spans="1:4" ht="18.5" hidden="1" x14ac:dyDescent="0.45">
      <c r="A541" s="8" t="s">
        <v>14</v>
      </c>
      <c r="B541" s="8">
        <v>77</v>
      </c>
      <c r="C541" s="8"/>
      <c r="D541" s="8"/>
    </row>
    <row r="542" spans="1:4" ht="18.5" x14ac:dyDescent="0.45">
      <c r="A542" s="8" t="s">
        <v>20</v>
      </c>
      <c r="B542" s="8">
        <v>247</v>
      </c>
      <c r="C542" s="8"/>
      <c r="D542" s="8"/>
    </row>
    <row r="543" spans="1:4" ht="18.5" hidden="1" x14ac:dyDescent="0.45">
      <c r="A543" s="8" t="s">
        <v>14</v>
      </c>
      <c r="B543" s="8">
        <v>395</v>
      </c>
      <c r="C543" s="8"/>
      <c r="D543" s="8"/>
    </row>
    <row r="544" spans="1:4" ht="18.5" hidden="1" x14ac:dyDescent="0.45">
      <c r="A544" s="8" t="s">
        <v>14</v>
      </c>
      <c r="B544" s="8">
        <v>49</v>
      </c>
      <c r="C544" s="8"/>
      <c r="D544" s="8"/>
    </row>
    <row r="545" spans="1:4" ht="18.5" hidden="1" x14ac:dyDescent="0.45">
      <c r="A545" s="8" t="s">
        <v>14</v>
      </c>
      <c r="B545" s="8">
        <v>180</v>
      </c>
      <c r="C545" s="8"/>
      <c r="D545" s="8"/>
    </row>
    <row r="546" spans="1:4" ht="18.5" x14ac:dyDescent="0.45">
      <c r="A546" s="8" t="s">
        <v>20</v>
      </c>
      <c r="B546" s="8">
        <v>84</v>
      </c>
      <c r="C546" s="8"/>
      <c r="D546" s="8"/>
    </row>
    <row r="547" spans="1:4" ht="18.5" hidden="1" x14ac:dyDescent="0.45">
      <c r="A547" s="8" t="s">
        <v>14</v>
      </c>
      <c r="B547" s="8">
        <v>2690</v>
      </c>
      <c r="C547" s="8"/>
      <c r="D547" s="8"/>
    </row>
    <row r="548" spans="1:4" ht="18.5" x14ac:dyDescent="0.45">
      <c r="A548" s="8" t="s">
        <v>20</v>
      </c>
      <c r="B548" s="8">
        <v>88</v>
      </c>
      <c r="C548" s="8"/>
      <c r="D548" s="8"/>
    </row>
    <row r="549" spans="1:4" ht="18.5" x14ac:dyDescent="0.45">
      <c r="A549" s="8" t="s">
        <v>20</v>
      </c>
      <c r="B549" s="8">
        <v>156</v>
      </c>
      <c r="C549" s="8"/>
      <c r="D549" s="8"/>
    </row>
    <row r="550" spans="1:4" ht="18.5" x14ac:dyDescent="0.45">
      <c r="A550" s="8" t="s">
        <v>20</v>
      </c>
      <c r="B550" s="8">
        <v>2985</v>
      </c>
      <c r="C550" s="8"/>
      <c r="D550" s="8"/>
    </row>
    <row r="551" spans="1:4" ht="18.5" x14ac:dyDescent="0.45">
      <c r="A551" s="8" t="s">
        <v>20</v>
      </c>
      <c r="B551" s="8">
        <v>762</v>
      </c>
      <c r="C551" s="8"/>
      <c r="D551" s="8"/>
    </row>
    <row r="552" spans="1:4" ht="18.5" hidden="1" x14ac:dyDescent="0.45">
      <c r="A552" s="8" t="s">
        <v>74</v>
      </c>
      <c r="B552" s="8">
        <v>1</v>
      </c>
      <c r="C552" s="8"/>
      <c r="D552" s="8"/>
    </row>
    <row r="553" spans="1:4" ht="18.5" hidden="1" x14ac:dyDescent="0.45">
      <c r="A553" s="8" t="s">
        <v>14</v>
      </c>
      <c r="B553" s="8">
        <v>2779</v>
      </c>
      <c r="C553" s="8"/>
      <c r="D553" s="8"/>
    </row>
    <row r="554" spans="1:4" ht="18.5" hidden="1" x14ac:dyDescent="0.45">
      <c r="A554" s="8" t="s">
        <v>14</v>
      </c>
      <c r="B554" s="8">
        <v>92</v>
      </c>
      <c r="C554" s="8"/>
      <c r="D554" s="8"/>
    </row>
    <row r="555" spans="1:4" ht="18.5" hidden="1" x14ac:dyDescent="0.45">
      <c r="A555" s="8" t="s">
        <v>14</v>
      </c>
      <c r="B555" s="8">
        <v>1028</v>
      </c>
      <c r="C555" s="8"/>
      <c r="D555" s="8"/>
    </row>
    <row r="556" spans="1:4" ht="18.5" x14ac:dyDescent="0.45">
      <c r="A556" s="8" t="s">
        <v>20</v>
      </c>
      <c r="B556" s="8">
        <v>554</v>
      </c>
      <c r="C556" s="8"/>
      <c r="D556" s="8"/>
    </row>
    <row r="557" spans="1:4" ht="18.5" x14ac:dyDescent="0.45">
      <c r="A557" s="8" t="s">
        <v>20</v>
      </c>
      <c r="B557" s="8">
        <v>135</v>
      </c>
      <c r="C557" s="8"/>
      <c r="D557" s="8"/>
    </row>
    <row r="558" spans="1:4" ht="18.5" x14ac:dyDescent="0.45">
      <c r="A558" s="8" t="s">
        <v>20</v>
      </c>
      <c r="B558" s="8">
        <v>122</v>
      </c>
      <c r="C558" s="8"/>
      <c r="D558" s="8"/>
    </row>
    <row r="559" spans="1:4" ht="18.5" x14ac:dyDescent="0.45">
      <c r="A559" s="8" t="s">
        <v>20</v>
      </c>
      <c r="B559" s="8">
        <v>221</v>
      </c>
      <c r="C559" s="8"/>
      <c r="D559" s="8"/>
    </row>
    <row r="560" spans="1:4" ht="18.5" x14ac:dyDescent="0.45">
      <c r="A560" s="8" t="s">
        <v>20</v>
      </c>
      <c r="B560" s="8">
        <v>126</v>
      </c>
      <c r="C560" s="8"/>
      <c r="D560" s="8"/>
    </row>
    <row r="561" spans="1:4" ht="18.5" x14ac:dyDescent="0.45">
      <c r="A561" s="8" t="s">
        <v>20</v>
      </c>
      <c r="B561" s="8">
        <v>1022</v>
      </c>
      <c r="C561" s="8"/>
      <c r="D561" s="8"/>
    </row>
    <row r="562" spans="1:4" ht="18.5" x14ac:dyDescent="0.45">
      <c r="A562" s="8" t="s">
        <v>20</v>
      </c>
      <c r="B562" s="8">
        <v>3177</v>
      </c>
      <c r="C562" s="8"/>
      <c r="D562" s="8"/>
    </row>
    <row r="563" spans="1:4" ht="18.5" x14ac:dyDescent="0.45">
      <c r="A563" s="8" t="s">
        <v>20</v>
      </c>
      <c r="B563" s="8">
        <v>198</v>
      </c>
      <c r="C563" s="8"/>
      <c r="D563" s="8"/>
    </row>
    <row r="564" spans="1:4" ht="18.5" hidden="1" x14ac:dyDescent="0.45">
      <c r="A564" s="8" t="s">
        <v>14</v>
      </c>
      <c r="B564" s="8">
        <v>26</v>
      </c>
      <c r="C564" s="8"/>
      <c r="D564" s="8"/>
    </row>
    <row r="565" spans="1:4" ht="18.5" x14ac:dyDescent="0.45">
      <c r="A565" s="8" t="s">
        <v>20</v>
      </c>
      <c r="B565" s="8">
        <v>85</v>
      </c>
      <c r="C565" s="8"/>
      <c r="D565" s="8"/>
    </row>
    <row r="566" spans="1:4" ht="18.5" hidden="1" x14ac:dyDescent="0.45">
      <c r="A566" s="8" t="s">
        <v>14</v>
      </c>
      <c r="B566" s="8">
        <v>1790</v>
      </c>
      <c r="C566" s="8"/>
      <c r="D566" s="8"/>
    </row>
    <row r="567" spans="1:4" ht="18.5" x14ac:dyDescent="0.45">
      <c r="A567" s="8" t="s">
        <v>20</v>
      </c>
      <c r="B567" s="8">
        <v>3596</v>
      </c>
      <c r="C567" s="8"/>
      <c r="D567" s="8"/>
    </row>
    <row r="568" spans="1:4" ht="18.5" hidden="1" x14ac:dyDescent="0.45">
      <c r="A568" s="8" t="s">
        <v>14</v>
      </c>
      <c r="B568" s="8">
        <v>37</v>
      </c>
      <c r="C568" s="8"/>
      <c r="D568" s="8"/>
    </row>
    <row r="569" spans="1:4" ht="18.5" x14ac:dyDescent="0.45">
      <c r="A569" s="8" t="s">
        <v>20</v>
      </c>
      <c r="B569" s="8">
        <v>244</v>
      </c>
      <c r="C569" s="8"/>
      <c r="D569" s="8"/>
    </row>
    <row r="570" spans="1:4" ht="18.5" x14ac:dyDescent="0.45">
      <c r="A570" s="8" t="s">
        <v>20</v>
      </c>
      <c r="B570" s="8">
        <v>5180</v>
      </c>
      <c r="C570" s="8"/>
      <c r="D570" s="8"/>
    </row>
    <row r="571" spans="1:4" ht="18.5" x14ac:dyDescent="0.45">
      <c r="A571" s="8" t="s">
        <v>20</v>
      </c>
      <c r="B571" s="8">
        <v>589</v>
      </c>
      <c r="C571" s="8"/>
      <c r="D571" s="8"/>
    </row>
    <row r="572" spans="1:4" ht="18.5" x14ac:dyDescent="0.45">
      <c r="A572" s="8" t="s">
        <v>20</v>
      </c>
      <c r="B572" s="8">
        <v>2725</v>
      </c>
      <c r="C572" s="8"/>
      <c r="D572" s="8"/>
    </row>
    <row r="573" spans="1:4" ht="18.5" hidden="1" x14ac:dyDescent="0.45">
      <c r="A573" s="8" t="s">
        <v>14</v>
      </c>
      <c r="B573" s="8">
        <v>35</v>
      </c>
      <c r="C573" s="8"/>
      <c r="D573" s="8"/>
    </row>
    <row r="574" spans="1:4" ht="18.5" hidden="1" x14ac:dyDescent="0.45">
      <c r="A574" s="8" t="s">
        <v>74</v>
      </c>
      <c r="B574" s="8">
        <v>94</v>
      </c>
      <c r="C574" s="8"/>
      <c r="D574" s="8"/>
    </row>
    <row r="575" spans="1:4" ht="18.5" x14ac:dyDescent="0.45">
      <c r="A575" s="8" t="s">
        <v>20</v>
      </c>
      <c r="B575" s="8">
        <v>300</v>
      </c>
      <c r="C575" s="8"/>
      <c r="D575" s="8"/>
    </row>
    <row r="576" spans="1:4" ht="18.5" x14ac:dyDescent="0.45">
      <c r="A576" s="8" t="s">
        <v>20</v>
      </c>
      <c r="B576" s="8">
        <v>144</v>
      </c>
      <c r="C576" s="8"/>
      <c r="D576" s="8"/>
    </row>
    <row r="577" spans="1:4" ht="18.5" hidden="1" x14ac:dyDescent="0.45">
      <c r="A577" s="8" t="s">
        <v>14</v>
      </c>
      <c r="B577" s="8">
        <v>558</v>
      </c>
      <c r="C577" s="8"/>
      <c r="D577" s="8"/>
    </row>
    <row r="578" spans="1:4" ht="18.5" hidden="1" x14ac:dyDescent="0.45">
      <c r="A578" s="8" t="s">
        <v>14</v>
      </c>
      <c r="B578" s="8">
        <v>64</v>
      </c>
      <c r="C578" s="8"/>
      <c r="D578" s="8"/>
    </row>
    <row r="579" spans="1:4" ht="18.5" hidden="1" x14ac:dyDescent="0.45">
      <c r="A579" s="8" t="s">
        <v>74</v>
      </c>
      <c r="B579" s="8">
        <v>37</v>
      </c>
      <c r="C579" s="8"/>
      <c r="D579" s="8"/>
    </row>
    <row r="580" spans="1:4" ht="18.5" hidden="1" x14ac:dyDescent="0.45">
      <c r="A580" s="8" t="s">
        <v>14</v>
      </c>
      <c r="B580" s="8">
        <v>245</v>
      </c>
      <c r="C580" s="8"/>
      <c r="D580" s="8"/>
    </row>
    <row r="581" spans="1:4" ht="18.5" x14ac:dyDescent="0.45">
      <c r="A581" s="8" t="s">
        <v>20</v>
      </c>
      <c r="B581" s="8">
        <v>87</v>
      </c>
      <c r="C581" s="8"/>
      <c r="D581" s="8"/>
    </row>
    <row r="582" spans="1:4" ht="18.5" x14ac:dyDescent="0.45">
      <c r="A582" s="8" t="s">
        <v>20</v>
      </c>
      <c r="B582" s="8">
        <v>3116</v>
      </c>
      <c r="C582" s="8"/>
      <c r="D582" s="8"/>
    </row>
    <row r="583" spans="1:4" ht="18.5" hidden="1" x14ac:dyDescent="0.45">
      <c r="A583" s="8" t="s">
        <v>14</v>
      </c>
      <c r="B583" s="8">
        <v>71</v>
      </c>
      <c r="C583" s="8"/>
      <c r="D583" s="8"/>
    </row>
    <row r="584" spans="1:4" ht="18.5" hidden="1" x14ac:dyDescent="0.45">
      <c r="A584" s="8" t="s">
        <v>14</v>
      </c>
      <c r="B584" s="8">
        <v>42</v>
      </c>
      <c r="C584" s="8"/>
      <c r="D584" s="8"/>
    </row>
    <row r="585" spans="1:4" ht="18.5" x14ac:dyDescent="0.45">
      <c r="A585" s="8" t="s">
        <v>20</v>
      </c>
      <c r="B585" s="8">
        <v>909</v>
      </c>
      <c r="C585" s="8"/>
      <c r="D585" s="8"/>
    </row>
    <row r="586" spans="1:4" ht="18.5" x14ac:dyDescent="0.45">
      <c r="A586" s="8" t="s">
        <v>20</v>
      </c>
      <c r="B586" s="8">
        <v>1613</v>
      </c>
      <c r="C586" s="8"/>
      <c r="D586" s="8"/>
    </row>
    <row r="587" spans="1:4" ht="18.5" x14ac:dyDescent="0.45">
      <c r="A587" s="8" t="s">
        <v>20</v>
      </c>
      <c r="B587" s="8">
        <v>136</v>
      </c>
      <c r="C587" s="8"/>
      <c r="D587" s="8"/>
    </row>
    <row r="588" spans="1:4" ht="18.5" x14ac:dyDescent="0.45">
      <c r="A588" s="8" t="s">
        <v>20</v>
      </c>
      <c r="B588" s="8">
        <v>130</v>
      </c>
      <c r="C588" s="8"/>
      <c r="D588" s="8"/>
    </row>
    <row r="589" spans="1:4" ht="18.5" hidden="1" x14ac:dyDescent="0.45">
      <c r="A589" s="8" t="s">
        <v>14</v>
      </c>
      <c r="B589" s="8">
        <v>156</v>
      </c>
      <c r="C589" s="8"/>
      <c r="D589" s="8"/>
    </row>
    <row r="590" spans="1:4" ht="18.5" hidden="1" x14ac:dyDescent="0.45">
      <c r="A590" s="8" t="s">
        <v>14</v>
      </c>
      <c r="B590" s="8">
        <v>1368</v>
      </c>
      <c r="C590" s="8"/>
      <c r="D590" s="8"/>
    </row>
    <row r="591" spans="1:4" ht="18.5" hidden="1" x14ac:dyDescent="0.45">
      <c r="A591" s="8" t="s">
        <v>14</v>
      </c>
      <c r="B591" s="8">
        <v>102</v>
      </c>
      <c r="C591" s="8"/>
      <c r="D591" s="8"/>
    </row>
    <row r="592" spans="1:4" ht="18.5" hidden="1" x14ac:dyDescent="0.45">
      <c r="A592" s="8" t="s">
        <v>14</v>
      </c>
      <c r="B592" s="8">
        <v>86</v>
      </c>
      <c r="C592" s="8"/>
      <c r="D592" s="8"/>
    </row>
    <row r="593" spans="1:4" ht="18.5" x14ac:dyDescent="0.45">
      <c r="A593" s="8" t="s">
        <v>20</v>
      </c>
      <c r="B593" s="8">
        <v>102</v>
      </c>
      <c r="C593" s="8"/>
      <c r="D593" s="8"/>
    </row>
    <row r="594" spans="1:4" ht="18.5" hidden="1" x14ac:dyDescent="0.45">
      <c r="A594" s="8" t="s">
        <v>14</v>
      </c>
      <c r="B594" s="8">
        <v>253</v>
      </c>
      <c r="C594" s="8"/>
      <c r="D594" s="8"/>
    </row>
    <row r="595" spans="1:4" ht="18.5" x14ac:dyDescent="0.45">
      <c r="A595" s="8" t="s">
        <v>20</v>
      </c>
      <c r="B595" s="8">
        <v>4006</v>
      </c>
      <c r="C595" s="8"/>
      <c r="D595" s="8"/>
    </row>
    <row r="596" spans="1:4" ht="18.5" hidden="1" x14ac:dyDescent="0.45">
      <c r="A596" s="8" t="s">
        <v>14</v>
      </c>
      <c r="B596" s="8">
        <v>157</v>
      </c>
      <c r="C596" s="8"/>
      <c r="D596" s="8"/>
    </row>
    <row r="597" spans="1:4" ht="18.5" x14ac:dyDescent="0.45">
      <c r="A597" s="8" t="s">
        <v>20</v>
      </c>
      <c r="B597" s="8">
        <v>1629</v>
      </c>
      <c r="C597" s="8"/>
      <c r="D597" s="8"/>
    </row>
    <row r="598" spans="1:4" ht="18.5" hidden="1" x14ac:dyDescent="0.45">
      <c r="A598" s="8" t="s">
        <v>14</v>
      </c>
      <c r="B598" s="8">
        <v>183</v>
      </c>
      <c r="C598" s="8"/>
      <c r="D598" s="8"/>
    </row>
    <row r="599" spans="1:4" ht="18.5" x14ac:dyDescent="0.45">
      <c r="A599" s="8" t="s">
        <v>20</v>
      </c>
      <c r="B599" s="8">
        <v>2188</v>
      </c>
      <c r="C599" s="8"/>
      <c r="D599" s="8"/>
    </row>
    <row r="600" spans="1:4" ht="18.5" x14ac:dyDescent="0.45">
      <c r="A600" s="8" t="s">
        <v>20</v>
      </c>
      <c r="B600" s="8">
        <v>2409</v>
      </c>
      <c r="C600" s="8"/>
      <c r="D600" s="8"/>
    </row>
    <row r="601" spans="1:4" ht="18.5" hidden="1" x14ac:dyDescent="0.45">
      <c r="A601" s="8" t="s">
        <v>14</v>
      </c>
      <c r="B601" s="8">
        <v>82</v>
      </c>
      <c r="C601" s="8"/>
      <c r="D601" s="8"/>
    </row>
    <row r="602" spans="1:4" ht="18.5" hidden="1" x14ac:dyDescent="0.45">
      <c r="A602" s="8" t="s">
        <v>14</v>
      </c>
      <c r="B602" s="8">
        <v>1</v>
      </c>
      <c r="C602" s="8"/>
      <c r="D602" s="8"/>
    </row>
    <row r="603" spans="1:4" ht="18.5" x14ac:dyDescent="0.45">
      <c r="A603" s="8" t="s">
        <v>20</v>
      </c>
      <c r="B603" s="8">
        <v>194</v>
      </c>
      <c r="C603" s="8"/>
      <c r="D603" s="8"/>
    </row>
    <row r="604" spans="1:4" ht="18.5" x14ac:dyDescent="0.45">
      <c r="A604" s="8" t="s">
        <v>20</v>
      </c>
      <c r="B604" s="8">
        <v>1140</v>
      </c>
      <c r="C604" s="8"/>
      <c r="D604" s="8"/>
    </row>
    <row r="605" spans="1:4" ht="18.5" x14ac:dyDescent="0.45">
      <c r="A605" s="8" t="s">
        <v>20</v>
      </c>
      <c r="B605" s="8">
        <v>102</v>
      </c>
      <c r="C605" s="8"/>
      <c r="D605" s="8"/>
    </row>
    <row r="606" spans="1:4" ht="18.5" x14ac:dyDescent="0.45">
      <c r="A606" s="8" t="s">
        <v>20</v>
      </c>
      <c r="B606" s="8">
        <v>2857</v>
      </c>
      <c r="C606" s="8"/>
      <c r="D606" s="8"/>
    </row>
    <row r="607" spans="1:4" ht="18.5" x14ac:dyDescent="0.45">
      <c r="A607" s="8" t="s">
        <v>20</v>
      </c>
      <c r="B607" s="8">
        <v>107</v>
      </c>
      <c r="C607" s="8"/>
      <c r="D607" s="8"/>
    </row>
    <row r="608" spans="1:4" ht="18.5" x14ac:dyDescent="0.45">
      <c r="A608" s="8" t="s">
        <v>20</v>
      </c>
      <c r="B608" s="8">
        <v>160</v>
      </c>
      <c r="C608" s="8"/>
      <c r="D608" s="8"/>
    </row>
    <row r="609" spans="1:4" ht="18.5" x14ac:dyDescent="0.45">
      <c r="A609" s="8" t="s">
        <v>20</v>
      </c>
      <c r="B609" s="8">
        <v>2230</v>
      </c>
      <c r="C609" s="8"/>
      <c r="D609" s="8"/>
    </row>
    <row r="610" spans="1:4" ht="18.5" x14ac:dyDescent="0.45">
      <c r="A610" s="8" t="s">
        <v>20</v>
      </c>
      <c r="B610" s="8">
        <v>316</v>
      </c>
      <c r="C610" s="8"/>
      <c r="D610" s="8"/>
    </row>
    <row r="611" spans="1:4" ht="18.5" x14ac:dyDescent="0.45">
      <c r="A611" s="8" t="s">
        <v>20</v>
      </c>
      <c r="B611" s="8">
        <v>117</v>
      </c>
      <c r="C611" s="8"/>
      <c r="D611" s="8"/>
    </row>
    <row r="612" spans="1:4" ht="18.5" x14ac:dyDescent="0.45">
      <c r="A612" s="8" t="s">
        <v>20</v>
      </c>
      <c r="B612" s="8">
        <v>6406</v>
      </c>
      <c r="C612" s="8"/>
      <c r="D612" s="8"/>
    </row>
    <row r="613" spans="1:4" ht="18.5" hidden="1" x14ac:dyDescent="0.45">
      <c r="A613" s="8" t="s">
        <v>74</v>
      </c>
      <c r="B613" s="8">
        <v>15</v>
      </c>
      <c r="C613" s="8"/>
      <c r="D613" s="8"/>
    </row>
    <row r="614" spans="1:4" ht="18.5" x14ac:dyDescent="0.45">
      <c r="A614" s="8" t="s">
        <v>20</v>
      </c>
      <c r="B614" s="8">
        <v>192</v>
      </c>
      <c r="C614" s="8"/>
      <c r="D614" s="8"/>
    </row>
    <row r="615" spans="1:4" ht="18.5" x14ac:dyDescent="0.45">
      <c r="A615" s="8" t="s">
        <v>20</v>
      </c>
      <c r="B615" s="8">
        <v>26</v>
      </c>
      <c r="C615" s="8"/>
      <c r="D615" s="8"/>
    </row>
    <row r="616" spans="1:4" ht="18.5" x14ac:dyDescent="0.45">
      <c r="A616" s="8" t="s">
        <v>20</v>
      </c>
      <c r="B616" s="8">
        <v>723</v>
      </c>
      <c r="C616" s="8"/>
      <c r="D616" s="8"/>
    </row>
    <row r="617" spans="1:4" ht="18.5" x14ac:dyDescent="0.45">
      <c r="A617" s="8" t="s">
        <v>20</v>
      </c>
      <c r="B617" s="8">
        <v>170</v>
      </c>
      <c r="C617" s="8"/>
      <c r="D617" s="8"/>
    </row>
    <row r="618" spans="1:4" ht="18.5" x14ac:dyDescent="0.45">
      <c r="A618" s="8" t="s">
        <v>20</v>
      </c>
      <c r="B618" s="8">
        <v>238</v>
      </c>
      <c r="C618" s="8"/>
      <c r="D618" s="8"/>
    </row>
    <row r="619" spans="1:4" ht="18.5" x14ac:dyDescent="0.45">
      <c r="A619" s="8" t="s">
        <v>20</v>
      </c>
      <c r="B619" s="8">
        <v>55</v>
      </c>
      <c r="C619" s="8"/>
      <c r="D619" s="8"/>
    </row>
    <row r="620" spans="1:4" ht="18.5" hidden="1" x14ac:dyDescent="0.45">
      <c r="A620" s="8" t="s">
        <v>14</v>
      </c>
      <c r="B620" s="8">
        <v>1198</v>
      </c>
      <c r="C620" s="8"/>
      <c r="D620" s="8"/>
    </row>
    <row r="621" spans="1:4" ht="18.5" hidden="1" x14ac:dyDescent="0.45">
      <c r="A621" s="8" t="s">
        <v>14</v>
      </c>
      <c r="B621" s="8">
        <v>648</v>
      </c>
      <c r="C621" s="8"/>
      <c r="D621" s="8"/>
    </row>
    <row r="622" spans="1:4" ht="18.5" x14ac:dyDescent="0.45">
      <c r="A622" s="8" t="s">
        <v>20</v>
      </c>
      <c r="B622" s="8">
        <v>128</v>
      </c>
      <c r="C622" s="8"/>
      <c r="D622" s="8"/>
    </row>
    <row r="623" spans="1:4" ht="18.5" x14ac:dyDescent="0.45">
      <c r="A623" s="8" t="s">
        <v>20</v>
      </c>
      <c r="B623" s="8">
        <v>2144</v>
      </c>
      <c r="C623" s="8"/>
      <c r="D623" s="8"/>
    </row>
    <row r="624" spans="1:4" ht="18.5" hidden="1" x14ac:dyDescent="0.45">
      <c r="A624" s="8" t="s">
        <v>14</v>
      </c>
      <c r="B624" s="8">
        <v>64</v>
      </c>
      <c r="C624" s="8"/>
      <c r="D624" s="8"/>
    </row>
    <row r="625" spans="1:4" ht="18.5" x14ac:dyDescent="0.45">
      <c r="A625" s="8" t="s">
        <v>20</v>
      </c>
      <c r="B625" s="8">
        <v>2693</v>
      </c>
      <c r="C625" s="8"/>
      <c r="D625" s="8"/>
    </row>
    <row r="626" spans="1:4" ht="18.5" x14ac:dyDescent="0.45">
      <c r="A626" s="8" t="s">
        <v>20</v>
      </c>
      <c r="B626" s="8">
        <v>432</v>
      </c>
      <c r="C626" s="8"/>
      <c r="D626" s="8"/>
    </row>
    <row r="627" spans="1:4" ht="18.5" hidden="1" x14ac:dyDescent="0.45">
      <c r="A627" s="8" t="s">
        <v>14</v>
      </c>
      <c r="B627" s="8">
        <v>62</v>
      </c>
      <c r="C627" s="8"/>
      <c r="D627" s="8"/>
    </row>
    <row r="628" spans="1:4" ht="18.5" x14ac:dyDescent="0.45">
      <c r="A628" s="8" t="s">
        <v>20</v>
      </c>
      <c r="B628" s="8">
        <v>189</v>
      </c>
      <c r="C628" s="8"/>
      <c r="D628" s="8"/>
    </row>
    <row r="629" spans="1:4" ht="18.5" x14ac:dyDescent="0.45">
      <c r="A629" s="8" t="s">
        <v>20</v>
      </c>
      <c r="B629" s="8">
        <v>154</v>
      </c>
      <c r="C629" s="8"/>
      <c r="D629" s="8"/>
    </row>
    <row r="630" spans="1:4" ht="18.5" x14ac:dyDescent="0.45">
      <c r="A630" s="8" t="s">
        <v>20</v>
      </c>
      <c r="B630" s="8">
        <v>96</v>
      </c>
      <c r="C630" s="8"/>
      <c r="D630" s="8"/>
    </row>
    <row r="631" spans="1:4" ht="18.5" hidden="1" x14ac:dyDescent="0.45">
      <c r="A631" s="8" t="s">
        <v>14</v>
      </c>
      <c r="B631" s="8">
        <v>750</v>
      </c>
      <c r="C631" s="8"/>
      <c r="D631" s="8"/>
    </row>
    <row r="632" spans="1:4" ht="18.5" hidden="1" x14ac:dyDescent="0.45">
      <c r="A632" s="8" t="s">
        <v>74</v>
      </c>
      <c r="B632" s="8">
        <v>87</v>
      </c>
      <c r="C632" s="8"/>
      <c r="D632" s="8"/>
    </row>
    <row r="633" spans="1:4" ht="18.5" x14ac:dyDescent="0.45">
      <c r="A633" s="8" t="s">
        <v>20</v>
      </c>
      <c r="B633" s="8">
        <v>3063</v>
      </c>
      <c r="C633" s="8"/>
      <c r="D633" s="8"/>
    </row>
    <row r="634" spans="1:4" ht="18.5" hidden="1" x14ac:dyDescent="0.45">
      <c r="A634" s="8" t="s">
        <v>47</v>
      </c>
      <c r="B634" s="8">
        <v>278</v>
      </c>
      <c r="C634" s="8"/>
      <c r="D634" s="8"/>
    </row>
    <row r="635" spans="1:4" ht="18.5" hidden="1" x14ac:dyDescent="0.45">
      <c r="A635" s="8" t="s">
        <v>14</v>
      </c>
      <c r="B635" s="8">
        <v>105</v>
      </c>
      <c r="C635" s="8"/>
      <c r="D635" s="8"/>
    </row>
    <row r="636" spans="1:4" ht="18.5" hidden="1" x14ac:dyDescent="0.45">
      <c r="A636" s="8" t="s">
        <v>74</v>
      </c>
      <c r="B636" s="8">
        <v>1658</v>
      </c>
      <c r="C636" s="8"/>
      <c r="D636" s="8"/>
    </row>
    <row r="637" spans="1:4" ht="18.5" x14ac:dyDescent="0.45">
      <c r="A637" s="8" t="s">
        <v>20</v>
      </c>
      <c r="B637" s="8">
        <v>2266</v>
      </c>
      <c r="C637" s="8"/>
      <c r="D637" s="8"/>
    </row>
    <row r="638" spans="1:4" ht="18.5" hidden="1" x14ac:dyDescent="0.45">
      <c r="A638" s="8" t="s">
        <v>14</v>
      </c>
      <c r="B638" s="8">
        <v>2604</v>
      </c>
      <c r="C638" s="8"/>
      <c r="D638" s="8"/>
    </row>
    <row r="639" spans="1:4" ht="18.5" hidden="1" x14ac:dyDescent="0.45">
      <c r="A639" s="8" t="s">
        <v>14</v>
      </c>
      <c r="B639" s="8">
        <v>65</v>
      </c>
      <c r="C639" s="8"/>
      <c r="D639" s="8"/>
    </row>
    <row r="640" spans="1:4" ht="18.5" hidden="1" x14ac:dyDescent="0.45">
      <c r="A640" s="8" t="s">
        <v>14</v>
      </c>
      <c r="B640" s="8">
        <v>94</v>
      </c>
      <c r="C640" s="8"/>
      <c r="D640" s="8"/>
    </row>
    <row r="641" spans="1:4" ht="18.5" hidden="1" x14ac:dyDescent="0.45">
      <c r="A641" s="8" t="s">
        <v>47</v>
      </c>
      <c r="B641" s="8">
        <v>45</v>
      </c>
      <c r="C641" s="8"/>
      <c r="D641" s="8"/>
    </row>
    <row r="642" spans="1:4" ht="18.5" hidden="1" x14ac:dyDescent="0.45">
      <c r="A642" s="8" t="s">
        <v>14</v>
      </c>
      <c r="B642" s="8">
        <v>257</v>
      </c>
      <c r="C642" s="8"/>
      <c r="D642" s="8"/>
    </row>
    <row r="643" spans="1:4" ht="18.5" x14ac:dyDescent="0.45">
      <c r="A643" s="8" t="s">
        <v>20</v>
      </c>
      <c r="B643" s="8">
        <v>194</v>
      </c>
      <c r="C643" s="8"/>
      <c r="D643" s="8"/>
    </row>
    <row r="644" spans="1:4" ht="18.5" x14ac:dyDescent="0.45">
      <c r="A644" s="8" t="s">
        <v>20</v>
      </c>
      <c r="B644" s="8">
        <v>129</v>
      </c>
      <c r="C644" s="8"/>
      <c r="D644" s="8"/>
    </row>
    <row r="645" spans="1:4" ht="18.5" x14ac:dyDescent="0.45">
      <c r="A645" s="8" t="s">
        <v>20</v>
      </c>
      <c r="B645" s="8">
        <v>375</v>
      </c>
      <c r="C645" s="8"/>
      <c r="D645" s="8"/>
    </row>
    <row r="646" spans="1:4" ht="18.5" hidden="1" x14ac:dyDescent="0.45">
      <c r="A646" s="8" t="s">
        <v>14</v>
      </c>
      <c r="B646" s="8">
        <v>2928</v>
      </c>
      <c r="C646" s="8"/>
      <c r="D646" s="8"/>
    </row>
    <row r="647" spans="1:4" ht="18.5" hidden="1" x14ac:dyDescent="0.45">
      <c r="A647" s="8" t="s">
        <v>14</v>
      </c>
      <c r="B647" s="8">
        <v>4697</v>
      </c>
      <c r="C647" s="8"/>
      <c r="D647" s="8"/>
    </row>
    <row r="648" spans="1:4" ht="18.5" hidden="1" x14ac:dyDescent="0.45">
      <c r="A648" s="8" t="s">
        <v>14</v>
      </c>
      <c r="B648" s="8">
        <v>2915</v>
      </c>
      <c r="C648" s="8"/>
      <c r="D648" s="8"/>
    </row>
    <row r="649" spans="1:4" ht="18.5" hidden="1" x14ac:dyDescent="0.45">
      <c r="A649" s="8" t="s">
        <v>14</v>
      </c>
      <c r="B649" s="8">
        <v>18</v>
      </c>
      <c r="C649" s="8"/>
      <c r="D649" s="8"/>
    </row>
    <row r="650" spans="1:4" ht="18.5" hidden="1" x14ac:dyDescent="0.45">
      <c r="A650" s="8" t="s">
        <v>74</v>
      </c>
      <c r="B650" s="8">
        <v>723</v>
      </c>
      <c r="C650" s="8"/>
      <c r="D650" s="8"/>
    </row>
    <row r="651" spans="1:4" ht="18.5" hidden="1" x14ac:dyDescent="0.45">
      <c r="A651" s="8" t="s">
        <v>14</v>
      </c>
      <c r="B651" s="8">
        <v>602</v>
      </c>
      <c r="C651" s="8"/>
      <c r="D651" s="8"/>
    </row>
    <row r="652" spans="1:4" ht="18.5" hidden="1" x14ac:dyDescent="0.45">
      <c r="A652" s="8" t="s">
        <v>14</v>
      </c>
      <c r="B652" s="8">
        <v>1</v>
      </c>
      <c r="C652" s="8"/>
      <c r="D652" s="8"/>
    </row>
    <row r="653" spans="1:4" ht="18.5" hidden="1" x14ac:dyDescent="0.45">
      <c r="A653" s="8" t="s">
        <v>14</v>
      </c>
      <c r="B653" s="8">
        <v>3868</v>
      </c>
      <c r="C653" s="8"/>
      <c r="D653" s="8"/>
    </row>
    <row r="654" spans="1:4" ht="18.5" x14ac:dyDescent="0.45">
      <c r="A654" s="8" t="s">
        <v>20</v>
      </c>
      <c r="B654" s="8">
        <v>409</v>
      </c>
      <c r="C654" s="8"/>
      <c r="D654" s="8"/>
    </row>
    <row r="655" spans="1:4" ht="18.5" x14ac:dyDescent="0.45">
      <c r="A655" s="8" t="s">
        <v>20</v>
      </c>
      <c r="B655" s="8">
        <v>234</v>
      </c>
      <c r="C655" s="8"/>
      <c r="D655" s="8"/>
    </row>
    <row r="656" spans="1:4" ht="18.5" x14ac:dyDescent="0.45">
      <c r="A656" s="8" t="s">
        <v>20</v>
      </c>
      <c r="B656" s="8">
        <v>3016</v>
      </c>
      <c r="C656" s="8"/>
      <c r="D656" s="8"/>
    </row>
    <row r="657" spans="1:4" ht="18.5" x14ac:dyDescent="0.45">
      <c r="A657" s="8" t="s">
        <v>20</v>
      </c>
      <c r="B657" s="8">
        <v>264</v>
      </c>
      <c r="C657" s="8"/>
      <c r="D657" s="8"/>
    </row>
    <row r="658" spans="1:4" ht="18.5" hidden="1" x14ac:dyDescent="0.45">
      <c r="A658" s="8" t="s">
        <v>14</v>
      </c>
      <c r="B658" s="8">
        <v>504</v>
      </c>
      <c r="C658" s="8"/>
      <c r="D658" s="8"/>
    </row>
    <row r="659" spans="1:4" ht="18.5" hidden="1" x14ac:dyDescent="0.45">
      <c r="A659" s="8" t="s">
        <v>14</v>
      </c>
      <c r="B659" s="8">
        <v>14</v>
      </c>
      <c r="C659" s="8"/>
      <c r="D659" s="8"/>
    </row>
    <row r="660" spans="1:4" ht="18.5" hidden="1" x14ac:dyDescent="0.45">
      <c r="A660" s="8" t="s">
        <v>74</v>
      </c>
      <c r="B660" s="8">
        <v>390</v>
      </c>
      <c r="C660" s="8"/>
      <c r="D660" s="8"/>
    </row>
    <row r="661" spans="1:4" ht="18.5" hidden="1" x14ac:dyDescent="0.45">
      <c r="A661" s="8" t="s">
        <v>14</v>
      </c>
      <c r="B661" s="8">
        <v>750</v>
      </c>
      <c r="C661" s="8"/>
      <c r="D661" s="8"/>
    </row>
    <row r="662" spans="1:4" ht="18.5" hidden="1" x14ac:dyDescent="0.45">
      <c r="A662" s="8" t="s">
        <v>14</v>
      </c>
      <c r="B662" s="8">
        <v>77</v>
      </c>
      <c r="C662" s="8"/>
      <c r="D662" s="8"/>
    </row>
    <row r="663" spans="1:4" ht="18.5" hidden="1" x14ac:dyDescent="0.45">
      <c r="A663" s="8" t="s">
        <v>14</v>
      </c>
      <c r="B663" s="8">
        <v>752</v>
      </c>
      <c r="C663" s="8"/>
      <c r="D663" s="8"/>
    </row>
    <row r="664" spans="1:4" ht="18.5" hidden="1" x14ac:dyDescent="0.45">
      <c r="A664" s="8" t="s">
        <v>14</v>
      </c>
      <c r="B664" s="8">
        <v>131</v>
      </c>
      <c r="C664" s="8"/>
      <c r="D664" s="8"/>
    </row>
    <row r="665" spans="1:4" ht="18.5" hidden="1" x14ac:dyDescent="0.45">
      <c r="A665" s="8" t="s">
        <v>14</v>
      </c>
      <c r="B665" s="8">
        <v>87</v>
      </c>
      <c r="C665" s="8"/>
      <c r="D665" s="8"/>
    </row>
    <row r="666" spans="1:4" ht="18.5" hidden="1" x14ac:dyDescent="0.45">
      <c r="A666" s="8" t="s">
        <v>14</v>
      </c>
      <c r="B666" s="8">
        <v>1063</v>
      </c>
      <c r="C666" s="8"/>
      <c r="D666" s="8"/>
    </row>
    <row r="667" spans="1:4" ht="18.5" x14ac:dyDescent="0.45">
      <c r="A667" s="8" t="s">
        <v>20</v>
      </c>
      <c r="B667" s="8">
        <v>272</v>
      </c>
      <c r="C667" s="8"/>
      <c r="D667" s="8"/>
    </row>
    <row r="668" spans="1:4" ht="18.5" hidden="1" x14ac:dyDescent="0.45">
      <c r="A668" s="8" t="s">
        <v>74</v>
      </c>
      <c r="B668" s="8">
        <v>25</v>
      </c>
      <c r="C668" s="8"/>
      <c r="D668" s="8"/>
    </row>
    <row r="669" spans="1:4" ht="18.5" x14ac:dyDescent="0.45">
      <c r="A669" s="8" t="s">
        <v>20</v>
      </c>
      <c r="B669" s="8">
        <v>419</v>
      </c>
      <c r="C669" s="8"/>
      <c r="D669" s="8"/>
    </row>
    <row r="670" spans="1:4" ht="18.5" hidden="1" x14ac:dyDescent="0.45">
      <c r="A670" s="8" t="s">
        <v>14</v>
      </c>
      <c r="B670" s="8">
        <v>76</v>
      </c>
      <c r="C670" s="8"/>
      <c r="D670" s="8"/>
    </row>
    <row r="671" spans="1:4" ht="18.5" x14ac:dyDescent="0.45">
      <c r="A671" s="8" t="s">
        <v>20</v>
      </c>
      <c r="B671" s="8">
        <v>1621</v>
      </c>
      <c r="C671" s="8"/>
      <c r="D671" s="8"/>
    </row>
    <row r="672" spans="1:4" ht="18.5" x14ac:dyDescent="0.45">
      <c r="A672" s="8" t="s">
        <v>20</v>
      </c>
      <c r="B672" s="8">
        <v>1101</v>
      </c>
      <c r="C672" s="8"/>
      <c r="D672" s="8"/>
    </row>
    <row r="673" spans="1:4" ht="18.5" x14ac:dyDescent="0.45">
      <c r="A673" s="8" t="s">
        <v>20</v>
      </c>
      <c r="B673" s="8">
        <v>1073</v>
      </c>
      <c r="C673" s="8"/>
      <c r="D673" s="8"/>
    </row>
    <row r="674" spans="1:4" ht="18.5" hidden="1" x14ac:dyDescent="0.45">
      <c r="A674" s="8" t="s">
        <v>14</v>
      </c>
      <c r="B674" s="8">
        <v>4428</v>
      </c>
      <c r="C674" s="8"/>
      <c r="D674" s="8"/>
    </row>
    <row r="675" spans="1:4" ht="18.5" hidden="1" x14ac:dyDescent="0.45">
      <c r="A675" s="8" t="s">
        <v>14</v>
      </c>
      <c r="B675" s="8">
        <v>58</v>
      </c>
      <c r="C675" s="8"/>
      <c r="D675" s="8"/>
    </row>
    <row r="676" spans="1:4" ht="18.5" hidden="1" x14ac:dyDescent="0.45">
      <c r="A676" s="8" t="s">
        <v>74</v>
      </c>
      <c r="B676" s="8">
        <v>1218</v>
      </c>
      <c r="C676" s="8"/>
      <c r="D676" s="8"/>
    </row>
    <row r="677" spans="1:4" ht="18.5" x14ac:dyDescent="0.45">
      <c r="A677" s="8" t="s">
        <v>20</v>
      </c>
      <c r="B677" s="8">
        <v>331</v>
      </c>
      <c r="C677" s="8"/>
      <c r="D677" s="8"/>
    </row>
    <row r="678" spans="1:4" ht="18.5" x14ac:dyDescent="0.45">
      <c r="A678" s="8" t="s">
        <v>20</v>
      </c>
      <c r="B678" s="8">
        <v>1170</v>
      </c>
      <c r="C678" s="8"/>
      <c r="D678" s="8"/>
    </row>
    <row r="679" spans="1:4" ht="18.5" hidden="1" x14ac:dyDescent="0.45">
      <c r="A679" s="8" t="s">
        <v>14</v>
      </c>
      <c r="B679" s="8">
        <v>111</v>
      </c>
      <c r="C679" s="8"/>
      <c r="D679" s="8"/>
    </row>
    <row r="680" spans="1:4" ht="18.5" hidden="1" x14ac:dyDescent="0.45">
      <c r="A680" s="8" t="s">
        <v>74</v>
      </c>
      <c r="B680" s="8">
        <v>215</v>
      </c>
      <c r="C680" s="8"/>
      <c r="D680" s="8"/>
    </row>
    <row r="681" spans="1:4" ht="18.5" x14ac:dyDescent="0.45">
      <c r="A681" s="8" t="s">
        <v>20</v>
      </c>
      <c r="B681" s="8">
        <v>363</v>
      </c>
      <c r="C681" s="8"/>
      <c r="D681" s="8"/>
    </row>
    <row r="682" spans="1:4" ht="18.5" hidden="1" x14ac:dyDescent="0.45">
      <c r="A682" s="8" t="s">
        <v>14</v>
      </c>
      <c r="B682" s="8">
        <v>2955</v>
      </c>
      <c r="C682" s="8"/>
      <c r="D682" s="8"/>
    </row>
    <row r="683" spans="1:4" ht="18.5" hidden="1" x14ac:dyDescent="0.45">
      <c r="A683" s="8" t="s">
        <v>14</v>
      </c>
      <c r="B683" s="8">
        <v>1657</v>
      </c>
      <c r="C683" s="8"/>
      <c r="D683" s="8"/>
    </row>
    <row r="684" spans="1:4" ht="18.5" x14ac:dyDescent="0.45">
      <c r="A684" s="8" t="s">
        <v>20</v>
      </c>
      <c r="B684" s="8">
        <v>103</v>
      </c>
      <c r="C684" s="8"/>
      <c r="D684" s="8"/>
    </row>
    <row r="685" spans="1:4" ht="18.5" x14ac:dyDescent="0.45">
      <c r="A685" s="8" t="s">
        <v>20</v>
      </c>
      <c r="B685" s="8">
        <v>147</v>
      </c>
      <c r="C685" s="8"/>
      <c r="D685" s="8"/>
    </row>
    <row r="686" spans="1:4" ht="18.5" x14ac:dyDescent="0.45">
      <c r="A686" s="8" t="s">
        <v>20</v>
      </c>
      <c r="B686" s="8">
        <v>110</v>
      </c>
      <c r="C686" s="8"/>
      <c r="D686" s="8"/>
    </row>
    <row r="687" spans="1:4" ht="18.5" hidden="1" x14ac:dyDescent="0.45">
      <c r="A687" s="8" t="s">
        <v>14</v>
      </c>
      <c r="B687" s="8">
        <v>926</v>
      </c>
      <c r="C687" s="8"/>
      <c r="D687" s="8"/>
    </row>
    <row r="688" spans="1:4" ht="18.5" x14ac:dyDescent="0.45">
      <c r="A688" s="8" t="s">
        <v>20</v>
      </c>
      <c r="B688" s="8">
        <v>134</v>
      </c>
      <c r="C688" s="8"/>
      <c r="D688" s="8"/>
    </row>
    <row r="689" spans="1:4" ht="18.5" x14ac:dyDescent="0.45">
      <c r="A689" s="8" t="s">
        <v>20</v>
      </c>
      <c r="B689" s="8">
        <v>269</v>
      </c>
      <c r="C689" s="8"/>
      <c r="D689" s="8"/>
    </row>
    <row r="690" spans="1:4" ht="18.5" x14ac:dyDescent="0.45">
      <c r="A690" s="8" t="s">
        <v>20</v>
      </c>
      <c r="B690" s="8">
        <v>175</v>
      </c>
      <c r="C690" s="8"/>
      <c r="D690" s="8"/>
    </row>
    <row r="691" spans="1:4" ht="18.5" x14ac:dyDescent="0.45">
      <c r="A691" s="8" t="s">
        <v>20</v>
      </c>
      <c r="B691" s="8">
        <v>69</v>
      </c>
      <c r="C691" s="8"/>
      <c r="D691" s="8"/>
    </row>
    <row r="692" spans="1:4" ht="18.5" x14ac:dyDescent="0.45">
      <c r="A692" s="8" t="s">
        <v>20</v>
      </c>
      <c r="B692" s="8">
        <v>190</v>
      </c>
      <c r="C692" s="8"/>
      <c r="D692" s="8"/>
    </row>
    <row r="693" spans="1:4" ht="18.5" x14ac:dyDescent="0.45">
      <c r="A693" s="8" t="s">
        <v>20</v>
      </c>
      <c r="B693" s="8">
        <v>237</v>
      </c>
      <c r="C693" s="8"/>
      <c r="D693" s="8"/>
    </row>
    <row r="694" spans="1:4" ht="18.5" hidden="1" x14ac:dyDescent="0.45">
      <c r="A694" s="8" t="s">
        <v>14</v>
      </c>
      <c r="B694" s="8">
        <v>77</v>
      </c>
      <c r="C694" s="8"/>
      <c r="D694" s="8"/>
    </row>
    <row r="695" spans="1:4" ht="18.5" hidden="1" x14ac:dyDescent="0.45">
      <c r="A695" s="8" t="s">
        <v>14</v>
      </c>
      <c r="B695" s="8">
        <v>1748</v>
      </c>
      <c r="C695" s="8"/>
      <c r="D695" s="8"/>
    </row>
    <row r="696" spans="1:4" ht="18.5" hidden="1" x14ac:dyDescent="0.45">
      <c r="A696" s="8" t="s">
        <v>14</v>
      </c>
      <c r="B696" s="8">
        <v>79</v>
      </c>
      <c r="C696" s="8"/>
      <c r="D696" s="8"/>
    </row>
    <row r="697" spans="1:4" ht="18.5" x14ac:dyDescent="0.45">
      <c r="A697" s="8" t="s">
        <v>20</v>
      </c>
      <c r="B697" s="8">
        <v>196</v>
      </c>
      <c r="C697" s="8"/>
      <c r="D697" s="8"/>
    </row>
    <row r="698" spans="1:4" ht="18.5" hidden="1" x14ac:dyDescent="0.45">
      <c r="A698" s="8" t="s">
        <v>14</v>
      </c>
      <c r="B698" s="8">
        <v>889</v>
      </c>
      <c r="C698" s="8"/>
      <c r="D698" s="8"/>
    </row>
    <row r="699" spans="1:4" ht="18.5" x14ac:dyDescent="0.45">
      <c r="A699" s="8" t="s">
        <v>20</v>
      </c>
      <c r="B699" s="8">
        <v>7295</v>
      </c>
      <c r="C699" s="8"/>
      <c r="D699" s="8"/>
    </row>
    <row r="700" spans="1:4" ht="18.5" x14ac:dyDescent="0.45">
      <c r="A700" s="8" t="s">
        <v>20</v>
      </c>
      <c r="B700" s="8">
        <v>2893</v>
      </c>
      <c r="C700" s="8"/>
      <c r="D700" s="8"/>
    </row>
    <row r="701" spans="1:4" ht="18.5" hidden="1" x14ac:dyDescent="0.45">
      <c r="A701" s="8" t="s">
        <v>14</v>
      </c>
      <c r="B701" s="8">
        <v>56</v>
      </c>
      <c r="C701" s="8"/>
      <c r="D701" s="8"/>
    </row>
    <row r="702" spans="1:4" ht="18.5" hidden="1" x14ac:dyDescent="0.45">
      <c r="A702" s="8" t="s">
        <v>14</v>
      </c>
      <c r="B702" s="8">
        <v>1</v>
      </c>
      <c r="C702" s="8"/>
      <c r="D702" s="8"/>
    </row>
    <row r="703" spans="1:4" ht="18.5" x14ac:dyDescent="0.45">
      <c r="A703" s="8" t="s">
        <v>20</v>
      </c>
      <c r="B703" s="8">
        <v>820</v>
      </c>
      <c r="C703" s="8"/>
      <c r="D703" s="8"/>
    </row>
    <row r="704" spans="1:4" ht="18.5" hidden="1" x14ac:dyDescent="0.45">
      <c r="A704" s="8" t="s">
        <v>14</v>
      </c>
      <c r="B704" s="8">
        <v>83</v>
      </c>
      <c r="C704" s="8"/>
      <c r="D704" s="8"/>
    </row>
    <row r="705" spans="1:4" ht="18.5" x14ac:dyDescent="0.45">
      <c r="A705" s="8" t="s">
        <v>20</v>
      </c>
      <c r="B705" s="8">
        <v>2038</v>
      </c>
      <c r="C705" s="8"/>
      <c r="D705" s="8"/>
    </row>
    <row r="706" spans="1:4" ht="18.5" x14ac:dyDescent="0.45">
      <c r="A706" s="8" t="s">
        <v>20</v>
      </c>
      <c r="B706" s="8">
        <v>116</v>
      </c>
      <c r="C706" s="8"/>
      <c r="D706" s="8"/>
    </row>
    <row r="707" spans="1:4" ht="18.5" hidden="1" x14ac:dyDescent="0.45">
      <c r="A707" s="8" t="s">
        <v>14</v>
      </c>
      <c r="B707" s="8">
        <v>2025</v>
      </c>
      <c r="C707" s="8"/>
      <c r="D707" s="8"/>
    </row>
    <row r="708" spans="1:4" ht="18.5" x14ac:dyDescent="0.45">
      <c r="A708" s="8" t="s">
        <v>20</v>
      </c>
      <c r="B708" s="8">
        <v>1345</v>
      </c>
      <c r="C708" s="8"/>
      <c r="D708" s="8"/>
    </row>
    <row r="709" spans="1:4" ht="18.5" x14ac:dyDescent="0.45">
      <c r="A709" s="8" t="s">
        <v>20</v>
      </c>
      <c r="B709" s="8">
        <v>168</v>
      </c>
      <c r="C709" s="8"/>
      <c r="D709" s="8"/>
    </row>
    <row r="710" spans="1:4" ht="18.5" x14ac:dyDescent="0.45">
      <c r="A710" s="8" t="s">
        <v>20</v>
      </c>
      <c r="B710" s="8">
        <v>137</v>
      </c>
      <c r="C710" s="8"/>
      <c r="D710" s="8"/>
    </row>
    <row r="711" spans="1:4" ht="18.5" x14ac:dyDescent="0.45">
      <c r="A711" s="8" t="s">
        <v>20</v>
      </c>
      <c r="B711" s="8">
        <v>186</v>
      </c>
      <c r="C711" s="8"/>
      <c r="D711" s="8"/>
    </row>
    <row r="712" spans="1:4" ht="18.5" x14ac:dyDescent="0.45">
      <c r="A712" s="8" t="s">
        <v>20</v>
      </c>
      <c r="B712" s="8">
        <v>125</v>
      </c>
      <c r="C712" s="8"/>
      <c r="D712" s="8"/>
    </row>
    <row r="713" spans="1:4" ht="18.5" hidden="1" x14ac:dyDescent="0.45">
      <c r="A713" s="8" t="s">
        <v>14</v>
      </c>
      <c r="B713" s="8">
        <v>14</v>
      </c>
      <c r="C713" s="8"/>
      <c r="D713" s="8"/>
    </row>
    <row r="714" spans="1:4" ht="18.5" x14ac:dyDescent="0.45">
      <c r="A714" s="8" t="s">
        <v>20</v>
      </c>
      <c r="B714" s="8">
        <v>202</v>
      </c>
      <c r="C714" s="8"/>
      <c r="D714" s="8"/>
    </row>
    <row r="715" spans="1:4" ht="18.5" x14ac:dyDescent="0.45">
      <c r="A715" s="8" t="s">
        <v>20</v>
      </c>
      <c r="B715" s="8">
        <v>103</v>
      </c>
      <c r="C715" s="8"/>
      <c r="D715" s="8"/>
    </row>
    <row r="716" spans="1:4" ht="18.5" x14ac:dyDescent="0.45">
      <c r="A716" s="8" t="s">
        <v>20</v>
      </c>
      <c r="B716" s="8">
        <v>1785</v>
      </c>
      <c r="C716" s="8"/>
      <c r="D716" s="8"/>
    </row>
    <row r="717" spans="1:4" ht="18.5" hidden="1" x14ac:dyDescent="0.45">
      <c r="A717" s="8" t="s">
        <v>14</v>
      </c>
      <c r="B717" s="8">
        <v>656</v>
      </c>
      <c r="C717" s="8"/>
      <c r="D717" s="8"/>
    </row>
    <row r="718" spans="1:4" ht="18.5" x14ac:dyDescent="0.45">
      <c r="A718" s="8" t="s">
        <v>20</v>
      </c>
      <c r="B718" s="8">
        <v>157</v>
      </c>
      <c r="C718" s="8"/>
      <c r="D718" s="8"/>
    </row>
    <row r="719" spans="1:4" ht="18.5" x14ac:dyDescent="0.45">
      <c r="A719" s="8" t="s">
        <v>20</v>
      </c>
      <c r="B719" s="8">
        <v>555</v>
      </c>
      <c r="C719" s="8"/>
      <c r="D719" s="8"/>
    </row>
    <row r="720" spans="1:4" ht="18.5" x14ac:dyDescent="0.45">
      <c r="A720" s="8" t="s">
        <v>20</v>
      </c>
      <c r="B720" s="8">
        <v>297</v>
      </c>
      <c r="C720" s="8"/>
      <c r="D720" s="8"/>
    </row>
    <row r="721" spans="1:4" ht="18.5" x14ac:dyDescent="0.45">
      <c r="A721" s="8" t="s">
        <v>20</v>
      </c>
      <c r="B721" s="8">
        <v>123</v>
      </c>
      <c r="C721" s="8"/>
      <c r="D721" s="8"/>
    </row>
    <row r="722" spans="1:4" ht="18.5" hidden="1" x14ac:dyDescent="0.45">
      <c r="A722" s="8" t="s">
        <v>74</v>
      </c>
      <c r="B722" s="8">
        <v>38</v>
      </c>
      <c r="C722" s="8"/>
      <c r="D722" s="8"/>
    </row>
    <row r="723" spans="1:4" ht="18.5" hidden="1" x14ac:dyDescent="0.45">
      <c r="A723" s="8" t="s">
        <v>74</v>
      </c>
      <c r="B723" s="8">
        <v>60</v>
      </c>
      <c r="C723" s="8"/>
      <c r="D723" s="8"/>
    </row>
    <row r="724" spans="1:4" ht="18.5" x14ac:dyDescent="0.45">
      <c r="A724" s="8" t="s">
        <v>20</v>
      </c>
      <c r="B724" s="8">
        <v>3036</v>
      </c>
      <c r="C724" s="8"/>
      <c r="D724" s="8"/>
    </row>
    <row r="725" spans="1:4" ht="18.5" x14ac:dyDescent="0.45">
      <c r="A725" s="8" t="s">
        <v>20</v>
      </c>
      <c r="B725" s="8">
        <v>144</v>
      </c>
      <c r="C725" s="8"/>
      <c r="D725" s="8"/>
    </row>
    <row r="726" spans="1:4" ht="18.5" x14ac:dyDescent="0.45">
      <c r="A726" s="8" t="s">
        <v>20</v>
      </c>
      <c r="B726" s="8">
        <v>121</v>
      </c>
      <c r="C726" s="8"/>
      <c r="D726" s="8"/>
    </row>
    <row r="727" spans="1:4" ht="18.5" hidden="1" x14ac:dyDescent="0.45">
      <c r="A727" s="8" t="s">
        <v>14</v>
      </c>
      <c r="B727" s="8">
        <v>1596</v>
      </c>
      <c r="C727" s="8"/>
      <c r="D727" s="8"/>
    </row>
    <row r="728" spans="1:4" ht="18.5" hidden="1" x14ac:dyDescent="0.45">
      <c r="A728" s="8" t="s">
        <v>74</v>
      </c>
      <c r="B728" s="8">
        <v>524</v>
      </c>
      <c r="C728" s="8"/>
      <c r="D728" s="8"/>
    </row>
    <row r="729" spans="1:4" ht="18.5" x14ac:dyDescent="0.45">
      <c r="A729" s="8" t="s">
        <v>20</v>
      </c>
      <c r="B729" s="8">
        <v>181</v>
      </c>
      <c r="C729" s="8"/>
      <c r="D729" s="8"/>
    </row>
    <row r="730" spans="1:4" ht="18.5" hidden="1" x14ac:dyDescent="0.45">
      <c r="A730" s="8" t="s">
        <v>14</v>
      </c>
      <c r="B730" s="8">
        <v>10</v>
      </c>
      <c r="C730" s="8"/>
      <c r="D730" s="8"/>
    </row>
    <row r="731" spans="1:4" ht="18.5" x14ac:dyDescent="0.45">
      <c r="A731" s="8" t="s">
        <v>20</v>
      </c>
      <c r="B731" s="8">
        <v>122</v>
      </c>
      <c r="C731" s="8"/>
      <c r="D731" s="8"/>
    </row>
    <row r="732" spans="1:4" ht="18.5" x14ac:dyDescent="0.45">
      <c r="A732" s="8" t="s">
        <v>20</v>
      </c>
      <c r="B732" s="8">
        <v>1071</v>
      </c>
      <c r="C732" s="8"/>
      <c r="D732" s="8"/>
    </row>
    <row r="733" spans="1:4" ht="18.5" hidden="1" x14ac:dyDescent="0.45">
      <c r="A733" s="8" t="s">
        <v>74</v>
      </c>
      <c r="B733" s="8">
        <v>219</v>
      </c>
      <c r="C733" s="8"/>
      <c r="D733" s="8"/>
    </row>
    <row r="734" spans="1:4" ht="18.5" hidden="1" x14ac:dyDescent="0.45">
      <c r="A734" s="8" t="s">
        <v>14</v>
      </c>
      <c r="B734" s="8">
        <v>1121</v>
      </c>
      <c r="C734" s="8"/>
      <c r="D734" s="8"/>
    </row>
    <row r="735" spans="1:4" ht="18.5" x14ac:dyDescent="0.45">
      <c r="A735" s="8" t="s">
        <v>20</v>
      </c>
      <c r="B735" s="8">
        <v>980</v>
      </c>
      <c r="C735" s="8"/>
      <c r="D735" s="8"/>
    </row>
    <row r="736" spans="1:4" ht="18.5" x14ac:dyDescent="0.45">
      <c r="A736" s="8" t="s">
        <v>20</v>
      </c>
      <c r="B736" s="8">
        <v>536</v>
      </c>
      <c r="C736" s="8"/>
      <c r="D736" s="8"/>
    </row>
    <row r="737" spans="1:4" ht="18.5" x14ac:dyDescent="0.45">
      <c r="A737" s="8" t="s">
        <v>20</v>
      </c>
      <c r="B737" s="8">
        <v>1991</v>
      </c>
      <c r="C737" s="8"/>
      <c r="D737" s="8"/>
    </row>
    <row r="738" spans="1:4" ht="18.5" hidden="1" x14ac:dyDescent="0.45">
      <c r="A738" s="8" t="s">
        <v>74</v>
      </c>
      <c r="B738" s="8">
        <v>29</v>
      </c>
      <c r="C738" s="8"/>
      <c r="D738" s="8"/>
    </row>
    <row r="739" spans="1:4" ht="18.5" x14ac:dyDescent="0.45">
      <c r="A739" s="8" t="s">
        <v>20</v>
      </c>
      <c r="B739" s="8">
        <v>180</v>
      </c>
      <c r="C739" s="8"/>
      <c r="D739" s="8"/>
    </row>
    <row r="740" spans="1:4" ht="18.5" hidden="1" x14ac:dyDescent="0.45">
      <c r="A740" s="8" t="s">
        <v>14</v>
      </c>
      <c r="B740" s="8">
        <v>15</v>
      </c>
      <c r="C740" s="8"/>
      <c r="D740" s="8"/>
    </row>
    <row r="741" spans="1:4" ht="18.5" hidden="1" x14ac:dyDescent="0.45">
      <c r="A741" s="8" t="s">
        <v>14</v>
      </c>
      <c r="B741" s="8">
        <v>191</v>
      </c>
      <c r="C741" s="8"/>
      <c r="D741" s="8"/>
    </row>
    <row r="742" spans="1:4" ht="18.5" hidden="1" x14ac:dyDescent="0.45">
      <c r="A742" s="8" t="s">
        <v>14</v>
      </c>
      <c r="B742" s="8">
        <v>16</v>
      </c>
      <c r="C742" s="8"/>
      <c r="D742" s="8"/>
    </row>
    <row r="743" spans="1:4" ht="18.5" x14ac:dyDescent="0.45">
      <c r="A743" s="8" t="s">
        <v>20</v>
      </c>
      <c r="B743" s="8">
        <v>130</v>
      </c>
      <c r="C743" s="8"/>
      <c r="D743" s="8"/>
    </row>
    <row r="744" spans="1:4" ht="18.5" x14ac:dyDescent="0.45">
      <c r="A744" s="8" t="s">
        <v>20</v>
      </c>
      <c r="B744" s="8">
        <v>122</v>
      </c>
      <c r="C744" s="8"/>
      <c r="D744" s="8"/>
    </row>
    <row r="745" spans="1:4" ht="18.5" hidden="1" x14ac:dyDescent="0.45">
      <c r="A745" s="8" t="s">
        <v>14</v>
      </c>
      <c r="B745" s="8">
        <v>17</v>
      </c>
      <c r="C745" s="8"/>
      <c r="D745" s="8"/>
    </row>
    <row r="746" spans="1:4" ht="18.5" x14ac:dyDescent="0.45">
      <c r="A746" s="8" t="s">
        <v>20</v>
      </c>
      <c r="B746" s="8">
        <v>140</v>
      </c>
      <c r="C746" s="8"/>
      <c r="D746" s="8"/>
    </row>
    <row r="747" spans="1:4" ht="18.5" hidden="1" x14ac:dyDescent="0.45">
      <c r="A747" s="8" t="s">
        <v>14</v>
      </c>
      <c r="B747" s="8">
        <v>34</v>
      </c>
      <c r="C747" s="8"/>
      <c r="D747" s="8"/>
    </row>
    <row r="748" spans="1:4" ht="18.5" x14ac:dyDescent="0.45">
      <c r="A748" s="8" t="s">
        <v>20</v>
      </c>
      <c r="B748" s="8">
        <v>3388</v>
      </c>
      <c r="C748" s="8"/>
      <c r="D748" s="8"/>
    </row>
    <row r="749" spans="1:4" ht="18.5" x14ac:dyDescent="0.45">
      <c r="A749" s="8" t="s">
        <v>20</v>
      </c>
      <c r="B749" s="8">
        <v>280</v>
      </c>
      <c r="C749" s="8"/>
      <c r="D749" s="8"/>
    </row>
    <row r="750" spans="1:4" ht="18.5" hidden="1" x14ac:dyDescent="0.45">
      <c r="A750" s="8" t="s">
        <v>74</v>
      </c>
      <c r="B750" s="8">
        <v>614</v>
      </c>
      <c r="C750" s="8"/>
      <c r="D750" s="8"/>
    </row>
    <row r="751" spans="1:4" ht="18.5" x14ac:dyDescent="0.45">
      <c r="A751" s="8" t="s">
        <v>20</v>
      </c>
      <c r="B751" s="8">
        <v>366</v>
      </c>
      <c r="C751" s="8"/>
      <c r="D751" s="8"/>
    </row>
    <row r="752" spans="1:4" ht="18.5" hidden="1" x14ac:dyDescent="0.45">
      <c r="A752" s="8" t="s">
        <v>14</v>
      </c>
      <c r="B752" s="8">
        <v>1</v>
      </c>
      <c r="C752" s="8"/>
      <c r="D752" s="8"/>
    </row>
    <row r="753" spans="1:4" ht="18.5" x14ac:dyDescent="0.45">
      <c r="A753" s="8" t="s">
        <v>20</v>
      </c>
      <c r="B753" s="8">
        <v>270</v>
      </c>
      <c r="C753" s="8"/>
      <c r="D753" s="8"/>
    </row>
    <row r="754" spans="1:4" ht="18.5" hidden="1" x14ac:dyDescent="0.45">
      <c r="A754" s="8" t="s">
        <v>74</v>
      </c>
      <c r="B754" s="8">
        <v>114</v>
      </c>
      <c r="C754" s="8"/>
      <c r="D754" s="8"/>
    </row>
    <row r="755" spans="1:4" ht="18.5" x14ac:dyDescent="0.45">
      <c r="A755" s="8" t="s">
        <v>20</v>
      </c>
      <c r="B755" s="8">
        <v>137</v>
      </c>
      <c r="C755" s="8"/>
      <c r="D755" s="8"/>
    </row>
    <row r="756" spans="1:4" ht="18.5" x14ac:dyDescent="0.45">
      <c r="A756" s="8" t="s">
        <v>20</v>
      </c>
      <c r="B756" s="8">
        <v>3205</v>
      </c>
      <c r="C756" s="8"/>
      <c r="D756" s="8"/>
    </row>
    <row r="757" spans="1:4" ht="18.5" x14ac:dyDescent="0.45">
      <c r="A757" s="8" t="s">
        <v>20</v>
      </c>
      <c r="B757" s="8">
        <v>288</v>
      </c>
      <c r="C757" s="8"/>
      <c r="D757" s="8"/>
    </row>
    <row r="758" spans="1:4" ht="18.5" x14ac:dyDescent="0.45">
      <c r="A758" s="8" t="s">
        <v>20</v>
      </c>
      <c r="B758" s="8">
        <v>148</v>
      </c>
      <c r="C758" s="8"/>
      <c r="D758" s="8"/>
    </row>
    <row r="759" spans="1:4" ht="18.5" x14ac:dyDescent="0.45">
      <c r="A759" s="8" t="s">
        <v>20</v>
      </c>
      <c r="B759" s="8">
        <v>114</v>
      </c>
      <c r="C759" s="8"/>
      <c r="D759" s="8"/>
    </row>
    <row r="760" spans="1:4" ht="18.5" x14ac:dyDescent="0.45">
      <c r="A760" s="8" t="s">
        <v>20</v>
      </c>
      <c r="B760" s="8">
        <v>1518</v>
      </c>
      <c r="C760" s="8"/>
      <c r="D760" s="8"/>
    </row>
    <row r="761" spans="1:4" ht="18.5" hidden="1" x14ac:dyDescent="0.45">
      <c r="A761" s="8" t="s">
        <v>14</v>
      </c>
      <c r="B761" s="8">
        <v>1274</v>
      </c>
      <c r="C761" s="8"/>
      <c r="D761" s="8"/>
    </row>
    <row r="762" spans="1:4" ht="18.5" hidden="1" x14ac:dyDescent="0.45">
      <c r="A762" s="8" t="s">
        <v>14</v>
      </c>
      <c r="B762" s="8">
        <v>210</v>
      </c>
      <c r="C762" s="8"/>
      <c r="D762" s="8"/>
    </row>
    <row r="763" spans="1:4" ht="18.5" x14ac:dyDescent="0.45">
      <c r="A763" s="8" t="s">
        <v>20</v>
      </c>
      <c r="B763" s="8">
        <v>166</v>
      </c>
      <c r="C763" s="8"/>
      <c r="D763" s="8"/>
    </row>
    <row r="764" spans="1:4" ht="18.5" x14ac:dyDescent="0.45">
      <c r="A764" s="8" t="s">
        <v>20</v>
      </c>
      <c r="B764" s="8">
        <v>100</v>
      </c>
      <c r="C764" s="8"/>
      <c r="D764" s="8"/>
    </row>
    <row r="765" spans="1:4" ht="18.5" x14ac:dyDescent="0.45">
      <c r="A765" s="8" t="s">
        <v>20</v>
      </c>
      <c r="B765" s="8">
        <v>235</v>
      </c>
      <c r="C765" s="8"/>
      <c r="D765" s="8"/>
    </row>
    <row r="766" spans="1:4" ht="18.5" x14ac:dyDescent="0.45">
      <c r="A766" s="8" t="s">
        <v>20</v>
      </c>
      <c r="B766" s="8">
        <v>148</v>
      </c>
      <c r="C766" s="8"/>
      <c r="D766" s="8"/>
    </row>
    <row r="767" spans="1:4" ht="18.5" x14ac:dyDescent="0.45">
      <c r="A767" s="8" t="s">
        <v>20</v>
      </c>
      <c r="B767" s="8">
        <v>198</v>
      </c>
      <c r="C767" s="8"/>
      <c r="D767" s="8"/>
    </row>
    <row r="768" spans="1:4" ht="18.5" hidden="1" x14ac:dyDescent="0.45">
      <c r="A768" s="8" t="s">
        <v>14</v>
      </c>
      <c r="B768" s="8">
        <v>248</v>
      </c>
      <c r="C768" s="8"/>
      <c r="D768" s="8"/>
    </row>
    <row r="769" spans="1:4" ht="18.5" hidden="1" x14ac:dyDescent="0.45">
      <c r="A769" s="8" t="s">
        <v>14</v>
      </c>
      <c r="B769" s="8">
        <v>513</v>
      </c>
      <c r="C769" s="8"/>
      <c r="D769" s="8"/>
    </row>
    <row r="770" spans="1:4" ht="18.5" x14ac:dyDescent="0.45">
      <c r="A770" s="8" t="s">
        <v>20</v>
      </c>
      <c r="B770" s="8">
        <v>150</v>
      </c>
      <c r="C770" s="8"/>
      <c r="D770" s="8"/>
    </row>
    <row r="771" spans="1:4" ht="18.5" hidden="1" x14ac:dyDescent="0.45">
      <c r="A771" s="8" t="s">
        <v>14</v>
      </c>
      <c r="B771" s="8">
        <v>3410</v>
      </c>
      <c r="C771" s="8"/>
      <c r="D771" s="8"/>
    </row>
    <row r="772" spans="1:4" ht="18.5" x14ac:dyDescent="0.45">
      <c r="A772" s="8" t="s">
        <v>20</v>
      </c>
      <c r="B772" s="8">
        <v>216</v>
      </c>
      <c r="C772" s="8"/>
      <c r="D772" s="8"/>
    </row>
    <row r="773" spans="1:4" ht="18.5" hidden="1" x14ac:dyDescent="0.45">
      <c r="A773" s="8" t="s">
        <v>74</v>
      </c>
      <c r="B773" s="8">
        <v>26</v>
      </c>
      <c r="C773" s="8"/>
      <c r="D773" s="8"/>
    </row>
    <row r="774" spans="1:4" ht="18.5" x14ac:dyDescent="0.45">
      <c r="A774" s="8" t="s">
        <v>20</v>
      </c>
      <c r="B774" s="8">
        <v>5139</v>
      </c>
      <c r="C774" s="8"/>
      <c r="D774" s="8"/>
    </row>
    <row r="775" spans="1:4" ht="18.5" x14ac:dyDescent="0.45">
      <c r="A775" s="8" t="s">
        <v>20</v>
      </c>
      <c r="B775" s="8">
        <v>2353</v>
      </c>
      <c r="C775" s="8"/>
      <c r="D775" s="8"/>
    </row>
    <row r="776" spans="1:4" ht="18.5" x14ac:dyDescent="0.45">
      <c r="A776" s="8" t="s">
        <v>20</v>
      </c>
      <c r="B776" s="8">
        <v>78</v>
      </c>
      <c r="C776" s="8"/>
      <c r="D776" s="8"/>
    </row>
    <row r="777" spans="1:4" ht="18.5" hidden="1" x14ac:dyDescent="0.45">
      <c r="A777" s="8" t="s">
        <v>14</v>
      </c>
      <c r="B777" s="8">
        <v>10</v>
      </c>
      <c r="C777" s="8"/>
      <c r="D777" s="8"/>
    </row>
    <row r="778" spans="1:4" ht="18.5" hidden="1" x14ac:dyDescent="0.45">
      <c r="A778" s="8" t="s">
        <v>14</v>
      </c>
      <c r="B778" s="8">
        <v>2201</v>
      </c>
      <c r="C778" s="8"/>
      <c r="D778" s="8"/>
    </row>
    <row r="779" spans="1:4" ht="18.5" hidden="1" x14ac:dyDescent="0.45">
      <c r="A779" s="8" t="s">
        <v>14</v>
      </c>
      <c r="B779" s="8">
        <v>676</v>
      </c>
      <c r="C779" s="8"/>
      <c r="D779" s="8"/>
    </row>
    <row r="780" spans="1:4" ht="18.5" x14ac:dyDescent="0.45">
      <c r="A780" s="8" t="s">
        <v>20</v>
      </c>
      <c r="B780" s="8">
        <v>174</v>
      </c>
      <c r="C780" s="8"/>
      <c r="D780" s="8"/>
    </row>
    <row r="781" spans="1:4" ht="18.5" hidden="1" x14ac:dyDescent="0.45">
      <c r="A781" s="8" t="s">
        <v>14</v>
      </c>
      <c r="B781" s="8">
        <v>831</v>
      </c>
      <c r="C781" s="8"/>
      <c r="D781" s="8"/>
    </row>
    <row r="782" spans="1:4" ht="18.5" x14ac:dyDescent="0.45">
      <c r="A782" s="8" t="s">
        <v>20</v>
      </c>
      <c r="B782" s="8">
        <v>164</v>
      </c>
      <c r="C782" s="8"/>
      <c r="D782" s="8"/>
    </row>
    <row r="783" spans="1:4" ht="18.5" hidden="1" x14ac:dyDescent="0.45">
      <c r="A783" s="8" t="s">
        <v>74</v>
      </c>
      <c r="B783" s="8">
        <v>56</v>
      </c>
      <c r="C783" s="8"/>
      <c r="D783" s="8"/>
    </row>
    <row r="784" spans="1:4" ht="18.5" x14ac:dyDescent="0.45">
      <c r="A784" s="8" t="s">
        <v>20</v>
      </c>
      <c r="B784" s="8">
        <v>161</v>
      </c>
      <c r="C784" s="8"/>
      <c r="D784" s="8"/>
    </row>
    <row r="785" spans="1:4" ht="18.5" x14ac:dyDescent="0.45">
      <c r="A785" s="8" t="s">
        <v>20</v>
      </c>
      <c r="B785" s="8">
        <v>138</v>
      </c>
      <c r="C785" s="8"/>
      <c r="D785" s="8"/>
    </row>
    <row r="786" spans="1:4" ht="18.5" x14ac:dyDescent="0.45">
      <c r="A786" s="8" t="s">
        <v>20</v>
      </c>
      <c r="B786" s="8">
        <v>3308</v>
      </c>
      <c r="C786" s="8"/>
      <c r="D786" s="8"/>
    </row>
    <row r="787" spans="1:4" ht="18.5" x14ac:dyDescent="0.45">
      <c r="A787" s="8" t="s">
        <v>20</v>
      </c>
      <c r="B787" s="8">
        <v>127</v>
      </c>
      <c r="C787" s="8"/>
      <c r="D787" s="8"/>
    </row>
    <row r="788" spans="1:4" ht="18.5" x14ac:dyDescent="0.45">
      <c r="A788" s="8" t="s">
        <v>20</v>
      </c>
      <c r="B788" s="8">
        <v>207</v>
      </c>
      <c r="C788" s="8"/>
      <c r="D788" s="8"/>
    </row>
    <row r="789" spans="1:4" ht="18.5" hidden="1" x14ac:dyDescent="0.45">
      <c r="A789" s="8" t="s">
        <v>14</v>
      </c>
      <c r="B789" s="8">
        <v>859</v>
      </c>
      <c r="C789" s="8"/>
      <c r="D789" s="8"/>
    </row>
    <row r="790" spans="1:4" ht="18.5" hidden="1" x14ac:dyDescent="0.45">
      <c r="A790" s="8" t="s">
        <v>47</v>
      </c>
      <c r="B790" s="8">
        <v>31</v>
      </c>
      <c r="C790" s="8"/>
      <c r="D790" s="8"/>
    </row>
    <row r="791" spans="1:4" ht="18.5" hidden="1" x14ac:dyDescent="0.45">
      <c r="A791" s="8" t="s">
        <v>14</v>
      </c>
      <c r="B791" s="8">
        <v>45</v>
      </c>
      <c r="C791" s="8"/>
      <c r="D791" s="8"/>
    </row>
    <row r="792" spans="1:4" ht="18.5" hidden="1" x14ac:dyDescent="0.45">
      <c r="A792" s="8" t="s">
        <v>74</v>
      </c>
      <c r="B792" s="8">
        <v>1113</v>
      </c>
      <c r="C792" s="8"/>
      <c r="D792" s="8"/>
    </row>
    <row r="793" spans="1:4" ht="18.5" hidden="1" x14ac:dyDescent="0.45">
      <c r="A793" s="8" t="s">
        <v>14</v>
      </c>
      <c r="B793" s="8">
        <v>6</v>
      </c>
      <c r="C793" s="8"/>
      <c r="D793" s="8"/>
    </row>
    <row r="794" spans="1:4" ht="18.5" hidden="1" x14ac:dyDescent="0.45">
      <c r="A794" s="8" t="s">
        <v>14</v>
      </c>
      <c r="B794" s="8">
        <v>7</v>
      </c>
      <c r="C794" s="8"/>
      <c r="D794" s="8"/>
    </row>
    <row r="795" spans="1:4" ht="18.5" x14ac:dyDescent="0.45">
      <c r="A795" s="8" t="s">
        <v>20</v>
      </c>
      <c r="B795" s="8">
        <v>181</v>
      </c>
      <c r="C795" s="8"/>
      <c r="D795" s="8"/>
    </row>
    <row r="796" spans="1:4" ht="18.5" x14ac:dyDescent="0.45">
      <c r="A796" s="8" t="s">
        <v>20</v>
      </c>
      <c r="B796" s="8">
        <v>110</v>
      </c>
      <c r="C796" s="8"/>
      <c r="D796" s="8"/>
    </row>
    <row r="797" spans="1:4" ht="18.5" hidden="1" x14ac:dyDescent="0.45">
      <c r="A797" s="8" t="s">
        <v>14</v>
      </c>
      <c r="B797" s="8">
        <v>31</v>
      </c>
      <c r="C797" s="8"/>
      <c r="D797" s="8"/>
    </row>
    <row r="798" spans="1:4" ht="18.5" hidden="1" x14ac:dyDescent="0.45">
      <c r="A798" s="8" t="s">
        <v>14</v>
      </c>
      <c r="B798" s="8">
        <v>78</v>
      </c>
      <c r="C798" s="8"/>
      <c r="D798" s="8"/>
    </row>
    <row r="799" spans="1:4" ht="18.5" x14ac:dyDescent="0.45">
      <c r="A799" s="8" t="s">
        <v>20</v>
      </c>
      <c r="B799" s="8">
        <v>185</v>
      </c>
      <c r="C799" s="8"/>
      <c r="D799" s="8"/>
    </row>
    <row r="800" spans="1:4" ht="18.5" x14ac:dyDescent="0.45">
      <c r="A800" s="8" t="s">
        <v>20</v>
      </c>
      <c r="B800" s="8">
        <v>121</v>
      </c>
      <c r="C800" s="8"/>
      <c r="D800" s="8"/>
    </row>
    <row r="801" spans="1:4" ht="18.5" hidden="1" x14ac:dyDescent="0.45">
      <c r="A801" s="8" t="s">
        <v>14</v>
      </c>
      <c r="B801" s="8">
        <v>1225</v>
      </c>
      <c r="C801" s="8"/>
      <c r="D801" s="8"/>
    </row>
    <row r="802" spans="1:4" ht="18.5" hidden="1" x14ac:dyDescent="0.45">
      <c r="A802" s="8" t="s">
        <v>14</v>
      </c>
      <c r="B802" s="8">
        <v>1</v>
      </c>
      <c r="C802" s="8"/>
      <c r="D802" s="8"/>
    </row>
    <row r="803" spans="1:4" ht="18.5" x14ac:dyDescent="0.45">
      <c r="A803" s="8" t="s">
        <v>20</v>
      </c>
      <c r="B803" s="8">
        <v>106</v>
      </c>
      <c r="C803" s="8"/>
      <c r="D803" s="8"/>
    </row>
    <row r="804" spans="1:4" ht="18.5" x14ac:dyDescent="0.45">
      <c r="A804" s="8" t="s">
        <v>20</v>
      </c>
      <c r="B804" s="8">
        <v>142</v>
      </c>
      <c r="C804" s="8"/>
      <c r="D804" s="8"/>
    </row>
    <row r="805" spans="1:4" ht="18.5" x14ac:dyDescent="0.45">
      <c r="A805" s="8" t="s">
        <v>20</v>
      </c>
      <c r="B805" s="8">
        <v>233</v>
      </c>
      <c r="C805" s="8"/>
      <c r="D805" s="8"/>
    </row>
    <row r="806" spans="1:4" ht="18.5" x14ac:dyDescent="0.45">
      <c r="A806" s="8" t="s">
        <v>20</v>
      </c>
      <c r="B806" s="8">
        <v>218</v>
      </c>
      <c r="C806" s="8"/>
      <c r="D806" s="8"/>
    </row>
    <row r="807" spans="1:4" ht="18.5" hidden="1" x14ac:dyDescent="0.45">
      <c r="A807" s="8" t="s">
        <v>14</v>
      </c>
      <c r="B807" s="8">
        <v>67</v>
      </c>
      <c r="C807" s="8"/>
      <c r="D807" s="8"/>
    </row>
    <row r="808" spans="1:4" ht="18.5" x14ac:dyDescent="0.45">
      <c r="A808" s="8" t="s">
        <v>20</v>
      </c>
      <c r="B808" s="8">
        <v>76</v>
      </c>
      <c r="C808" s="8"/>
      <c r="D808" s="8"/>
    </row>
    <row r="809" spans="1:4" ht="18.5" x14ac:dyDescent="0.45">
      <c r="A809" s="8" t="s">
        <v>20</v>
      </c>
      <c r="B809" s="8">
        <v>43</v>
      </c>
      <c r="C809" s="8"/>
      <c r="D809" s="8"/>
    </row>
    <row r="810" spans="1:4" ht="18.5" hidden="1" x14ac:dyDescent="0.45">
      <c r="A810" s="8" t="s">
        <v>14</v>
      </c>
      <c r="B810" s="8">
        <v>19</v>
      </c>
      <c r="C810" s="8"/>
      <c r="D810" s="8"/>
    </row>
    <row r="811" spans="1:4" ht="18.5" hidden="1" x14ac:dyDescent="0.45">
      <c r="A811" s="8" t="s">
        <v>14</v>
      </c>
      <c r="B811" s="8">
        <v>2108</v>
      </c>
      <c r="C811" s="8"/>
      <c r="D811" s="8"/>
    </row>
    <row r="812" spans="1:4" ht="18.5" x14ac:dyDescent="0.45">
      <c r="A812" s="8" t="s">
        <v>20</v>
      </c>
      <c r="B812" s="8">
        <v>221</v>
      </c>
      <c r="C812" s="8"/>
      <c r="D812" s="8"/>
    </row>
    <row r="813" spans="1:4" ht="18.5" hidden="1" x14ac:dyDescent="0.45">
      <c r="A813" s="8" t="s">
        <v>14</v>
      </c>
      <c r="B813" s="8">
        <v>679</v>
      </c>
      <c r="C813" s="8"/>
      <c r="D813" s="8"/>
    </row>
    <row r="814" spans="1:4" ht="18.5" x14ac:dyDescent="0.45">
      <c r="A814" s="8" t="s">
        <v>20</v>
      </c>
      <c r="B814" s="8">
        <v>2805</v>
      </c>
      <c r="C814" s="8"/>
      <c r="D814" s="8"/>
    </row>
    <row r="815" spans="1:4" ht="18.5" x14ac:dyDescent="0.45">
      <c r="A815" s="8" t="s">
        <v>20</v>
      </c>
      <c r="B815" s="8">
        <v>68</v>
      </c>
      <c r="C815" s="8"/>
      <c r="D815" s="8"/>
    </row>
    <row r="816" spans="1:4" ht="18.5" hidden="1" x14ac:dyDescent="0.45">
      <c r="A816" s="8" t="s">
        <v>14</v>
      </c>
      <c r="B816" s="8">
        <v>36</v>
      </c>
      <c r="C816" s="8"/>
      <c r="D816" s="8"/>
    </row>
    <row r="817" spans="1:4" ht="18.5" x14ac:dyDescent="0.45">
      <c r="A817" s="8" t="s">
        <v>20</v>
      </c>
      <c r="B817" s="8">
        <v>183</v>
      </c>
      <c r="C817" s="8"/>
      <c r="D817" s="8"/>
    </row>
    <row r="818" spans="1:4" ht="18.5" x14ac:dyDescent="0.45">
      <c r="A818" s="8" t="s">
        <v>20</v>
      </c>
      <c r="B818" s="8">
        <v>133</v>
      </c>
      <c r="C818" s="8"/>
      <c r="D818" s="8"/>
    </row>
    <row r="819" spans="1:4" ht="18.5" x14ac:dyDescent="0.45">
      <c r="A819" s="8" t="s">
        <v>20</v>
      </c>
      <c r="B819" s="8">
        <v>2489</v>
      </c>
      <c r="C819" s="8"/>
      <c r="D819" s="8"/>
    </row>
    <row r="820" spans="1:4" ht="18.5" x14ac:dyDescent="0.45">
      <c r="A820" s="8" t="s">
        <v>20</v>
      </c>
      <c r="B820" s="8">
        <v>69</v>
      </c>
      <c r="C820" s="8"/>
      <c r="D820" s="8"/>
    </row>
    <row r="821" spans="1:4" ht="18.5" hidden="1" x14ac:dyDescent="0.45">
      <c r="A821" s="8" t="s">
        <v>14</v>
      </c>
      <c r="B821" s="8">
        <v>47</v>
      </c>
      <c r="C821" s="8"/>
      <c r="D821" s="8"/>
    </row>
    <row r="822" spans="1:4" ht="18.5" x14ac:dyDescent="0.45">
      <c r="A822" s="8" t="s">
        <v>20</v>
      </c>
      <c r="B822" s="8">
        <v>279</v>
      </c>
      <c r="C822" s="8"/>
      <c r="D822" s="8"/>
    </row>
    <row r="823" spans="1:4" ht="18.5" x14ac:dyDescent="0.45">
      <c r="A823" s="8" t="s">
        <v>20</v>
      </c>
      <c r="B823" s="8">
        <v>210</v>
      </c>
      <c r="C823" s="8"/>
      <c r="D823" s="8"/>
    </row>
    <row r="824" spans="1:4" ht="18.5" x14ac:dyDescent="0.45">
      <c r="A824" s="8" t="s">
        <v>20</v>
      </c>
      <c r="B824" s="8">
        <v>2100</v>
      </c>
      <c r="C824" s="8"/>
      <c r="D824" s="8"/>
    </row>
    <row r="825" spans="1:4" ht="18.5" x14ac:dyDescent="0.45">
      <c r="A825" s="8" t="s">
        <v>20</v>
      </c>
      <c r="B825" s="8">
        <v>252</v>
      </c>
      <c r="C825" s="8"/>
      <c r="D825" s="8"/>
    </row>
    <row r="826" spans="1:4" ht="18.5" x14ac:dyDescent="0.45">
      <c r="A826" s="8" t="s">
        <v>20</v>
      </c>
      <c r="B826" s="8">
        <v>1280</v>
      </c>
      <c r="C826" s="8"/>
      <c r="D826" s="8"/>
    </row>
    <row r="827" spans="1:4" ht="18.5" x14ac:dyDescent="0.45">
      <c r="A827" s="8" t="s">
        <v>20</v>
      </c>
      <c r="B827" s="8">
        <v>157</v>
      </c>
      <c r="C827" s="8"/>
      <c r="D827" s="8"/>
    </row>
    <row r="828" spans="1:4" ht="18.5" x14ac:dyDescent="0.45">
      <c r="A828" s="8" t="s">
        <v>20</v>
      </c>
      <c r="B828" s="8">
        <v>194</v>
      </c>
      <c r="C828" s="8"/>
      <c r="D828" s="8"/>
    </row>
    <row r="829" spans="1:4" ht="18.5" x14ac:dyDescent="0.45">
      <c r="A829" s="8" t="s">
        <v>20</v>
      </c>
      <c r="B829" s="8">
        <v>82</v>
      </c>
      <c r="C829" s="8"/>
      <c r="D829" s="8"/>
    </row>
    <row r="830" spans="1:4" ht="18.5" hidden="1" x14ac:dyDescent="0.45">
      <c r="A830" s="8" t="s">
        <v>14</v>
      </c>
      <c r="B830" s="8">
        <v>70</v>
      </c>
      <c r="C830" s="8"/>
      <c r="D830" s="8"/>
    </row>
    <row r="831" spans="1:4" ht="18.5" hidden="1" x14ac:dyDescent="0.45">
      <c r="A831" s="8" t="s">
        <v>14</v>
      </c>
      <c r="B831" s="8">
        <v>154</v>
      </c>
      <c r="C831" s="8"/>
      <c r="D831" s="8"/>
    </row>
    <row r="832" spans="1:4" ht="18.5" hidden="1" x14ac:dyDescent="0.45">
      <c r="A832" s="8" t="s">
        <v>14</v>
      </c>
      <c r="B832" s="8">
        <v>22</v>
      </c>
      <c r="C832" s="8"/>
      <c r="D832" s="8"/>
    </row>
    <row r="833" spans="1:4" ht="18.5" x14ac:dyDescent="0.45">
      <c r="A833" s="8" t="s">
        <v>20</v>
      </c>
      <c r="B833" s="8">
        <v>4233</v>
      </c>
      <c r="C833" s="8"/>
      <c r="D833" s="8"/>
    </row>
    <row r="834" spans="1:4" ht="18.5" x14ac:dyDescent="0.45">
      <c r="A834" s="8" t="s">
        <v>20</v>
      </c>
      <c r="B834" s="8">
        <v>1297</v>
      </c>
      <c r="C834" s="8"/>
      <c r="D834" s="8"/>
    </row>
    <row r="835" spans="1:4" ht="18.5" x14ac:dyDescent="0.45">
      <c r="A835" s="8" t="s">
        <v>20</v>
      </c>
      <c r="B835" s="8">
        <v>165</v>
      </c>
      <c r="C835" s="8"/>
      <c r="D835" s="8"/>
    </row>
    <row r="836" spans="1:4" ht="18.5" x14ac:dyDescent="0.45">
      <c r="A836" s="8" t="s">
        <v>20</v>
      </c>
      <c r="B836" s="8">
        <v>119</v>
      </c>
      <c r="C836" s="8"/>
      <c r="D836" s="8"/>
    </row>
    <row r="837" spans="1:4" ht="18.5" hidden="1" x14ac:dyDescent="0.45">
      <c r="A837" s="8" t="s">
        <v>14</v>
      </c>
      <c r="B837" s="8">
        <v>1758</v>
      </c>
      <c r="C837" s="8"/>
      <c r="D837" s="8"/>
    </row>
    <row r="838" spans="1:4" ht="18.5" hidden="1" x14ac:dyDescent="0.45">
      <c r="A838" s="8" t="s">
        <v>14</v>
      </c>
      <c r="B838" s="8">
        <v>94</v>
      </c>
      <c r="C838" s="8"/>
      <c r="D838" s="8"/>
    </row>
    <row r="839" spans="1:4" ht="18.5" x14ac:dyDescent="0.45">
      <c r="A839" s="8" t="s">
        <v>20</v>
      </c>
      <c r="B839" s="8">
        <v>1797</v>
      </c>
      <c r="C839" s="8"/>
      <c r="D839" s="8"/>
    </row>
    <row r="840" spans="1:4" ht="18.5" x14ac:dyDescent="0.45">
      <c r="A840" s="8" t="s">
        <v>20</v>
      </c>
      <c r="B840" s="8">
        <v>261</v>
      </c>
      <c r="C840" s="8"/>
      <c r="D840" s="8"/>
    </row>
    <row r="841" spans="1:4" ht="18.5" x14ac:dyDescent="0.45">
      <c r="A841" s="8" t="s">
        <v>20</v>
      </c>
      <c r="B841" s="8">
        <v>157</v>
      </c>
      <c r="C841" s="8"/>
      <c r="D841" s="8"/>
    </row>
    <row r="842" spans="1:4" ht="18.5" x14ac:dyDescent="0.45">
      <c r="A842" s="8" t="s">
        <v>20</v>
      </c>
      <c r="B842" s="8">
        <v>3533</v>
      </c>
      <c r="C842" s="8"/>
      <c r="D842" s="8"/>
    </row>
    <row r="843" spans="1:4" ht="18.5" x14ac:dyDescent="0.45">
      <c r="A843" s="8" t="s">
        <v>20</v>
      </c>
      <c r="B843" s="8">
        <v>155</v>
      </c>
      <c r="C843" s="8"/>
      <c r="D843" s="8"/>
    </row>
    <row r="844" spans="1:4" ht="18.5" x14ac:dyDescent="0.45">
      <c r="A844" s="8" t="s">
        <v>20</v>
      </c>
      <c r="B844" s="8">
        <v>132</v>
      </c>
      <c r="C844" s="8"/>
      <c r="D844" s="8"/>
    </row>
    <row r="845" spans="1:4" ht="18.5" hidden="1" x14ac:dyDescent="0.45">
      <c r="A845" s="8" t="s">
        <v>14</v>
      </c>
      <c r="B845" s="8">
        <v>33</v>
      </c>
      <c r="C845" s="8"/>
      <c r="D845" s="8"/>
    </row>
    <row r="846" spans="1:4" ht="18.5" hidden="1" x14ac:dyDescent="0.45">
      <c r="A846" s="8" t="s">
        <v>74</v>
      </c>
      <c r="B846" s="8">
        <v>94</v>
      </c>
      <c r="C846" s="8"/>
      <c r="D846" s="8"/>
    </row>
    <row r="847" spans="1:4" ht="18.5" x14ac:dyDescent="0.45">
      <c r="A847" s="8" t="s">
        <v>20</v>
      </c>
      <c r="B847" s="8">
        <v>1354</v>
      </c>
      <c r="C847" s="8"/>
      <c r="D847" s="8"/>
    </row>
    <row r="848" spans="1:4" ht="18.5" x14ac:dyDescent="0.45">
      <c r="A848" s="8" t="s">
        <v>20</v>
      </c>
      <c r="B848" s="8">
        <v>48</v>
      </c>
      <c r="C848" s="8"/>
      <c r="D848" s="8"/>
    </row>
    <row r="849" spans="1:4" ht="18.5" x14ac:dyDescent="0.45">
      <c r="A849" s="8" t="s">
        <v>20</v>
      </c>
      <c r="B849" s="8">
        <v>110</v>
      </c>
      <c r="C849" s="8"/>
      <c r="D849" s="8"/>
    </row>
    <row r="850" spans="1:4" ht="18.5" x14ac:dyDescent="0.45">
      <c r="A850" s="8" t="s">
        <v>20</v>
      </c>
      <c r="B850" s="8">
        <v>172</v>
      </c>
      <c r="C850" s="8"/>
      <c r="D850" s="8"/>
    </row>
    <row r="851" spans="1:4" ht="18.5" x14ac:dyDescent="0.45">
      <c r="A851" s="8" t="s">
        <v>20</v>
      </c>
      <c r="B851" s="8">
        <v>307</v>
      </c>
      <c r="C851" s="8"/>
      <c r="D851" s="8"/>
    </row>
    <row r="852" spans="1:4" ht="18.5" hidden="1" x14ac:dyDescent="0.45">
      <c r="A852" s="8" t="s">
        <v>14</v>
      </c>
      <c r="B852" s="8">
        <v>1</v>
      </c>
      <c r="C852" s="8"/>
      <c r="D852" s="8"/>
    </row>
    <row r="853" spans="1:4" ht="18.5" x14ac:dyDescent="0.45">
      <c r="A853" s="8" t="s">
        <v>20</v>
      </c>
      <c r="B853" s="8">
        <v>160</v>
      </c>
      <c r="C853" s="8"/>
      <c r="D853" s="8"/>
    </row>
    <row r="854" spans="1:4" ht="18.5" hidden="1" x14ac:dyDescent="0.45">
      <c r="A854" s="8" t="s">
        <v>14</v>
      </c>
      <c r="B854" s="8">
        <v>31</v>
      </c>
      <c r="C854" s="8"/>
      <c r="D854" s="8"/>
    </row>
    <row r="855" spans="1:4" ht="18.5" x14ac:dyDescent="0.45">
      <c r="A855" s="8" t="s">
        <v>20</v>
      </c>
      <c r="B855" s="8">
        <v>1467</v>
      </c>
      <c r="C855" s="8"/>
      <c r="D855" s="8"/>
    </row>
    <row r="856" spans="1:4" ht="18.5" x14ac:dyDescent="0.45">
      <c r="A856" s="8" t="s">
        <v>20</v>
      </c>
      <c r="B856" s="8">
        <v>2662</v>
      </c>
      <c r="C856" s="8"/>
      <c r="D856" s="8"/>
    </row>
    <row r="857" spans="1:4" ht="18.5" x14ac:dyDescent="0.45">
      <c r="A857" s="8" t="s">
        <v>20</v>
      </c>
      <c r="B857" s="8">
        <v>452</v>
      </c>
      <c r="C857" s="8"/>
      <c r="D857" s="8"/>
    </row>
    <row r="858" spans="1:4" ht="18.5" x14ac:dyDescent="0.45">
      <c r="A858" s="8" t="s">
        <v>20</v>
      </c>
      <c r="B858" s="8">
        <v>158</v>
      </c>
      <c r="C858" s="8"/>
      <c r="D858" s="8"/>
    </row>
    <row r="859" spans="1:4" ht="18.5" x14ac:dyDescent="0.45">
      <c r="A859" s="8" t="s">
        <v>20</v>
      </c>
      <c r="B859" s="8">
        <v>225</v>
      </c>
      <c r="C859" s="8"/>
      <c r="D859" s="8"/>
    </row>
    <row r="860" spans="1:4" ht="18.5" hidden="1" x14ac:dyDescent="0.45">
      <c r="A860" s="8" t="s">
        <v>14</v>
      </c>
      <c r="B860" s="8">
        <v>35</v>
      </c>
      <c r="C860" s="8"/>
      <c r="D860" s="8"/>
    </row>
    <row r="861" spans="1:4" ht="18.5" hidden="1" x14ac:dyDescent="0.45">
      <c r="A861" s="8" t="s">
        <v>14</v>
      </c>
      <c r="B861" s="8">
        <v>63</v>
      </c>
      <c r="C861" s="8"/>
      <c r="D861" s="8"/>
    </row>
    <row r="862" spans="1:4" ht="18.5" x14ac:dyDescent="0.45">
      <c r="A862" s="8" t="s">
        <v>20</v>
      </c>
      <c r="B862" s="8">
        <v>65</v>
      </c>
      <c r="C862" s="8"/>
      <c r="D862" s="8"/>
    </row>
    <row r="863" spans="1:4" ht="18.5" x14ac:dyDescent="0.45">
      <c r="A863" s="8" t="s">
        <v>20</v>
      </c>
      <c r="B863" s="8">
        <v>163</v>
      </c>
      <c r="C863" s="8"/>
      <c r="D863" s="8"/>
    </row>
    <row r="864" spans="1:4" ht="18.5" x14ac:dyDescent="0.45">
      <c r="A864" s="8" t="s">
        <v>20</v>
      </c>
      <c r="B864" s="8">
        <v>85</v>
      </c>
      <c r="C864" s="8"/>
      <c r="D864" s="8"/>
    </row>
    <row r="865" spans="1:4" ht="18.5" x14ac:dyDescent="0.45">
      <c r="A865" s="8" t="s">
        <v>20</v>
      </c>
      <c r="B865" s="8">
        <v>217</v>
      </c>
      <c r="C865" s="8"/>
      <c r="D865" s="8"/>
    </row>
    <row r="866" spans="1:4" ht="18.5" x14ac:dyDescent="0.45">
      <c r="A866" s="8" t="s">
        <v>20</v>
      </c>
      <c r="B866" s="8">
        <v>150</v>
      </c>
      <c r="C866" s="8"/>
      <c r="D866" s="8"/>
    </row>
    <row r="867" spans="1:4" ht="18.5" x14ac:dyDescent="0.45">
      <c r="A867" s="8" t="s">
        <v>20</v>
      </c>
      <c r="B867" s="8">
        <v>3272</v>
      </c>
      <c r="C867" s="8"/>
      <c r="D867" s="8"/>
    </row>
    <row r="868" spans="1:4" ht="18.5" hidden="1" x14ac:dyDescent="0.45">
      <c r="A868" s="8" t="s">
        <v>74</v>
      </c>
      <c r="B868" s="8">
        <v>898</v>
      </c>
      <c r="C868" s="8"/>
      <c r="D868" s="8"/>
    </row>
    <row r="869" spans="1:4" ht="18.5" x14ac:dyDescent="0.45">
      <c r="A869" s="8" t="s">
        <v>20</v>
      </c>
      <c r="B869" s="8">
        <v>300</v>
      </c>
      <c r="C869" s="8"/>
      <c r="D869" s="8"/>
    </row>
    <row r="870" spans="1:4" ht="18.5" x14ac:dyDescent="0.45">
      <c r="A870" s="8" t="s">
        <v>20</v>
      </c>
      <c r="B870" s="8">
        <v>126</v>
      </c>
      <c r="C870" s="8"/>
      <c r="D870" s="8"/>
    </row>
    <row r="871" spans="1:4" ht="18.5" hidden="1" x14ac:dyDescent="0.45">
      <c r="A871" s="8" t="s">
        <v>14</v>
      </c>
      <c r="B871" s="8">
        <v>526</v>
      </c>
      <c r="C871" s="8"/>
      <c r="D871" s="8"/>
    </row>
    <row r="872" spans="1:4" ht="18.5" hidden="1" x14ac:dyDescent="0.45">
      <c r="A872" s="8" t="s">
        <v>14</v>
      </c>
      <c r="B872" s="8">
        <v>121</v>
      </c>
      <c r="C872" s="8"/>
      <c r="D872" s="8"/>
    </row>
    <row r="873" spans="1:4" ht="18.5" x14ac:dyDescent="0.45">
      <c r="A873" s="8" t="s">
        <v>20</v>
      </c>
      <c r="B873" s="8">
        <v>2320</v>
      </c>
      <c r="C873" s="8"/>
      <c r="D873" s="8"/>
    </row>
    <row r="874" spans="1:4" ht="18.5" x14ac:dyDescent="0.45">
      <c r="A874" s="8" t="s">
        <v>20</v>
      </c>
      <c r="B874" s="8">
        <v>81</v>
      </c>
      <c r="C874" s="8"/>
      <c r="D874" s="8"/>
    </row>
    <row r="875" spans="1:4" ht="18.5" x14ac:dyDescent="0.45">
      <c r="A875" s="8" t="s">
        <v>20</v>
      </c>
      <c r="B875" s="8">
        <v>1887</v>
      </c>
      <c r="C875" s="8"/>
      <c r="D875" s="8"/>
    </row>
    <row r="876" spans="1:4" ht="18.5" x14ac:dyDescent="0.45">
      <c r="A876" s="8" t="s">
        <v>20</v>
      </c>
      <c r="B876" s="8">
        <v>4358</v>
      </c>
      <c r="C876" s="8"/>
      <c r="D876" s="8"/>
    </row>
    <row r="877" spans="1:4" ht="18.5" hidden="1" x14ac:dyDescent="0.45">
      <c r="A877" s="8" t="s">
        <v>14</v>
      </c>
      <c r="B877" s="8">
        <v>67</v>
      </c>
      <c r="C877" s="8"/>
      <c r="D877" s="8"/>
    </row>
    <row r="878" spans="1:4" ht="18.5" hidden="1" x14ac:dyDescent="0.45">
      <c r="A878" s="8" t="s">
        <v>14</v>
      </c>
      <c r="B878" s="8">
        <v>57</v>
      </c>
      <c r="C878" s="8"/>
      <c r="D878" s="8"/>
    </row>
    <row r="879" spans="1:4" ht="18.5" hidden="1" x14ac:dyDescent="0.45">
      <c r="A879" s="8" t="s">
        <v>14</v>
      </c>
      <c r="B879" s="8">
        <v>1229</v>
      </c>
      <c r="C879" s="8"/>
      <c r="D879" s="8"/>
    </row>
    <row r="880" spans="1:4" ht="18.5" hidden="1" x14ac:dyDescent="0.45">
      <c r="A880" s="8" t="s">
        <v>14</v>
      </c>
      <c r="B880" s="8">
        <v>12</v>
      </c>
      <c r="C880" s="8"/>
      <c r="D880" s="8"/>
    </row>
    <row r="881" spans="1:4" ht="18.5" x14ac:dyDescent="0.45">
      <c r="A881" s="8" t="s">
        <v>20</v>
      </c>
      <c r="B881" s="8">
        <v>53</v>
      </c>
      <c r="C881" s="8"/>
      <c r="D881" s="8"/>
    </row>
    <row r="882" spans="1:4" ht="18.5" x14ac:dyDescent="0.45">
      <c r="A882" s="8" t="s">
        <v>20</v>
      </c>
      <c r="B882" s="8">
        <v>2414</v>
      </c>
      <c r="C882" s="8"/>
      <c r="D882" s="8"/>
    </row>
    <row r="883" spans="1:4" ht="18.5" hidden="1" x14ac:dyDescent="0.45">
      <c r="A883" s="8" t="s">
        <v>14</v>
      </c>
      <c r="B883" s="8">
        <v>452</v>
      </c>
      <c r="C883" s="8"/>
      <c r="D883" s="8"/>
    </row>
    <row r="884" spans="1:4" ht="18.5" x14ac:dyDescent="0.45">
      <c r="A884" s="8" t="s">
        <v>20</v>
      </c>
      <c r="B884" s="8">
        <v>80</v>
      </c>
      <c r="C884" s="8"/>
      <c r="D884" s="8"/>
    </row>
    <row r="885" spans="1:4" ht="18.5" x14ac:dyDescent="0.45">
      <c r="A885" s="8" t="s">
        <v>20</v>
      </c>
      <c r="B885" s="8">
        <v>193</v>
      </c>
      <c r="C885" s="8"/>
      <c r="D885" s="8"/>
    </row>
    <row r="886" spans="1:4" ht="18.5" hidden="1" x14ac:dyDescent="0.45">
      <c r="A886" s="8" t="s">
        <v>14</v>
      </c>
      <c r="B886" s="8">
        <v>1886</v>
      </c>
      <c r="C886" s="8"/>
      <c r="D886" s="8"/>
    </row>
    <row r="887" spans="1:4" ht="18.5" x14ac:dyDescent="0.45">
      <c r="A887" s="8" t="s">
        <v>20</v>
      </c>
      <c r="B887" s="8">
        <v>52</v>
      </c>
      <c r="C887" s="8"/>
      <c r="D887" s="8"/>
    </row>
    <row r="888" spans="1:4" ht="18.5" hidden="1" x14ac:dyDescent="0.45">
      <c r="A888" s="8" t="s">
        <v>14</v>
      </c>
      <c r="B888" s="8">
        <v>1825</v>
      </c>
      <c r="C888" s="8"/>
      <c r="D888" s="8"/>
    </row>
    <row r="889" spans="1:4" ht="18.5" hidden="1" x14ac:dyDescent="0.45">
      <c r="A889" s="8" t="s">
        <v>14</v>
      </c>
      <c r="B889" s="8">
        <v>31</v>
      </c>
      <c r="C889" s="8"/>
      <c r="D889" s="8"/>
    </row>
    <row r="890" spans="1:4" ht="18.5" x14ac:dyDescent="0.45">
      <c r="A890" s="8" t="s">
        <v>20</v>
      </c>
      <c r="B890" s="8">
        <v>290</v>
      </c>
      <c r="C890" s="8"/>
      <c r="D890" s="8"/>
    </row>
    <row r="891" spans="1:4" ht="18.5" x14ac:dyDescent="0.45">
      <c r="A891" s="8" t="s">
        <v>20</v>
      </c>
      <c r="B891" s="8">
        <v>122</v>
      </c>
      <c r="C891" s="8"/>
      <c r="D891" s="8"/>
    </row>
    <row r="892" spans="1:4" ht="18.5" x14ac:dyDescent="0.45">
      <c r="A892" s="8" t="s">
        <v>20</v>
      </c>
      <c r="B892" s="8">
        <v>1470</v>
      </c>
      <c r="C892" s="8"/>
      <c r="D892" s="8"/>
    </row>
    <row r="893" spans="1:4" ht="18.5" x14ac:dyDescent="0.45">
      <c r="A893" s="8" t="s">
        <v>20</v>
      </c>
      <c r="B893" s="8">
        <v>165</v>
      </c>
      <c r="C893" s="8"/>
      <c r="D893" s="8"/>
    </row>
    <row r="894" spans="1:4" ht="18.5" x14ac:dyDescent="0.45">
      <c r="A894" s="8" t="s">
        <v>20</v>
      </c>
      <c r="B894" s="8">
        <v>182</v>
      </c>
      <c r="C894" s="8"/>
      <c r="D894" s="8"/>
    </row>
    <row r="895" spans="1:4" ht="18.5" x14ac:dyDescent="0.45">
      <c r="A895" s="8" t="s">
        <v>20</v>
      </c>
      <c r="B895" s="8">
        <v>199</v>
      </c>
      <c r="C895" s="8"/>
      <c r="D895" s="8"/>
    </row>
    <row r="896" spans="1:4" ht="18.5" x14ac:dyDescent="0.45">
      <c r="A896" s="8" t="s">
        <v>20</v>
      </c>
      <c r="B896" s="8">
        <v>56</v>
      </c>
      <c r="C896" s="8"/>
      <c r="D896" s="8"/>
    </row>
    <row r="897" spans="1:4" ht="18.5" hidden="1" x14ac:dyDescent="0.45">
      <c r="A897" s="8" t="s">
        <v>14</v>
      </c>
      <c r="B897" s="8">
        <v>107</v>
      </c>
      <c r="C897" s="8"/>
      <c r="D897" s="8"/>
    </row>
    <row r="898" spans="1:4" ht="18.5" x14ac:dyDescent="0.45">
      <c r="A898" s="8" t="s">
        <v>20</v>
      </c>
      <c r="B898" s="8">
        <v>1460</v>
      </c>
      <c r="C898" s="8"/>
      <c r="D898" s="8"/>
    </row>
    <row r="899" spans="1:4" ht="18.5" hidden="1" x14ac:dyDescent="0.45">
      <c r="A899" s="8" t="s">
        <v>14</v>
      </c>
      <c r="B899" s="8">
        <v>27</v>
      </c>
      <c r="C899" s="8"/>
      <c r="D899" s="8"/>
    </row>
    <row r="900" spans="1:4" ht="18.5" hidden="1" x14ac:dyDescent="0.45">
      <c r="A900" s="8" t="s">
        <v>14</v>
      </c>
      <c r="B900" s="8">
        <v>1221</v>
      </c>
      <c r="C900" s="8"/>
      <c r="D900" s="8"/>
    </row>
    <row r="901" spans="1:4" ht="18.5" x14ac:dyDescent="0.45">
      <c r="A901" s="8" t="s">
        <v>20</v>
      </c>
      <c r="B901" s="8">
        <v>123</v>
      </c>
      <c r="C901" s="8"/>
      <c r="D901" s="8"/>
    </row>
    <row r="902" spans="1:4" ht="18.5" hidden="1" x14ac:dyDescent="0.45">
      <c r="A902" s="8" t="s">
        <v>14</v>
      </c>
      <c r="B902" s="8">
        <v>1</v>
      </c>
      <c r="C902" s="8"/>
      <c r="D902" s="8"/>
    </row>
    <row r="903" spans="1:4" ht="18.5" x14ac:dyDescent="0.45">
      <c r="A903" s="8" t="s">
        <v>20</v>
      </c>
      <c r="B903" s="8">
        <v>159</v>
      </c>
      <c r="C903" s="8"/>
      <c r="D903" s="8"/>
    </row>
    <row r="904" spans="1:4" ht="18.5" x14ac:dyDescent="0.45">
      <c r="A904" s="8" t="s">
        <v>20</v>
      </c>
      <c r="B904" s="8">
        <v>110</v>
      </c>
      <c r="C904" s="8"/>
      <c r="D904" s="8"/>
    </row>
    <row r="905" spans="1:4" ht="18.5" hidden="1" x14ac:dyDescent="0.45">
      <c r="A905" s="8" t="s">
        <v>47</v>
      </c>
      <c r="B905" s="8">
        <v>14</v>
      </c>
      <c r="C905" s="8"/>
      <c r="D905" s="8"/>
    </row>
    <row r="906" spans="1:4" ht="18.5" hidden="1" x14ac:dyDescent="0.45">
      <c r="A906" s="8" t="s">
        <v>14</v>
      </c>
      <c r="B906" s="8">
        <v>16</v>
      </c>
      <c r="C906" s="8"/>
      <c r="D906" s="8"/>
    </row>
    <row r="907" spans="1:4" ht="18.5" x14ac:dyDescent="0.45">
      <c r="A907" s="8" t="s">
        <v>20</v>
      </c>
      <c r="B907" s="8">
        <v>236</v>
      </c>
      <c r="C907" s="8"/>
      <c r="D907" s="8"/>
    </row>
    <row r="908" spans="1:4" ht="18.5" x14ac:dyDescent="0.45">
      <c r="A908" s="8" t="s">
        <v>20</v>
      </c>
      <c r="B908" s="8">
        <v>191</v>
      </c>
      <c r="C908" s="8"/>
      <c r="D908" s="8"/>
    </row>
    <row r="909" spans="1:4" ht="18.5" hidden="1" x14ac:dyDescent="0.45">
      <c r="A909" s="8" t="s">
        <v>14</v>
      </c>
      <c r="B909" s="8">
        <v>41</v>
      </c>
      <c r="C909" s="8"/>
      <c r="D909" s="8"/>
    </row>
    <row r="910" spans="1:4" ht="18.5" x14ac:dyDescent="0.45">
      <c r="A910" s="8" t="s">
        <v>20</v>
      </c>
      <c r="B910" s="8">
        <v>3934</v>
      </c>
      <c r="C910" s="8"/>
      <c r="D910" s="8"/>
    </row>
    <row r="911" spans="1:4" ht="18.5" x14ac:dyDescent="0.45">
      <c r="A911" s="8" t="s">
        <v>20</v>
      </c>
      <c r="B911" s="8">
        <v>80</v>
      </c>
      <c r="C911" s="8"/>
      <c r="D911" s="8"/>
    </row>
    <row r="912" spans="1:4" ht="18.5" hidden="1" x14ac:dyDescent="0.45">
      <c r="A912" s="8" t="s">
        <v>74</v>
      </c>
      <c r="B912" s="8">
        <v>296</v>
      </c>
      <c r="C912" s="8"/>
      <c r="D912" s="8"/>
    </row>
    <row r="913" spans="1:4" ht="18.5" x14ac:dyDescent="0.45">
      <c r="A913" s="8" t="s">
        <v>20</v>
      </c>
      <c r="B913" s="8">
        <v>462</v>
      </c>
      <c r="C913" s="8"/>
      <c r="D913" s="8"/>
    </row>
    <row r="914" spans="1:4" ht="18.5" x14ac:dyDescent="0.45">
      <c r="A914" s="8" t="s">
        <v>20</v>
      </c>
      <c r="B914" s="8">
        <v>179</v>
      </c>
      <c r="C914" s="8"/>
      <c r="D914" s="8"/>
    </row>
    <row r="915" spans="1:4" ht="18.5" hidden="1" x14ac:dyDescent="0.45">
      <c r="A915" s="8" t="s">
        <v>14</v>
      </c>
      <c r="B915" s="8">
        <v>523</v>
      </c>
      <c r="C915" s="8"/>
      <c r="D915" s="8"/>
    </row>
    <row r="916" spans="1:4" ht="18.5" hidden="1" x14ac:dyDescent="0.45">
      <c r="A916" s="8" t="s">
        <v>14</v>
      </c>
      <c r="B916" s="8">
        <v>141</v>
      </c>
      <c r="C916" s="8"/>
      <c r="D916" s="8"/>
    </row>
    <row r="917" spans="1:4" ht="18.5" x14ac:dyDescent="0.45">
      <c r="A917" s="8" t="s">
        <v>20</v>
      </c>
      <c r="B917" s="8">
        <v>1866</v>
      </c>
      <c r="C917" s="8"/>
      <c r="D917" s="8"/>
    </row>
    <row r="918" spans="1:4" ht="18.5" hidden="1" x14ac:dyDescent="0.45">
      <c r="A918" s="8" t="s">
        <v>14</v>
      </c>
      <c r="B918" s="8">
        <v>52</v>
      </c>
      <c r="C918" s="8"/>
      <c r="D918" s="8"/>
    </row>
    <row r="919" spans="1:4" ht="18.5" hidden="1" x14ac:dyDescent="0.45">
      <c r="A919" s="8" t="s">
        <v>47</v>
      </c>
      <c r="B919" s="8">
        <v>27</v>
      </c>
      <c r="C919" s="8"/>
      <c r="D919" s="8"/>
    </row>
    <row r="920" spans="1:4" ht="18.5" x14ac:dyDescent="0.45">
      <c r="A920" s="8" t="s">
        <v>20</v>
      </c>
      <c r="B920" s="8">
        <v>156</v>
      </c>
      <c r="C920" s="8"/>
      <c r="D920" s="8"/>
    </row>
    <row r="921" spans="1:4" ht="18.5" hidden="1" x14ac:dyDescent="0.45">
      <c r="A921" s="8" t="s">
        <v>14</v>
      </c>
      <c r="B921" s="8">
        <v>225</v>
      </c>
      <c r="C921" s="8"/>
      <c r="D921" s="8"/>
    </row>
    <row r="922" spans="1:4" ht="18.5" x14ac:dyDescent="0.45">
      <c r="A922" s="8" t="s">
        <v>20</v>
      </c>
      <c r="B922" s="8">
        <v>255</v>
      </c>
      <c r="C922" s="8"/>
      <c r="D922" s="8"/>
    </row>
    <row r="923" spans="1:4" ht="18.5" hidden="1" x14ac:dyDescent="0.45">
      <c r="A923" s="8" t="s">
        <v>14</v>
      </c>
      <c r="B923" s="8">
        <v>38</v>
      </c>
      <c r="C923" s="8"/>
      <c r="D923" s="8"/>
    </row>
    <row r="924" spans="1:4" ht="18.5" x14ac:dyDescent="0.45">
      <c r="A924" s="8" t="s">
        <v>20</v>
      </c>
      <c r="B924" s="8">
        <v>2261</v>
      </c>
      <c r="C924" s="8"/>
      <c r="D924" s="8"/>
    </row>
    <row r="925" spans="1:4" ht="18.5" x14ac:dyDescent="0.45">
      <c r="A925" s="8" t="s">
        <v>20</v>
      </c>
      <c r="B925" s="8">
        <v>40</v>
      </c>
      <c r="C925" s="8"/>
      <c r="D925" s="8"/>
    </row>
    <row r="926" spans="1:4" ht="18.5" x14ac:dyDescent="0.45">
      <c r="A926" s="8" t="s">
        <v>20</v>
      </c>
      <c r="B926" s="8">
        <v>2289</v>
      </c>
      <c r="C926" s="8"/>
      <c r="D926" s="8"/>
    </row>
    <row r="927" spans="1:4" ht="18.5" x14ac:dyDescent="0.45">
      <c r="A927" s="8" t="s">
        <v>20</v>
      </c>
      <c r="B927" s="8">
        <v>65</v>
      </c>
      <c r="C927" s="8"/>
      <c r="D927" s="8"/>
    </row>
    <row r="928" spans="1:4" ht="18.5" hidden="1" x14ac:dyDescent="0.45">
      <c r="A928" s="8" t="s">
        <v>14</v>
      </c>
      <c r="B928" s="8">
        <v>15</v>
      </c>
      <c r="C928" s="8"/>
      <c r="D928" s="8"/>
    </row>
    <row r="929" spans="1:4" ht="18.5" hidden="1" x14ac:dyDescent="0.45">
      <c r="A929" s="8" t="s">
        <v>14</v>
      </c>
      <c r="B929" s="8">
        <v>37</v>
      </c>
      <c r="C929" s="8"/>
      <c r="D929" s="8"/>
    </row>
    <row r="930" spans="1:4" ht="18.5" x14ac:dyDescent="0.45">
      <c r="A930" s="8" t="s">
        <v>20</v>
      </c>
      <c r="B930" s="8">
        <v>3777</v>
      </c>
      <c r="C930" s="8"/>
      <c r="D930" s="8"/>
    </row>
    <row r="931" spans="1:4" ht="18.5" x14ac:dyDescent="0.45">
      <c r="A931" s="8" t="s">
        <v>20</v>
      </c>
      <c r="B931" s="8">
        <v>184</v>
      </c>
      <c r="C931" s="8"/>
      <c r="D931" s="8"/>
    </row>
    <row r="932" spans="1:4" ht="18.5" x14ac:dyDescent="0.45">
      <c r="A932" s="8" t="s">
        <v>20</v>
      </c>
      <c r="B932" s="8">
        <v>85</v>
      </c>
      <c r="C932" s="8"/>
      <c r="D932" s="8"/>
    </row>
    <row r="933" spans="1:4" ht="18.5" hidden="1" x14ac:dyDescent="0.45">
      <c r="A933" s="8" t="s">
        <v>14</v>
      </c>
      <c r="B933" s="8">
        <v>112</v>
      </c>
      <c r="C933" s="8"/>
      <c r="D933" s="8"/>
    </row>
    <row r="934" spans="1:4" ht="18.5" x14ac:dyDescent="0.45">
      <c r="A934" s="8" t="s">
        <v>20</v>
      </c>
      <c r="B934" s="8">
        <v>144</v>
      </c>
      <c r="C934" s="8"/>
      <c r="D934" s="8"/>
    </row>
    <row r="935" spans="1:4" ht="18.5" x14ac:dyDescent="0.45">
      <c r="A935" s="8" t="s">
        <v>20</v>
      </c>
      <c r="B935" s="8">
        <v>1902</v>
      </c>
      <c r="C935" s="8"/>
      <c r="D935" s="8"/>
    </row>
    <row r="936" spans="1:4" ht="18.5" x14ac:dyDescent="0.45">
      <c r="A936" s="8" t="s">
        <v>20</v>
      </c>
      <c r="B936" s="8">
        <v>105</v>
      </c>
      <c r="C936" s="8"/>
      <c r="D936" s="8"/>
    </row>
    <row r="937" spans="1:4" ht="18.5" x14ac:dyDescent="0.45">
      <c r="A937" s="8" t="s">
        <v>20</v>
      </c>
      <c r="B937" s="8">
        <v>132</v>
      </c>
      <c r="C937" s="8"/>
      <c r="D937" s="8"/>
    </row>
    <row r="938" spans="1:4" ht="18.5" hidden="1" x14ac:dyDescent="0.45">
      <c r="A938" s="8" t="s">
        <v>14</v>
      </c>
      <c r="B938" s="8">
        <v>21</v>
      </c>
      <c r="C938" s="8"/>
      <c r="D938" s="8"/>
    </row>
    <row r="939" spans="1:4" ht="18.5" hidden="1" x14ac:dyDescent="0.45">
      <c r="A939" s="8" t="s">
        <v>74</v>
      </c>
      <c r="B939" s="8">
        <v>976</v>
      </c>
      <c r="C939" s="8"/>
      <c r="D939" s="8"/>
    </row>
    <row r="940" spans="1:4" ht="18.5" x14ac:dyDescent="0.45">
      <c r="A940" s="8" t="s">
        <v>20</v>
      </c>
      <c r="B940" s="8">
        <v>96</v>
      </c>
      <c r="C940" s="8"/>
      <c r="D940" s="8"/>
    </row>
    <row r="941" spans="1:4" ht="18.5" hidden="1" x14ac:dyDescent="0.45">
      <c r="A941" s="8" t="s">
        <v>14</v>
      </c>
      <c r="B941" s="8">
        <v>67</v>
      </c>
      <c r="C941" s="8"/>
      <c r="D941" s="8"/>
    </row>
    <row r="942" spans="1:4" ht="18.5" hidden="1" x14ac:dyDescent="0.45">
      <c r="A942" s="8" t="s">
        <v>47</v>
      </c>
      <c r="B942" s="8">
        <v>66</v>
      </c>
      <c r="C942" s="8"/>
      <c r="D942" s="8"/>
    </row>
    <row r="943" spans="1:4" ht="18.5" hidden="1" x14ac:dyDescent="0.45">
      <c r="A943" s="8" t="s">
        <v>14</v>
      </c>
      <c r="B943" s="8">
        <v>78</v>
      </c>
      <c r="C943" s="8"/>
      <c r="D943" s="8"/>
    </row>
    <row r="944" spans="1:4" ht="18.5" hidden="1" x14ac:dyDescent="0.45">
      <c r="A944" s="8" t="s">
        <v>14</v>
      </c>
      <c r="B944" s="8">
        <v>67</v>
      </c>
      <c r="C944" s="8"/>
      <c r="D944" s="8"/>
    </row>
    <row r="945" spans="1:4" ht="18.5" x14ac:dyDescent="0.45">
      <c r="A945" s="8" t="s">
        <v>20</v>
      </c>
      <c r="B945" s="8">
        <v>114</v>
      </c>
      <c r="C945" s="8"/>
      <c r="D945" s="8"/>
    </row>
    <row r="946" spans="1:4" ht="18.5" hidden="1" x14ac:dyDescent="0.45">
      <c r="A946" s="8" t="s">
        <v>14</v>
      </c>
      <c r="B946" s="8">
        <v>263</v>
      </c>
      <c r="C946" s="8"/>
      <c r="D946" s="8"/>
    </row>
    <row r="947" spans="1:4" ht="18.5" hidden="1" x14ac:dyDescent="0.45">
      <c r="A947" s="8" t="s">
        <v>14</v>
      </c>
      <c r="B947" s="8">
        <v>1691</v>
      </c>
      <c r="C947" s="8"/>
      <c r="D947" s="8"/>
    </row>
    <row r="948" spans="1:4" ht="18.5" hidden="1" x14ac:dyDescent="0.45">
      <c r="A948" s="8" t="s">
        <v>14</v>
      </c>
      <c r="B948" s="8">
        <v>181</v>
      </c>
      <c r="C948" s="8"/>
      <c r="D948" s="8"/>
    </row>
    <row r="949" spans="1:4" ht="18.5" hidden="1" x14ac:dyDescent="0.45">
      <c r="A949" s="8" t="s">
        <v>14</v>
      </c>
      <c r="B949" s="8">
        <v>13</v>
      </c>
      <c r="C949" s="8"/>
      <c r="D949" s="8"/>
    </row>
    <row r="950" spans="1:4" ht="18.5" hidden="1" x14ac:dyDescent="0.45">
      <c r="A950" s="8" t="s">
        <v>74</v>
      </c>
      <c r="B950" s="8">
        <v>160</v>
      </c>
      <c r="C950" s="8"/>
      <c r="D950" s="8"/>
    </row>
    <row r="951" spans="1:4" ht="18.5" x14ac:dyDescent="0.45">
      <c r="A951" s="8" t="s">
        <v>20</v>
      </c>
      <c r="B951" s="8">
        <v>203</v>
      </c>
      <c r="C951" s="8"/>
      <c r="D951" s="8"/>
    </row>
    <row r="952" spans="1:4" ht="18.5" hidden="1" x14ac:dyDescent="0.45">
      <c r="A952" s="8" t="s">
        <v>14</v>
      </c>
      <c r="B952" s="8">
        <v>1</v>
      </c>
      <c r="C952" s="8"/>
      <c r="D952" s="8"/>
    </row>
    <row r="953" spans="1:4" ht="18.5" x14ac:dyDescent="0.45">
      <c r="A953" s="8" t="s">
        <v>20</v>
      </c>
      <c r="B953" s="8">
        <v>1559</v>
      </c>
      <c r="C953" s="8"/>
      <c r="D953" s="8"/>
    </row>
    <row r="954" spans="1:4" ht="18.5" hidden="1" x14ac:dyDescent="0.45">
      <c r="A954" s="8" t="s">
        <v>74</v>
      </c>
      <c r="B954" s="8">
        <v>2266</v>
      </c>
      <c r="C954" s="8"/>
      <c r="D954" s="8"/>
    </row>
    <row r="955" spans="1:4" ht="18.5" hidden="1" x14ac:dyDescent="0.45">
      <c r="A955" s="8" t="s">
        <v>14</v>
      </c>
      <c r="B955" s="8">
        <v>21</v>
      </c>
      <c r="C955" s="8"/>
      <c r="D955" s="8"/>
    </row>
    <row r="956" spans="1:4" ht="18.5" x14ac:dyDescent="0.45">
      <c r="A956" s="8" t="s">
        <v>20</v>
      </c>
      <c r="B956" s="8">
        <v>1548</v>
      </c>
      <c r="C956" s="8"/>
      <c r="D956" s="8"/>
    </row>
    <row r="957" spans="1:4" ht="18.5" x14ac:dyDescent="0.45">
      <c r="A957" s="8" t="s">
        <v>20</v>
      </c>
      <c r="B957" s="8">
        <v>80</v>
      </c>
      <c r="C957" s="8"/>
      <c r="D957" s="8"/>
    </row>
    <row r="958" spans="1:4" ht="18.5" hidden="1" x14ac:dyDescent="0.45">
      <c r="A958" s="8" t="s">
        <v>14</v>
      </c>
      <c r="B958" s="8">
        <v>830</v>
      </c>
      <c r="C958" s="8"/>
      <c r="D958" s="8"/>
    </row>
    <row r="959" spans="1:4" ht="18.5" x14ac:dyDescent="0.45">
      <c r="A959" s="8" t="s">
        <v>20</v>
      </c>
      <c r="B959" s="8">
        <v>131</v>
      </c>
      <c r="C959" s="8"/>
      <c r="D959" s="8"/>
    </row>
    <row r="960" spans="1:4" ht="18.5" x14ac:dyDescent="0.45">
      <c r="A960" s="8" t="s">
        <v>20</v>
      </c>
      <c r="B960" s="8">
        <v>112</v>
      </c>
      <c r="C960" s="8"/>
      <c r="D960" s="8"/>
    </row>
    <row r="961" spans="1:4" ht="18.5" hidden="1" x14ac:dyDescent="0.45">
      <c r="A961" s="8" t="s">
        <v>14</v>
      </c>
      <c r="B961" s="8">
        <v>130</v>
      </c>
      <c r="C961" s="8"/>
      <c r="D961" s="8"/>
    </row>
    <row r="962" spans="1:4" ht="18.5" hidden="1" x14ac:dyDescent="0.45">
      <c r="A962" s="8" t="s">
        <v>14</v>
      </c>
      <c r="B962" s="8">
        <v>55</v>
      </c>
      <c r="C962" s="8"/>
      <c r="D962" s="8"/>
    </row>
    <row r="963" spans="1:4" ht="18.5" x14ac:dyDescent="0.45">
      <c r="A963" s="8" t="s">
        <v>20</v>
      </c>
      <c r="B963" s="8">
        <v>155</v>
      </c>
      <c r="C963" s="8"/>
      <c r="D963" s="8"/>
    </row>
    <row r="964" spans="1:4" ht="18.5" x14ac:dyDescent="0.45">
      <c r="A964" s="8" t="s">
        <v>20</v>
      </c>
      <c r="B964" s="8">
        <v>266</v>
      </c>
      <c r="C964" s="8"/>
      <c r="D964" s="8"/>
    </row>
    <row r="965" spans="1:4" ht="18.5" hidden="1" x14ac:dyDescent="0.45">
      <c r="A965" s="8" t="s">
        <v>14</v>
      </c>
      <c r="B965" s="8">
        <v>114</v>
      </c>
      <c r="C965" s="8"/>
      <c r="D965" s="8"/>
    </row>
    <row r="966" spans="1:4" ht="18.5" x14ac:dyDescent="0.45">
      <c r="A966" s="8" t="s">
        <v>20</v>
      </c>
      <c r="B966" s="8">
        <v>155</v>
      </c>
      <c r="C966" s="8"/>
      <c r="D966" s="8"/>
    </row>
    <row r="967" spans="1:4" ht="18.5" x14ac:dyDescent="0.45">
      <c r="A967" s="8" t="s">
        <v>20</v>
      </c>
      <c r="B967" s="8">
        <v>207</v>
      </c>
      <c r="C967" s="8"/>
      <c r="D967" s="8"/>
    </row>
    <row r="968" spans="1:4" ht="18.5" x14ac:dyDescent="0.45">
      <c r="A968" s="8" t="s">
        <v>20</v>
      </c>
      <c r="B968" s="8">
        <v>245</v>
      </c>
      <c r="C968" s="8"/>
      <c r="D968" s="8"/>
    </row>
    <row r="969" spans="1:4" ht="18.5" x14ac:dyDescent="0.45">
      <c r="A969" s="8" t="s">
        <v>20</v>
      </c>
      <c r="B969" s="8">
        <v>1573</v>
      </c>
      <c r="C969" s="8"/>
      <c r="D969" s="8"/>
    </row>
    <row r="970" spans="1:4" ht="18.5" x14ac:dyDescent="0.45">
      <c r="A970" s="8" t="s">
        <v>20</v>
      </c>
      <c r="B970" s="8">
        <v>114</v>
      </c>
      <c r="C970" s="8"/>
      <c r="D970" s="8"/>
    </row>
    <row r="971" spans="1:4" ht="18.5" x14ac:dyDescent="0.45">
      <c r="A971" s="8" t="s">
        <v>20</v>
      </c>
      <c r="B971" s="8">
        <v>93</v>
      </c>
      <c r="C971" s="8"/>
      <c r="D971" s="8"/>
    </row>
    <row r="972" spans="1:4" ht="18.5" hidden="1" x14ac:dyDescent="0.45">
      <c r="A972" s="8" t="s">
        <v>14</v>
      </c>
      <c r="B972" s="8">
        <v>594</v>
      </c>
      <c r="C972" s="8"/>
      <c r="D972" s="8"/>
    </row>
    <row r="973" spans="1:4" ht="18.5" hidden="1" x14ac:dyDescent="0.45">
      <c r="A973" s="8" t="s">
        <v>14</v>
      </c>
      <c r="B973" s="8">
        <v>24</v>
      </c>
      <c r="C973" s="8"/>
      <c r="D973" s="8"/>
    </row>
    <row r="974" spans="1:4" ht="18.5" x14ac:dyDescent="0.45">
      <c r="A974" s="8" t="s">
        <v>20</v>
      </c>
      <c r="B974" s="8">
        <v>1681</v>
      </c>
      <c r="C974" s="8"/>
      <c r="D974" s="8"/>
    </row>
    <row r="975" spans="1:4" ht="18.5" hidden="1" x14ac:dyDescent="0.45">
      <c r="A975" s="8" t="s">
        <v>14</v>
      </c>
      <c r="B975" s="8">
        <v>252</v>
      </c>
      <c r="C975" s="8"/>
      <c r="D975" s="8"/>
    </row>
    <row r="976" spans="1:4" ht="18.5" x14ac:dyDescent="0.45">
      <c r="A976" s="8" t="s">
        <v>20</v>
      </c>
      <c r="B976" s="8">
        <v>32</v>
      </c>
      <c r="C976" s="8"/>
      <c r="D976" s="8"/>
    </row>
    <row r="977" spans="1:4" ht="18.5" x14ac:dyDescent="0.45">
      <c r="A977" s="8" t="s">
        <v>20</v>
      </c>
      <c r="B977" s="8">
        <v>135</v>
      </c>
      <c r="C977" s="8"/>
      <c r="D977" s="8"/>
    </row>
    <row r="978" spans="1:4" ht="18.5" x14ac:dyDescent="0.45">
      <c r="A978" s="8" t="s">
        <v>20</v>
      </c>
      <c r="B978" s="8">
        <v>140</v>
      </c>
      <c r="C978" s="8"/>
      <c r="D978" s="8"/>
    </row>
    <row r="979" spans="1:4" ht="18.5" hidden="1" x14ac:dyDescent="0.45">
      <c r="A979" s="8" t="s">
        <v>14</v>
      </c>
      <c r="B979" s="8">
        <v>67</v>
      </c>
      <c r="C979" s="8"/>
      <c r="D979" s="8"/>
    </row>
    <row r="980" spans="1:4" ht="18.5" x14ac:dyDescent="0.45">
      <c r="A980" s="8" t="s">
        <v>20</v>
      </c>
      <c r="B980" s="8">
        <v>92</v>
      </c>
      <c r="C980" s="8"/>
      <c r="D980" s="8"/>
    </row>
    <row r="981" spans="1:4" ht="18.5" x14ac:dyDescent="0.45">
      <c r="A981" s="8" t="s">
        <v>20</v>
      </c>
      <c r="B981" s="8">
        <v>1015</v>
      </c>
      <c r="C981" s="8"/>
      <c r="D981" s="8"/>
    </row>
    <row r="982" spans="1:4" ht="18.5" hidden="1" x14ac:dyDescent="0.45">
      <c r="A982" s="8" t="s">
        <v>14</v>
      </c>
      <c r="B982" s="8">
        <v>742</v>
      </c>
      <c r="C982" s="8"/>
      <c r="D982" s="8"/>
    </row>
    <row r="983" spans="1:4" ht="18.5" x14ac:dyDescent="0.45">
      <c r="A983" s="8" t="s">
        <v>20</v>
      </c>
      <c r="B983" s="8">
        <v>323</v>
      </c>
      <c r="C983" s="8"/>
      <c r="D983" s="8"/>
    </row>
    <row r="984" spans="1:4" ht="18.5" hidden="1" x14ac:dyDescent="0.45">
      <c r="A984" s="8" t="s">
        <v>14</v>
      </c>
      <c r="B984" s="8">
        <v>75</v>
      </c>
      <c r="C984" s="8"/>
      <c r="D984" s="8"/>
    </row>
    <row r="985" spans="1:4" ht="18.5" x14ac:dyDescent="0.45">
      <c r="A985" s="8" t="s">
        <v>20</v>
      </c>
      <c r="B985" s="8">
        <v>2326</v>
      </c>
      <c r="C985" s="8"/>
      <c r="D985" s="8"/>
    </row>
    <row r="986" spans="1:4" ht="18.5" x14ac:dyDescent="0.45">
      <c r="A986" s="8" t="s">
        <v>20</v>
      </c>
      <c r="B986" s="8">
        <v>381</v>
      </c>
      <c r="C986" s="8"/>
      <c r="D986" s="8"/>
    </row>
    <row r="987" spans="1:4" ht="18.5" hidden="1" x14ac:dyDescent="0.45">
      <c r="A987" s="8" t="s">
        <v>14</v>
      </c>
      <c r="B987" s="8">
        <v>4405</v>
      </c>
      <c r="C987" s="8"/>
      <c r="D987" s="8"/>
    </row>
    <row r="988" spans="1:4" ht="18.5" hidden="1" x14ac:dyDescent="0.45">
      <c r="A988" s="8" t="s">
        <v>14</v>
      </c>
      <c r="B988" s="8">
        <v>92</v>
      </c>
      <c r="C988" s="8"/>
      <c r="D988" s="8"/>
    </row>
    <row r="989" spans="1:4" ht="18.5" x14ac:dyDescent="0.45">
      <c r="A989" s="8" t="s">
        <v>20</v>
      </c>
      <c r="B989" s="8">
        <v>480</v>
      </c>
      <c r="C989" s="8"/>
      <c r="D989" s="8"/>
    </row>
    <row r="990" spans="1:4" ht="18.5" hidden="1" x14ac:dyDescent="0.45">
      <c r="A990" s="8" t="s">
        <v>14</v>
      </c>
      <c r="B990" s="8">
        <v>64</v>
      </c>
      <c r="C990" s="8"/>
      <c r="D990" s="8"/>
    </row>
    <row r="991" spans="1:4" ht="18.5" x14ac:dyDescent="0.45">
      <c r="A991" s="8" t="s">
        <v>20</v>
      </c>
      <c r="B991" s="8">
        <v>226</v>
      </c>
      <c r="C991" s="8"/>
      <c r="D991" s="8"/>
    </row>
    <row r="992" spans="1:4" ht="18.5" hidden="1" x14ac:dyDescent="0.45">
      <c r="A992" s="8" t="s">
        <v>14</v>
      </c>
      <c r="B992" s="8">
        <v>64</v>
      </c>
      <c r="C992" s="8"/>
      <c r="D992" s="8"/>
    </row>
    <row r="993" spans="1:4" ht="18.5" x14ac:dyDescent="0.45">
      <c r="A993" s="8" t="s">
        <v>20</v>
      </c>
      <c r="B993" s="8">
        <v>241</v>
      </c>
      <c r="C993" s="8"/>
      <c r="D993" s="8"/>
    </row>
    <row r="994" spans="1:4" ht="18.5" x14ac:dyDescent="0.45">
      <c r="A994" s="8" t="s">
        <v>20</v>
      </c>
      <c r="B994" s="8">
        <v>132</v>
      </c>
      <c r="C994" s="8"/>
      <c r="D994" s="8"/>
    </row>
    <row r="995" spans="1:4" ht="18.5" hidden="1" x14ac:dyDescent="0.45">
      <c r="A995" s="8" t="s">
        <v>74</v>
      </c>
      <c r="B995" s="8">
        <v>75</v>
      </c>
      <c r="C995" s="8"/>
      <c r="D995" s="8"/>
    </row>
    <row r="996" spans="1:4" ht="18.5" hidden="1" x14ac:dyDescent="0.45">
      <c r="A996" s="8" t="s">
        <v>14</v>
      </c>
      <c r="B996" s="8">
        <v>842</v>
      </c>
      <c r="C996" s="8"/>
      <c r="D996" s="8"/>
    </row>
    <row r="997" spans="1:4" ht="18.5" x14ac:dyDescent="0.45">
      <c r="A997" s="8" t="s">
        <v>20</v>
      </c>
      <c r="B997" s="8">
        <v>2043</v>
      </c>
      <c r="C997" s="8"/>
      <c r="D997" s="8"/>
    </row>
    <row r="998" spans="1:4" ht="18.5" hidden="1" x14ac:dyDescent="0.45">
      <c r="A998" s="8" t="s">
        <v>14</v>
      </c>
      <c r="B998" s="8">
        <v>112</v>
      </c>
      <c r="C998" s="8"/>
      <c r="D998" s="8"/>
    </row>
    <row r="999" spans="1:4" ht="18.5" hidden="1" x14ac:dyDescent="0.45">
      <c r="A999" s="8" t="s">
        <v>74</v>
      </c>
      <c r="B999" s="8">
        <v>139</v>
      </c>
      <c r="C999" s="8"/>
      <c r="D999" s="8"/>
    </row>
    <row r="1000" spans="1:4" ht="18.5" hidden="1" x14ac:dyDescent="0.45">
      <c r="A1000" s="8" t="s">
        <v>14</v>
      </c>
      <c r="B1000" s="8">
        <v>374</v>
      </c>
      <c r="C1000" s="8"/>
      <c r="D1000" s="8"/>
    </row>
    <row r="1001" spans="1:4" ht="18.5" hidden="1" x14ac:dyDescent="0.45">
      <c r="A1001" s="8" t="s">
        <v>74</v>
      </c>
      <c r="B1001" s="8">
        <v>1122</v>
      </c>
      <c r="C1001" s="8"/>
      <c r="D1001" s="8"/>
    </row>
    <row r="1002" spans="1:4" ht="18.5" x14ac:dyDescent="0.45">
      <c r="A1002" s="8" t="s">
        <v>2115</v>
      </c>
      <c r="B1002" s="8"/>
      <c r="C1002" s="8"/>
      <c r="D1002" s="8">
        <f>SUBTOTAL(109,Table3[backers count2])</f>
        <v>130133</v>
      </c>
    </row>
  </sheetData>
  <conditionalFormatting sqref="A2:A1001">
    <cfRule type="containsText" dxfId="19" priority="6" operator="containsText" text="canceled">
      <formula>NOT(ISERROR(SEARCH("canceled",A2)))</formula>
    </cfRule>
    <cfRule type="containsText" dxfId="18" priority="7" operator="containsText" text="live">
      <formula>NOT(ISERROR(SEARCH("live",A2)))</formula>
    </cfRule>
    <cfRule type="containsText" dxfId="17" priority="8" operator="containsText" text="successful">
      <formula>NOT(ISERROR(SEARCH("successful",A2)))</formula>
    </cfRule>
    <cfRule type="containsText" dxfId="16" priority="9" operator="containsText" text="FAILED">
      <formula>NOT(ISERROR(SEARCH("FAILED",A2)))</formula>
    </cfRule>
    <cfRule type="containsText" dxfId="15" priority="10" operator="containsText" text="outcome">
      <formula>NOT(ISERROR(SEARCH("outcome",A2)))</formula>
    </cfRule>
  </conditionalFormatting>
  <conditionalFormatting sqref="C2:C366">
    <cfRule type="containsText" dxfId="14" priority="1" operator="containsText" text="canceled">
      <formula>NOT(ISERROR(SEARCH("canceled",C2)))</formula>
    </cfRule>
    <cfRule type="containsText" dxfId="13" priority="2" operator="containsText" text="live">
      <formula>NOT(ISERROR(SEARCH("live",C2)))</formula>
    </cfRule>
    <cfRule type="containsText" dxfId="12" priority="3" operator="containsText" text="successful">
      <formula>NOT(ISERROR(SEARCH("successful",C2)))</formula>
    </cfRule>
    <cfRule type="containsText" dxfId="11" priority="4" operator="containsText" text="FAILED">
      <formula>NOT(ISERROR(SEARCH("FAILED",C2)))</formula>
    </cfRule>
    <cfRule type="containsText" dxfId="10" priority="5" operator="containsText" text="outcome">
      <formula>NOT(ISERROR(SEARCH("outcome",C2)))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Crowdfunding Goal Analysis</vt:lpstr>
      <vt:lpstr>Pivot Table 1</vt:lpstr>
      <vt:lpstr>Pivot Table 2</vt:lpstr>
      <vt:lpstr>Pivot Table 3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Nestor Link</cp:lastModifiedBy>
  <dcterms:created xsi:type="dcterms:W3CDTF">2021-09-29T18:52:28Z</dcterms:created>
  <dcterms:modified xsi:type="dcterms:W3CDTF">2024-02-07T02:55:28Z</dcterms:modified>
</cp:coreProperties>
</file>