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nnorhogendorn/Desktop/dev/rfs-flink-training/data/"/>
    </mc:Choice>
  </mc:AlternateContent>
  <xr:revisionPtr revIDLastSave="0" documentId="13_ncr:1_{E188995D-1713-514D-92C6-7CF7B29D6513}" xr6:coauthVersionLast="47" xr6:coauthVersionMax="47" xr10:uidLastSave="{00000000-0000-0000-0000-000000000000}"/>
  <bookViews>
    <workbookView xWindow="49580" yWindow="-14760" windowWidth="21200" windowHeight="17440" xr2:uid="{00000000-000D-0000-FFFF-FFFF00000000}"/>
  </bookViews>
  <sheets>
    <sheet name="T-Bill 13 Weeks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J63" i="1"/>
  <c r="K67" i="1"/>
  <c r="I67" i="1"/>
  <c r="J48" i="1" s="1"/>
  <c r="G2" i="1"/>
  <c r="G3" i="1"/>
  <c r="G4" i="1"/>
  <c r="H4" i="1" s="1"/>
  <c r="G5" i="1"/>
  <c r="H5" i="1" s="1"/>
  <c r="G6" i="1"/>
  <c r="G7" i="1"/>
  <c r="H7" i="1" s="1"/>
  <c r="G8" i="1"/>
  <c r="H9" i="1" s="1"/>
  <c r="G9" i="1"/>
  <c r="G10" i="1"/>
  <c r="H10" i="1" s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H18" i="1" s="1"/>
  <c r="G19" i="1"/>
  <c r="H19" i="1" s="1"/>
  <c r="G20" i="1"/>
  <c r="H20" i="1" s="1"/>
  <c r="G21" i="1"/>
  <c r="H21" i="1" s="1"/>
  <c r="G22" i="1"/>
  <c r="J55" i="1" l="1"/>
  <c r="J62" i="1"/>
  <c r="J47" i="1"/>
  <c r="J60" i="1"/>
  <c r="J67" i="1"/>
  <c r="J51" i="1"/>
  <c r="J50" i="1"/>
  <c r="J65" i="1"/>
  <c r="J57" i="1"/>
  <c r="J49" i="1"/>
  <c r="J54" i="1"/>
  <c r="J61" i="1"/>
  <c r="J53" i="1"/>
  <c r="J52" i="1"/>
  <c r="J59" i="1"/>
  <c r="J66" i="1"/>
  <c r="J58" i="1"/>
  <c r="J64" i="1"/>
  <c r="J56" i="1"/>
  <c r="H3" i="1"/>
  <c r="H22" i="1"/>
  <c r="H14" i="1"/>
  <c r="H6" i="1"/>
  <c r="H17" i="1"/>
  <c r="H8" i="1"/>
  <c r="G25" i="1"/>
  <c r="G26" i="1"/>
  <c r="G27" i="1"/>
  <c r="G28" i="1"/>
  <c r="G29" i="1"/>
  <c r="H29" i="1" s="1"/>
  <c r="G30" i="1"/>
  <c r="H30" i="1" s="1"/>
  <c r="G31" i="1"/>
  <c r="G32" i="1"/>
  <c r="G33" i="1"/>
  <c r="H33" i="1" s="1"/>
  <c r="G34" i="1"/>
  <c r="G35" i="1"/>
  <c r="G36" i="1"/>
  <c r="G37" i="1"/>
  <c r="G38" i="1"/>
  <c r="H38" i="1" s="1"/>
  <c r="G39" i="1"/>
  <c r="H39" i="1" s="1"/>
  <c r="G40" i="1"/>
  <c r="G41" i="1"/>
  <c r="H41" i="1" s="1"/>
  <c r="G42" i="1"/>
  <c r="G43" i="1"/>
  <c r="G44" i="1"/>
  <c r="G46" i="1"/>
  <c r="G47" i="1"/>
  <c r="H47" i="1" s="1"/>
  <c r="G48" i="1"/>
  <c r="H48" i="1" s="1"/>
  <c r="G49" i="1"/>
  <c r="G50" i="1"/>
  <c r="H50" i="1" s="1"/>
  <c r="G51" i="1"/>
  <c r="G52" i="1"/>
  <c r="G53" i="1"/>
  <c r="G54" i="1"/>
  <c r="G55" i="1"/>
  <c r="H55" i="1" s="1"/>
  <c r="G56" i="1"/>
  <c r="G57" i="1"/>
  <c r="G58" i="1"/>
  <c r="H58" i="1" s="1"/>
  <c r="G59" i="1"/>
  <c r="H59" i="1" s="1"/>
  <c r="G60" i="1"/>
  <c r="G61" i="1"/>
  <c r="G62" i="1"/>
  <c r="G63" i="1"/>
  <c r="H63" i="1" s="1"/>
  <c r="G64" i="1"/>
  <c r="H64" i="1" s="1"/>
  <c r="G65" i="1"/>
  <c r="G66" i="1"/>
  <c r="H66" i="1" s="1"/>
  <c r="G67" i="1"/>
  <c r="H67" i="1" s="1"/>
  <c r="G24" i="1"/>
  <c r="H31" i="1" l="1"/>
  <c r="H51" i="1"/>
  <c r="H42" i="1"/>
  <c r="H34" i="1"/>
  <c r="H26" i="1"/>
  <c r="I22" i="1"/>
  <c r="H61" i="1"/>
  <c r="H53" i="1"/>
  <c r="H44" i="1"/>
  <c r="H36" i="1"/>
  <c r="H28" i="1"/>
  <c r="H25" i="1"/>
  <c r="H65" i="1"/>
  <c r="H57" i="1"/>
  <c r="H49" i="1"/>
  <c r="H40" i="1"/>
  <c r="H32" i="1"/>
  <c r="H62" i="1"/>
  <c r="H56" i="1"/>
  <c r="H54" i="1"/>
  <c r="H37" i="1"/>
  <c r="H60" i="1"/>
  <c r="H52" i="1"/>
  <c r="H43" i="1"/>
  <c r="H35" i="1"/>
  <c r="H27" i="1"/>
  <c r="I44" i="1" l="1"/>
  <c r="J44" i="1" s="1"/>
  <c r="J26" i="1"/>
  <c r="J34" i="1"/>
  <c r="J42" i="1"/>
  <c r="J29" i="1"/>
  <c r="J32" i="1"/>
  <c r="J41" i="1"/>
  <c r="J40" i="1"/>
  <c r="J39" i="1"/>
  <c r="J36" i="1"/>
  <c r="J33" i="1"/>
  <c r="J31" i="1"/>
  <c r="J28" i="1"/>
  <c r="J38" i="1"/>
  <c r="J30" i="1"/>
  <c r="J25" i="1"/>
  <c r="J27" i="1"/>
  <c r="J37" i="1"/>
  <c r="J43" i="1"/>
  <c r="J35" i="1"/>
  <c r="K44" i="1" l="1"/>
  <c r="K22" i="1" l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<sst xmlns="http://schemas.openxmlformats.org/spreadsheetml/2006/main" count="9" uniqueCount="9">
  <si>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</si>
  <si>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</si>
  <si>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</si>
  <si>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</si>
  <si>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</si>
  <si>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Volatility %</t>
  </si>
  <si>
    <t>Closing Price</t>
  </si>
  <si>
    <t>Log Returns</t>
  </si>
  <si>
    <t>Monthly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</si>
</sst>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0" fontId="0" fillId="0" borderId="0" xfId="0" applyNumberFormat="1"/>
    <xf numFmtId="10" fontId="0" fillId="0" borderId="0" xfId="0" applyNumberFormat="1" applyFill="1"/>
    <xf numFmtId="0" fontId="0" fillId="0" borderId="10" xfId="0" applyBorder="1"/>
    <xf numFmtId="0" fontId="0" fillId="0" borderId="0" xfId="0" applyBorder="1"/>
    <xf numFmtId="164" fontId="0" fillId="0" borderId="11" xfId="0" applyNumberFormat="1" applyBorder="1"/>
    <xf numFmtId="0" fontId="0" fillId="0" borderId="12" xfId="0" applyBorder="1"/>
    <xf numFmtId="10" fontId="0" fillId="0" borderId="13" xfId="0" applyNumberFormat="1" applyBorder="1"/>
    <xf numFmtId="164" fontId="0" fillId="0" borderId="14" xfId="0" applyNumberFormat="1" applyBorder="1"/>
    <xf numFmtId="10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10" fontId="0" fillId="33" borderId="18" xfId="0" applyNumberFormat="1" applyFill="1" applyBorder="1"/>
    <xf numFmtId="164" fontId="0" fillId="0" borderId="19" xfId="0" applyNumberFormat="1" applyBorder="1"/>
    <xf numFmtId="10" fontId="0" fillId="0" borderId="20" xfId="0" applyNumberFormat="1" applyBorder="1"/>
    <xf numFmtId="164" fontId="18" fillId="34" borderId="11" xfId="0" applyNumberFormat="1" applyFont="1" applyFill="1" applyBorder="1"/>
    <xf numFmtId="0" fontId="18" fillId="34" borderId="12" xfId="0" applyFont="1" applyFill="1" applyBorder="1"/>
    <xf numFmtId="10" fontId="18" fillId="34" borderId="13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67"/>
  <sheetViews>
    <sheetView tabSelected="1" workbookViewId="0">
      <pane ySplit="1" topLeftCell="A2" activePane="bottomLeft" state="frozen"/>
      <selection pane="bottomLeft" activeCell="J14" sqref="J14"/>
    </sheetView>
  </sheetViews>
  <sheetFormatPr baseColWidth="10" defaultRowHeight="16" x14ac:dyDescent="0.2"/>
  <cols>
    <col min="1" max="1" width="10.83203125" style="1"/>
    <col min="8" max="10" width="12.1640625" bestFit="1" customWidth="1"/>
    <col min="11" max="11" width="12.1640625" style="2" bestFit="1" customWidth="1"/>
    <col min="12" max="12" width="12.1640625" bestFit="1" customWidth="1"/>
  </cols>
  <sheetData>
    <row r="1" spans="1:11" x14ac:dyDescent="0.2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/>
      <c r="G1" s="17" t="s">
        <v>6</v>
      </c>
      <c r="H1" s="17" t="s">
        <v>7</v>
      </c>
      <c r="I1" s="17" t="s">
        <v>8</v>
      </c>
      <c r="J1" s="17"/>
      <c r="K1" s="18" t="s">
        <v>5</v>
      </c>
    </row>
    <row r="2" spans="1:11" x14ac:dyDescent="0.2">
      <c r="A2" s="14">
        <v>39449</v>
      </c>
      <c r="B2" s="4">
        <v>3.2650000000000001</v>
      </c>
      <c r="C2" s="4">
        <v>3.3</v>
      </c>
      <c r="D2" s="4">
        <v>3.125</v>
      </c>
      <c r="E2" s="4">
        <v>3.17</v>
      </c>
      <c r="F2" s="4"/>
      <c r="G2" s="4">
        <f t="shared" ref="G2:G22" si="0">100-($E2*(91/360))</f>
        <v>99.198694444444442</v>
      </c>
      <c r="H2" s="4"/>
      <c r="I2" s="4"/>
      <c r="J2" s="4"/>
      <c r="K2" s="15"/>
    </row>
    <row r="3" spans="1:11" x14ac:dyDescent="0.2">
      <c r="A3" s="9">
        <v>39450</v>
      </c>
      <c r="B3" s="5">
        <v>3.13</v>
      </c>
      <c r="C3" s="5">
        <v>3.2050000000000001</v>
      </c>
      <c r="D3" s="5">
        <v>3.12</v>
      </c>
      <c r="E3" s="5">
        <v>3.15</v>
      </c>
      <c r="F3" s="5"/>
      <c r="G3" s="5">
        <f t="shared" si="0"/>
        <v>99.203749999999999</v>
      </c>
      <c r="H3" s="5">
        <f>LN(G3/G2)</f>
        <v>5.0962633760054823E-5</v>
      </c>
      <c r="I3" s="5"/>
      <c r="J3" s="5">
        <f>($H3-$I$22)^2</f>
        <v>1.3086538312602032E-8</v>
      </c>
      <c r="K3" s="10"/>
    </row>
    <row r="4" spans="1:11" x14ac:dyDescent="0.2">
      <c r="A4" s="9">
        <v>39451</v>
      </c>
      <c r="B4" s="5">
        <v>3.1749999999999998</v>
      </c>
      <c r="C4" s="5">
        <v>3.1749999999999998</v>
      </c>
      <c r="D4" s="5">
        <v>3.08</v>
      </c>
      <c r="E4" s="5">
        <v>3.1150000000000002</v>
      </c>
      <c r="F4" s="5"/>
      <c r="G4" s="5">
        <f t="shared" si="0"/>
        <v>99.212597222222229</v>
      </c>
      <c r="H4" s="5">
        <f t="shared" ref="H4:H22" si="1">LN(G4/G3)</f>
        <v>8.9178360069240448E-5</v>
      </c>
      <c r="I4" s="5"/>
      <c r="J4" s="5">
        <f t="shared" ref="J4:J22" si="2">($H4-$I$22)^2</f>
        <v>5.8034963623011304E-9</v>
      </c>
      <c r="K4" s="10"/>
    </row>
    <row r="5" spans="1:11" x14ac:dyDescent="0.2">
      <c r="A5" s="9">
        <v>39454</v>
      </c>
      <c r="B5" s="5">
        <v>3.14</v>
      </c>
      <c r="C5" s="5">
        <v>3.18</v>
      </c>
      <c r="D5" s="5">
        <v>3.125</v>
      </c>
      <c r="E5" s="5">
        <v>3.165</v>
      </c>
      <c r="F5" s="5"/>
      <c r="G5" s="5">
        <f t="shared" si="0"/>
        <v>99.199958333333328</v>
      </c>
      <c r="H5" s="5">
        <f t="shared" si="1"/>
        <v>-1.2740009190049341E-4</v>
      </c>
      <c r="I5" s="5"/>
      <c r="J5" s="5">
        <f t="shared" si="2"/>
        <v>8.5707910723756771E-8</v>
      </c>
      <c r="K5" s="10"/>
    </row>
    <row r="6" spans="1:11" x14ac:dyDescent="0.2">
      <c r="A6" s="9">
        <v>39455</v>
      </c>
      <c r="B6" s="5">
        <v>3.1850000000000001</v>
      </c>
      <c r="C6" s="5">
        <v>3.2</v>
      </c>
      <c r="D6" s="5">
        <v>3.15</v>
      </c>
      <c r="E6" s="5">
        <v>3.16</v>
      </c>
      <c r="F6" s="5"/>
      <c r="G6" s="5">
        <f t="shared" si="0"/>
        <v>99.201222222222228</v>
      </c>
      <c r="H6" s="5">
        <f t="shared" si="1"/>
        <v>1.2740739600178356E-5</v>
      </c>
      <c r="I6" s="5"/>
      <c r="J6" s="5">
        <f t="shared" si="2"/>
        <v>2.3292346353346589E-8</v>
      </c>
      <c r="K6" s="10"/>
    </row>
    <row r="7" spans="1:11" x14ac:dyDescent="0.2">
      <c r="A7" s="9">
        <v>39456</v>
      </c>
      <c r="B7" s="5">
        <v>3.14</v>
      </c>
      <c r="C7" s="5">
        <v>3.15</v>
      </c>
      <c r="D7" s="5">
        <v>3.08</v>
      </c>
      <c r="E7" s="5">
        <v>3.11</v>
      </c>
      <c r="F7" s="5"/>
      <c r="G7" s="5">
        <f t="shared" si="0"/>
        <v>99.213861111111115</v>
      </c>
      <c r="H7" s="5">
        <f t="shared" si="1"/>
        <v>1.2739846884259493E-4</v>
      </c>
      <c r="I7" s="5"/>
      <c r="J7" s="5">
        <f t="shared" si="2"/>
        <v>1.4410051457644036E-9</v>
      </c>
      <c r="K7" s="10"/>
    </row>
    <row r="8" spans="1:11" x14ac:dyDescent="0.2">
      <c r="A8" s="9">
        <v>39457</v>
      </c>
      <c r="B8" s="5">
        <v>3.1549999999999998</v>
      </c>
      <c r="C8" s="5">
        <v>3.21</v>
      </c>
      <c r="D8" s="5">
        <v>3.08</v>
      </c>
      <c r="E8" s="5">
        <v>3.13</v>
      </c>
      <c r="F8" s="5"/>
      <c r="G8" s="5">
        <f t="shared" si="0"/>
        <v>99.208805555555557</v>
      </c>
      <c r="H8" s="5">
        <f t="shared" si="1"/>
        <v>-5.0957439909287735E-5</v>
      </c>
      <c r="I8" s="5"/>
      <c r="J8" s="5">
        <f t="shared" si="2"/>
        <v>4.6792820524119189E-8</v>
      </c>
      <c r="K8" s="10"/>
    </row>
    <row r="9" spans="1:11" x14ac:dyDescent="0.2">
      <c r="A9" s="9">
        <v>39458</v>
      </c>
      <c r="B9" s="5">
        <v>3.12</v>
      </c>
      <c r="C9" s="5">
        <v>3.125</v>
      </c>
      <c r="D9" s="5">
        <v>2.98</v>
      </c>
      <c r="E9" s="5">
        <v>3.01</v>
      </c>
      <c r="F9" s="5"/>
      <c r="G9" s="5">
        <f t="shared" si="0"/>
        <v>99.239138888888888</v>
      </c>
      <c r="H9" s="5">
        <f t="shared" si="1"/>
        <v>3.0570569682119214E-4</v>
      </c>
      <c r="I9" s="5"/>
      <c r="J9" s="5">
        <f t="shared" si="2"/>
        <v>1.9697183403682443E-8</v>
      </c>
      <c r="K9" s="10"/>
    </row>
    <row r="10" spans="1:11" x14ac:dyDescent="0.2">
      <c r="A10" s="9">
        <v>39461</v>
      </c>
      <c r="B10" s="5">
        <v>3</v>
      </c>
      <c r="C10" s="5">
        <v>3.0950000000000002</v>
      </c>
      <c r="D10" s="5">
        <v>3</v>
      </c>
      <c r="E10" s="5">
        <v>3.085</v>
      </c>
      <c r="F10" s="5"/>
      <c r="G10" s="5">
        <f t="shared" si="0"/>
        <v>99.220180555555558</v>
      </c>
      <c r="H10" s="5">
        <f t="shared" si="1"/>
        <v>-1.9105510836248249E-4</v>
      </c>
      <c r="I10" s="5"/>
      <c r="J10" s="5">
        <f t="shared" si="2"/>
        <v>1.270310468727292E-7</v>
      </c>
      <c r="K10" s="10"/>
    </row>
    <row r="11" spans="1:11" x14ac:dyDescent="0.2">
      <c r="A11" s="9">
        <v>39462</v>
      </c>
      <c r="B11" s="5">
        <v>3.08</v>
      </c>
      <c r="C11" s="5">
        <v>3.0950000000000002</v>
      </c>
      <c r="D11" s="5">
        <v>3.06</v>
      </c>
      <c r="E11" s="5">
        <v>3.085</v>
      </c>
      <c r="F11" s="5"/>
      <c r="G11" s="5">
        <f t="shared" si="0"/>
        <v>99.220180555555558</v>
      </c>
      <c r="H11" s="5">
        <f t="shared" si="1"/>
        <v>0</v>
      </c>
      <c r="I11" s="5"/>
      <c r="J11" s="5">
        <f t="shared" si="2"/>
        <v>2.7343612907614817E-8</v>
      </c>
      <c r="K11" s="10"/>
    </row>
    <row r="12" spans="1:11" x14ac:dyDescent="0.2">
      <c r="A12" s="9">
        <v>39463</v>
      </c>
      <c r="B12" s="5">
        <v>3.04</v>
      </c>
      <c r="C12" s="5">
        <v>3.085</v>
      </c>
      <c r="D12" s="5">
        <v>2.98</v>
      </c>
      <c r="E12" s="5">
        <v>3.04</v>
      </c>
      <c r="F12" s="5"/>
      <c r="G12" s="5">
        <f t="shared" si="0"/>
        <v>99.231555555555559</v>
      </c>
      <c r="H12" s="5">
        <f t="shared" si="1"/>
        <v>1.146374452083038E-4</v>
      </c>
      <c r="I12" s="5"/>
      <c r="J12" s="5">
        <f t="shared" si="2"/>
        <v>2.5726804229557182E-9</v>
      </c>
      <c r="K12" s="10"/>
    </row>
    <row r="13" spans="1:11" x14ac:dyDescent="0.2">
      <c r="A13" s="9">
        <v>39464</v>
      </c>
      <c r="B13" s="5">
        <v>3.0350000000000001</v>
      </c>
      <c r="C13" s="5">
        <v>3.0649999999999999</v>
      </c>
      <c r="D13" s="5">
        <v>2.9</v>
      </c>
      <c r="E13" s="5">
        <v>2.98</v>
      </c>
      <c r="F13" s="5"/>
      <c r="G13" s="5">
        <f t="shared" si="0"/>
        <v>99.246722222222218</v>
      </c>
      <c r="H13" s="5">
        <f t="shared" si="1"/>
        <v>1.5282948709544698E-4</v>
      </c>
      <c r="I13" s="5"/>
      <c r="J13" s="5">
        <f t="shared" si="2"/>
        <v>1.5698975644580742E-10</v>
      </c>
      <c r="K13" s="10"/>
    </row>
    <row r="14" spans="1:11" x14ac:dyDescent="0.2">
      <c r="A14" s="9">
        <v>39465</v>
      </c>
      <c r="B14" s="5">
        <v>2.9</v>
      </c>
      <c r="C14" s="5">
        <v>2.9</v>
      </c>
      <c r="D14" s="5">
        <v>2.71</v>
      </c>
      <c r="E14" s="5">
        <v>2.79</v>
      </c>
      <c r="F14" s="5"/>
      <c r="G14" s="5">
        <f t="shared" si="0"/>
        <v>99.294749999999993</v>
      </c>
      <c r="H14" s="5">
        <f t="shared" si="1"/>
        <v>4.8380600966659471E-4</v>
      </c>
      <c r="I14" s="5"/>
      <c r="J14" s="5">
        <f t="shared" si="2"/>
        <v>1.0140847095326144E-7</v>
      </c>
      <c r="K14" s="10"/>
    </row>
    <row r="15" spans="1:11" x14ac:dyDescent="0.2">
      <c r="A15" s="9">
        <v>39469</v>
      </c>
      <c r="B15" s="5">
        <v>2.38</v>
      </c>
      <c r="C15" s="5">
        <v>2.4500000000000002</v>
      </c>
      <c r="D15" s="5">
        <v>2.2000000000000002</v>
      </c>
      <c r="E15" s="5">
        <v>2.23</v>
      </c>
      <c r="F15" s="5"/>
      <c r="G15" s="5">
        <f t="shared" si="0"/>
        <v>99.436305555555549</v>
      </c>
      <c r="H15" s="5">
        <f t="shared" si="1"/>
        <v>1.4245944510287831E-3</v>
      </c>
      <c r="I15" s="5"/>
      <c r="J15" s="5">
        <f t="shared" si="2"/>
        <v>1.5856738143127447E-6</v>
      </c>
      <c r="K15" s="10"/>
    </row>
    <row r="16" spans="1:11" x14ac:dyDescent="0.2">
      <c r="A16" s="9">
        <v>39470</v>
      </c>
      <c r="B16" s="5">
        <v>2.08</v>
      </c>
      <c r="C16" s="5">
        <v>2.12</v>
      </c>
      <c r="D16" s="5">
        <v>1.9</v>
      </c>
      <c r="E16" s="5">
        <v>2.11</v>
      </c>
      <c r="F16" s="5"/>
      <c r="G16" s="5">
        <f t="shared" si="0"/>
        <v>99.466638888888895</v>
      </c>
      <c r="H16" s="5">
        <f t="shared" si="1"/>
        <v>3.0500638040546535E-4</v>
      </c>
      <c r="I16" s="5"/>
      <c r="J16" s="5">
        <f t="shared" si="2"/>
        <v>1.9501379008491233E-8</v>
      </c>
      <c r="K16" s="10"/>
    </row>
    <row r="17" spans="1:11" x14ac:dyDescent="0.2">
      <c r="A17" s="9">
        <v>39471</v>
      </c>
      <c r="B17" s="5">
        <v>2.19</v>
      </c>
      <c r="C17" s="5">
        <v>2.3149999999999999</v>
      </c>
      <c r="D17" s="5">
        <v>2.15</v>
      </c>
      <c r="E17" s="5">
        <v>2.2999999999999998</v>
      </c>
      <c r="F17" s="5"/>
      <c r="G17" s="5">
        <f t="shared" si="0"/>
        <v>99.418611111111105</v>
      </c>
      <c r="H17" s="5">
        <f t="shared" si="1"/>
        <v>-4.8296973970029817E-4</v>
      </c>
      <c r="I17" s="5"/>
      <c r="J17" s="5">
        <f t="shared" si="2"/>
        <v>4.2033020971600465E-7</v>
      </c>
      <c r="K17" s="10"/>
    </row>
    <row r="18" spans="1:11" x14ac:dyDescent="0.2">
      <c r="A18" s="9">
        <v>39472</v>
      </c>
      <c r="B18" s="5">
        <v>2.3199999999999998</v>
      </c>
      <c r="C18" s="5">
        <v>2.375</v>
      </c>
      <c r="D18" s="5">
        <v>2.0499999999999998</v>
      </c>
      <c r="E18" s="5">
        <v>2.2200000000000002</v>
      </c>
      <c r="F18" s="5"/>
      <c r="G18" s="5">
        <f t="shared" si="0"/>
        <v>99.438833333333335</v>
      </c>
      <c r="H18" s="5">
        <f t="shared" si="1"/>
        <v>2.0338411114993092E-4</v>
      </c>
      <c r="I18" s="5"/>
      <c r="J18" s="5">
        <f t="shared" si="2"/>
        <v>1.4459058524781044E-9</v>
      </c>
      <c r="K18" s="10"/>
    </row>
    <row r="19" spans="1:11" x14ac:dyDescent="0.2">
      <c r="A19" s="9">
        <v>39475</v>
      </c>
      <c r="B19" s="5">
        <v>2.21</v>
      </c>
      <c r="C19" s="5">
        <v>2.2599999999999998</v>
      </c>
      <c r="D19" s="5">
        <v>2.15</v>
      </c>
      <c r="E19" s="5">
        <v>2.2149999999999999</v>
      </c>
      <c r="F19" s="5"/>
      <c r="G19" s="5">
        <f t="shared" si="0"/>
        <v>99.440097222222221</v>
      </c>
      <c r="H19" s="5">
        <f t="shared" si="1"/>
        <v>1.2710133601120842E-5</v>
      </c>
      <c r="I19" s="5"/>
      <c r="J19" s="5">
        <f t="shared" si="2"/>
        <v>2.3301689361337839E-8</v>
      </c>
      <c r="K19" s="10"/>
    </row>
    <row r="20" spans="1:11" x14ac:dyDescent="0.2">
      <c r="A20" s="9">
        <v>39476</v>
      </c>
      <c r="B20" s="5">
        <v>2.2250000000000001</v>
      </c>
      <c r="C20" s="5">
        <v>2.25</v>
      </c>
      <c r="D20" s="5">
        <v>2.12</v>
      </c>
      <c r="E20" s="5">
        <v>2.2050000000000001</v>
      </c>
      <c r="F20" s="5"/>
      <c r="G20" s="5">
        <f t="shared" si="0"/>
        <v>99.442625000000007</v>
      </c>
      <c r="H20" s="5">
        <f t="shared" si="1"/>
        <v>2.5419782570127557E-5</v>
      </c>
      <c r="I20" s="5"/>
      <c r="J20" s="5">
        <f t="shared" si="2"/>
        <v>1.9582996445261364E-8</v>
      </c>
      <c r="K20" s="10"/>
    </row>
    <row r="21" spans="1:11" x14ac:dyDescent="0.2">
      <c r="A21" s="9">
        <v>39477</v>
      </c>
      <c r="B21" s="5">
        <v>2.2400000000000002</v>
      </c>
      <c r="C21" s="5">
        <v>2.3149999999999999</v>
      </c>
      <c r="D21" s="5">
        <v>2.09</v>
      </c>
      <c r="E21" s="5">
        <v>2.14</v>
      </c>
      <c r="F21" s="5"/>
      <c r="G21" s="5">
        <f t="shared" si="0"/>
        <v>99.459055555555551</v>
      </c>
      <c r="H21" s="5">
        <f t="shared" si="1"/>
        <v>1.6521283829301107E-4</v>
      </c>
      <c r="I21" s="5"/>
      <c r="J21" s="5">
        <f t="shared" si="2"/>
        <v>2.1375644587222928E-14</v>
      </c>
      <c r="K21" s="10"/>
    </row>
    <row r="22" spans="1:11" ht="17" thickBot="1" x14ac:dyDescent="0.25">
      <c r="A22" s="11">
        <v>39478</v>
      </c>
      <c r="B22" s="12">
        <v>1.95</v>
      </c>
      <c r="C22" s="12">
        <v>2.0099999999999998</v>
      </c>
      <c r="D22" s="12">
        <v>1.8</v>
      </c>
      <c r="E22" s="12">
        <v>1.87</v>
      </c>
      <c r="F22" s="12"/>
      <c r="G22" s="12">
        <f t="shared" si="0"/>
        <v>99.527305555555557</v>
      </c>
      <c r="H22" s="12">
        <f t="shared" si="1"/>
        <v>6.8597669001268418E-4</v>
      </c>
      <c r="I22" s="12">
        <f>AVERAGE(H3:H22)</f>
        <v>1.6535904241260838E-4</v>
      </c>
      <c r="J22" s="5">
        <f t="shared" si="2"/>
        <v>2.7104273499263673E-7</v>
      </c>
      <c r="K22" s="13">
        <f>SQRT(SUM(J3:J22)/20)*100*SQRT(252)</f>
        <v>0.59346172534814789</v>
      </c>
    </row>
    <row r="23" spans="1:11" ht="17" thickBot="1" x14ac:dyDescent="0.25">
      <c r="K23" s="3"/>
    </row>
    <row r="24" spans="1:11" x14ac:dyDescent="0.2">
      <c r="A24" s="6">
        <v>43467</v>
      </c>
      <c r="B24" s="7">
        <v>2.395</v>
      </c>
      <c r="C24" s="7">
        <v>2.4</v>
      </c>
      <c r="D24" s="7">
        <v>2.36</v>
      </c>
      <c r="E24" s="7">
        <v>2.3650000000000002</v>
      </c>
      <c r="F24" s="7"/>
      <c r="G24" s="7">
        <f>100-($E24*(91/360))</f>
        <v>99.40218055555556</v>
      </c>
      <c r="H24" s="7"/>
      <c r="I24" s="7"/>
      <c r="J24" s="7"/>
      <c r="K24" s="8"/>
    </row>
    <row r="25" spans="1:11" x14ac:dyDescent="0.2">
      <c r="A25" s="9">
        <v>43468</v>
      </c>
      <c r="B25" s="5">
        <v>2.363</v>
      </c>
      <c r="C25" s="5">
        <v>2.3679999999999999</v>
      </c>
      <c r="D25" s="5">
        <v>2.355</v>
      </c>
      <c r="E25" s="5">
        <v>2.355</v>
      </c>
      <c r="F25" s="5"/>
      <c r="G25" s="5">
        <f t="shared" ref="G25:G44" si="3">100-($E25*(91/360))</f>
        <v>99.404708333333332</v>
      </c>
      <c r="H25" s="5">
        <f>LN(G25/G24)</f>
        <v>2.5429478747266697E-5</v>
      </c>
      <c r="I25" s="5"/>
      <c r="J25" s="5">
        <f>($H25-$I$44)^2</f>
        <v>4.9510052713749306E-10</v>
      </c>
      <c r="K25" s="10"/>
    </row>
    <row r="26" spans="1:11" x14ac:dyDescent="0.2">
      <c r="A26" s="9">
        <v>43469</v>
      </c>
      <c r="B26" s="5">
        <v>2.3580000000000001</v>
      </c>
      <c r="C26" s="5">
        <v>2.3730000000000002</v>
      </c>
      <c r="D26" s="5">
        <v>2.3580000000000001</v>
      </c>
      <c r="E26" s="5">
        <v>2.3580000000000001</v>
      </c>
      <c r="F26" s="5"/>
      <c r="G26" s="5">
        <f t="shared" si="3"/>
        <v>99.403949999999995</v>
      </c>
      <c r="H26" s="5">
        <f t="shared" ref="H26:H44" si="4">LN(G26/G25)</f>
        <v>-7.6287757253336256E-6</v>
      </c>
      <c r="I26" s="5"/>
      <c r="J26" s="5">
        <f t="shared" ref="J26:J44" si="5">($H26-$I$44)^2</f>
        <v>1.1679989360564144E-10</v>
      </c>
      <c r="K26" s="10"/>
    </row>
    <row r="27" spans="1:11" x14ac:dyDescent="0.2">
      <c r="A27" s="9">
        <v>43472</v>
      </c>
      <c r="B27" s="5">
        <v>2.355</v>
      </c>
      <c r="C27" s="5">
        <v>2.37</v>
      </c>
      <c r="D27" s="5">
        <v>2.3530000000000002</v>
      </c>
      <c r="E27" s="5">
        <v>2.3530000000000002</v>
      </c>
      <c r="F27" s="5"/>
      <c r="G27" s="5">
        <f t="shared" si="3"/>
        <v>99.405213888888895</v>
      </c>
      <c r="H27" s="5">
        <f t="shared" si="4"/>
        <v>1.2714593876745543E-5</v>
      </c>
      <c r="I27" s="5"/>
      <c r="J27" s="5">
        <f t="shared" si="5"/>
        <v>9.0934717270332646E-11</v>
      </c>
      <c r="K27" s="10"/>
    </row>
    <row r="28" spans="1:11" x14ac:dyDescent="0.2">
      <c r="A28" s="9">
        <v>43473</v>
      </c>
      <c r="B28" s="5">
        <v>2.395</v>
      </c>
      <c r="C28" s="5">
        <v>2.403</v>
      </c>
      <c r="D28" s="5">
        <v>2.3879999999999999</v>
      </c>
      <c r="E28" s="5">
        <v>2.4</v>
      </c>
      <c r="F28" s="5"/>
      <c r="G28" s="5">
        <f t="shared" si="3"/>
        <v>99.393333333333331</v>
      </c>
      <c r="H28" s="5">
        <f t="shared" si="4"/>
        <v>-1.1952356529472198E-4</v>
      </c>
      <c r="I28" s="5"/>
      <c r="J28" s="5">
        <f t="shared" si="5"/>
        <v>1.5055827312016068E-8</v>
      </c>
      <c r="K28" s="10"/>
    </row>
    <row r="29" spans="1:11" x14ac:dyDescent="0.2">
      <c r="A29" s="9">
        <v>43474</v>
      </c>
      <c r="B29" s="5">
        <v>2.4</v>
      </c>
      <c r="C29" s="5">
        <v>2.403</v>
      </c>
      <c r="D29" s="5">
        <v>2.39</v>
      </c>
      <c r="E29" s="5">
        <v>2.39</v>
      </c>
      <c r="F29" s="5"/>
      <c r="G29" s="5">
        <f t="shared" si="3"/>
        <v>99.395861111111117</v>
      </c>
      <c r="H29" s="5">
        <f t="shared" si="4"/>
        <v>2.5431742253262439E-5</v>
      </c>
      <c r="I29" s="5"/>
      <c r="J29" s="5">
        <f t="shared" si="5"/>
        <v>4.9520126214621247E-10</v>
      </c>
      <c r="K29" s="10"/>
    </row>
    <row r="30" spans="1:11" x14ac:dyDescent="0.2">
      <c r="A30" s="9">
        <v>43475</v>
      </c>
      <c r="B30" s="5">
        <v>2.38</v>
      </c>
      <c r="C30" s="5">
        <v>2.3879999999999999</v>
      </c>
      <c r="D30" s="5">
        <v>2.375</v>
      </c>
      <c r="E30" s="5">
        <v>2.375</v>
      </c>
      <c r="F30" s="5"/>
      <c r="G30" s="5">
        <f t="shared" si="3"/>
        <v>99.399652777777774</v>
      </c>
      <c r="H30" s="5">
        <f t="shared" si="4"/>
        <v>3.8146400720549398E-5</v>
      </c>
      <c r="I30" s="5"/>
      <c r="J30" s="5">
        <f t="shared" si="5"/>
        <v>1.2227453933042254E-9</v>
      </c>
      <c r="K30" s="10"/>
    </row>
    <row r="31" spans="1:11" x14ac:dyDescent="0.2">
      <c r="A31" s="9">
        <v>43476</v>
      </c>
      <c r="B31" s="5">
        <v>2.37</v>
      </c>
      <c r="C31" s="5">
        <v>2.3730000000000002</v>
      </c>
      <c r="D31" s="5">
        <v>2.3650000000000002</v>
      </c>
      <c r="E31" s="5">
        <v>2.37</v>
      </c>
      <c r="F31" s="5"/>
      <c r="G31" s="5">
        <f t="shared" si="3"/>
        <v>99.40091666666666</v>
      </c>
      <c r="H31" s="5">
        <f t="shared" si="4"/>
        <v>1.2715143547393249E-5</v>
      </c>
      <c r="I31" s="5"/>
      <c r="J31" s="5">
        <f t="shared" si="5"/>
        <v>9.0945200857704535E-11</v>
      </c>
      <c r="K31" s="10"/>
    </row>
    <row r="32" spans="1:11" x14ac:dyDescent="0.2">
      <c r="A32" s="9">
        <v>43479</v>
      </c>
      <c r="B32" s="5">
        <v>2.3650000000000002</v>
      </c>
      <c r="C32" s="5">
        <v>2.37</v>
      </c>
      <c r="D32" s="5">
        <v>2.3580000000000001</v>
      </c>
      <c r="E32" s="5">
        <v>2.36</v>
      </c>
      <c r="F32" s="5"/>
      <c r="G32" s="5">
        <f t="shared" si="3"/>
        <v>99.403444444444446</v>
      </c>
      <c r="H32" s="5">
        <f t="shared" si="4"/>
        <v>2.5429802080842116E-5</v>
      </c>
      <c r="I32" s="5"/>
      <c r="J32" s="5">
        <f t="shared" si="5"/>
        <v>4.9511491613873771E-10</v>
      </c>
      <c r="K32" s="10"/>
    </row>
    <row r="33" spans="1:11" x14ac:dyDescent="0.2">
      <c r="A33" s="9">
        <v>43480</v>
      </c>
      <c r="B33" s="5">
        <v>2.3849999999999998</v>
      </c>
      <c r="C33" s="5">
        <v>2.3849999999999998</v>
      </c>
      <c r="D33" s="5">
        <v>2.383</v>
      </c>
      <c r="E33" s="5">
        <v>2.383</v>
      </c>
      <c r="F33" s="5"/>
      <c r="G33" s="5">
        <f t="shared" si="3"/>
        <v>99.397630555555551</v>
      </c>
      <c r="H33" s="5">
        <f t="shared" si="4"/>
        <v>-5.8489511593971032E-5</v>
      </c>
      <c r="I33" s="5"/>
      <c r="J33" s="5">
        <f t="shared" si="5"/>
        <v>3.8029589749258349E-9</v>
      </c>
      <c r="K33" s="10"/>
    </row>
    <row r="34" spans="1:11" x14ac:dyDescent="0.2">
      <c r="A34" s="9">
        <v>43481</v>
      </c>
      <c r="B34" s="5">
        <v>2.3780000000000001</v>
      </c>
      <c r="C34" s="5">
        <v>2.3780000000000001</v>
      </c>
      <c r="D34" s="5">
        <v>2.363</v>
      </c>
      <c r="E34" s="5">
        <v>2.363</v>
      </c>
      <c r="F34" s="5"/>
      <c r="G34" s="5">
        <f t="shared" si="3"/>
        <v>99.402686111111109</v>
      </c>
      <c r="H34" s="5">
        <f t="shared" si="4"/>
        <v>5.0860638870311326E-5</v>
      </c>
      <c r="I34" s="5"/>
      <c r="J34" s="5">
        <f t="shared" si="5"/>
        <v>2.2735745209923036E-9</v>
      </c>
      <c r="K34" s="10"/>
    </row>
    <row r="35" spans="1:11" x14ac:dyDescent="0.2">
      <c r="A35" s="9">
        <v>43482</v>
      </c>
      <c r="B35" s="5">
        <v>2.36</v>
      </c>
      <c r="C35" s="5">
        <v>2.3650000000000002</v>
      </c>
      <c r="D35" s="5">
        <v>2.3530000000000002</v>
      </c>
      <c r="E35" s="5">
        <v>2.355</v>
      </c>
      <c r="F35" s="5"/>
      <c r="G35" s="5">
        <f t="shared" si="3"/>
        <v>99.404708333333332</v>
      </c>
      <c r="H35" s="5">
        <f t="shared" si="4"/>
        <v>2.0343531265002674E-5</v>
      </c>
      <c r="I35" s="5"/>
      <c r="J35" s="5">
        <f t="shared" si="5"/>
        <v>2.9463403382031175E-10</v>
      </c>
      <c r="K35" s="10"/>
    </row>
    <row r="36" spans="1:11" x14ac:dyDescent="0.2">
      <c r="A36" s="9">
        <v>43483</v>
      </c>
      <c r="B36" s="5">
        <v>2.355</v>
      </c>
      <c r="C36" s="5">
        <v>2.355</v>
      </c>
      <c r="D36" s="5">
        <v>2.3450000000000002</v>
      </c>
      <c r="E36" s="5">
        <v>2.3479999999999999</v>
      </c>
      <c r="F36" s="5"/>
      <c r="G36" s="5">
        <f t="shared" si="3"/>
        <v>99.406477777777781</v>
      </c>
      <c r="H36" s="5">
        <f t="shared" si="4"/>
        <v>1.780025036933594E-5</v>
      </c>
      <c r="I36" s="5"/>
      <c r="J36" s="5">
        <f t="shared" si="5"/>
        <v>2.1379195121408514E-10</v>
      </c>
      <c r="K36" s="10"/>
    </row>
    <row r="37" spans="1:11" x14ac:dyDescent="0.2">
      <c r="A37" s="9">
        <v>43487</v>
      </c>
      <c r="B37" s="5">
        <v>2.35</v>
      </c>
      <c r="C37" s="5">
        <v>2.355</v>
      </c>
      <c r="D37" s="5">
        <v>2.343</v>
      </c>
      <c r="E37" s="5">
        <v>2.3450000000000002</v>
      </c>
      <c r="F37" s="5"/>
      <c r="G37" s="5">
        <f t="shared" si="3"/>
        <v>99.407236111111118</v>
      </c>
      <c r="H37" s="5">
        <f t="shared" si="4"/>
        <v>7.6285817362171012E-6</v>
      </c>
      <c r="I37" s="5"/>
      <c r="J37" s="5">
        <f t="shared" si="5"/>
        <v>1.9802121884919249E-11</v>
      </c>
      <c r="K37" s="10"/>
    </row>
    <row r="38" spans="1:11" x14ac:dyDescent="0.2">
      <c r="A38" s="9">
        <v>43488</v>
      </c>
      <c r="B38" s="5">
        <v>2.3730000000000002</v>
      </c>
      <c r="C38" s="5">
        <v>2.3730000000000002</v>
      </c>
      <c r="D38" s="5">
        <v>2.3530000000000002</v>
      </c>
      <c r="E38" s="5">
        <v>2.3530000000000002</v>
      </c>
      <c r="F38" s="5"/>
      <c r="G38" s="5">
        <f t="shared" si="3"/>
        <v>99.405213888888895</v>
      </c>
      <c r="H38" s="5">
        <f t="shared" si="4"/>
        <v>-2.034301395403843E-5</v>
      </c>
      <c r="I38" s="5"/>
      <c r="J38" s="5">
        <f t="shared" si="5"/>
        <v>5.5326746244967724E-10</v>
      </c>
      <c r="K38" s="10"/>
    </row>
    <row r="39" spans="1:11" x14ac:dyDescent="0.2">
      <c r="A39" s="9">
        <v>43489</v>
      </c>
      <c r="B39" s="5">
        <v>2.3450000000000002</v>
      </c>
      <c r="C39" s="5">
        <v>2.35</v>
      </c>
      <c r="D39" s="5">
        <v>2.3050000000000002</v>
      </c>
      <c r="E39" s="5">
        <v>2.3050000000000002</v>
      </c>
      <c r="F39" s="5"/>
      <c r="G39" s="5">
        <f t="shared" si="3"/>
        <v>99.417347222222219</v>
      </c>
      <c r="H39" s="5">
        <f t="shared" si="4"/>
        <v>1.2205187661378543E-4</v>
      </c>
      <c r="I39" s="5"/>
      <c r="J39" s="5">
        <f t="shared" si="5"/>
        <v>1.4130850134376946E-8</v>
      </c>
      <c r="K39" s="10"/>
    </row>
    <row r="40" spans="1:11" x14ac:dyDescent="0.2">
      <c r="A40" s="9">
        <v>43490</v>
      </c>
      <c r="B40" s="5">
        <v>2.3149999999999999</v>
      </c>
      <c r="C40" s="5">
        <v>2.3330000000000002</v>
      </c>
      <c r="D40" s="5">
        <v>2.3149999999999999</v>
      </c>
      <c r="E40" s="5">
        <v>2.3279999999999998</v>
      </c>
      <c r="F40" s="5"/>
      <c r="G40" s="5">
        <f t="shared" si="3"/>
        <v>99.411533333333338</v>
      </c>
      <c r="H40" s="5">
        <f t="shared" si="4"/>
        <v>-5.8481332030745974E-5</v>
      </c>
      <c r="I40" s="5"/>
      <c r="J40" s="5">
        <f t="shared" si="5"/>
        <v>3.8019502049993445E-9</v>
      </c>
      <c r="K40" s="10"/>
    </row>
    <row r="41" spans="1:11" x14ac:dyDescent="0.2">
      <c r="A41" s="9">
        <v>43493</v>
      </c>
      <c r="B41" s="5">
        <v>2.3330000000000002</v>
      </c>
      <c r="C41" s="5">
        <v>2.3380000000000001</v>
      </c>
      <c r="D41" s="5">
        <v>2.33</v>
      </c>
      <c r="E41" s="5">
        <v>2.3330000000000002</v>
      </c>
      <c r="F41" s="5"/>
      <c r="G41" s="5">
        <f t="shared" si="3"/>
        <v>99.410269444444438</v>
      </c>
      <c r="H41" s="5">
        <f t="shared" si="4"/>
        <v>-1.2713785623653877E-5</v>
      </c>
      <c r="I41" s="5"/>
      <c r="J41" s="5">
        <f t="shared" si="5"/>
        <v>2.525686906787295E-10</v>
      </c>
      <c r="K41" s="10"/>
    </row>
    <row r="42" spans="1:11" x14ac:dyDescent="0.2">
      <c r="A42" s="9">
        <v>43494</v>
      </c>
      <c r="B42" s="5">
        <v>2.3650000000000002</v>
      </c>
      <c r="C42" s="5">
        <v>2.3650000000000002</v>
      </c>
      <c r="D42" s="5">
        <v>2.363</v>
      </c>
      <c r="E42" s="5">
        <v>2.3650000000000002</v>
      </c>
      <c r="F42" s="5"/>
      <c r="G42" s="5">
        <f t="shared" si="3"/>
        <v>99.40218055555556</v>
      </c>
      <c r="H42" s="5">
        <f t="shared" si="4"/>
        <v>-8.1372055858055817E-5</v>
      </c>
      <c r="I42" s="5"/>
      <c r="J42" s="5">
        <f t="shared" si="5"/>
        <v>7.1488175018748882E-9</v>
      </c>
      <c r="K42" s="10"/>
    </row>
    <row r="43" spans="1:11" x14ac:dyDescent="0.2">
      <c r="A43" s="9">
        <v>43495</v>
      </c>
      <c r="B43" s="5">
        <v>2.3650000000000002</v>
      </c>
      <c r="C43" s="5">
        <v>2.375</v>
      </c>
      <c r="D43" s="5">
        <v>2.3650000000000002</v>
      </c>
      <c r="E43" s="5">
        <v>2.3650000000000002</v>
      </c>
      <c r="F43" s="5"/>
      <c r="G43" s="5">
        <f t="shared" si="3"/>
        <v>99.40218055555556</v>
      </c>
      <c r="H43" s="5">
        <f t="shared" si="4"/>
        <v>0</v>
      </c>
      <c r="I43" s="5"/>
      <c r="J43" s="5">
        <f t="shared" si="5"/>
        <v>1.0103651939983548E-11</v>
      </c>
      <c r="K43" s="10"/>
    </row>
    <row r="44" spans="1:11" ht="17" thickBot="1" x14ac:dyDescent="0.25">
      <c r="A44" s="11">
        <v>43496</v>
      </c>
      <c r="B44" s="12">
        <v>2.355</v>
      </c>
      <c r="C44" s="12">
        <v>2.36</v>
      </c>
      <c r="D44" s="12">
        <v>2.34</v>
      </c>
      <c r="E44" s="12">
        <v>2.34</v>
      </c>
      <c r="F44" s="12"/>
      <c r="G44" s="12">
        <f t="shared" si="3"/>
        <v>99.408500000000004</v>
      </c>
      <c r="H44" s="12">
        <f t="shared" si="4"/>
        <v>6.3572484425017658E-5</v>
      </c>
      <c r="I44" s="12">
        <f>AVERAGE(H25:H44)</f>
        <v>3.1786242212604415E-6</v>
      </c>
      <c r="J44" s="12">
        <f t="shared" si="5"/>
        <v>3.6474183503109691E-9</v>
      </c>
      <c r="K44" s="13">
        <f>SQRT(SUM(J25:J44)/20)*100*SQRT(252)</f>
        <v>8.2648431682428164E-2</v>
      </c>
    </row>
    <row r="45" spans="1:11" ht="17" thickBot="1" x14ac:dyDescent="0.25">
      <c r="K45" s="3"/>
    </row>
    <row r="46" spans="1:11" x14ac:dyDescent="0.2">
      <c r="A46" s="6">
        <v>43892</v>
      </c>
      <c r="B46" s="7">
        <v>1.0900000000000001</v>
      </c>
      <c r="C46" s="7">
        <v>1.1579999999999999</v>
      </c>
      <c r="D46" s="7">
        <v>1.0900000000000001</v>
      </c>
      <c r="E46" s="7">
        <v>1.135</v>
      </c>
      <c r="F46" s="7"/>
      <c r="G46" s="7">
        <f t="shared" ref="G46:G67" si="6">100-($E46*(91/360))</f>
        <v>99.713097222222217</v>
      </c>
      <c r="H46" s="7"/>
      <c r="I46" s="7"/>
      <c r="J46" s="7"/>
      <c r="K46" s="8"/>
    </row>
    <row r="47" spans="1:11" x14ac:dyDescent="0.2">
      <c r="A47" s="9">
        <v>43893</v>
      </c>
      <c r="B47" s="5">
        <v>1.143</v>
      </c>
      <c r="C47" s="5">
        <v>1.153</v>
      </c>
      <c r="D47" s="5">
        <v>0.85499999999999998</v>
      </c>
      <c r="E47" s="5">
        <v>0.91800000000000004</v>
      </c>
      <c r="F47" s="5"/>
      <c r="G47" s="5">
        <f t="shared" si="6"/>
        <v>99.767949999999999</v>
      </c>
      <c r="H47" s="5">
        <f t="shared" ref="H47:H67" si="7">LN(G47/G46)</f>
        <v>5.4995479444421068E-4</v>
      </c>
      <c r="I47" s="5"/>
      <c r="J47" s="5">
        <f>($H47-$I$67)^2</f>
        <v>1.736799895780446E-7</v>
      </c>
      <c r="K47" s="10"/>
    </row>
    <row r="48" spans="1:11" x14ac:dyDescent="0.2">
      <c r="A48" s="9">
        <v>43894</v>
      </c>
      <c r="B48" s="5">
        <v>0.84799999999999998</v>
      </c>
      <c r="C48" s="5">
        <v>0.85</v>
      </c>
      <c r="D48" s="5">
        <v>0.67500000000000004</v>
      </c>
      <c r="E48" s="5">
        <v>0.67500000000000004</v>
      </c>
      <c r="F48" s="5"/>
      <c r="G48" s="5">
        <f t="shared" si="6"/>
        <v>99.829374999999999</v>
      </c>
      <c r="H48" s="5">
        <f t="shared" si="7"/>
        <v>6.1548923001977665E-4</v>
      </c>
      <c r="I48" s="5"/>
      <c r="J48" s="5">
        <f t="shared" ref="J48:J67" si="8">($H48-$I$67)^2</f>
        <v>2.3259761378375035E-7</v>
      </c>
      <c r="K48" s="10"/>
    </row>
    <row r="49" spans="1:11" x14ac:dyDescent="0.2">
      <c r="A49" s="9">
        <v>43895</v>
      </c>
      <c r="B49" s="5">
        <v>0.65500000000000003</v>
      </c>
      <c r="C49" s="5">
        <v>0.65500000000000003</v>
      </c>
      <c r="D49" s="5">
        <v>0.57799999999999996</v>
      </c>
      <c r="E49" s="5">
        <v>0.59499999999999997</v>
      </c>
      <c r="F49" s="5"/>
      <c r="G49" s="5">
        <f t="shared" si="6"/>
        <v>99.849597222222229</v>
      </c>
      <c r="H49" s="5">
        <f t="shared" si="7"/>
        <v>2.0254733952522759E-4</v>
      </c>
      <c r="I49" s="5"/>
      <c r="J49" s="5">
        <f t="shared" si="8"/>
        <v>4.8082932308926357E-9</v>
      </c>
      <c r="K49" s="10"/>
    </row>
    <row r="50" spans="1:11" x14ac:dyDescent="0.2">
      <c r="A50" s="9">
        <v>43896</v>
      </c>
      <c r="B50" s="5">
        <v>0.40300000000000002</v>
      </c>
      <c r="C50" s="5">
        <v>0.42799999999999999</v>
      </c>
      <c r="D50" s="5">
        <v>0.32500000000000001</v>
      </c>
      <c r="E50" s="5">
        <v>0.41499999999999998</v>
      </c>
      <c r="F50" s="5"/>
      <c r="G50" s="5">
        <f t="shared" si="6"/>
        <v>99.895097222222219</v>
      </c>
      <c r="H50" s="5">
        <f t="shared" si="7"/>
        <v>4.5558157039942413E-4</v>
      </c>
      <c r="I50" s="5"/>
      <c r="J50" s="5">
        <f t="shared" si="8"/>
        <v>1.0392634249186274E-7</v>
      </c>
      <c r="K50" s="10"/>
    </row>
    <row r="51" spans="1:11" x14ac:dyDescent="0.2">
      <c r="A51" s="9">
        <v>43899</v>
      </c>
      <c r="B51" s="5">
        <v>0.23499999999999999</v>
      </c>
      <c r="C51" s="5">
        <v>0.36299999999999999</v>
      </c>
      <c r="D51" s="5">
        <v>0.17799999999999999</v>
      </c>
      <c r="E51" s="5">
        <v>0.33</v>
      </c>
      <c r="F51" s="5"/>
      <c r="G51" s="5">
        <f t="shared" si="6"/>
        <v>99.916583333333335</v>
      </c>
      <c r="H51" s="5">
        <f t="shared" si="7"/>
        <v>2.1506361524198405E-4</v>
      </c>
      <c r="I51" s="5"/>
      <c r="J51" s="5">
        <f t="shared" si="8"/>
        <v>6.7007540083708975E-9</v>
      </c>
      <c r="K51" s="10"/>
    </row>
    <row r="52" spans="1:11" x14ac:dyDescent="0.2">
      <c r="A52" s="9">
        <v>43900</v>
      </c>
      <c r="B52" s="5">
        <v>0.39800000000000002</v>
      </c>
      <c r="C52" s="5">
        <v>0.4</v>
      </c>
      <c r="D52" s="5">
        <v>0.378</v>
      </c>
      <c r="E52" s="5">
        <v>0.39</v>
      </c>
      <c r="F52" s="5"/>
      <c r="G52" s="5">
        <f t="shared" si="6"/>
        <v>99.901416666666663</v>
      </c>
      <c r="H52" s="5">
        <f t="shared" si="7"/>
        <v>-1.5180480933446678E-4</v>
      </c>
      <c r="I52" s="5"/>
      <c r="J52" s="5">
        <f t="shared" si="8"/>
        <v>8.1230866060334446E-8</v>
      </c>
      <c r="K52" s="10"/>
    </row>
    <row r="53" spans="1:11" x14ac:dyDescent="0.2">
      <c r="A53" s="9">
        <v>43901</v>
      </c>
      <c r="B53" s="5">
        <v>0.375</v>
      </c>
      <c r="C53" s="5">
        <v>0.41</v>
      </c>
      <c r="D53" s="5">
        <v>0.35</v>
      </c>
      <c r="E53" s="5">
        <v>0.36799999999999999</v>
      </c>
      <c r="F53" s="5"/>
      <c r="G53" s="5">
        <f t="shared" si="6"/>
        <v>99.906977777777783</v>
      </c>
      <c r="H53" s="5">
        <f t="shared" si="7"/>
        <v>5.5664439204623057E-5</v>
      </c>
      <c r="I53" s="5"/>
      <c r="J53" s="5">
        <f t="shared" si="8"/>
        <v>6.0126132888949735E-9</v>
      </c>
      <c r="K53" s="10"/>
    </row>
    <row r="54" spans="1:11" x14ac:dyDescent="0.2">
      <c r="A54" s="9">
        <v>43902</v>
      </c>
      <c r="B54" s="5">
        <v>0.16500000000000001</v>
      </c>
      <c r="C54" s="5">
        <v>0.28299999999999997</v>
      </c>
      <c r="D54" s="5">
        <v>0.155</v>
      </c>
      <c r="E54" s="5">
        <v>0.27300000000000002</v>
      </c>
      <c r="F54" s="5"/>
      <c r="G54" s="5">
        <f t="shared" si="6"/>
        <v>99.930991666666671</v>
      </c>
      <c r="H54" s="5">
        <f t="shared" si="7"/>
        <v>2.4033359697582922E-4</v>
      </c>
      <c r="I54" s="5"/>
      <c r="J54" s="5">
        <f t="shared" si="8"/>
        <v>1.1476433058201077E-8</v>
      </c>
      <c r="K54" s="10"/>
    </row>
    <row r="55" spans="1:11" x14ac:dyDescent="0.2">
      <c r="A55" s="9">
        <v>43903</v>
      </c>
      <c r="B55" s="5">
        <v>0.25800000000000001</v>
      </c>
      <c r="C55" s="5">
        <v>0.27</v>
      </c>
      <c r="D55" s="5">
        <v>0.23</v>
      </c>
      <c r="E55" s="5">
        <v>0.24299999999999999</v>
      </c>
      <c r="F55" s="5"/>
      <c r="G55" s="5">
        <f t="shared" si="6"/>
        <v>99.938575</v>
      </c>
      <c r="H55" s="5">
        <f t="shared" si="7"/>
        <v>7.5882821616622112E-5</v>
      </c>
      <c r="I55" s="5"/>
      <c r="J55" s="5">
        <f t="shared" si="8"/>
        <v>3.2858873720639556E-9</v>
      </c>
      <c r="K55" s="10"/>
    </row>
    <row r="56" spans="1:11" x14ac:dyDescent="0.2">
      <c r="A56" s="9">
        <v>43906</v>
      </c>
      <c r="B56" s="5">
        <v>0.13</v>
      </c>
      <c r="C56" s="5">
        <v>0.21</v>
      </c>
      <c r="D56" s="5">
        <v>0.115</v>
      </c>
      <c r="E56" s="5">
        <v>0.185</v>
      </c>
      <c r="F56" s="5"/>
      <c r="G56" s="5">
        <f t="shared" si="6"/>
        <v>99.95323611111111</v>
      </c>
      <c r="H56" s="5">
        <f t="shared" si="7"/>
        <v>1.4669046276480696E-4</v>
      </c>
      <c r="I56" s="5"/>
      <c r="J56" s="5">
        <f t="shared" si="8"/>
        <v>1.8184471125305898E-10</v>
      </c>
      <c r="K56" s="10"/>
    </row>
    <row r="57" spans="1:11" x14ac:dyDescent="0.2">
      <c r="A57" s="9">
        <v>43907</v>
      </c>
      <c r="B57" s="5">
        <v>0.23499999999999999</v>
      </c>
      <c r="C57" s="5">
        <v>0.23499999999999999</v>
      </c>
      <c r="D57" s="5">
        <v>0.14299999999999999</v>
      </c>
      <c r="E57" s="5">
        <v>0.16500000000000001</v>
      </c>
      <c r="F57" s="5"/>
      <c r="G57" s="5">
        <f t="shared" si="6"/>
        <v>99.958291666666668</v>
      </c>
      <c r="H57" s="5">
        <f t="shared" si="7"/>
        <v>5.0577929275239238E-5</v>
      </c>
      <c r="I57" s="5"/>
      <c r="J57" s="5">
        <f t="shared" si="8"/>
        <v>6.8273124384878743E-9</v>
      </c>
      <c r="K57" s="10"/>
    </row>
    <row r="58" spans="1:11" x14ac:dyDescent="0.2">
      <c r="A58" s="9">
        <v>43908</v>
      </c>
      <c r="B58" s="5">
        <v>0.1</v>
      </c>
      <c r="C58" s="5">
        <v>0.1</v>
      </c>
      <c r="D58" s="5">
        <v>-1.2999999999999999E-2</v>
      </c>
      <c r="E58" s="5">
        <v>3.0000000000000001E-3</v>
      </c>
      <c r="F58" s="5"/>
      <c r="G58" s="5">
        <f t="shared" si="6"/>
        <v>99.999241666666663</v>
      </c>
      <c r="H58" s="5">
        <f t="shared" si="7"/>
        <v>4.0958697469234287E-4</v>
      </c>
      <c r="I58" s="5"/>
      <c r="J58" s="5">
        <f t="shared" si="8"/>
        <v>7.6386729605854825E-8</v>
      </c>
      <c r="K58" s="10"/>
    </row>
    <row r="59" spans="1:11" x14ac:dyDescent="0.2">
      <c r="A59" s="9">
        <v>43909</v>
      </c>
      <c r="B59" s="5">
        <v>-3.3000000000000002E-2</v>
      </c>
      <c r="C59" s="5">
        <v>-1.7999999999999999E-2</v>
      </c>
      <c r="D59" s="5">
        <v>-0.04</v>
      </c>
      <c r="E59" s="5">
        <v>-2.8000000000000001E-2</v>
      </c>
      <c r="F59" s="5"/>
      <c r="G59" s="5">
        <f t="shared" si="6"/>
        <v>100.00707777777778</v>
      </c>
      <c r="H59" s="5">
        <f t="shared" si="7"/>
        <v>7.8358635236087633E-5</v>
      </c>
      <c r="I59" s="5"/>
      <c r="J59" s="5">
        <f t="shared" si="8"/>
        <v>3.008176579502694E-9</v>
      </c>
      <c r="K59" s="10"/>
    </row>
    <row r="60" spans="1:11" x14ac:dyDescent="0.2">
      <c r="A60" s="9">
        <v>43910</v>
      </c>
      <c r="B60" s="5">
        <v>-4.4999999999999998E-2</v>
      </c>
      <c r="C60" s="5">
        <v>-2.3E-2</v>
      </c>
      <c r="D60" s="5">
        <v>-4.4999999999999998E-2</v>
      </c>
      <c r="E60" s="5">
        <v>-3.3000000000000002E-2</v>
      </c>
      <c r="F60" s="5"/>
      <c r="G60" s="5">
        <f t="shared" si="6"/>
        <v>100.00834166666667</v>
      </c>
      <c r="H60" s="5">
        <f t="shared" si="7"/>
        <v>1.2637914540877352E-5</v>
      </c>
      <c r="I60" s="5"/>
      <c r="J60" s="5">
        <f t="shared" si="8"/>
        <v>1.4536538278074623E-8</v>
      </c>
      <c r="K60" s="10"/>
    </row>
    <row r="61" spans="1:11" x14ac:dyDescent="0.2">
      <c r="A61" s="9">
        <v>43913</v>
      </c>
      <c r="B61" s="5">
        <v>-0.03</v>
      </c>
      <c r="C61" s="5">
        <v>-2.8000000000000001E-2</v>
      </c>
      <c r="D61" s="5">
        <v>-0.04</v>
      </c>
      <c r="E61" s="5">
        <v>-0.04</v>
      </c>
      <c r="F61" s="5"/>
      <c r="G61" s="5">
        <f t="shared" si="6"/>
        <v>100.01011111111112</v>
      </c>
      <c r="H61" s="5">
        <f t="shared" si="7"/>
        <v>1.7692812037304778E-5</v>
      </c>
      <c r="I61" s="5"/>
      <c r="J61" s="5">
        <f t="shared" si="8"/>
        <v>1.334317687885904E-8</v>
      </c>
      <c r="K61" s="10"/>
    </row>
    <row r="62" spans="1:11" x14ac:dyDescent="0.2">
      <c r="A62" s="9">
        <v>43914</v>
      </c>
      <c r="B62" s="5">
        <v>-3.0000000000000001E-3</v>
      </c>
      <c r="C62" s="5">
        <v>5.0000000000000001E-3</v>
      </c>
      <c r="D62" s="5">
        <v>-7.0000000000000007E-2</v>
      </c>
      <c r="E62" s="5">
        <v>-3.3000000000000002E-2</v>
      </c>
      <c r="F62" s="5"/>
      <c r="G62" s="5">
        <f t="shared" si="6"/>
        <v>100.00834166666667</v>
      </c>
      <c r="H62" s="5">
        <f t="shared" si="7"/>
        <v>-1.7692812037305131E-5</v>
      </c>
      <c r="I62" s="5"/>
      <c r="J62" s="5">
        <f t="shared" si="8"/>
        <v>2.2770295087129286E-8</v>
      </c>
      <c r="K62" s="10"/>
    </row>
    <row r="63" spans="1:11" x14ac:dyDescent="0.2">
      <c r="A63" s="9">
        <v>43915</v>
      </c>
      <c r="B63" s="5">
        <v>-3.3000000000000002E-2</v>
      </c>
      <c r="C63" s="5">
        <v>3.39</v>
      </c>
      <c r="D63" s="5">
        <v>-0.23499999999999999</v>
      </c>
      <c r="E63" s="5">
        <v>-7.0000000000000007E-2</v>
      </c>
      <c r="F63" s="5"/>
      <c r="G63" s="5">
        <f t="shared" si="6"/>
        <v>100.01769444444444</v>
      </c>
      <c r="H63" s="5">
        <f t="shared" si="7"/>
        <v>9.351560393257283E-5</v>
      </c>
      <c r="I63" s="5"/>
      <c r="J63" s="5">
        <f t="shared" si="8"/>
        <v>1.5752864062148399E-9</v>
      </c>
      <c r="K63" s="10"/>
    </row>
    <row r="64" spans="1:11" x14ac:dyDescent="0.2">
      <c r="A64" s="9">
        <v>43916</v>
      </c>
      <c r="B64" s="5">
        <v>-0.10299999999999999</v>
      </c>
      <c r="C64" s="5">
        <v>-0.1</v>
      </c>
      <c r="D64" s="5">
        <v>-0.123</v>
      </c>
      <c r="E64" s="5">
        <v>-0.105</v>
      </c>
      <c r="F64" s="5"/>
      <c r="G64" s="5">
        <f t="shared" si="6"/>
        <v>100.02654166666666</v>
      </c>
      <c r="H64" s="5">
        <f t="shared" si="7"/>
        <v>8.8452658271693529E-5</v>
      </c>
      <c r="I64" s="5"/>
      <c r="J64" s="5">
        <f t="shared" si="8"/>
        <v>2.002815214977517E-9</v>
      </c>
      <c r="K64" s="10"/>
    </row>
    <row r="65" spans="1:11" x14ac:dyDescent="0.2">
      <c r="A65" s="9">
        <v>43917</v>
      </c>
      <c r="B65" s="5">
        <v>-0.108</v>
      </c>
      <c r="C65" s="5">
        <v>-5.8000000000000003E-2</v>
      </c>
      <c r="D65" s="5">
        <v>-0.108</v>
      </c>
      <c r="E65" s="5">
        <v>-5.8000000000000003E-2</v>
      </c>
      <c r="F65" s="5"/>
      <c r="G65" s="5">
        <f t="shared" si="6"/>
        <v>100.01466111111111</v>
      </c>
      <c r="H65" s="5">
        <f t="shared" si="7"/>
        <v>-1.1878108514185498E-4</v>
      </c>
      <c r="I65" s="5"/>
      <c r="J65" s="5">
        <f t="shared" si="8"/>
        <v>6.3497229926021337E-8</v>
      </c>
      <c r="K65" s="10"/>
    </row>
    <row r="66" spans="1:11" x14ac:dyDescent="0.2">
      <c r="A66" s="9">
        <v>43920</v>
      </c>
      <c r="B66" s="5">
        <v>-4.2999999999999997E-2</v>
      </c>
      <c r="C66" s="5">
        <v>0.02</v>
      </c>
      <c r="D66" s="5">
        <v>-5.2999999999999999E-2</v>
      </c>
      <c r="E66" s="5">
        <v>1.2999999999999999E-2</v>
      </c>
      <c r="F66" s="5"/>
      <c r="G66" s="5">
        <f t="shared" si="6"/>
        <v>99.996713888888891</v>
      </c>
      <c r="H66" s="5">
        <f t="shared" si="7"/>
        <v>-1.7946201580171147E-4</v>
      </c>
      <c r="I66" s="5"/>
      <c r="J66" s="5">
        <f t="shared" si="8"/>
        <v>9.7760964065052249E-8</v>
      </c>
      <c r="K66" s="10"/>
    </row>
    <row r="67" spans="1:11" ht="17" thickBot="1" x14ac:dyDescent="0.25">
      <c r="A67" s="11">
        <v>43921</v>
      </c>
      <c r="B67" s="12">
        <v>7.0000000000000007E-2</v>
      </c>
      <c r="C67" s="12">
        <v>7.0000000000000007E-2</v>
      </c>
      <c r="D67" s="12">
        <v>2.8000000000000001E-2</v>
      </c>
      <c r="E67" s="12">
        <v>0.03</v>
      </c>
      <c r="F67" s="12"/>
      <c r="G67" s="12">
        <f t="shared" si="6"/>
        <v>99.992416666666671</v>
      </c>
      <c r="H67" s="12">
        <f t="shared" si="7"/>
        <v>-4.297455777662793E-5</v>
      </c>
      <c r="I67" s="12">
        <f>AVERAGE(H47:H67)</f>
        <v>1.3320548181365027E-4</v>
      </c>
      <c r="J67" s="5">
        <f t="shared" si="8"/>
        <v>3.1039406350031993E-8</v>
      </c>
      <c r="K67" s="13">
        <f>SQRT(SUM(J47:J67)/20)*100*SQRT(252)</f>
        <v>0.34718542541435726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T-Bill 13 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Connor Hogendorn</cp:lastModifiedBy>
  <dcterms:created xsi:type="dcterms:W3CDTF">2020-07-07T18:41:02Z</dcterms:created>
  <dcterms:modified xsi:type="dcterms:W3CDTF">2022-06-08T21:01:06Z</dcterms:modified>
</cp:coreProperties>
</file>