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niwa.uwa.edu.au\userhome\Students9\20163079\My Documents\CITS2401\Labs\"/>
    </mc:Choice>
  </mc:AlternateContent>
  <bookViews>
    <workbookView xWindow="0" yWindow="0" windowWidth="21570" windowHeight="8160"/>
  </bookViews>
  <sheets>
    <sheet name="Sheet1" sheetId="1" r:id="rId1"/>
  </sheets>
  <definedNames>
    <definedName name="Annual_Interest">Sheet1!$B$3</definedName>
    <definedName name="Current_Balance">Table1[Current Balance]</definedName>
    <definedName name="Date">Table1[Date]</definedName>
    <definedName name="Extra_Monthly_Payment">Sheet1!$B$6</definedName>
    <definedName name="Interest">Table1[Interest]</definedName>
    <definedName name="Loan_Amount">Sheet1!$B$2</definedName>
    <definedName name="Monthly_Payment">Sheet1!$B$5</definedName>
    <definedName name="Monthly_Payments">Table1[Monthly Payments]</definedName>
    <definedName name="Principal">Table1[Principal]</definedName>
    <definedName name="Total_Amount_Paid">Sheet1!$B$8</definedName>
    <definedName name="Years">Sheet1!$B$4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E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C13" i="1" l="1"/>
  <c r="D13" i="1" s="1"/>
  <c r="E13" i="1" s="1"/>
  <c r="C14" i="1" l="1"/>
  <c r="D14" i="1" s="1"/>
  <c r="E14" i="1" s="1"/>
  <c r="C15" i="1" l="1"/>
  <c r="D15" i="1" s="1"/>
  <c r="E15" i="1" s="1"/>
  <c r="C16" i="1" l="1"/>
  <c r="D16" i="1" s="1"/>
  <c r="E16" i="1" s="1"/>
  <c r="C17" i="1" l="1"/>
  <c r="D17" i="1" s="1"/>
  <c r="E17" i="1" s="1"/>
  <c r="C18" i="1" l="1"/>
  <c r="D18" i="1" s="1"/>
  <c r="E18" i="1" s="1"/>
  <c r="C19" i="1" l="1"/>
  <c r="D19" i="1" s="1"/>
  <c r="E19" i="1" s="1"/>
  <c r="C20" i="1" l="1"/>
  <c r="D20" i="1" s="1"/>
  <c r="E20" i="1" s="1"/>
  <c r="C21" i="1" l="1"/>
  <c r="D21" i="1" s="1"/>
  <c r="E21" i="1" s="1"/>
  <c r="C22" i="1" l="1"/>
  <c r="D22" i="1" s="1"/>
  <c r="E22" i="1" s="1"/>
  <c r="C23" i="1" l="1"/>
  <c r="D23" i="1" s="1"/>
  <c r="E23" i="1" s="1"/>
  <c r="C24" i="1" l="1"/>
  <c r="D24" i="1" s="1"/>
  <c r="E24" i="1" s="1"/>
  <c r="C25" i="1" l="1"/>
  <c r="D25" i="1" s="1"/>
  <c r="E25" i="1" s="1"/>
  <c r="C26" i="1" l="1"/>
  <c r="D26" i="1" s="1"/>
  <c r="E26" i="1" s="1"/>
  <c r="E27" i="1" l="1"/>
  <c r="C27" i="1"/>
  <c r="D27" i="1" s="1"/>
</calcChain>
</file>

<file path=xl/sharedStrings.xml><?xml version="1.0" encoding="utf-8"?>
<sst xmlns="http://schemas.openxmlformats.org/spreadsheetml/2006/main" count="12" uniqueCount="12">
  <si>
    <t>Loan Amount</t>
  </si>
  <si>
    <t>Annual Interest</t>
  </si>
  <si>
    <t>Years</t>
  </si>
  <si>
    <t>Monthly Payment</t>
  </si>
  <si>
    <t>Extra Monthly Payment</t>
  </si>
  <si>
    <t>Total Amount Paid:</t>
  </si>
  <si>
    <t>Mortgage Calculator</t>
  </si>
  <si>
    <t>Date</t>
  </si>
  <si>
    <t>Monthly Payments</t>
  </si>
  <si>
    <t>Interest</t>
  </si>
  <si>
    <t>Principal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</si>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</sst>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E27" totalsRowShown="0">
  <autoFilter ref="A10:E27"/>
  <tableColumns count="5">
    <tableColumn id="1" name="Date"/>
    <tableColumn id="2" name="Monthly Payments" dataDxfId="3">
      <calculatedColumnFormula>Monthly_Payment+Extra_Monthly_Payment</calculatedColumnFormula>
    </tableColumn>
    <tableColumn id="3" name="Interest" dataDxfId="0">
      <calculatedColumnFormula>E10*(Annual_Interest/12)</calculatedColumnFormula>
    </tableColumn>
    <tableColumn id="4" name="Principal" dataDxfId="2">
      <calculatedColumnFormula>Monthly_Payment-Interest</calculatedColumnFormula>
    </tableColumn>
    <tableColumn id="5" name="Current Balance" dataDxfId="1">
      <calculatedColumnFormula>E10-Principal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14" sqref="F14"/>
    </sheetView>
  </sheetViews>
  <sheetFormatPr defaultRowHeight="15" x14ac:dyDescent="0.25"/>
  <cols>
    <col min="1" max="5" width="11" customWidth="1"/>
  </cols>
  <sheetData>
    <row r="1" spans="1:5" x14ac:dyDescent="0.25">
      <c r="A1" t="s">
        <v>6</v>
      </c>
    </row>
    <row r="2" spans="1:5" x14ac:dyDescent="0.25">
      <c r="A2" t="s">
        <v>0</v>
      </c>
      <c r="B2" s="1">
        <v>200000</v>
      </c>
    </row>
    <row r="3" spans="1:5" x14ac:dyDescent="0.25">
      <c r="A3" t="s">
        <v>1</v>
      </c>
      <c r="B3" s="2">
        <v>5.8000000000000003E-2</v>
      </c>
    </row>
    <row r="4" spans="1:5" x14ac:dyDescent="0.25">
      <c r="A4" t="s">
        <v>2</v>
      </c>
      <c r="B4">
        <v>30</v>
      </c>
    </row>
    <row r="5" spans="1:5" x14ac:dyDescent="0.25">
      <c r="A5" t="s">
        <v>3</v>
      </c>
      <c r="B5" s="3">
        <f>-PMT(Annual_Interest/12,30*12,Loan_Amount)</f>
        <v>1173.5060761456191</v>
      </c>
    </row>
    <row r="6" spans="1:5" x14ac:dyDescent="0.25">
      <c r="A6" t="s">
        <v>4</v>
      </c>
    </row>
    <row r="8" spans="1:5" x14ac:dyDescent="0.25">
      <c r="A8" t="s">
        <v>5</v>
      </c>
    </row>
    <row r="10" spans="1:5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</row>
    <row r="11" spans="1:5" x14ac:dyDescent="0.25">
      <c r="E11">
        <f>Loan_Amount</f>
        <v>200000</v>
      </c>
    </row>
    <row r="12" spans="1:5" x14ac:dyDescent="0.25">
      <c r="A12" s="4">
        <v>40909</v>
      </c>
      <c r="B12">
        <f>Monthly_Payment+Extra_Monthly_Payment</f>
        <v>1173.5060761456191</v>
      </c>
      <c r="C12">
        <f>E11*(Annual_Interest/12)</f>
        <v>966.66666666666674</v>
      </c>
      <c r="D12">
        <f>Monthly_Payment-Interest</f>
        <v>206.83940947895235</v>
      </c>
      <c r="E12">
        <f>E11-Principal</f>
        <v>199793.16059052106</v>
      </c>
    </row>
    <row r="13" spans="1:5" x14ac:dyDescent="0.25">
      <c r="A13" s="4">
        <v>40940</v>
      </c>
      <c r="B13">
        <f>Monthly_Payment+Extra_Monthly_Payment</f>
        <v>1173.5060761456191</v>
      </c>
      <c r="C13">
        <f>E12*(Annual_Interest/12)</f>
        <v>965.66694285418521</v>
      </c>
      <c r="D13">
        <f>Monthly_Payment-Interest</f>
        <v>207.83913329143388</v>
      </c>
      <c r="E13">
        <f>E12-Principal</f>
        <v>199585.32145722961</v>
      </c>
    </row>
    <row r="14" spans="1:5" x14ac:dyDescent="0.25">
      <c r="A14" s="4">
        <v>40969</v>
      </c>
      <c r="B14">
        <f>Monthly_Payment+Extra_Monthly_Payment</f>
        <v>1173.5060761456191</v>
      </c>
      <c r="C14">
        <f>E13*(Annual_Interest/12)</f>
        <v>964.66238704327657</v>
      </c>
      <c r="D14">
        <f>Monthly_Payment-Interest</f>
        <v>208.84368910234252</v>
      </c>
      <c r="E14">
        <f>E13-Principal</f>
        <v>199376.47776812728</v>
      </c>
    </row>
    <row r="15" spans="1:5" x14ac:dyDescent="0.25">
      <c r="A15" s="4">
        <v>41000</v>
      </c>
      <c r="B15">
        <f>Monthly_Payment+Extra_Monthly_Payment</f>
        <v>1173.5060761456191</v>
      </c>
      <c r="C15">
        <f>E14*(Annual_Interest/12)</f>
        <v>963.65297587928194</v>
      </c>
      <c r="D15">
        <f>Monthly_Payment-Interest</f>
        <v>209.85310026633715</v>
      </c>
      <c r="E15">
        <f>E14-Principal</f>
        <v>199166.62466786095</v>
      </c>
    </row>
    <row r="16" spans="1:5" x14ac:dyDescent="0.25">
      <c r="A16" s="4">
        <v>41030</v>
      </c>
      <c r="B16">
        <f>Monthly_Payment+Extra_Monthly_Payment</f>
        <v>1173.5060761456191</v>
      </c>
      <c r="C16">
        <f>E15*(Annual_Interest/12)</f>
        <v>962.63868589466131</v>
      </c>
      <c r="D16">
        <f>Monthly_Payment-Interest</f>
        <v>210.86739025095778</v>
      </c>
      <c r="E16">
        <f>E15-Principal</f>
        <v>198955.75727760998</v>
      </c>
    </row>
    <row r="17" spans="1:5" x14ac:dyDescent="0.25">
      <c r="A17" s="4">
        <v>41061</v>
      </c>
      <c r="B17">
        <f>Monthly_Payment+Extra_Monthly_Payment</f>
        <v>1173.5060761456191</v>
      </c>
      <c r="C17">
        <f>E16*(Annual_Interest/12)</f>
        <v>961.61949350844827</v>
      </c>
      <c r="D17">
        <f>Monthly_Payment-Interest</f>
        <v>211.88658263717082</v>
      </c>
      <c r="E17">
        <f>E16-Principal</f>
        <v>198743.87069497281</v>
      </c>
    </row>
    <row r="18" spans="1:5" x14ac:dyDescent="0.25">
      <c r="A18" s="4">
        <v>41091</v>
      </c>
      <c r="B18">
        <f>Monthly_Payment+Extra_Monthly_Payment</f>
        <v>1173.5060761456191</v>
      </c>
      <c r="C18">
        <f>E17*(Annual_Interest/12)</f>
        <v>960.59537502570197</v>
      </c>
      <c r="D18">
        <f>Monthly_Payment-Interest</f>
        <v>212.91070111991712</v>
      </c>
      <c r="E18">
        <f>E17-Principal</f>
        <v>198530.95999385288</v>
      </c>
    </row>
    <row r="19" spans="1:5" x14ac:dyDescent="0.25">
      <c r="A19" s="4">
        <v>41122</v>
      </c>
      <c r="B19">
        <f>Monthly_Payment+Extra_Monthly_Payment</f>
        <v>1173.5060761456191</v>
      </c>
      <c r="C19">
        <f>E18*(Annual_Interest/12)</f>
        <v>959.56630663695569</v>
      </c>
      <c r="D19">
        <f>Monthly_Payment-Interest</f>
        <v>213.9397695086634</v>
      </c>
      <c r="E19">
        <f>E18-Principal</f>
        <v>198317.02022434422</v>
      </c>
    </row>
    <row r="20" spans="1:5" x14ac:dyDescent="0.25">
      <c r="A20" s="4">
        <v>41153</v>
      </c>
      <c r="B20">
        <f>Monthly_Payment+Extra_Monthly_Payment</f>
        <v>1173.5060761456191</v>
      </c>
      <c r="C20">
        <f>E19*(Annual_Interest/12)</f>
        <v>958.53226441766378</v>
      </c>
      <c r="D20">
        <f>Monthly_Payment-Interest</f>
        <v>214.97381172795531</v>
      </c>
      <c r="E20">
        <f>E19-Principal</f>
        <v>198102.04641261627</v>
      </c>
    </row>
    <row r="21" spans="1:5" x14ac:dyDescent="0.25">
      <c r="A21" s="4">
        <v>41183</v>
      </c>
      <c r="B21">
        <f>Monthly_Payment+Extra_Monthly_Payment</f>
        <v>1173.5060761456191</v>
      </c>
      <c r="C21">
        <f>E20*(Annual_Interest/12)</f>
        <v>957.49322432764541</v>
      </c>
      <c r="D21">
        <f>Monthly_Payment-Interest</f>
        <v>216.01285181797368</v>
      </c>
      <c r="E21">
        <f>E20-Principal</f>
        <v>197886.0335607983</v>
      </c>
    </row>
    <row r="22" spans="1:5" x14ac:dyDescent="0.25">
      <c r="A22" s="4">
        <v>41214</v>
      </c>
      <c r="B22">
        <f>Monthly_Payment+Extra_Monthly_Payment</f>
        <v>1173.5060761456191</v>
      </c>
      <c r="C22">
        <f>E21*(Annual_Interest/12)</f>
        <v>956.44916221052517</v>
      </c>
      <c r="D22">
        <f>Monthly_Payment-Interest</f>
        <v>217.05691393509392</v>
      </c>
      <c r="E22">
        <f>E21-Principal</f>
        <v>197668.97664686322</v>
      </c>
    </row>
    <row r="23" spans="1:5" x14ac:dyDescent="0.25">
      <c r="A23" s="4">
        <v>41244</v>
      </c>
      <c r="B23">
        <f>Monthly_Payment+Extra_Monthly_Payment</f>
        <v>1173.5060761456191</v>
      </c>
      <c r="C23">
        <f>E22*(Annual_Interest/12)</f>
        <v>955.40005379317222</v>
      </c>
      <c r="D23">
        <f>Monthly_Payment-Interest</f>
        <v>218.10602235244687</v>
      </c>
      <c r="E23">
        <f>E22-Principal</f>
        <v>197450.87062451078</v>
      </c>
    </row>
    <row r="24" spans="1:5" x14ac:dyDescent="0.25">
      <c r="A24" s="4">
        <v>41275</v>
      </c>
      <c r="B24">
        <f>Monthly_Payment+Extra_Monthly_Payment</f>
        <v>1173.5060761456191</v>
      </c>
      <c r="C24">
        <f>E23*(Annual_Interest/12)</f>
        <v>954.34587468513541</v>
      </c>
      <c r="D24">
        <f>Monthly_Payment-Interest</f>
        <v>219.16020146048368</v>
      </c>
      <c r="E24">
        <f>E23-Principal</f>
        <v>197231.7104230503</v>
      </c>
    </row>
    <row r="25" spans="1:5" x14ac:dyDescent="0.25">
      <c r="A25" s="4">
        <v>41306</v>
      </c>
      <c r="B25">
        <f>Monthly_Payment+Extra_Monthly_Payment</f>
        <v>1173.5060761456191</v>
      </c>
      <c r="C25">
        <f>E24*(Annual_Interest/12)</f>
        <v>953.28660037807651</v>
      </c>
      <c r="D25">
        <f>Monthly_Payment-Interest</f>
        <v>220.21947576754258</v>
      </c>
      <c r="E25">
        <f>E24-Principal</f>
        <v>197011.49094728276</v>
      </c>
    </row>
    <row r="26" spans="1:5" x14ac:dyDescent="0.25">
      <c r="A26" s="4">
        <v>41334</v>
      </c>
      <c r="B26">
        <f>Monthly_Payment+Extra_Monthly_Payment</f>
        <v>1173.5060761456191</v>
      </c>
      <c r="C26">
        <f>E25*(Annual_Interest/12)</f>
        <v>952.22220624520003</v>
      </c>
      <c r="D26">
        <f>Monthly_Payment-Interest</f>
        <v>221.28386990041906</v>
      </c>
      <c r="E26">
        <f>E25-Principal</f>
        <v>196790.20707738234</v>
      </c>
    </row>
    <row r="27" spans="1:5" x14ac:dyDescent="0.25">
      <c r="A27" s="4">
        <v>41365</v>
      </c>
      <c r="B27">
        <f>Monthly_Payment+Extra_Monthly_Payment</f>
        <v>1173.5060761456191</v>
      </c>
      <c r="C27">
        <f>E26*(Annual_Interest/12)</f>
        <v>951.15266754068136</v>
      </c>
      <c r="D27">
        <f>Monthly_Payment-Interest</f>
        <v>222.35340860493773</v>
      </c>
      <c r="E27">
        <f>E26-Principal</f>
        <v>196567.85366877739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Annual_Interest</vt:lpstr>
      <vt:lpstr>Current_Balance</vt:lpstr>
      <vt:lpstr>Date</vt:lpstr>
      <vt:lpstr>Extra_Monthly_Payment</vt:lpstr>
      <vt:lpstr>Interest</vt:lpstr>
      <vt:lpstr>Loan_Amount</vt:lpstr>
      <vt:lpstr>Monthly_Payment</vt:lpstr>
      <vt:lpstr>Monthly_Payments</vt:lpstr>
      <vt:lpstr>Principal</vt:lpstr>
      <vt:lpstr>Total_Amount_Paid</vt:lpstr>
      <vt:lpstr>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Ng</dc:creator>
  <cp:lastModifiedBy>Joshua Ng</cp:lastModifiedBy>
  <dcterms:created xsi:type="dcterms:W3CDTF">2017-10-17T02:51:03Z</dcterms:created>
  <dcterms:modified xsi:type="dcterms:W3CDTF">2017-10-17T03:10:10Z</dcterms:modified>
</cp:coreProperties>
</file>