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niwa.uwa.edu.au\userhome\Students9\20163079\My Documents\CITS2401\Labs\"/>
    </mc:Choice>
  </mc:AlternateContent>
  <bookViews>
    <workbookView xWindow="0" yWindow="0" windowWidth="21570" windowHeight="8160"/>
  </bookViews>
  <sheets>
    <sheet name="Sheet1" sheetId="1" r:id="rId1"/>
  </sheets>
  <definedNames>
    <definedName name="Annual_Interest">Sheet1!$B$3</definedName>
    <definedName name="Current_Balance">Table1[Current Balance]</definedName>
    <definedName name="Date">Table1[Date]</definedName>
    <definedName name="Extra_Monthly_Payment">Sheet1!$B$6</definedName>
    <definedName name="Interest">Table1[Interest]</definedName>
    <definedName name="JanTwelve">Sheet1!$E$108</definedName>
    <definedName name="Loan_Amount">Sheet1!$B$2</definedName>
    <definedName name="Monthly_Payment">Sheet1!$B$5</definedName>
    <definedName name="Monthly_Payments">Table1[Monthly Payments]</definedName>
    <definedName name="Principal">Table1[Principal]</definedName>
    <definedName name="Total_Amount_Paid">Sheet1!$B$8</definedName>
    <definedName name="Years">Sheet1!$B$4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C12" i="1"/>
  <c r="B12" i="1"/>
  <c r="D12" i="1" s="1"/>
  <c r="E12" i="1" s="1"/>
  <c r="E11" i="1"/>
  <c r="B5" i="1"/>
  <c r="C13" i="1" l="1"/>
  <c r="D13" i="1" l="1"/>
  <c r="E13" i="1" s="1"/>
  <c r="C14" i="1" s="1"/>
  <c r="D14" i="1" l="1"/>
  <c r="E14" i="1" s="1"/>
  <c r="C15" i="1" s="1"/>
  <c r="D15" i="1" l="1"/>
  <c r="E15" i="1" s="1"/>
  <c r="C16" i="1" s="1"/>
  <c r="D16" i="1" l="1"/>
  <c r="E16" i="1" s="1"/>
  <c r="C17" i="1" s="1"/>
  <c r="D17" i="1" l="1"/>
  <c r="E17" i="1" s="1"/>
  <c r="C18" i="1" s="1"/>
  <c r="D18" i="1" l="1"/>
  <c r="E18" i="1" s="1"/>
  <c r="C19" i="1" s="1"/>
  <c r="D19" i="1" l="1"/>
  <c r="E19" i="1" s="1"/>
  <c r="C20" i="1" s="1"/>
  <c r="D20" i="1" l="1"/>
  <c r="E20" i="1" s="1"/>
  <c r="C21" i="1" s="1"/>
  <c r="D21" i="1" l="1"/>
  <c r="E21" i="1" s="1"/>
  <c r="C22" i="1" s="1"/>
  <c r="D22" i="1" l="1"/>
  <c r="E22" i="1" s="1"/>
  <c r="C23" i="1" s="1"/>
  <c r="D23" i="1" l="1"/>
  <c r="E23" i="1" s="1"/>
  <c r="C24" i="1" s="1"/>
  <c r="D24" i="1" l="1"/>
  <c r="E24" i="1" s="1"/>
  <c r="C25" i="1" s="1"/>
  <c r="D25" i="1" l="1"/>
  <c r="E25" i="1" s="1"/>
  <c r="C26" i="1" s="1"/>
  <c r="D26" i="1" l="1"/>
  <c r="E26" i="1" s="1"/>
  <c r="C27" i="1" s="1"/>
  <c r="D27" i="1" l="1"/>
  <c r="E27" i="1" s="1"/>
  <c r="C28" i="1" s="1"/>
  <c r="D28" i="1" l="1"/>
  <c r="E28" i="1" s="1"/>
  <c r="C29" i="1" s="1"/>
  <c r="D29" i="1" l="1"/>
  <c r="E29" i="1" s="1"/>
  <c r="C30" i="1" s="1"/>
  <c r="D30" i="1" l="1"/>
  <c r="E30" i="1" s="1"/>
  <c r="C31" i="1" s="1"/>
  <c r="D31" i="1" l="1"/>
  <c r="E31" i="1" s="1"/>
  <c r="C32" i="1" s="1"/>
  <c r="D32" i="1" l="1"/>
  <c r="E32" i="1" s="1"/>
  <c r="C33" i="1" s="1"/>
  <c r="D33" i="1" l="1"/>
  <c r="E33" i="1" s="1"/>
  <c r="C34" i="1" s="1"/>
  <c r="D34" i="1" l="1"/>
  <c r="E34" i="1" s="1"/>
  <c r="C35" i="1" s="1"/>
  <c r="D35" i="1" l="1"/>
  <c r="E35" i="1" s="1"/>
  <c r="C36" i="1" s="1"/>
  <c r="D36" i="1" l="1"/>
  <c r="E36" i="1" s="1"/>
  <c r="C37" i="1" s="1"/>
  <c r="D37" i="1" l="1"/>
  <c r="E37" i="1" s="1"/>
  <c r="C38" i="1" s="1"/>
  <c r="D38" i="1" l="1"/>
  <c r="E38" i="1" s="1"/>
  <c r="C39" i="1" s="1"/>
  <c r="D39" i="1" l="1"/>
  <c r="E39" i="1" s="1"/>
  <c r="C40" i="1" s="1"/>
  <c r="D40" i="1" l="1"/>
  <c r="E40" i="1" s="1"/>
  <c r="C41" i="1" s="1"/>
  <c r="D41" i="1" l="1"/>
  <c r="E41" i="1" s="1"/>
  <c r="C42" i="1" s="1"/>
  <c r="D42" i="1" l="1"/>
  <c r="E42" i="1" s="1"/>
  <c r="C43" i="1" s="1"/>
  <c r="D43" i="1" l="1"/>
  <c r="E43" i="1" s="1"/>
  <c r="C44" i="1" s="1"/>
  <c r="D44" i="1" l="1"/>
  <c r="E44" i="1" s="1"/>
  <c r="C45" i="1" s="1"/>
  <c r="D45" i="1" l="1"/>
  <c r="E45" i="1" s="1"/>
  <c r="C46" i="1" s="1"/>
  <c r="D46" i="1" l="1"/>
  <c r="E46" i="1" s="1"/>
  <c r="C47" i="1" s="1"/>
  <c r="D47" i="1" l="1"/>
  <c r="E47" i="1" s="1"/>
  <c r="C48" i="1" s="1"/>
  <c r="D48" i="1" l="1"/>
  <c r="E48" i="1" s="1"/>
  <c r="C49" i="1" s="1"/>
  <c r="D49" i="1" l="1"/>
  <c r="E49" i="1" s="1"/>
  <c r="C50" i="1" s="1"/>
  <c r="D50" i="1" l="1"/>
  <c r="E50" i="1" s="1"/>
  <c r="C51" i="1" s="1"/>
  <c r="D51" i="1" l="1"/>
  <c r="E51" i="1" s="1"/>
  <c r="C52" i="1" s="1"/>
  <c r="D52" i="1" l="1"/>
  <c r="E52" i="1" s="1"/>
  <c r="C53" i="1" s="1"/>
  <c r="D53" i="1" l="1"/>
  <c r="E53" i="1" s="1"/>
  <c r="C54" i="1" s="1"/>
  <c r="D54" i="1" l="1"/>
  <c r="E54" i="1" s="1"/>
  <c r="C55" i="1" s="1"/>
  <c r="D55" i="1" l="1"/>
  <c r="E55" i="1" s="1"/>
  <c r="C56" i="1" s="1"/>
  <c r="D56" i="1" l="1"/>
  <c r="E56" i="1" s="1"/>
  <c r="C57" i="1" s="1"/>
  <c r="D57" i="1" l="1"/>
  <c r="E57" i="1" s="1"/>
  <c r="C58" i="1" s="1"/>
  <c r="D58" i="1" l="1"/>
  <c r="E58" i="1" s="1"/>
  <c r="C59" i="1" s="1"/>
  <c r="D59" i="1" l="1"/>
  <c r="E59" i="1" s="1"/>
  <c r="C60" i="1" s="1"/>
  <c r="D60" i="1" l="1"/>
  <c r="E60" i="1" s="1"/>
  <c r="C61" i="1" s="1"/>
  <c r="D61" i="1" l="1"/>
  <c r="E61" i="1" s="1"/>
  <c r="C62" i="1" s="1"/>
  <c r="D62" i="1" l="1"/>
  <c r="E62" i="1" s="1"/>
  <c r="C63" i="1" s="1"/>
  <c r="D63" i="1" l="1"/>
  <c r="E63" i="1" s="1"/>
  <c r="C64" i="1" s="1"/>
  <c r="D64" i="1" l="1"/>
  <c r="E64" i="1" s="1"/>
  <c r="C65" i="1" s="1"/>
  <c r="D65" i="1" l="1"/>
  <c r="E65" i="1" s="1"/>
  <c r="C66" i="1" s="1"/>
  <c r="D66" i="1" l="1"/>
  <c r="E66" i="1" s="1"/>
  <c r="C67" i="1" s="1"/>
  <c r="D67" i="1" l="1"/>
  <c r="E67" i="1" s="1"/>
  <c r="C68" i="1" s="1"/>
  <c r="D68" i="1" l="1"/>
  <c r="E68" i="1" s="1"/>
  <c r="C69" i="1" s="1"/>
  <c r="D69" i="1" l="1"/>
  <c r="E69" i="1" s="1"/>
  <c r="C70" i="1" s="1"/>
  <c r="D70" i="1" l="1"/>
  <c r="E70" i="1" s="1"/>
  <c r="C71" i="1" s="1"/>
  <c r="D71" i="1" l="1"/>
  <c r="E71" i="1" s="1"/>
  <c r="C72" i="1" s="1"/>
  <c r="D72" i="1" l="1"/>
  <c r="E72" i="1" s="1"/>
  <c r="C73" i="1" s="1"/>
  <c r="D73" i="1" l="1"/>
  <c r="E73" i="1" s="1"/>
  <c r="C74" i="1" s="1"/>
  <c r="D74" i="1" l="1"/>
  <c r="E74" i="1" s="1"/>
  <c r="C75" i="1" s="1"/>
  <c r="D75" i="1" l="1"/>
  <c r="E75" i="1" s="1"/>
  <c r="C76" i="1" s="1"/>
  <c r="D76" i="1" l="1"/>
  <c r="E76" i="1" s="1"/>
  <c r="C77" i="1" s="1"/>
  <c r="D77" i="1" l="1"/>
  <c r="E77" i="1" s="1"/>
  <c r="C78" i="1" s="1"/>
  <c r="D78" i="1" l="1"/>
  <c r="E78" i="1" s="1"/>
  <c r="C79" i="1" s="1"/>
  <c r="D79" i="1" l="1"/>
  <c r="E79" i="1" s="1"/>
  <c r="C80" i="1" s="1"/>
  <c r="D80" i="1" l="1"/>
  <c r="E80" i="1" s="1"/>
  <c r="C81" i="1" s="1"/>
  <c r="D81" i="1" l="1"/>
  <c r="E81" i="1" s="1"/>
  <c r="C82" i="1" s="1"/>
  <c r="D82" i="1" l="1"/>
  <c r="E82" i="1" s="1"/>
  <c r="C83" i="1" s="1"/>
  <c r="D83" i="1" l="1"/>
  <c r="E83" i="1" s="1"/>
  <c r="C84" i="1" s="1"/>
  <c r="D84" i="1" l="1"/>
  <c r="E84" i="1" s="1"/>
  <c r="C85" i="1" s="1"/>
  <c r="D85" i="1" l="1"/>
  <c r="E85" i="1" s="1"/>
  <c r="C86" i="1" s="1"/>
  <c r="D86" i="1" l="1"/>
  <c r="E86" i="1" s="1"/>
  <c r="C87" i="1" s="1"/>
  <c r="D87" i="1" l="1"/>
  <c r="E87" i="1" s="1"/>
  <c r="C88" i="1" s="1"/>
  <c r="D88" i="1" l="1"/>
  <c r="E88" i="1" s="1"/>
  <c r="C89" i="1" l="1"/>
  <c r="D89" i="1" s="1"/>
  <c r="E89" i="1" s="1"/>
  <c r="C90" i="1" l="1"/>
  <c r="D90" i="1" s="1"/>
  <c r="E90" i="1" s="1"/>
  <c r="C91" i="1" l="1"/>
  <c r="D91" i="1" s="1"/>
  <c r="E91" i="1" s="1"/>
  <c r="C92" i="1" l="1"/>
  <c r="D92" i="1" s="1"/>
  <c r="E92" i="1" s="1"/>
  <c r="C93" i="1" s="1"/>
  <c r="D93" i="1" l="1"/>
  <c r="E93" i="1" s="1"/>
  <c r="C94" i="1" l="1"/>
  <c r="D94" i="1" s="1"/>
  <c r="E94" i="1" s="1"/>
  <c r="C95" i="1" l="1"/>
  <c r="D95" i="1" s="1"/>
  <c r="E95" i="1" s="1"/>
  <c r="C96" i="1" s="1"/>
  <c r="D96" i="1" l="1"/>
  <c r="E96" i="1" s="1"/>
  <c r="C97" i="1" s="1"/>
  <c r="D97" i="1" l="1"/>
  <c r="E97" i="1" s="1"/>
  <c r="C98" i="1" s="1"/>
  <c r="D98" i="1" l="1"/>
  <c r="E98" i="1" s="1"/>
  <c r="C99" i="1" s="1"/>
  <c r="D99" i="1" l="1"/>
  <c r="E99" i="1" s="1"/>
  <c r="C100" i="1" s="1"/>
  <c r="D100" i="1" l="1"/>
  <c r="E100" i="1" s="1"/>
  <c r="C101" i="1" l="1"/>
  <c r="D101" i="1" s="1"/>
  <c r="E101" i="1" s="1"/>
  <c r="C102" i="1" s="1"/>
  <c r="D102" i="1" l="1"/>
  <c r="E102" i="1" s="1"/>
  <c r="C103" i="1" s="1"/>
  <c r="D103" i="1" l="1"/>
  <c r="E103" i="1" s="1"/>
  <c r="C104" i="1" s="1"/>
  <c r="D104" i="1" l="1"/>
  <c r="E104" i="1" s="1"/>
  <c r="C105" i="1" s="1"/>
  <c r="D105" i="1" l="1"/>
  <c r="E105" i="1" s="1"/>
  <c r="C106" i="1" s="1"/>
  <c r="D106" i="1" l="1"/>
  <c r="E106" i="1" s="1"/>
  <c r="C107" i="1" l="1"/>
  <c r="D107" i="1" s="1"/>
  <c r="E107" i="1" s="1"/>
  <c r="C108" i="1" s="1"/>
  <c r="D108" i="1" l="1"/>
  <c r="E108" i="1" s="1"/>
  <c r="D2" i="1" l="1"/>
  <c r="C109" i="1"/>
  <c r="D109" i="1" s="1"/>
  <c r="E109" i="1" s="1"/>
  <c r="C110" i="1" s="1"/>
  <c r="D110" i="1" l="1"/>
  <c r="E110" i="1" s="1"/>
  <c r="C111" i="1" l="1"/>
  <c r="D111" i="1" s="1"/>
  <c r="E111" i="1" s="1"/>
  <c r="C112" i="1" s="1"/>
  <c r="D112" i="1" l="1"/>
  <c r="E112" i="1" s="1"/>
  <c r="C113" i="1" l="1"/>
  <c r="D113" i="1" s="1"/>
  <c r="E113" i="1" s="1"/>
  <c r="C114" i="1" s="1"/>
  <c r="D114" i="1" l="1"/>
  <c r="E114" i="1" s="1"/>
  <c r="C115" i="1" s="1"/>
  <c r="D115" i="1" l="1"/>
  <c r="E115" i="1" s="1"/>
  <c r="C116" i="1" s="1"/>
  <c r="D116" i="1" l="1"/>
  <c r="E116" i="1" s="1"/>
  <c r="C117" i="1" s="1"/>
  <c r="D117" i="1" l="1"/>
  <c r="E117" i="1" s="1"/>
  <c r="C118" i="1" s="1"/>
  <c r="D118" i="1" l="1"/>
  <c r="E118" i="1" s="1"/>
  <c r="C119" i="1" s="1"/>
  <c r="D119" i="1" l="1"/>
  <c r="E119" i="1" s="1"/>
  <c r="C120" i="1" s="1"/>
  <c r="D120" i="1" l="1"/>
  <c r="E120" i="1" s="1"/>
  <c r="C121" i="1" s="1"/>
  <c r="D121" i="1" l="1"/>
  <c r="E121" i="1" s="1"/>
  <c r="C122" i="1" s="1"/>
  <c r="D122" i="1" l="1"/>
  <c r="E122" i="1" s="1"/>
  <c r="C123" i="1" s="1"/>
  <c r="D123" i="1" l="1"/>
  <c r="E123" i="1" s="1"/>
  <c r="C124" i="1" s="1"/>
  <c r="D124" i="1" l="1"/>
  <c r="E124" i="1" s="1"/>
  <c r="C125" i="1" s="1"/>
  <c r="D125" i="1" l="1"/>
  <c r="E125" i="1" s="1"/>
  <c r="C126" i="1" s="1"/>
  <c r="D126" i="1" l="1"/>
  <c r="E126" i="1" s="1"/>
  <c r="C127" i="1" s="1"/>
  <c r="D127" i="1" l="1"/>
  <c r="E127" i="1" s="1"/>
  <c r="C128" i="1" s="1"/>
  <c r="D128" i="1" l="1"/>
  <c r="E128" i="1" s="1"/>
  <c r="C129" i="1" s="1"/>
  <c r="D129" i="1" l="1"/>
  <c r="E129" i="1" s="1"/>
  <c r="C130" i="1" s="1"/>
  <c r="D130" i="1" l="1"/>
  <c r="E130" i="1" s="1"/>
  <c r="C131" i="1" s="1"/>
  <c r="D131" i="1" l="1"/>
  <c r="E131" i="1" s="1"/>
  <c r="C132" i="1" s="1"/>
  <c r="D132" i="1" l="1"/>
  <c r="E132" i="1" s="1"/>
  <c r="C133" i="1" s="1"/>
  <c r="D133" i="1" l="1"/>
  <c r="E133" i="1" s="1"/>
  <c r="C134" i="1" s="1"/>
  <c r="D134" i="1" l="1"/>
  <c r="E134" i="1" s="1"/>
  <c r="C135" i="1" s="1"/>
  <c r="D135" i="1" l="1"/>
  <c r="E135" i="1" s="1"/>
  <c r="C136" i="1" s="1"/>
  <c r="D136" i="1" l="1"/>
  <c r="E136" i="1" s="1"/>
  <c r="C137" i="1" s="1"/>
  <c r="D137" i="1" l="1"/>
  <c r="E137" i="1" s="1"/>
  <c r="C138" i="1" s="1"/>
  <c r="D138" i="1" l="1"/>
  <c r="E138" i="1" s="1"/>
  <c r="C139" i="1" s="1"/>
  <c r="D139" i="1" l="1"/>
  <c r="E139" i="1" s="1"/>
  <c r="C140" i="1" s="1"/>
  <c r="D140" i="1" l="1"/>
  <c r="E140" i="1" s="1"/>
  <c r="C141" i="1" s="1"/>
  <c r="D141" i="1" l="1"/>
  <c r="E141" i="1" s="1"/>
  <c r="C142" i="1" s="1"/>
  <c r="D142" i="1" l="1"/>
  <c r="E142" i="1" s="1"/>
  <c r="C143" i="1" s="1"/>
  <c r="D143" i="1" l="1"/>
  <c r="E143" i="1" s="1"/>
  <c r="C144" i="1" s="1"/>
  <c r="D144" i="1" l="1"/>
  <c r="E144" i="1" s="1"/>
  <c r="C145" i="1" s="1"/>
  <c r="D145" i="1" l="1"/>
  <c r="E145" i="1" s="1"/>
  <c r="C146" i="1" s="1"/>
  <c r="D146" i="1" l="1"/>
  <c r="E146" i="1" s="1"/>
  <c r="C147" i="1" s="1"/>
  <c r="D147" i="1" l="1"/>
  <c r="E147" i="1" s="1"/>
  <c r="C148" i="1" s="1"/>
  <c r="D148" i="1" l="1"/>
  <c r="E148" i="1" s="1"/>
  <c r="C149" i="1" s="1"/>
  <c r="D149" i="1" l="1"/>
  <c r="E149" i="1" s="1"/>
  <c r="C150" i="1" s="1"/>
  <c r="D150" i="1" l="1"/>
  <c r="E150" i="1" s="1"/>
  <c r="C151" i="1" s="1"/>
  <c r="D151" i="1" l="1"/>
  <c r="E151" i="1" s="1"/>
  <c r="C152" i="1" s="1"/>
  <c r="D152" i="1" l="1"/>
  <c r="E152" i="1" s="1"/>
  <c r="C153" i="1" s="1"/>
  <c r="D153" i="1" l="1"/>
  <c r="E153" i="1" s="1"/>
  <c r="C154" i="1" s="1"/>
  <c r="D154" i="1" l="1"/>
  <c r="E154" i="1" s="1"/>
  <c r="C155" i="1" s="1"/>
  <c r="D155" i="1" l="1"/>
  <c r="E155" i="1" s="1"/>
  <c r="C156" i="1" s="1"/>
  <c r="D156" i="1" l="1"/>
  <c r="E156" i="1" s="1"/>
  <c r="C157" i="1" s="1"/>
  <c r="D157" i="1" l="1"/>
  <c r="E157" i="1" s="1"/>
  <c r="C158" i="1" s="1"/>
  <c r="D158" i="1" l="1"/>
  <c r="E158" i="1" s="1"/>
  <c r="C159" i="1" s="1"/>
  <c r="D159" i="1" l="1"/>
  <c r="E159" i="1" s="1"/>
  <c r="C160" i="1" s="1"/>
  <c r="D160" i="1" l="1"/>
  <c r="E160" i="1" s="1"/>
  <c r="C161" i="1" l="1"/>
  <c r="D161" i="1" s="1"/>
  <c r="E161" i="1" s="1"/>
  <c r="C162" i="1" s="1"/>
  <c r="D162" i="1" l="1"/>
  <c r="E162" i="1" s="1"/>
  <c r="C163" i="1" s="1"/>
  <c r="D163" i="1" l="1"/>
  <c r="E163" i="1" s="1"/>
  <c r="C164" i="1" s="1"/>
  <c r="D164" i="1" l="1"/>
  <c r="E164" i="1" s="1"/>
  <c r="C165" i="1" l="1"/>
  <c r="D165" i="1" s="1"/>
  <c r="E165" i="1" s="1"/>
  <c r="C166" i="1" s="1"/>
  <c r="D166" i="1" l="1"/>
  <c r="E166" i="1" s="1"/>
  <c r="C167" i="1" s="1"/>
  <c r="D167" i="1" l="1"/>
  <c r="E167" i="1" s="1"/>
  <c r="C168" i="1" s="1"/>
  <c r="D168" i="1" l="1"/>
  <c r="E168" i="1" s="1"/>
  <c r="C169" i="1" s="1"/>
  <c r="D169" i="1" l="1"/>
  <c r="E169" i="1" s="1"/>
  <c r="C170" i="1" s="1"/>
  <c r="D170" i="1" l="1"/>
  <c r="E170" i="1" s="1"/>
  <c r="C171" i="1" l="1"/>
  <c r="D171" i="1" s="1"/>
  <c r="E171" i="1" s="1"/>
  <c r="C172" i="1" s="1"/>
  <c r="D172" i="1" l="1"/>
  <c r="E172" i="1" s="1"/>
  <c r="C173" i="1" s="1"/>
  <c r="D173" i="1" l="1"/>
  <c r="E173" i="1" s="1"/>
  <c r="C174" i="1" s="1"/>
  <c r="D174" i="1" l="1"/>
  <c r="E174" i="1" s="1"/>
  <c r="C175" i="1" s="1"/>
  <c r="D175" i="1" l="1"/>
  <c r="E175" i="1" s="1"/>
  <c r="C176" i="1" s="1"/>
  <c r="D176" i="1" l="1"/>
  <c r="E176" i="1" s="1"/>
  <c r="C177" i="1" s="1"/>
  <c r="D177" i="1" l="1"/>
  <c r="E177" i="1" s="1"/>
  <c r="C178" i="1" s="1"/>
  <c r="D178" i="1" l="1"/>
  <c r="E178" i="1" s="1"/>
  <c r="C179" i="1" s="1"/>
  <c r="D179" i="1" l="1"/>
  <c r="E179" i="1" s="1"/>
  <c r="C180" i="1" s="1"/>
  <c r="D180" i="1" l="1"/>
  <c r="E180" i="1" s="1"/>
  <c r="C181" i="1" s="1"/>
  <c r="D181" i="1" l="1"/>
  <c r="E181" i="1" s="1"/>
  <c r="C182" i="1" l="1"/>
  <c r="D182" i="1" s="1"/>
  <c r="E182" i="1" s="1"/>
  <c r="C183" i="1" s="1"/>
  <c r="D183" i="1" l="1"/>
  <c r="E183" i="1" s="1"/>
  <c r="C184" i="1" s="1"/>
  <c r="D184" i="1" l="1"/>
  <c r="E184" i="1" s="1"/>
  <c r="C185" i="1" s="1"/>
  <c r="D185" i="1" l="1"/>
  <c r="E185" i="1" s="1"/>
  <c r="C186" i="1" s="1"/>
  <c r="D186" i="1" l="1"/>
  <c r="E186" i="1" s="1"/>
  <c r="C187" i="1" s="1"/>
  <c r="D187" i="1" l="1"/>
  <c r="E187" i="1" s="1"/>
  <c r="C188" i="1" l="1"/>
  <c r="D188" i="1" s="1"/>
  <c r="E188" i="1" s="1"/>
  <c r="C189" i="1" l="1"/>
  <c r="D189" i="1" s="1"/>
  <c r="E189" i="1" s="1"/>
  <c r="C190" i="1" l="1"/>
  <c r="D190" i="1" s="1"/>
  <c r="E190" i="1" s="1"/>
  <c r="C191" i="1" s="1"/>
  <c r="D191" i="1" l="1"/>
  <c r="E191" i="1" s="1"/>
  <c r="C192" i="1" l="1"/>
  <c r="D192" i="1" s="1"/>
  <c r="E192" i="1" s="1"/>
  <c r="C193" i="1" s="1"/>
  <c r="D193" i="1" l="1"/>
  <c r="E193" i="1" s="1"/>
  <c r="C194" i="1" l="1"/>
  <c r="D194" i="1" s="1"/>
  <c r="E194" i="1" s="1"/>
  <c r="C195" i="1" s="1"/>
  <c r="D195" i="1" l="1"/>
  <c r="E195" i="1" s="1"/>
  <c r="C196" i="1" s="1"/>
  <c r="D196" i="1" l="1"/>
  <c r="E196" i="1" s="1"/>
  <c r="C197" i="1" l="1"/>
  <c r="D197" i="1" s="1"/>
  <c r="E197" i="1" s="1"/>
  <c r="C198" i="1" s="1"/>
  <c r="D198" i="1" l="1"/>
  <c r="E198" i="1" s="1"/>
  <c r="C199" i="1" s="1"/>
  <c r="D199" i="1" l="1"/>
  <c r="E199" i="1" s="1"/>
  <c r="C200" i="1" s="1"/>
  <c r="D200" i="1" l="1"/>
  <c r="E200" i="1" s="1"/>
  <c r="C201" i="1" s="1"/>
  <c r="D201" i="1" l="1"/>
  <c r="E201" i="1" s="1"/>
  <c r="C202" i="1" s="1"/>
  <c r="D202" i="1" l="1"/>
  <c r="E202" i="1" s="1"/>
  <c r="C203" i="1" s="1"/>
  <c r="D203" i="1" l="1"/>
  <c r="E203" i="1" s="1"/>
  <c r="C204" i="1" s="1"/>
  <c r="D204" i="1" l="1"/>
  <c r="E204" i="1" s="1"/>
  <c r="C205" i="1" s="1"/>
  <c r="D205" i="1" l="1"/>
  <c r="E205" i="1" s="1"/>
  <c r="C206" i="1" s="1"/>
  <c r="D206" i="1" l="1"/>
  <c r="E206" i="1" s="1"/>
  <c r="C207" i="1" l="1"/>
  <c r="D207" i="1" s="1"/>
  <c r="E207" i="1" s="1"/>
  <c r="C208" i="1" s="1"/>
  <c r="D208" i="1" l="1"/>
  <c r="E208" i="1" s="1"/>
  <c r="C209" i="1" s="1"/>
  <c r="D209" i="1" l="1"/>
  <c r="E209" i="1" s="1"/>
  <c r="C210" i="1" s="1"/>
  <c r="D210" i="1" l="1"/>
  <c r="E210" i="1" s="1"/>
  <c r="C211" i="1" l="1"/>
  <c r="D211" i="1" s="1"/>
  <c r="E211" i="1" s="1"/>
  <c r="C212" i="1" s="1"/>
  <c r="D212" i="1" l="1"/>
  <c r="E212" i="1" s="1"/>
  <c r="C213" i="1" s="1"/>
  <c r="D213" i="1" l="1"/>
  <c r="E213" i="1" s="1"/>
  <c r="C214" i="1" s="1"/>
  <c r="D214" i="1" l="1"/>
  <c r="E214" i="1" s="1"/>
  <c r="C215" i="1" l="1"/>
  <c r="D215" i="1" s="1"/>
  <c r="E215" i="1" s="1"/>
  <c r="C216" i="1" s="1"/>
  <c r="D216" i="1" l="1"/>
  <c r="E216" i="1" s="1"/>
  <c r="C217" i="1" l="1"/>
  <c r="D217" i="1" s="1"/>
  <c r="E217" i="1" s="1"/>
  <c r="C218" i="1" s="1"/>
  <c r="D218" i="1" l="1"/>
  <c r="E218" i="1" s="1"/>
  <c r="C219" i="1" l="1"/>
  <c r="D219" i="1" s="1"/>
  <c r="E219" i="1" s="1"/>
  <c r="C220" i="1" s="1"/>
  <c r="D220" i="1" l="1"/>
  <c r="E220" i="1" s="1"/>
  <c r="C221" i="1" l="1"/>
  <c r="D221" i="1" s="1"/>
  <c r="E221" i="1" s="1"/>
  <c r="C222" i="1" s="1"/>
  <c r="D222" i="1" l="1"/>
  <c r="E222" i="1" s="1"/>
  <c r="C223" i="1" s="1"/>
  <c r="D223" i="1" l="1"/>
  <c r="E223" i="1" s="1"/>
  <c r="C224" i="1" s="1"/>
  <c r="D224" i="1" l="1"/>
  <c r="E224" i="1" s="1"/>
  <c r="C225" i="1" l="1"/>
  <c r="D225" i="1" s="1"/>
  <c r="E225" i="1" s="1"/>
  <c r="C226" i="1" s="1"/>
  <c r="D226" i="1" l="1"/>
  <c r="E226" i="1" s="1"/>
  <c r="C227" i="1" s="1"/>
  <c r="D227" i="1" l="1"/>
  <c r="E227" i="1" s="1"/>
  <c r="C228" i="1" s="1"/>
  <c r="D228" i="1" l="1"/>
  <c r="E228" i="1" s="1"/>
  <c r="C229" i="1" l="1"/>
  <c r="D229" i="1" s="1"/>
  <c r="E229" i="1" s="1"/>
  <c r="C230" i="1" s="1"/>
  <c r="D230" i="1" l="1"/>
  <c r="E230" i="1" s="1"/>
  <c r="C231" i="1" l="1"/>
  <c r="D231" i="1" s="1"/>
  <c r="E231" i="1" s="1"/>
  <c r="C232" i="1" s="1"/>
  <c r="D232" i="1" s="1"/>
  <c r="E232" i="1" l="1"/>
  <c r="C233" i="1" s="1"/>
  <c r="D233" i="1" l="1"/>
  <c r="E233" i="1" s="1"/>
  <c r="C234" i="1" l="1"/>
  <c r="D234" i="1" s="1"/>
  <c r="E234" i="1" s="1"/>
  <c r="C235" i="1" s="1"/>
  <c r="D235" i="1" l="1"/>
  <c r="E235" i="1" s="1"/>
  <c r="C236" i="1" s="1"/>
  <c r="D236" i="1" l="1"/>
  <c r="E236" i="1" s="1"/>
  <c r="C237" i="1" s="1"/>
  <c r="D237" i="1" l="1"/>
  <c r="E237" i="1" s="1"/>
  <c r="C238" i="1" s="1"/>
  <c r="D238" i="1" l="1"/>
  <c r="E238" i="1" s="1"/>
  <c r="C239" i="1" s="1"/>
  <c r="D239" i="1" l="1"/>
  <c r="E239" i="1" s="1"/>
  <c r="C240" i="1" s="1"/>
  <c r="D240" i="1" l="1"/>
  <c r="E240" i="1" s="1"/>
  <c r="C241" i="1" l="1"/>
  <c r="D241" i="1" s="1"/>
  <c r="E241" i="1" s="1"/>
  <c r="C242" i="1" s="1"/>
  <c r="D242" i="1" l="1"/>
  <c r="E242" i="1" s="1"/>
  <c r="C243" i="1" s="1"/>
  <c r="D243" i="1" l="1"/>
  <c r="E243" i="1" s="1"/>
  <c r="C244" i="1" s="1"/>
  <c r="D244" i="1" l="1"/>
  <c r="E244" i="1" s="1"/>
  <c r="C245" i="1" l="1"/>
  <c r="D245" i="1" s="1"/>
  <c r="E245" i="1" s="1"/>
  <c r="C246" i="1" s="1"/>
  <c r="D246" i="1" l="1"/>
  <c r="E246" i="1" s="1"/>
  <c r="C247" i="1" l="1"/>
  <c r="D247" i="1" s="1"/>
  <c r="E247" i="1" s="1"/>
  <c r="C248" i="1" s="1"/>
  <c r="D248" i="1" l="1"/>
  <c r="E248" i="1" s="1"/>
  <c r="C249" i="1" l="1"/>
  <c r="D249" i="1" s="1"/>
  <c r="E249" i="1" s="1"/>
  <c r="C250" i="1" s="1"/>
  <c r="D250" i="1" l="1"/>
  <c r="E250" i="1" s="1"/>
  <c r="C251" i="1" l="1"/>
  <c r="D251" i="1" s="1"/>
  <c r="E251" i="1" s="1"/>
  <c r="C252" i="1" s="1"/>
  <c r="D252" i="1" l="1"/>
  <c r="E252" i="1" s="1"/>
  <c r="C253" i="1" l="1"/>
  <c r="D253" i="1" s="1"/>
  <c r="E253" i="1" s="1"/>
  <c r="C254" i="1" s="1"/>
  <c r="D254" i="1" s="1"/>
  <c r="E254" i="1" l="1"/>
  <c r="C255" i="1" s="1"/>
  <c r="D255" i="1" s="1"/>
  <c r="E255" i="1" l="1"/>
  <c r="C256" i="1" s="1"/>
  <c r="D256" i="1" l="1"/>
  <c r="E256" i="1" s="1"/>
  <c r="C257" i="1" l="1"/>
  <c r="D257" i="1" s="1"/>
  <c r="E257" i="1" s="1"/>
  <c r="C258" i="1" s="1"/>
  <c r="D258" i="1" l="1"/>
  <c r="E258" i="1" s="1"/>
  <c r="C259" i="1" l="1"/>
  <c r="D259" i="1" s="1"/>
  <c r="E259" i="1" s="1"/>
  <c r="C260" i="1" s="1"/>
  <c r="D260" i="1" l="1"/>
  <c r="E260" i="1" s="1"/>
  <c r="C261" i="1" l="1"/>
  <c r="D261" i="1" s="1"/>
  <c r="E261" i="1" s="1"/>
  <c r="C262" i="1" s="1"/>
  <c r="D262" i="1" l="1"/>
  <c r="E262" i="1" s="1"/>
  <c r="C263" i="1" s="1"/>
  <c r="D263" i="1" l="1"/>
  <c r="E263" i="1" s="1"/>
  <c r="C264" i="1" s="1"/>
  <c r="D264" i="1" l="1"/>
  <c r="E264" i="1" s="1"/>
  <c r="C265" i="1" s="1"/>
  <c r="D265" i="1" l="1"/>
  <c r="E265" i="1" s="1"/>
  <c r="C266" i="1" l="1"/>
  <c r="D266" i="1" s="1"/>
  <c r="E266" i="1" s="1"/>
  <c r="C267" i="1" l="1"/>
  <c r="D267" i="1" s="1"/>
  <c r="E267" i="1" s="1"/>
  <c r="C268" i="1" s="1"/>
  <c r="D268" i="1" l="1"/>
  <c r="E268" i="1" s="1"/>
  <c r="C269" i="1" l="1"/>
  <c r="D269" i="1" s="1"/>
  <c r="E269" i="1" s="1"/>
  <c r="C270" i="1" s="1"/>
  <c r="D270" i="1" l="1"/>
  <c r="E270" i="1" s="1"/>
  <c r="C271" i="1" l="1"/>
  <c r="D271" i="1" s="1"/>
  <c r="E271" i="1" s="1"/>
  <c r="C272" i="1" s="1"/>
  <c r="D272" i="1" l="1"/>
  <c r="E272" i="1" s="1"/>
  <c r="C273" i="1" l="1"/>
  <c r="D273" i="1" s="1"/>
  <c r="E273" i="1" s="1"/>
  <c r="C274" i="1" s="1"/>
  <c r="D274" i="1" l="1"/>
  <c r="E274" i="1" s="1"/>
  <c r="C275" i="1" l="1"/>
  <c r="D275" i="1" s="1"/>
  <c r="E275" i="1" s="1"/>
  <c r="C276" i="1" s="1"/>
  <c r="D276" i="1" l="1"/>
  <c r="E276" i="1" s="1"/>
  <c r="C277" i="1" s="1"/>
  <c r="D277" i="1" l="1"/>
  <c r="E277" i="1" s="1"/>
  <c r="C278" i="1" s="1"/>
  <c r="D278" i="1" l="1"/>
  <c r="E278" i="1" s="1"/>
  <c r="C279" i="1" l="1"/>
  <c r="D279" i="1" s="1"/>
  <c r="E279" i="1" s="1"/>
  <c r="C280" i="1" s="1"/>
  <c r="D280" i="1" l="1"/>
  <c r="E280" i="1" s="1"/>
  <c r="C281" i="1" l="1"/>
  <c r="D281" i="1" s="1"/>
  <c r="E281" i="1" s="1"/>
  <c r="C282" i="1" s="1"/>
  <c r="D282" i="1" s="1"/>
  <c r="E282" i="1" l="1"/>
  <c r="C283" i="1" s="1"/>
  <c r="D283" i="1" s="1"/>
  <c r="E283" i="1" l="1"/>
  <c r="C284" i="1" s="1"/>
  <c r="D284" i="1" s="1"/>
  <c r="E284" i="1" l="1"/>
  <c r="C285" i="1" s="1"/>
  <c r="D285" i="1" l="1"/>
  <c r="E285" i="1" s="1"/>
  <c r="C286" i="1" s="1"/>
  <c r="D286" i="1" l="1"/>
  <c r="E286" i="1" s="1"/>
  <c r="C287" i="1" s="1"/>
  <c r="D287" i="1" l="1"/>
  <c r="E287" i="1" s="1"/>
  <c r="C288" i="1" s="1"/>
  <c r="D288" i="1" l="1"/>
  <c r="E288" i="1" s="1"/>
  <c r="C289" i="1" s="1"/>
  <c r="D289" i="1" l="1"/>
  <c r="E289" i="1" s="1"/>
  <c r="C290" i="1" s="1"/>
  <c r="D290" i="1" l="1"/>
  <c r="E290" i="1" s="1"/>
  <c r="C291" i="1" s="1"/>
  <c r="D291" i="1" l="1"/>
  <c r="E291" i="1" s="1"/>
  <c r="C292" i="1" s="1"/>
  <c r="D292" i="1" l="1"/>
  <c r="E292" i="1" s="1"/>
  <c r="C293" i="1" l="1"/>
  <c r="D293" i="1" s="1"/>
  <c r="E293" i="1" s="1"/>
  <c r="C294" i="1" s="1"/>
  <c r="D294" i="1" l="1"/>
  <c r="E294" i="1" s="1"/>
  <c r="C295" i="1" s="1"/>
  <c r="D295" i="1" l="1"/>
  <c r="E295" i="1" s="1"/>
  <c r="C296" i="1" s="1"/>
  <c r="D296" i="1" l="1"/>
  <c r="E296" i="1" s="1"/>
  <c r="C297" i="1" l="1"/>
  <c r="D297" i="1" s="1"/>
  <c r="E297" i="1" s="1"/>
  <c r="C298" i="1" s="1"/>
  <c r="D298" i="1" l="1"/>
  <c r="E298" i="1" s="1"/>
  <c r="C299" i="1" s="1"/>
  <c r="D299" i="1" l="1"/>
  <c r="E299" i="1" s="1"/>
  <c r="C300" i="1" s="1"/>
  <c r="D300" i="1" l="1"/>
  <c r="E300" i="1" s="1"/>
  <c r="C301" i="1" l="1"/>
  <c r="D301" i="1" s="1"/>
  <c r="E301" i="1" s="1"/>
  <c r="C302" i="1" s="1"/>
  <c r="D302" i="1" l="1"/>
  <c r="E302" i="1" s="1"/>
  <c r="C303" i="1" s="1"/>
  <c r="D303" i="1" l="1"/>
  <c r="E303" i="1" s="1"/>
  <c r="C304" i="1" s="1"/>
  <c r="D304" i="1" l="1"/>
  <c r="E304" i="1" s="1"/>
  <c r="C305" i="1" s="1"/>
  <c r="D305" i="1" l="1"/>
  <c r="E305" i="1" s="1"/>
  <c r="C306" i="1" s="1"/>
  <c r="D306" i="1" l="1"/>
  <c r="E306" i="1" s="1"/>
  <c r="C307" i="1" l="1"/>
  <c r="D307" i="1" s="1"/>
  <c r="E307" i="1" s="1"/>
  <c r="C308" i="1" s="1"/>
  <c r="D308" i="1" l="1"/>
  <c r="E308" i="1" s="1"/>
  <c r="C309" i="1" l="1"/>
  <c r="D309" i="1" s="1"/>
  <c r="E309" i="1"/>
  <c r="C310" i="1" s="1"/>
  <c r="D310" i="1" l="1"/>
  <c r="E310" i="1" s="1"/>
  <c r="C311" i="1" s="1"/>
  <c r="D311" i="1" l="1"/>
  <c r="E311" i="1" s="1"/>
  <c r="C312" i="1" l="1"/>
  <c r="D312" i="1" s="1"/>
  <c r="E312" i="1" s="1"/>
  <c r="C313" i="1" s="1"/>
  <c r="D313" i="1" l="1"/>
  <c r="E313" i="1" s="1"/>
  <c r="C314" i="1" l="1"/>
  <c r="D314" i="1" s="1"/>
  <c r="E314" i="1" s="1"/>
  <c r="C315" i="1" s="1"/>
  <c r="D315" i="1" l="1"/>
  <c r="E315" i="1" s="1"/>
  <c r="C316" i="1" s="1"/>
  <c r="D316" i="1" l="1"/>
  <c r="E316" i="1" s="1"/>
  <c r="C317" i="1" s="1"/>
  <c r="D317" i="1" l="1"/>
  <c r="E317" i="1" s="1"/>
  <c r="C318" i="1" l="1"/>
  <c r="D318" i="1" s="1"/>
  <c r="E318" i="1" s="1"/>
  <c r="C319" i="1" s="1"/>
  <c r="D319" i="1" l="1"/>
  <c r="E319" i="1" s="1"/>
  <c r="C320" i="1" s="1"/>
  <c r="D320" i="1" l="1"/>
  <c r="E320" i="1" s="1"/>
  <c r="C321" i="1" s="1"/>
  <c r="D321" i="1" l="1"/>
  <c r="E321" i="1" s="1"/>
  <c r="C322" i="1" l="1"/>
  <c r="D322" i="1" s="1"/>
  <c r="E322" i="1" s="1"/>
  <c r="C323" i="1" s="1"/>
  <c r="D323" i="1" l="1"/>
  <c r="E323" i="1" s="1"/>
  <c r="C324" i="1" l="1"/>
  <c r="D324" i="1" s="1"/>
  <c r="E324" i="1" s="1"/>
  <c r="C325" i="1" s="1"/>
  <c r="D325" i="1" l="1"/>
  <c r="E325" i="1" s="1"/>
  <c r="C326" i="1" s="1"/>
  <c r="D326" i="1" l="1"/>
  <c r="E326" i="1" s="1"/>
  <c r="C327" i="1" s="1"/>
  <c r="D327" i="1" l="1"/>
  <c r="E327" i="1" s="1"/>
  <c r="C328" i="1" s="1"/>
  <c r="D328" i="1" l="1"/>
  <c r="E328" i="1" s="1"/>
  <c r="C329" i="1" s="1"/>
  <c r="D329" i="1" l="1"/>
  <c r="E329" i="1" s="1"/>
  <c r="C330" i="1" s="1"/>
  <c r="D330" i="1" l="1"/>
  <c r="E330" i="1" s="1"/>
  <c r="C331" i="1" s="1"/>
  <c r="D331" i="1" l="1"/>
  <c r="E331" i="1" s="1"/>
  <c r="C332" i="1" l="1"/>
  <c r="D332" i="1" s="1"/>
  <c r="E332" i="1" s="1"/>
  <c r="C333" i="1" s="1"/>
  <c r="D333" i="1" l="1"/>
  <c r="E333" i="1" s="1"/>
  <c r="C334" i="1" l="1"/>
  <c r="D334" i="1" s="1"/>
  <c r="E334" i="1" s="1"/>
  <c r="C335" i="1" s="1"/>
  <c r="D335" i="1" l="1"/>
  <c r="E335" i="1" s="1"/>
  <c r="C336" i="1" s="1"/>
  <c r="D336" i="1" l="1"/>
  <c r="E336" i="1" s="1"/>
  <c r="C337" i="1" s="1"/>
  <c r="D337" i="1" l="1"/>
  <c r="E337" i="1" s="1"/>
  <c r="C338" i="1" s="1"/>
  <c r="D338" i="1" l="1"/>
  <c r="E338" i="1" s="1"/>
  <c r="C339" i="1" s="1"/>
  <c r="D339" i="1" l="1"/>
  <c r="E339" i="1" s="1"/>
  <c r="C340" i="1" s="1"/>
  <c r="D340" i="1" l="1"/>
  <c r="E340" i="1" s="1"/>
  <c r="C341" i="1" s="1"/>
  <c r="D341" i="1" l="1"/>
  <c r="E341" i="1" s="1"/>
  <c r="C342" i="1" l="1"/>
  <c r="D342" i="1" s="1"/>
  <c r="E342" i="1"/>
  <c r="C343" i="1" s="1"/>
  <c r="D343" i="1" l="1"/>
  <c r="E343" i="1" s="1"/>
  <c r="C344" i="1" l="1"/>
  <c r="D344" i="1" s="1"/>
  <c r="E344" i="1" s="1"/>
  <c r="C345" i="1" s="1"/>
  <c r="D345" i="1" l="1"/>
  <c r="E345" i="1" s="1"/>
  <c r="C346" i="1" s="1"/>
  <c r="D346" i="1" l="1"/>
  <c r="E346" i="1" s="1"/>
  <c r="C347" i="1" s="1"/>
  <c r="D347" i="1" l="1"/>
  <c r="E347" i="1" s="1"/>
  <c r="C348" i="1" l="1"/>
  <c r="D348" i="1" s="1"/>
  <c r="E348" i="1" s="1"/>
  <c r="C349" i="1" s="1"/>
  <c r="D349" i="1" l="1"/>
  <c r="E349" i="1" s="1"/>
  <c r="C350" i="1" l="1"/>
  <c r="D350" i="1" s="1"/>
  <c r="E350" i="1" s="1"/>
  <c r="C351" i="1" s="1"/>
  <c r="D351" i="1" l="1"/>
  <c r="E351" i="1" s="1"/>
  <c r="C352" i="1" s="1"/>
  <c r="D352" i="1" l="1"/>
  <c r="E352" i="1" s="1"/>
  <c r="C353" i="1" s="1"/>
  <c r="D353" i="1" l="1"/>
  <c r="E353" i="1" s="1"/>
  <c r="C354" i="1" s="1"/>
  <c r="D354" i="1" l="1"/>
  <c r="E354" i="1" s="1"/>
  <c r="C355" i="1" l="1"/>
  <c r="D355" i="1" s="1"/>
  <c r="E355" i="1" s="1"/>
  <c r="C356" i="1" l="1"/>
  <c r="D356" i="1" s="1"/>
  <c r="E356" i="1" s="1"/>
  <c r="C357" i="1" s="1"/>
  <c r="D357" i="1" l="1"/>
  <c r="E357" i="1" s="1"/>
  <c r="C358" i="1" l="1"/>
  <c r="D358" i="1" s="1"/>
  <c r="E358" i="1" s="1"/>
  <c r="C359" i="1" s="1"/>
  <c r="D359" i="1" l="1"/>
  <c r="E359" i="1" s="1"/>
  <c r="C360" i="1" l="1"/>
  <c r="D360" i="1" s="1"/>
  <c r="E360" i="1" s="1"/>
  <c r="C361" i="1" s="1"/>
  <c r="D361" i="1" s="1"/>
  <c r="E361" i="1" l="1"/>
  <c r="C362" i="1" s="1"/>
  <c r="D362" i="1" s="1"/>
  <c r="E362" i="1" s="1"/>
  <c r="C363" i="1" l="1"/>
  <c r="D363" i="1" l="1"/>
  <c r="E363" i="1" s="1"/>
  <c r="C364" i="1" s="1"/>
  <c r="D364" i="1" l="1"/>
  <c r="E364" i="1" s="1"/>
  <c r="C365" i="1" s="1"/>
  <c r="D365" i="1" l="1"/>
  <c r="E365" i="1" s="1"/>
  <c r="C366" i="1" l="1"/>
  <c r="D366" i="1" s="1"/>
  <c r="E366" i="1"/>
  <c r="C367" i="1" s="1"/>
  <c r="D367" i="1" l="1"/>
  <c r="E367" i="1" s="1"/>
  <c r="C368" i="1" l="1"/>
  <c r="D368" i="1" s="1"/>
  <c r="E368" i="1"/>
  <c r="C369" i="1" s="1"/>
  <c r="D369" i="1" l="1"/>
  <c r="E369" i="1" s="1"/>
  <c r="C370" i="1" l="1"/>
  <c r="D370" i="1" s="1"/>
  <c r="E370" i="1" s="1"/>
  <c r="C371" i="1" s="1"/>
  <c r="D371" i="1" l="1"/>
  <c r="E371" i="1" s="1"/>
</calcChain>
</file>

<file path=xl/sharedStrings.xml><?xml version="1.0" encoding="utf-8"?>
<sst xmlns="http://schemas.openxmlformats.org/spreadsheetml/2006/main" count="12" uniqueCount="12">
  <si>
    <t>Loan Amount</t>
  </si>
  <si>
    <t>Annual Interest</t>
  </si>
  <si>
    <t>Years</t>
  </si>
  <si>
    <t>Monthly Payment</t>
  </si>
  <si>
    <t>Extra Monthly Payment</t>
  </si>
  <si>
    <t>Total Amount Paid:</t>
  </si>
  <si>
    <t>Mortgage Calculator</t>
  </si>
  <si>
    <t>Date</t>
  </si>
  <si>
    <t>Monthly Payments</t>
  </si>
  <si>
    <t>Interest</t>
  </si>
  <si>
    <t>Principal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</si>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</sst>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17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Mortgage</a:t>
            </a:r>
            <a:r>
              <a:rPr lang="en-US" baseline="0"/>
              <a:t> Calculation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 $200,000.00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Sheet1!$A$12:$A$371</c:f>
              <c:numCache>
                <c:formatCode>mmm\-yy</c:formatCode>
                <c:ptCount val="36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  <c:pt idx="156">
                  <c:v>45658</c:v>
                </c:pt>
                <c:pt idx="157">
                  <c:v>45689</c:v>
                </c:pt>
                <c:pt idx="158">
                  <c:v>45717</c:v>
                </c:pt>
                <c:pt idx="159">
                  <c:v>45748</c:v>
                </c:pt>
                <c:pt idx="160">
                  <c:v>45778</c:v>
                </c:pt>
                <c:pt idx="161">
                  <c:v>45809</c:v>
                </c:pt>
                <c:pt idx="162">
                  <c:v>45839</c:v>
                </c:pt>
                <c:pt idx="163">
                  <c:v>45870</c:v>
                </c:pt>
                <c:pt idx="164">
                  <c:v>45901</c:v>
                </c:pt>
                <c:pt idx="165">
                  <c:v>45931</c:v>
                </c:pt>
                <c:pt idx="166">
                  <c:v>45962</c:v>
                </c:pt>
                <c:pt idx="167">
                  <c:v>45992</c:v>
                </c:pt>
                <c:pt idx="168">
                  <c:v>46023</c:v>
                </c:pt>
                <c:pt idx="169">
                  <c:v>46054</c:v>
                </c:pt>
                <c:pt idx="170">
                  <c:v>46082</c:v>
                </c:pt>
                <c:pt idx="171">
                  <c:v>46113</c:v>
                </c:pt>
                <c:pt idx="172">
                  <c:v>46143</c:v>
                </c:pt>
                <c:pt idx="173">
                  <c:v>46174</c:v>
                </c:pt>
                <c:pt idx="174">
                  <c:v>46204</c:v>
                </c:pt>
                <c:pt idx="175">
                  <c:v>46235</c:v>
                </c:pt>
                <c:pt idx="176">
                  <c:v>46266</c:v>
                </c:pt>
                <c:pt idx="177">
                  <c:v>46296</c:v>
                </c:pt>
                <c:pt idx="178">
                  <c:v>46327</c:v>
                </c:pt>
                <c:pt idx="179">
                  <c:v>46357</c:v>
                </c:pt>
                <c:pt idx="180">
                  <c:v>46388</c:v>
                </c:pt>
                <c:pt idx="181">
                  <c:v>46419</c:v>
                </c:pt>
                <c:pt idx="182">
                  <c:v>46447</c:v>
                </c:pt>
                <c:pt idx="183">
                  <c:v>46478</c:v>
                </c:pt>
                <c:pt idx="184">
                  <c:v>46508</c:v>
                </c:pt>
                <c:pt idx="185">
                  <c:v>46539</c:v>
                </c:pt>
                <c:pt idx="186">
                  <c:v>46569</c:v>
                </c:pt>
                <c:pt idx="187">
                  <c:v>46600</c:v>
                </c:pt>
                <c:pt idx="188">
                  <c:v>46631</c:v>
                </c:pt>
                <c:pt idx="189">
                  <c:v>46661</c:v>
                </c:pt>
                <c:pt idx="190">
                  <c:v>46692</c:v>
                </c:pt>
                <c:pt idx="191">
                  <c:v>46722</c:v>
                </c:pt>
                <c:pt idx="192">
                  <c:v>46753</c:v>
                </c:pt>
                <c:pt idx="193">
                  <c:v>46784</c:v>
                </c:pt>
                <c:pt idx="194">
                  <c:v>46813</c:v>
                </c:pt>
                <c:pt idx="195">
                  <c:v>46844</c:v>
                </c:pt>
                <c:pt idx="196">
                  <c:v>46874</c:v>
                </c:pt>
                <c:pt idx="197">
                  <c:v>46905</c:v>
                </c:pt>
                <c:pt idx="198">
                  <c:v>46935</c:v>
                </c:pt>
                <c:pt idx="199">
                  <c:v>46966</c:v>
                </c:pt>
                <c:pt idx="200">
                  <c:v>46997</c:v>
                </c:pt>
                <c:pt idx="201">
                  <c:v>47027</c:v>
                </c:pt>
                <c:pt idx="202">
                  <c:v>47058</c:v>
                </c:pt>
                <c:pt idx="203">
                  <c:v>47088</c:v>
                </c:pt>
                <c:pt idx="204">
                  <c:v>47119</c:v>
                </c:pt>
                <c:pt idx="205">
                  <c:v>47150</c:v>
                </c:pt>
                <c:pt idx="206">
                  <c:v>47178</c:v>
                </c:pt>
                <c:pt idx="207">
                  <c:v>47209</c:v>
                </c:pt>
                <c:pt idx="208">
                  <c:v>47239</c:v>
                </c:pt>
                <c:pt idx="209">
                  <c:v>47270</c:v>
                </c:pt>
                <c:pt idx="210">
                  <c:v>47300</c:v>
                </c:pt>
                <c:pt idx="211">
                  <c:v>47331</c:v>
                </c:pt>
                <c:pt idx="212">
                  <c:v>47362</c:v>
                </c:pt>
                <c:pt idx="213">
                  <c:v>47392</c:v>
                </c:pt>
                <c:pt idx="214">
                  <c:v>47423</c:v>
                </c:pt>
                <c:pt idx="215">
                  <c:v>47453</c:v>
                </c:pt>
                <c:pt idx="216">
                  <c:v>47484</c:v>
                </c:pt>
                <c:pt idx="217">
                  <c:v>47515</c:v>
                </c:pt>
                <c:pt idx="218">
                  <c:v>47543</c:v>
                </c:pt>
                <c:pt idx="219">
                  <c:v>47574</c:v>
                </c:pt>
                <c:pt idx="220">
                  <c:v>47604</c:v>
                </c:pt>
                <c:pt idx="221">
                  <c:v>47635</c:v>
                </c:pt>
                <c:pt idx="222">
                  <c:v>47665</c:v>
                </c:pt>
                <c:pt idx="223">
                  <c:v>47696</c:v>
                </c:pt>
                <c:pt idx="224">
                  <c:v>47727</c:v>
                </c:pt>
                <c:pt idx="225">
                  <c:v>47757</c:v>
                </c:pt>
                <c:pt idx="226">
                  <c:v>47788</c:v>
                </c:pt>
                <c:pt idx="227">
                  <c:v>47818</c:v>
                </c:pt>
                <c:pt idx="228">
                  <c:v>47849</c:v>
                </c:pt>
                <c:pt idx="229">
                  <c:v>47880</c:v>
                </c:pt>
                <c:pt idx="230">
                  <c:v>47908</c:v>
                </c:pt>
                <c:pt idx="231">
                  <c:v>47939</c:v>
                </c:pt>
                <c:pt idx="232">
                  <c:v>47969</c:v>
                </c:pt>
                <c:pt idx="233">
                  <c:v>48000</c:v>
                </c:pt>
                <c:pt idx="234">
                  <c:v>48030</c:v>
                </c:pt>
                <c:pt idx="235">
                  <c:v>48061</c:v>
                </c:pt>
                <c:pt idx="236">
                  <c:v>48092</c:v>
                </c:pt>
                <c:pt idx="237">
                  <c:v>48122</c:v>
                </c:pt>
                <c:pt idx="238">
                  <c:v>48153</c:v>
                </c:pt>
                <c:pt idx="239">
                  <c:v>48183</c:v>
                </c:pt>
                <c:pt idx="240">
                  <c:v>48214</c:v>
                </c:pt>
                <c:pt idx="241">
                  <c:v>48245</c:v>
                </c:pt>
                <c:pt idx="242">
                  <c:v>48274</c:v>
                </c:pt>
                <c:pt idx="243">
                  <c:v>48305</c:v>
                </c:pt>
                <c:pt idx="244">
                  <c:v>48335</c:v>
                </c:pt>
                <c:pt idx="245">
                  <c:v>48366</c:v>
                </c:pt>
                <c:pt idx="246">
                  <c:v>48396</c:v>
                </c:pt>
                <c:pt idx="247">
                  <c:v>48427</c:v>
                </c:pt>
                <c:pt idx="248">
                  <c:v>48458</c:v>
                </c:pt>
                <c:pt idx="249">
                  <c:v>48488</c:v>
                </c:pt>
                <c:pt idx="250">
                  <c:v>48519</c:v>
                </c:pt>
                <c:pt idx="251">
                  <c:v>48549</c:v>
                </c:pt>
                <c:pt idx="252">
                  <c:v>48580</c:v>
                </c:pt>
                <c:pt idx="253">
                  <c:v>48611</c:v>
                </c:pt>
                <c:pt idx="254">
                  <c:v>48639</c:v>
                </c:pt>
                <c:pt idx="255">
                  <c:v>48670</c:v>
                </c:pt>
                <c:pt idx="256">
                  <c:v>48700</c:v>
                </c:pt>
                <c:pt idx="257">
                  <c:v>48731</c:v>
                </c:pt>
                <c:pt idx="258">
                  <c:v>48761</c:v>
                </c:pt>
                <c:pt idx="259">
                  <c:v>48792</c:v>
                </c:pt>
                <c:pt idx="260">
                  <c:v>48823</c:v>
                </c:pt>
                <c:pt idx="261">
                  <c:v>48853</c:v>
                </c:pt>
                <c:pt idx="262">
                  <c:v>48884</c:v>
                </c:pt>
                <c:pt idx="263">
                  <c:v>48914</c:v>
                </c:pt>
                <c:pt idx="264">
                  <c:v>48945</c:v>
                </c:pt>
                <c:pt idx="265">
                  <c:v>48976</c:v>
                </c:pt>
                <c:pt idx="266">
                  <c:v>49004</c:v>
                </c:pt>
                <c:pt idx="267">
                  <c:v>49035</c:v>
                </c:pt>
                <c:pt idx="268">
                  <c:v>49065</c:v>
                </c:pt>
                <c:pt idx="269">
                  <c:v>49096</c:v>
                </c:pt>
                <c:pt idx="270">
                  <c:v>49126</c:v>
                </c:pt>
                <c:pt idx="271">
                  <c:v>49157</c:v>
                </c:pt>
                <c:pt idx="272">
                  <c:v>49188</c:v>
                </c:pt>
                <c:pt idx="273">
                  <c:v>49218</c:v>
                </c:pt>
                <c:pt idx="274">
                  <c:v>49249</c:v>
                </c:pt>
                <c:pt idx="275">
                  <c:v>49279</c:v>
                </c:pt>
                <c:pt idx="276">
                  <c:v>49310</c:v>
                </c:pt>
                <c:pt idx="277">
                  <c:v>49341</c:v>
                </c:pt>
                <c:pt idx="278">
                  <c:v>49369</c:v>
                </c:pt>
                <c:pt idx="279">
                  <c:v>49400</c:v>
                </c:pt>
                <c:pt idx="280">
                  <c:v>49430</c:v>
                </c:pt>
                <c:pt idx="281">
                  <c:v>49461</c:v>
                </c:pt>
                <c:pt idx="282">
                  <c:v>49491</c:v>
                </c:pt>
                <c:pt idx="283">
                  <c:v>49522</c:v>
                </c:pt>
                <c:pt idx="284">
                  <c:v>49553</c:v>
                </c:pt>
                <c:pt idx="285">
                  <c:v>49583</c:v>
                </c:pt>
                <c:pt idx="286">
                  <c:v>49614</c:v>
                </c:pt>
                <c:pt idx="287">
                  <c:v>49644</c:v>
                </c:pt>
                <c:pt idx="288">
                  <c:v>49675</c:v>
                </c:pt>
                <c:pt idx="289">
                  <c:v>49706</c:v>
                </c:pt>
                <c:pt idx="290">
                  <c:v>49735</c:v>
                </c:pt>
                <c:pt idx="291">
                  <c:v>49766</c:v>
                </c:pt>
                <c:pt idx="292">
                  <c:v>49796</c:v>
                </c:pt>
                <c:pt idx="293">
                  <c:v>49827</c:v>
                </c:pt>
                <c:pt idx="294">
                  <c:v>49857</c:v>
                </c:pt>
                <c:pt idx="295">
                  <c:v>49888</c:v>
                </c:pt>
                <c:pt idx="296">
                  <c:v>49919</c:v>
                </c:pt>
                <c:pt idx="297">
                  <c:v>49949</c:v>
                </c:pt>
                <c:pt idx="298">
                  <c:v>49980</c:v>
                </c:pt>
                <c:pt idx="299">
                  <c:v>50010</c:v>
                </c:pt>
                <c:pt idx="300">
                  <c:v>50041</c:v>
                </c:pt>
                <c:pt idx="301">
                  <c:v>50072</c:v>
                </c:pt>
                <c:pt idx="302">
                  <c:v>50100</c:v>
                </c:pt>
                <c:pt idx="303">
                  <c:v>50131</c:v>
                </c:pt>
                <c:pt idx="304">
                  <c:v>50161</c:v>
                </c:pt>
                <c:pt idx="305">
                  <c:v>50192</c:v>
                </c:pt>
                <c:pt idx="306">
                  <c:v>50222</c:v>
                </c:pt>
                <c:pt idx="307">
                  <c:v>50253</c:v>
                </c:pt>
                <c:pt idx="308">
                  <c:v>50284</c:v>
                </c:pt>
                <c:pt idx="309">
                  <c:v>50314</c:v>
                </c:pt>
                <c:pt idx="310">
                  <c:v>50345</c:v>
                </c:pt>
                <c:pt idx="311">
                  <c:v>50375</c:v>
                </c:pt>
                <c:pt idx="312">
                  <c:v>50406</c:v>
                </c:pt>
                <c:pt idx="313">
                  <c:v>50437</c:v>
                </c:pt>
                <c:pt idx="314">
                  <c:v>50465</c:v>
                </c:pt>
                <c:pt idx="315">
                  <c:v>50496</c:v>
                </c:pt>
                <c:pt idx="316">
                  <c:v>50526</c:v>
                </c:pt>
                <c:pt idx="317">
                  <c:v>50557</c:v>
                </c:pt>
                <c:pt idx="318">
                  <c:v>50587</c:v>
                </c:pt>
                <c:pt idx="319">
                  <c:v>50618</c:v>
                </c:pt>
                <c:pt idx="320">
                  <c:v>50649</c:v>
                </c:pt>
                <c:pt idx="321">
                  <c:v>50679</c:v>
                </c:pt>
                <c:pt idx="322">
                  <c:v>50710</c:v>
                </c:pt>
                <c:pt idx="323">
                  <c:v>50740</c:v>
                </c:pt>
                <c:pt idx="324">
                  <c:v>50771</c:v>
                </c:pt>
                <c:pt idx="325">
                  <c:v>50802</c:v>
                </c:pt>
                <c:pt idx="326">
                  <c:v>50830</c:v>
                </c:pt>
                <c:pt idx="327">
                  <c:v>50861</c:v>
                </c:pt>
                <c:pt idx="328">
                  <c:v>50891</c:v>
                </c:pt>
                <c:pt idx="329">
                  <c:v>50922</c:v>
                </c:pt>
                <c:pt idx="330">
                  <c:v>50952</c:v>
                </c:pt>
                <c:pt idx="331">
                  <c:v>50983</c:v>
                </c:pt>
                <c:pt idx="332">
                  <c:v>51014</c:v>
                </c:pt>
                <c:pt idx="333">
                  <c:v>51044</c:v>
                </c:pt>
                <c:pt idx="334">
                  <c:v>51075</c:v>
                </c:pt>
                <c:pt idx="335">
                  <c:v>51105</c:v>
                </c:pt>
                <c:pt idx="336">
                  <c:v>51136</c:v>
                </c:pt>
                <c:pt idx="337">
                  <c:v>51167</c:v>
                </c:pt>
                <c:pt idx="338">
                  <c:v>51196</c:v>
                </c:pt>
                <c:pt idx="339">
                  <c:v>51227</c:v>
                </c:pt>
                <c:pt idx="340">
                  <c:v>51257</c:v>
                </c:pt>
                <c:pt idx="341">
                  <c:v>51288</c:v>
                </c:pt>
                <c:pt idx="342">
                  <c:v>51318</c:v>
                </c:pt>
                <c:pt idx="343">
                  <c:v>51349</c:v>
                </c:pt>
                <c:pt idx="344">
                  <c:v>51380</c:v>
                </c:pt>
                <c:pt idx="345">
                  <c:v>51410</c:v>
                </c:pt>
                <c:pt idx="346">
                  <c:v>51441</c:v>
                </c:pt>
                <c:pt idx="347">
                  <c:v>51471</c:v>
                </c:pt>
                <c:pt idx="348">
                  <c:v>51502</c:v>
                </c:pt>
                <c:pt idx="349">
                  <c:v>51533</c:v>
                </c:pt>
                <c:pt idx="350">
                  <c:v>51561</c:v>
                </c:pt>
                <c:pt idx="351">
                  <c:v>51592</c:v>
                </c:pt>
                <c:pt idx="352">
                  <c:v>51622</c:v>
                </c:pt>
                <c:pt idx="353">
                  <c:v>51653</c:v>
                </c:pt>
                <c:pt idx="354">
                  <c:v>51683</c:v>
                </c:pt>
                <c:pt idx="355">
                  <c:v>51714</c:v>
                </c:pt>
                <c:pt idx="356">
                  <c:v>51745</c:v>
                </c:pt>
                <c:pt idx="357">
                  <c:v>51775</c:v>
                </c:pt>
                <c:pt idx="358">
                  <c:v>51806</c:v>
                </c:pt>
                <c:pt idx="359">
                  <c:v>51836</c:v>
                </c:pt>
              </c:numCache>
            </c:numRef>
          </c:cat>
          <c:val>
            <c:numRef>
              <c:f>Sheet1!$E$12:$E$371</c:f>
              <c:numCache>
                <c:formatCode>_("$"* #,##0.00_);_("$"* \(#,##0.00\);_("$"* "-"??_);_(@_)</c:formatCode>
                <c:ptCount val="360"/>
                <c:pt idx="0">
                  <c:v>199593.16059052106</c:v>
                </c:pt>
                <c:pt idx="1">
                  <c:v>199184.35479056297</c:v>
                </c:pt>
                <c:pt idx="2">
                  <c:v>198773.57309590507</c:v>
                </c:pt>
                <c:pt idx="3">
                  <c:v>198360.80595638967</c:v>
                </c:pt>
                <c:pt idx="4">
                  <c:v>197946.04377569995</c:v>
                </c:pt>
                <c:pt idx="5">
                  <c:v>197529.27691113687</c:v>
                </c:pt>
                <c:pt idx="6">
                  <c:v>197110.49567339508</c:v>
                </c:pt>
                <c:pt idx="7">
                  <c:v>196689.69032633753</c:v>
                </c:pt>
                <c:pt idx="8">
                  <c:v>196266.85108676919</c:v>
                </c:pt>
                <c:pt idx="9">
                  <c:v>195841.96812420964</c:v>
                </c:pt>
                <c:pt idx="10">
                  <c:v>195415.03156066436</c:v>
                </c:pt>
                <c:pt idx="11">
                  <c:v>194986.03147039528</c:v>
                </c:pt>
                <c:pt idx="12">
                  <c:v>194554.9578796899</c:v>
                </c:pt>
                <c:pt idx="13">
                  <c:v>194121.80076662946</c:v>
                </c:pt>
                <c:pt idx="14">
                  <c:v>193686.55006085589</c:v>
                </c:pt>
                <c:pt idx="15">
                  <c:v>193249.19564333773</c:v>
                </c:pt>
                <c:pt idx="16">
                  <c:v>192809.72734613493</c:v>
                </c:pt>
                <c:pt idx="17">
                  <c:v>192368.13495216231</c:v>
                </c:pt>
                <c:pt idx="18">
                  <c:v>191924.40819495215</c:v>
                </c:pt>
                <c:pt idx="19">
                  <c:v>191478.53675841546</c:v>
                </c:pt>
                <c:pt idx="20">
                  <c:v>191030.51027660217</c:v>
                </c:pt>
                <c:pt idx="21">
                  <c:v>190580.31833346013</c:v>
                </c:pt>
                <c:pt idx="22">
                  <c:v>190127.95046259291</c:v>
                </c:pt>
                <c:pt idx="23">
                  <c:v>189673.39614701649</c:v>
                </c:pt>
                <c:pt idx="24">
                  <c:v>189216.64481891479</c:v>
                </c:pt>
                <c:pt idx="25">
                  <c:v>188757.68585939394</c:v>
                </c:pt>
                <c:pt idx="26">
                  <c:v>188296.50859823538</c:v>
                </c:pt>
                <c:pt idx="27">
                  <c:v>187833.10231364789</c:v>
                </c:pt>
                <c:pt idx="28">
                  <c:v>187367.45623201824</c:v>
                </c:pt>
                <c:pt idx="29">
                  <c:v>186899.55952766072</c:v>
                </c:pt>
                <c:pt idx="30">
                  <c:v>186429.40132256545</c:v>
                </c:pt>
                <c:pt idx="31">
                  <c:v>185956.97068614556</c:v>
                </c:pt>
                <c:pt idx="32">
                  <c:v>185482.25663498297</c:v>
                </c:pt>
                <c:pt idx="33">
                  <c:v>185005.24813257309</c:v>
                </c:pt>
                <c:pt idx="34">
                  <c:v>184525.93408906824</c:v>
                </c:pt>
                <c:pt idx="35">
                  <c:v>184044.30336101979</c:v>
                </c:pt>
                <c:pt idx="36">
                  <c:v>183560.34475111909</c:v>
                </c:pt>
                <c:pt idx="37">
                  <c:v>183074.04700793722</c:v>
                </c:pt>
                <c:pt idx="38">
                  <c:v>182585.39882566329</c:v>
                </c:pt>
                <c:pt idx="39">
                  <c:v>182094.38884384171</c:v>
                </c:pt>
                <c:pt idx="40">
                  <c:v>181601.00564710799</c:v>
                </c:pt>
                <c:pt idx="41">
                  <c:v>181105.2377649234</c:v>
                </c:pt>
                <c:pt idx="42">
                  <c:v>180607.07367130823</c:v>
                </c:pt>
                <c:pt idx="43">
                  <c:v>180106.50178457392</c:v>
                </c:pt>
                <c:pt idx="44">
                  <c:v>179603.51046705374</c:v>
                </c:pt>
                <c:pt idx="45">
                  <c:v>179098.08802483222</c:v>
                </c:pt>
                <c:pt idx="46">
                  <c:v>178590.22270747329</c:v>
                </c:pt>
                <c:pt idx="47">
                  <c:v>178079.90270774713</c:v>
                </c:pt>
                <c:pt idx="48">
                  <c:v>177567.1161613556</c:v>
                </c:pt>
                <c:pt idx="49">
                  <c:v>177051.85114665653</c:v>
                </c:pt>
                <c:pt idx="50">
                  <c:v>176534.09568438641</c:v>
                </c:pt>
                <c:pt idx="51">
                  <c:v>176013.83773738198</c:v>
                </c:pt>
                <c:pt idx="52">
                  <c:v>175491.06521030038</c:v>
                </c:pt>
                <c:pt idx="53">
                  <c:v>174965.76594933789</c:v>
                </c:pt>
                <c:pt idx="54">
                  <c:v>174437.92774194741</c:v>
                </c:pt>
                <c:pt idx="55">
                  <c:v>173907.53831655454</c:v>
                </c:pt>
                <c:pt idx="56">
                  <c:v>173374.58534227227</c:v>
                </c:pt>
                <c:pt idx="57">
                  <c:v>172839.05642861431</c:v>
                </c:pt>
                <c:pt idx="58">
                  <c:v>172300.93912520699</c:v>
                </c:pt>
                <c:pt idx="59">
                  <c:v>171760.22092149986</c:v>
                </c:pt>
                <c:pt idx="60">
                  <c:v>171216.88924647484</c:v>
                </c:pt>
                <c:pt idx="61">
                  <c:v>170670.93146835384</c:v>
                </c:pt>
                <c:pt idx="62">
                  <c:v>170122.33489430527</c:v>
                </c:pt>
                <c:pt idx="63">
                  <c:v>169571.0867701488</c:v>
                </c:pt>
                <c:pt idx="64">
                  <c:v>169017.17428005891</c:v>
                </c:pt>
                <c:pt idx="65">
                  <c:v>168460.58454626691</c:v>
                </c:pt>
                <c:pt idx="66">
                  <c:v>167901.30462876157</c:v>
                </c:pt>
                <c:pt idx="67">
                  <c:v>167339.32152498831</c:v>
                </c:pt>
                <c:pt idx="68">
                  <c:v>166774.62216954681</c:v>
                </c:pt>
                <c:pt idx="69">
                  <c:v>166207.19343388733</c:v>
                </c:pt>
                <c:pt idx="70">
                  <c:v>165637.0221260055</c:v>
                </c:pt>
                <c:pt idx="71">
                  <c:v>165064.09499013558</c:v>
                </c:pt>
                <c:pt idx="72">
                  <c:v>164488.39870644227</c:v>
                </c:pt>
                <c:pt idx="73">
                  <c:v>163909.91989071111</c:v>
                </c:pt>
                <c:pt idx="74">
                  <c:v>163328.64509403726</c:v>
                </c:pt>
                <c:pt idx="75">
                  <c:v>162744.56080251283</c:v>
                </c:pt>
                <c:pt idx="76">
                  <c:v>162157.65343691269</c:v>
                </c:pt>
                <c:pt idx="77">
                  <c:v>161567.9093523788</c:v>
                </c:pt>
                <c:pt idx="78">
                  <c:v>160975.31483810302</c:v>
                </c:pt>
                <c:pt idx="79">
                  <c:v>160379.85611700822</c:v>
                </c:pt>
                <c:pt idx="80">
                  <c:v>159781.51934542815</c:v>
                </c:pt>
                <c:pt idx="81">
                  <c:v>159180.29061278544</c:v>
                </c:pt>
                <c:pt idx="82">
                  <c:v>158576.15594126828</c:v>
                </c:pt>
                <c:pt idx="83">
                  <c:v>157969.10128550546</c:v>
                </c:pt>
                <c:pt idx="84">
                  <c:v>157359.11253223979</c:v>
                </c:pt>
                <c:pt idx="85">
                  <c:v>156746.17549999998</c:v>
                </c:pt>
                <c:pt idx="86">
                  <c:v>156130.27593877102</c:v>
                </c:pt>
                <c:pt idx="87">
                  <c:v>155511.3995296628</c:v>
                </c:pt>
                <c:pt idx="88">
                  <c:v>154889.53188457721</c:v>
                </c:pt>
                <c:pt idx="89">
                  <c:v>154264.65854587371</c:v>
                </c:pt>
                <c:pt idx="90">
                  <c:v>153636.76498603314</c:v>
                </c:pt>
                <c:pt idx="91">
                  <c:v>153005.83660732003</c:v>
                </c:pt>
                <c:pt idx="92">
                  <c:v>152371.85874144314</c:v>
                </c:pt>
                <c:pt idx="93">
                  <c:v>151734.81664921448</c:v>
                </c:pt>
                <c:pt idx="94">
                  <c:v>151094.69552020673</c:v>
                </c:pt>
                <c:pt idx="95">
                  <c:v>150451.48047240879</c:v>
                </c:pt>
                <c:pt idx="96">
                  <c:v>149805.1565518798</c:v>
                </c:pt>
                <c:pt idx="97">
                  <c:v>149155.7087324016</c:v>
                </c:pt>
                <c:pt idx="98">
                  <c:v>148503.12191512925</c:v>
                </c:pt>
                <c:pt idx="99">
                  <c:v>147847.38092824008</c:v>
                </c:pt>
                <c:pt idx="100">
                  <c:v>147188.47052658096</c:v>
                </c:pt>
                <c:pt idx="101">
                  <c:v>146526.37539131381</c:v>
                </c:pt>
                <c:pt idx="102">
                  <c:v>145861.08012955953</c:v>
                </c:pt>
                <c:pt idx="103">
                  <c:v>145192.56927404011</c:v>
                </c:pt>
                <c:pt idx="104">
                  <c:v>144520.82728271902</c:v>
                </c:pt>
                <c:pt idx="105">
                  <c:v>143845.83853843989</c:v>
                </c:pt>
                <c:pt idx="106">
                  <c:v>143167.58734856339</c:v>
                </c:pt>
                <c:pt idx="107">
                  <c:v>142486.05794460251</c:v>
                </c:pt>
                <c:pt idx="108">
                  <c:v>141801.23448185579</c:v>
                </c:pt>
                <c:pt idx="109">
                  <c:v>141113.10103903915</c:v>
                </c:pt>
                <c:pt idx="110">
                  <c:v>140421.64161791553</c:v>
                </c:pt>
                <c:pt idx="111">
                  <c:v>139726.84014292317</c:v>
                </c:pt>
                <c:pt idx="112">
                  <c:v>139028.6804608017</c:v>
                </c:pt>
                <c:pt idx="113">
                  <c:v>138327.14634021663</c:v>
                </c:pt>
                <c:pt idx="114">
                  <c:v>137622.22147138204</c:v>
                </c:pt>
                <c:pt idx="115">
                  <c:v>136913.88946568145</c:v>
                </c:pt>
                <c:pt idx="116">
                  <c:v>136202.13385528664</c:v>
                </c:pt>
                <c:pt idx="117">
                  <c:v>135486.93809277492</c:v>
                </c:pt>
                <c:pt idx="118">
                  <c:v>134768.28555074439</c:v>
                </c:pt>
                <c:pt idx="119">
                  <c:v>134046.15952142735</c:v>
                </c:pt>
                <c:pt idx="120">
                  <c:v>133320.54321630197</c:v>
                </c:pt>
                <c:pt idx="121">
                  <c:v>132591.41976570181</c:v>
                </c:pt>
                <c:pt idx="122">
                  <c:v>131858.77221842375</c:v>
                </c:pt>
                <c:pt idx="123">
                  <c:v>131122.58354133385</c:v>
                </c:pt>
                <c:pt idx="124">
                  <c:v>130382.83661897134</c:v>
                </c:pt>
                <c:pt idx="125">
                  <c:v>129639.51425315074</c:v>
                </c:pt>
                <c:pt idx="126">
                  <c:v>128892.59916256202</c:v>
                </c:pt>
                <c:pt idx="127">
                  <c:v>128142.07398236879</c:v>
                </c:pt>
                <c:pt idx="128">
                  <c:v>127387.92126380462</c:v>
                </c:pt>
                <c:pt idx="129">
                  <c:v>126630.12347376738</c:v>
                </c:pt>
                <c:pt idx="130">
                  <c:v>125868.66299441164</c:v>
                </c:pt>
                <c:pt idx="131">
                  <c:v>125103.52212273901</c:v>
                </c:pt>
                <c:pt idx="132">
                  <c:v>124334.68307018663</c:v>
                </c:pt>
                <c:pt idx="133">
                  <c:v>123562.12796221358</c:v>
                </c:pt>
                <c:pt idx="134">
                  <c:v>122785.83883788533</c:v>
                </c:pt>
                <c:pt idx="135">
                  <c:v>122005.79764945616</c:v>
                </c:pt>
                <c:pt idx="136">
                  <c:v>121221.98626194958</c:v>
                </c:pt>
                <c:pt idx="137">
                  <c:v>120434.38645273673</c:v>
                </c:pt>
                <c:pt idx="138">
                  <c:v>119642.97991111266</c:v>
                </c:pt>
                <c:pt idx="139">
                  <c:v>118847.74823787075</c:v>
                </c:pt>
                <c:pt idx="140">
                  <c:v>118048.67294487484</c:v>
                </c:pt>
                <c:pt idx="141">
                  <c:v>117245.73545462945</c:v>
                </c:pt>
                <c:pt idx="142">
                  <c:v>116438.91709984788</c:v>
                </c:pt>
                <c:pt idx="143">
                  <c:v>115628.19912301819</c:v>
                </c:pt>
                <c:pt idx="144">
                  <c:v>114813.56267596716</c:v>
                </c:pt>
                <c:pt idx="145">
                  <c:v>113994.98881942204</c:v>
                </c:pt>
                <c:pt idx="146">
                  <c:v>113172.45852257029</c:v>
                </c:pt>
                <c:pt idx="147">
                  <c:v>112345.9526626171</c:v>
                </c:pt>
                <c:pt idx="148">
                  <c:v>111515.45202434079</c:v>
                </c:pt>
                <c:pt idx="149">
                  <c:v>110680.93729964615</c:v>
                </c:pt>
                <c:pt idx="150">
                  <c:v>109842.38908711549</c:v>
                </c:pt>
                <c:pt idx="151">
                  <c:v>108999.78789155759</c:v>
                </c:pt>
                <c:pt idx="152">
                  <c:v>108153.11412355449</c:v>
                </c:pt>
                <c:pt idx="153">
                  <c:v>107302.34809900605</c:v>
                </c:pt>
                <c:pt idx="154">
                  <c:v>106447.4700386723</c:v>
                </c:pt>
                <c:pt idx="155">
                  <c:v>105588.46006771359</c:v>
                </c:pt>
                <c:pt idx="156">
                  <c:v>104725.29821522858</c:v>
                </c:pt>
                <c:pt idx="157">
                  <c:v>103857.9644137899</c:v>
                </c:pt>
                <c:pt idx="158">
                  <c:v>102986.4384989776</c:v>
                </c:pt>
                <c:pt idx="159">
                  <c:v>102110.70020891038</c:v>
                </c:pt>
                <c:pt idx="160">
                  <c:v>101230.72918377449</c:v>
                </c:pt>
                <c:pt idx="161">
                  <c:v>100346.50496535044</c:v>
                </c:pt>
                <c:pt idx="162">
                  <c:v>99458.00699653734</c:v>
                </c:pt>
                <c:pt idx="163">
                  <c:v>98565.214620874991</c:v>
                </c:pt>
                <c:pt idx="164">
                  <c:v>97668.107082063594</c:v>
                </c:pt>
                <c:pt idx="165">
                  <c:v>96766.663523481286</c:v>
                </c:pt>
                <c:pt idx="166">
                  <c:v>95860.862987699162</c:v>
                </c:pt>
                <c:pt idx="167">
                  <c:v>94950.684415994096</c:v>
                </c:pt>
                <c:pt idx="168">
                  <c:v>94036.106647859109</c:v>
                </c:pt>
                <c:pt idx="169">
                  <c:v>93117.108420511475</c:v>
                </c:pt>
                <c:pt idx="170">
                  <c:v>92193.668368398328</c:v>
                </c:pt>
                <c:pt idx="171">
                  <c:v>91265.765022699969</c:v>
                </c:pt>
                <c:pt idx="172">
                  <c:v>90333.376810830727</c:v>
                </c:pt>
                <c:pt idx="173">
                  <c:v>89396.482055937449</c:v>
                </c:pt>
                <c:pt idx="174">
                  <c:v>88455.058976395521</c:v>
                </c:pt>
                <c:pt idx="175">
                  <c:v>87509.085685302474</c:v>
                </c:pt>
                <c:pt idx="176">
                  <c:v>86558.54018996915</c:v>
                </c:pt>
                <c:pt idx="177">
                  <c:v>85603.400391408388</c:v>
                </c:pt>
                <c:pt idx="178">
                  <c:v>84643.644083821244</c:v>
                </c:pt>
                <c:pt idx="179">
                  <c:v>83679.248954080758</c:v>
                </c:pt>
                <c:pt idx="180">
                  <c:v>82710.192581213196</c:v>
                </c:pt>
                <c:pt idx="181">
                  <c:v>81736.452435876767</c:v>
                </c:pt>
                <c:pt idx="182">
                  <c:v>80758.005879837889</c:v>
                </c:pt>
                <c:pt idx="183">
                  <c:v>79774.830165444815</c:v>
                </c:pt>
                <c:pt idx="184">
                  <c:v>78786.902435098847</c:v>
                </c:pt>
                <c:pt idx="185">
                  <c:v>77794.199720722871</c:v>
                </c:pt>
                <c:pt idx="186">
                  <c:v>76796.698943227413</c:v>
                </c:pt>
                <c:pt idx="187">
                  <c:v>75794.376911974061</c:v>
                </c:pt>
                <c:pt idx="188">
                  <c:v>74787.210324236323</c:v>
                </c:pt>
                <c:pt idx="189">
                  <c:v>73775.175764657848</c:v>
                </c:pt>
                <c:pt idx="190">
                  <c:v>72758.249704708069</c:v>
                </c:pt>
                <c:pt idx="191">
                  <c:v>71736.408502135208</c:v>
                </c:pt>
                <c:pt idx="192">
                  <c:v>70709.628400416579</c:v>
                </c:pt>
                <c:pt idx="193">
                  <c:v>69677.885528206301</c:v>
                </c:pt>
                <c:pt idx="194">
                  <c:v>68641.155898780344</c:v>
                </c:pt>
                <c:pt idx="195">
                  <c:v>67599.415409478825</c:v>
                </c:pt>
                <c:pt idx="196">
                  <c:v>66552.63984114569</c:v>
                </c:pt>
                <c:pt idx="197">
                  <c:v>65500.804857565607</c:v>
                </c:pt>
                <c:pt idx="198">
                  <c:v>64443.886004898224</c:v>
                </c:pt>
                <c:pt idx="199">
                  <c:v>63381.858711109613</c:v>
                </c:pt>
                <c:pt idx="200">
                  <c:v>62314.698285401028</c:v>
                </c:pt>
                <c:pt idx="201">
                  <c:v>61242.379917634848</c:v>
                </c:pt>
                <c:pt idx="202">
                  <c:v>60164.878677757799</c:v>
                </c:pt>
                <c:pt idx="203">
                  <c:v>59082.169515221343</c:v>
                </c:pt>
                <c:pt idx="204">
                  <c:v>57994.227258399296</c:v>
                </c:pt>
                <c:pt idx="205">
                  <c:v>56901.026614002607</c:v>
                </c:pt>
                <c:pt idx="206">
                  <c:v>55802.54216649133</c:v>
                </c:pt>
                <c:pt idx="207">
                  <c:v>54698.748377483753</c:v>
                </c:pt>
                <c:pt idx="208">
                  <c:v>53589.61958516264</c:v>
                </c:pt>
                <c:pt idx="209">
                  <c:v>52475.130003678642</c:v>
                </c:pt>
                <c:pt idx="210">
                  <c:v>51355.253722550806</c:v>
                </c:pt>
                <c:pt idx="211">
                  <c:v>50229.96470606418</c:v>
                </c:pt>
                <c:pt idx="212">
                  <c:v>49099.236792664538</c:v>
                </c:pt>
                <c:pt idx="213">
                  <c:v>47963.043694350134</c:v>
                </c:pt>
                <c:pt idx="214">
                  <c:v>46821.358996060539</c:v>
                </c:pt>
                <c:pt idx="215">
                  <c:v>45674.156155062548</c:v>
                </c:pt>
                <c:pt idx="216">
                  <c:v>44521.408500333062</c:v>
                </c:pt>
                <c:pt idx="217">
                  <c:v>43363.089231939055</c:v>
                </c:pt>
                <c:pt idx="218">
                  <c:v>42199.171420414474</c:v>
                </c:pt>
                <c:pt idx="219">
                  <c:v>41029.628006134189</c:v>
                </c:pt>
                <c:pt idx="220">
                  <c:v>39854.431798684884</c:v>
                </c:pt>
                <c:pt idx="221">
                  <c:v>38673.555476232905</c:v>
                </c:pt>
                <c:pt idx="222">
                  <c:v>37486.971584889077</c:v>
                </c:pt>
                <c:pt idx="223">
                  <c:v>36294.652538070419</c:v>
                </c:pt>
                <c:pt idx="224">
                  <c:v>35096.570615858807</c:v>
                </c:pt>
                <c:pt idx="225">
                  <c:v>33892.697964356506</c:v>
                </c:pt>
                <c:pt idx="226">
                  <c:v>32683.006595038609</c:v>
                </c:pt>
                <c:pt idx="227">
                  <c:v>31467.468384102343</c:v>
                </c:pt>
                <c:pt idx="228">
                  <c:v>30246.055071813218</c:v>
                </c:pt>
                <c:pt idx="229">
                  <c:v>29018.73826184803</c:v>
                </c:pt>
                <c:pt idx="230">
                  <c:v>27785.489420634676</c:v>
                </c:pt>
                <c:pt idx="231">
                  <c:v>26546.27987668879</c:v>
                </c:pt>
                <c:pt idx="232">
                  <c:v>25301.080819947165</c:v>
                </c:pt>
                <c:pt idx="233">
                  <c:v>24049.863301097957</c:v>
                </c:pt>
                <c:pt idx="234">
                  <c:v>22792.598230907646</c:v>
                </c:pt>
                <c:pt idx="235">
                  <c:v>21529.256379544746</c:v>
                </c:pt>
                <c:pt idx="236">
                  <c:v>20259.808375900258</c:v>
                </c:pt>
                <c:pt idx="237">
                  <c:v>18984.224706904824</c:v>
                </c:pt>
                <c:pt idx="238">
                  <c:v>17702.475716842579</c:v>
                </c:pt>
                <c:pt idx="239">
                  <c:v>16414.531606661698</c:v>
                </c:pt>
                <c:pt idx="240">
                  <c:v>15120.362433281611</c:v>
                </c:pt>
                <c:pt idx="241">
                  <c:v>13819.938108896853</c:v>
                </c:pt>
                <c:pt idx="242">
                  <c:v>12513.228400277569</c:v>
                </c:pt>
                <c:pt idx="243">
                  <c:v>11200.202928066625</c:v>
                </c:pt>
                <c:pt idx="244">
                  <c:v>9880.831166073327</c:v>
                </c:pt>
                <c:pt idx="245">
                  <c:v>8555.0824405637286</c:v>
                </c:pt>
                <c:pt idx="246">
                  <c:v>7222.9259295475003</c:v>
                </c:pt>
                <c:pt idx="247">
                  <c:v>5884.3306620613603</c:v>
                </c:pt>
                <c:pt idx="248">
                  <c:v>4539.2655174490374</c:v>
                </c:pt>
                <c:pt idx="249">
                  <c:v>3187.6992246377554</c:v>
                </c:pt>
                <c:pt idx="250">
                  <c:v>1829.6003614112187</c:v>
                </c:pt>
                <c:pt idx="251">
                  <c:v>464.93735367908721</c:v>
                </c:pt>
                <c:pt idx="252">
                  <c:v>-906.32152525708307</c:v>
                </c:pt>
                <c:pt idx="253">
                  <c:v>-2284.2081554414444</c:v>
                </c:pt>
                <c:pt idx="254">
                  <c:v>-3668.7545710050308</c:v>
                </c:pt>
                <c:pt idx="255">
                  <c:v>-5059.9929609105075</c:v>
                </c:pt>
                <c:pt idx="256">
                  <c:v>-6457.9556697005273</c:v>
                </c:pt>
                <c:pt idx="257">
                  <c:v>-7862.675198249699</c:v>
                </c:pt>
                <c:pt idx="258">
                  <c:v>-9274.184204520192</c:v>
                </c:pt>
                <c:pt idx="259">
                  <c:v>-10692.515504320992</c:v>
                </c:pt>
                <c:pt idx="260">
                  <c:v>-12117.70207207083</c:v>
                </c:pt>
                <c:pt idx="261">
                  <c:v>-13549.77704156479</c:v>
                </c:pt>
                <c:pt idx="262">
                  <c:v>-14988.77370674464</c:v>
                </c:pt>
                <c:pt idx="263">
                  <c:v>-16434.725522472858</c:v>
                </c:pt>
                <c:pt idx="264">
                  <c:v>-17887.666105310429</c:v>
                </c:pt>
                <c:pt idx="265">
                  <c:v>-19347.629234298383</c:v>
                </c:pt>
                <c:pt idx="266">
                  <c:v>-20814.64885174311</c:v>
                </c:pt>
                <c:pt idx="267">
                  <c:v>-22288.759064005488</c:v>
                </c:pt>
                <c:pt idx="268">
                  <c:v>-23769.994142293799</c:v>
                </c:pt>
                <c:pt idx="269">
                  <c:v>-25258.388523460504</c:v>
                </c:pt>
                <c:pt idx="270">
                  <c:v>-26753.976810802847</c:v>
                </c:pt>
                <c:pt idx="271">
                  <c:v>-28256.793774867347</c:v>
                </c:pt>
                <c:pt idx="272">
                  <c:v>-29766.874354258158</c:v>
                </c:pt>
                <c:pt idx="273">
                  <c:v>-31284.253656449357</c:v>
                </c:pt>
                <c:pt idx="274">
                  <c:v>-32808.966958601144</c:v>
                </c:pt>
                <c:pt idx="275">
                  <c:v>-34341.04970838</c:v>
                </c:pt>
                <c:pt idx="276">
                  <c:v>-35880.537524782791</c:v>
                </c:pt>
                <c:pt idx="277">
                  <c:v>-37427.466198964859</c:v>
                </c:pt>
                <c:pt idx="278">
                  <c:v>-38981.871695072143</c:v>
                </c:pt>
                <c:pt idx="279">
                  <c:v>-40543.790151077279</c:v>
                </c:pt>
                <c:pt idx="280">
                  <c:v>-42113.25787961977</c:v>
                </c:pt>
                <c:pt idx="281">
                  <c:v>-43690.31136885022</c:v>
                </c:pt>
                <c:pt idx="282">
                  <c:v>-45274.987283278613</c:v>
                </c:pt>
                <c:pt idx="283">
                  <c:v>-46867.322464626748</c:v>
                </c:pt>
                <c:pt idx="284">
                  <c:v>-48467.353932684731</c:v>
                </c:pt>
                <c:pt idx="285">
                  <c:v>-50075.118886171658</c:v>
                </c:pt>
                <c:pt idx="286">
                  <c:v>-51690.654703600441</c:v>
                </c:pt>
                <c:pt idx="287">
                  <c:v>-53313.998944146799</c:v>
                </c:pt>
                <c:pt idx="288">
                  <c:v>-54945.189348522457</c:v>
                </c:pt>
                <c:pt idx="289">
                  <c:v>-56584.263839852603</c:v>
                </c:pt>
                <c:pt idx="290">
                  <c:v>-58231.260524557511</c:v>
                </c:pt>
                <c:pt idx="291">
                  <c:v>-59886.21769323849</c:v>
                </c:pt>
                <c:pt idx="292">
                  <c:v>-61549.173821568096</c:v>
                </c:pt>
                <c:pt idx="293">
                  <c:v>-63220.167571184626</c:v>
                </c:pt>
                <c:pt idx="294">
                  <c:v>-64899.237790590967</c:v>
                </c:pt>
                <c:pt idx="295">
                  <c:v>-66586.423516057781</c:v>
                </c:pt>
                <c:pt idx="296">
                  <c:v>-68281.763972531015</c:v>
                </c:pt>
                <c:pt idx="297">
                  <c:v>-69985.298574543864</c:v>
                </c:pt>
                <c:pt idx="298">
                  <c:v>-71697.066927133113</c:v>
                </c:pt>
                <c:pt idx="299">
                  <c:v>-73417.108826759883</c:v>
                </c:pt>
                <c:pt idx="300">
                  <c:v>-75145.464262234847</c:v>
                </c:pt>
                <c:pt idx="301">
                  <c:v>-76882.173415647936</c:v>
                </c:pt>
                <c:pt idx="302">
                  <c:v>-78627.276663302517</c:v>
                </c:pt>
                <c:pt idx="303">
                  <c:v>-80380.814576654098</c:v>
                </c:pt>
                <c:pt idx="304">
                  <c:v>-82142.827923253542</c:v>
                </c:pt>
                <c:pt idx="305">
                  <c:v>-83913.357667694887</c:v>
                </c:pt>
                <c:pt idx="306">
                  <c:v>-85692.444972567697</c:v>
                </c:pt>
                <c:pt idx="307">
                  <c:v>-87480.131199414056</c:v>
                </c:pt>
                <c:pt idx="308">
                  <c:v>-89276.457909690173</c:v>
                </c:pt>
                <c:pt idx="309">
                  <c:v>-91081.466865732626</c:v>
                </c:pt>
                <c:pt idx="310">
                  <c:v>-92895.200031729284</c:v>
                </c:pt>
                <c:pt idx="311">
                  <c:v>-94717.699574694925</c:v>
                </c:pt>
                <c:pt idx="312">
                  <c:v>-96549.007865451567</c:v>
                </c:pt>
                <c:pt idx="313">
                  <c:v>-98389.167479613534</c:v>
                </c:pt>
                <c:pt idx="314">
                  <c:v>-100238.22119857729</c:v>
                </c:pt>
                <c:pt idx="315">
                  <c:v>-102096.21201051603</c:v>
                </c:pt>
                <c:pt idx="316">
                  <c:v>-103963.18311137914</c:v>
                </c:pt>
                <c:pt idx="317">
                  <c:v>-105839.17790589643</c:v>
                </c:pt>
                <c:pt idx="318">
                  <c:v>-107724.24000858722</c:v>
                </c:pt>
                <c:pt idx="319">
                  <c:v>-109618.41324477435</c:v>
                </c:pt>
                <c:pt idx="320">
                  <c:v>-111521.74165160304</c:v>
                </c:pt>
                <c:pt idx="321">
                  <c:v>-113434.26947906474</c:v>
                </c:pt>
                <c:pt idx="322">
                  <c:v>-115356.04119102584</c:v>
                </c:pt>
                <c:pt idx="323">
                  <c:v>-117287.10146626142</c:v>
                </c:pt>
                <c:pt idx="324">
                  <c:v>-119227.49519949396</c:v>
                </c:pt>
                <c:pt idx="325">
                  <c:v>-121177.26750243714</c:v>
                </c:pt>
                <c:pt idx="326">
                  <c:v>-123136.46370484454</c:v>
                </c:pt>
                <c:pt idx="327">
                  <c:v>-125105.12935556358</c:v>
                </c:pt>
                <c:pt idx="328">
                  <c:v>-127083.31022359442</c:v>
                </c:pt>
                <c:pt idx="329">
                  <c:v>-129071.05229915408</c:v>
                </c:pt>
                <c:pt idx="330">
                  <c:v>-131068.40179474562</c:v>
                </c:pt>
                <c:pt idx="331">
                  <c:v>-133075.40514623252</c:v>
                </c:pt>
                <c:pt idx="332">
                  <c:v>-135092.10901391826</c:v>
                </c:pt>
                <c:pt idx="333">
                  <c:v>-137118.56028363114</c:v>
                </c:pt>
                <c:pt idx="334">
                  <c:v>-139154.80606781432</c:v>
                </c:pt>
                <c:pt idx="335">
                  <c:v>-141200.89370662105</c:v>
                </c:pt>
                <c:pt idx="336">
                  <c:v>-143256.87076901534</c:v>
                </c:pt>
                <c:pt idx="337">
                  <c:v>-145322.78505387786</c:v>
                </c:pt>
                <c:pt idx="338">
                  <c:v>-147398.68459111723</c:v>
                </c:pt>
                <c:pt idx="339">
                  <c:v>-149484.61764278659</c:v>
                </c:pt>
                <c:pt idx="340">
                  <c:v>-151580.63270420567</c:v>
                </c:pt>
                <c:pt idx="341">
                  <c:v>-153686.77850508827</c:v>
                </c:pt>
                <c:pt idx="342">
                  <c:v>-155803.10401067513</c:v>
                </c:pt>
                <c:pt idx="343">
                  <c:v>-157929.65842287234</c:v>
                </c:pt>
                <c:pt idx="344">
                  <c:v>-160066.49118139516</c:v>
                </c:pt>
                <c:pt idx="345">
                  <c:v>-162213.65196491752</c:v>
                </c:pt>
                <c:pt idx="346">
                  <c:v>-164371.1906922269</c:v>
                </c:pt>
                <c:pt idx="347">
                  <c:v>-166539.15752338496</c:v>
                </c:pt>
                <c:pt idx="348">
                  <c:v>-168717.60286089362</c:v>
                </c:pt>
                <c:pt idx="349">
                  <c:v>-170906.57735086689</c:v>
                </c:pt>
                <c:pt idx="350">
                  <c:v>-173106.13188420836</c:v>
                </c:pt>
                <c:pt idx="351">
                  <c:v>-175316.31759779432</c:v>
                </c:pt>
                <c:pt idx="352">
                  <c:v>-177537.1858756626</c:v>
                </c:pt>
                <c:pt idx="353">
                  <c:v>-179768.78835020727</c:v>
                </c:pt>
                <c:pt idx="354">
                  <c:v>-182011.17690337889</c:v>
                </c:pt>
                <c:pt idx="355">
                  <c:v>-184264.40366789085</c:v>
                </c:pt>
                <c:pt idx="356">
                  <c:v>-186528.52102843128</c:v>
                </c:pt>
                <c:pt idx="357">
                  <c:v>-188803.58162288097</c:v>
                </c:pt>
                <c:pt idx="358">
                  <c:v>-191089.63834353717</c:v>
                </c:pt>
                <c:pt idx="359">
                  <c:v>-193386.74433834321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07056"/>
        <c:axId val="392804312"/>
      </c:lineChart>
      <c:dateAx>
        <c:axId val="392807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4312"/>
        <c:crosses val="autoZero"/>
        <c:auto val="1"/>
        <c:lblOffset val="100"/>
        <c:baseTimeUnit val="months"/>
      </c:dateAx>
      <c:valAx>
        <c:axId val="3928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152400</xdr:rowOff>
    </xdr:from>
    <xdr:to>
      <xdr:col>13</xdr:col>
      <xdr:colOff>57150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0:E371" totalsRowShown="0">
  <autoFilter ref="A10:E371"/>
  <tableColumns count="5">
    <tableColumn id="1" name="Date"/>
    <tableColumn id="2" name="Monthly Payments" dataCellStyle="Currency">
      <calculatedColumnFormula>Monthly_Payment+Extra_Monthly_Payment</calculatedColumnFormula>
    </tableColumn>
    <tableColumn id="3" name="Interest" dataCellStyle="Currency">
      <calculatedColumnFormula>E10*(Annual_Interest/12)</calculatedColumnFormula>
    </tableColumn>
    <tableColumn id="4" name="Principal" dataDxfId="0" dataCellStyle="Currency">
      <calculatedColumnFormula>Monthly_Payments-Interest</calculatedColumnFormula>
    </tableColumn>
    <tableColumn id="5" name="Current Balance" dataCellStyle="Currency">
      <calculatedColumnFormula>E10-Principal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abSelected="1" workbookViewId="0">
      <selection activeCell="D2" sqref="D2"/>
    </sheetView>
  </sheetViews>
  <sheetFormatPr defaultRowHeight="15" x14ac:dyDescent="0.25"/>
  <cols>
    <col min="1" max="4" width="11" customWidth="1"/>
    <col min="5" max="5" width="17.42578125" bestFit="1" customWidth="1"/>
  </cols>
  <sheetData>
    <row r="1" spans="1:5" x14ac:dyDescent="0.25">
      <c r="A1" t="s">
        <v>6</v>
      </c>
    </row>
    <row r="2" spans="1:5" x14ac:dyDescent="0.25">
      <c r="A2" t="s">
        <v>0</v>
      </c>
      <c r="B2" s="1">
        <v>200000</v>
      </c>
      <c r="D2">
        <f>JanTwelve</f>
        <v>149805.1565518798</v>
      </c>
    </row>
    <row r="3" spans="1:5" x14ac:dyDescent="0.25">
      <c r="A3" t="s">
        <v>1</v>
      </c>
      <c r="B3" s="2">
        <v>5.8000000000000003E-2</v>
      </c>
    </row>
    <row r="4" spans="1:5" x14ac:dyDescent="0.25">
      <c r="A4" t="s">
        <v>2</v>
      </c>
      <c r="B4">
        <v>30</v>
      </c>
    </row>
    <row r="5" spans="1:5" x14ac:dyDescent="0.25">
      <c r="A5" t="s">
        <v>3</v>
      </c>
      <c r="B5" s="3">
        <f>-PMT(Annual_Interest/12,30*12,Loan_Amount)</f>
        <v>1173.5060761456191</v>
      </c>
    </row>
    <row r="6" spans="1:5" x14ac:dyDescent="0.25">
      <c r="A6" t="s">
        <v>4</v>
      </c>
      <c r="B6" s="1">
        <v>200</v>
      </c>
    </row>
    <row r="8" spans="1:5" x14ac:dyDescent="0.25">
      <c r="A8" t="s">
        <v>5</v>
      </c>
    </row>
    <row r="10" spans="1:5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</row>
    <row r="11" spans="1:5" x14ac:dyDescent="0.25">
      <c r="B11" s="5"/>
      <c r="C11" s="5"/>
      <c r="D11" s="5"/>
      <c r="E11" s="5">
        <f>Loan_Amount</f>
        <v>200000</v>
      </c>
    </row>
    <row r="12" spans="1:5" x14ac:dyDescent="0.25">
      <c r="A12" s="4">
        <v>40909</v>
      </c>
      <c r="B12" s="5">
        <f t="shared" ref="B12:B75" si="0">Monthly_Payment+Extra_Monthly_Payment</f>
        <v>1373.5060761456191</v>
      </c>
      <c r="C12" s="5">
        <f t="shared" ref="C12:C27" si="1">E11*(Annual_Interest/12)</f>
        <v>966.66666666666674</v>
      </c>
      <c r="D12" s="5">
        <f>Monthly_Payments-Interest</f>
        <v>406.83940947895235</v>
      </c>
      <c r="E12" s="5">
        <f t="shared" ref="E12:E27" si="2">E11-Principal</f>
        <v>199593.16059052106</v>
      </c>
    </row>
    <row r="13" spans="1:5" x14ac:dyDescent="0.25">
      <c r="A13" s="4">
        <v>40940</v>
      </c>
      <c r="B13" s="5">
        <f t="shared" si="0"/>
        <v>1373.5060761456191</v>
      </c>
      <c r="C13" s="5">
        <f t="shared" si="1"/>
        <v>964.70027618751851</v>
      </c>
      <c r="D13" s="5">
        <f>Monthly_Payments-Interest</f>
        <v>408.80579995810058</v>
      </c>
      <c r="E13" s="5">
        <f t="shared" si="2"/>
        <v>199184.35479056297</v>
      </c>
    </row>
    <row r="14" spans="1:5" x14ac:dyDescent="0.25">
      <c r="A14" s="4">
        <v>40969</v>
      </c>
      <c r="B14" s="5">
        <f t="shared" si="0"/>
        <v>1373.5060761456191</v>
      </c>
      <c r="C14" s="5">
        <f t="shared" si="1"/>
        <v>962.72438148772108</v>
      </c>
      <c r="D14" s="5">
        <f>Monthly_Payments-Interest</f>
        <v>410.78169465789802</v>
      </c>
      <c r="E14" s="5">
        <f t="shared" si="2"/>
        <v>198773.57309590507</v>
      </c>
    </row>
    <row r="15" spans="1:5" x14ac:dyDescent="0.25">
      <c r="A15" s="4">
        <v>41000</v>
      </c>
      <c r="B15" s="5">
        <f t="shared" si="0"/>
        <v>1373.5060761456191</v>
      </c>
      <c r="C15" s="5">
        <f t="shared" si="1"/>
        <v>960.73893663020795</v>
      </c>
      <c r="D15" s="5">
        <f>Monthly_Payments-Interest</f>
        <v>412.76713951541115</v>
      </c>
      <c r="E15" s="5">
        <f t="shared" si="2"/>
        <v>198360.80595638967</v>
      </c>
    </row>
    <row r="16" spans="1:5" x14ac:dyDescent="0.25">
      <c r="A16" s="4">
        <v>41030</v>
      </c>
      <c r="B16" s="5">
        <f t="shared" si="0"/>
        <v>1373.5060761456191</v>
      </c>
      <c r="C16" s="5">
        <f t="shared" si="1"/>
        <v>958.74389545588349</v>
      </c>
      <c r="D16" s="5">
        <f>Monthly_Payments-Interest</f>
        <v>414.7621806897356</v>
      </c>
      <c r="E16" s="5">
        <f t="shared" si="2"/>
        <v>197946.04377569995</v>
      </c>
    </row>
    <row r="17" spans="1:5" x14ac:dyDescent="0.25">
      <c r="A17" s="4">
        <v>41061</v>
      </c>
      <c r="B17" s="5">
        <f t="shared" si="0"/>
        <v>1373.5060761456191</v>
      </c>
      <c r="C17" s="5">
        <f t="shared" si="1"/>
        <v>956.73921158254973</v>
      </c>
      <c r="D17" s="5">
        <f>Monthly_Payments-Interest</f>
        <v>416.76686456306936</v>
      </c>
      <c r="E17" s="5">
        <f t="shared" si="2"/>
        <v>197529.27691113687</v>
      </c>
    </row>
    <row r="18" spans="1:5" x14ac:dyDescent="0.25">
      <c r="A18" s="4">
        <v>41091</v>
      </c>
      <c r="B18" s="5">
        <f t="shared" si="0"/>
        <v>1373.5060761456191</v>
      </c>
      <c r="C18" s="5">
        <f t="shared" si="1"/>
        <v>954.72483840382824</v>
      </c>
      <c r="D18" s="5">
        <f>Monthly_Payments-Interest</f>
        <v>418.78123774179085</v>
      </c>
      <c r="E18" s="5">
        <f t="shared" si="2"/>
        <v>197110.49567339508</v>
      </c>
    </row>
    <row r="19" spans="1:5" x14ac:dyDescent="0.25">
      <c r="A19" s="4">
        <v>41122</v>
      </c>
      <c r="B19" s="5">
        <f t="shared" si="0"/>
        <v>1373.5060761456191</v>
      </c>
      <c r="C19" s="5">
        <f t="shared" si="1"/>
        <v>952.70072908807629</v>
      </c>
      <c r="D19" s="5">
        <f>Monthly_Payments-Interest</f>
        <v>420.8053470575428</v>
      </c>
      <c r="E19" s="5">
        <f t="shared" si="2"/>
        <v>196689.69032633753</v>
      </c>
    </row>
    <row r="20" spans="1:5" x14ac:dyDescent="0.25">
      <c r="A20" s="4">
        <v>41153</v>
      </c>
      <c r="B20" s="5">
        <f t="shared" si="0"/>
        <v>1373.5060761456191</v>
      </c>
      <c r="C20" s="5">
        <f t="shared" si="1"/>
        <v>950.66683657729811</v>
      </c>
      <c r="D20" s="5">
        <f>Monthly_Payments-Interest</f>
        <v>422.83923956832098</v>
      </c>
      <c r="E20" s="5">
        <f t="shared" si="2"/>
        <v>196266.85108676919</v>
      </c>
    </row>
    <row r="21" spans="1:5" x14ac:dyDescent="0.25">
      <c r="A21" s="4">
        <v>41183</v>
      </c>
      <c r="B21" s="5">
        <f t="shared" si="0"/>
        <v>1373.5060761456191</v>
      </c>
      <c r="C21" s="5">
        <f t="shared" si="1"/>
        <v>948.6231135860512</v>
      </c>
      <c r="D21" s="5">
        <f>Monthly_Payments-Interest</f>
        <v>424.88296255956789</v>
      </c>
      <c r="E21" s="5">
        <f t="shared" si="2"/>
        <v>195841.96812420964</v>
      </c>
    </row>
    <row r="22" spans="1:5" x14ac:dyDescent="0.25">
      <c r="A22" s="4">
        <v>41214</v>
      </c>
      <c r="B22" s="5">
        <f t="shared" si="0"/>
        <v>1373.5060761456191</v>
      </c>
      <c r="C22" s="5">
        <f t="shared" si="1"/>
        <v>946.56951260034668</v>
      </c>
      <c r="D22" s="5">
        <f>Monthly_Payments-Interest</f>
        <v>426.93656354527241</v>
      </c>
      <c r="E22" s="5">
        <f t="shared" si="2"/>
        <v>195415.03156066436</v>
      </c>
    </row>
    <row r="23" spans="1:5" x14ac:dyDescent="0.25">
      <c r="A23" s="4">
        <v>41244</v>
      </c>
      <c r="B23" s="5">
        <f t="shared" si="0"/>
        <v>1373.5060761456191</v>
      </c>
      <c r="C23" s="5">
        <f t="shared" si="1"/>
        <v>944.5059858765444</v>
      </c>
      <c r="D23" s="5">
        <f>Monthly_Payments-Interest</f>
        <v>429.00009026907469</v>
      </c>
      <c r="E23" s="5">
        <f t="shared" si="2"/>
        <v>194986.03147039528</v>
      </c>
    </row>
    <row r="24" spans="1:5" x14ac:dyDescent="0.25">
      <c r="A24" s="4">
        <v>41275</v>
      </c>
      <c r="B24" s="5">
        <f t="shared" si="0"/>
        <v>1373.5060761456191</v>
      </c>
      <c r="C24" s="5">
        <f t="shared" si="1"/>
        <v>942.43248544024391</v>
      </c>
      <c r="D24" s="5">
        <f>Monthly_Payments-Interest</f>
        <v>431.07359070537518</v>
      </c>
      <c r="E24" s="5">
        <f t="shared" si="2"/>
        <v>194554.9578796899</v>
      </c>
    </row>
    <row r="25" spans="1:5" x14ac:dyDescent="0.25">
      <c r="A25" s="4">
        <v>41306</v>
      </c>
      <c r="B25" s="5">
        <f t="shared" si="0"/>
        <v>1373.5060761456191</v>
      </c>
      <c r="C25" s="5">
        <f t="shared" si="1"/>
        <v>940.34896308516795</v>
      </c>
      <c r="D25" s="5">
        <f>Monthly_Payments-Interest</f>
        <v>433.15711306045114</v>
      </c>
      <c r="E25" s="5">
        <f t="shared" si="2"/>
        <v>194121.80076662946</v>
      </c>
    </row>
    <row r="26" spans="1:5" x14ac:dyDescent="0.25">
      <c r="A26" s="4">
        <v>41334</v>
      </c>
      <c r="B26" s="5">
        <f t="shared" si="0"/>
        <v>1373.5060761456191</v>
      </c>
      <c r="C26" s="5">
        <f t="shared" si="1"/>
        <v>938.25537037204242</v>
      </c>
      <c r="D26" s="5">
        <f>Monthly_Payments-Interest</f>
        <v>435.25070577357667</v>
      </c>
      <c r="E26" s="5">
        <f t="shared" si="2"/>
        <v>193686.55006085589</v>
      </c>
    </row>
    <row r="27" spans="1:5" x14ac:dyDescent="0.25">
      <c r="A27" s="4">
        <v>41365</v>
      </c>
      <c r="B27" s="5">
        <f t="shared" si="0"/>
        <v>1373.5060761456191</v>
      </c>
      <c r="C27" s="5">
        <f t="shared" si="1"/>
        <v>936.15165862747017</v>
      </c>
      <c r="D27" s="5">
        <f>Monthly_Payments-Interest</f>
        <v>437.35441751814892</v>
      </c>
      <c r="E27" s="5">
        <f t="shared" si="2"/>
        <v>193249.19564333773</v>
      </c>
    </row>
    <row r="28" spans="1:5" x14ac:dyDescent="0.25">
      <c r="A28" s="4">
        <v>41395</v>
      </c>
      <c r="B28" s="5">
        <f t="shared" si="0"/>
        <v>1373.5060761456191</v>
      </c>
      <c r="C28" s="5">
        <f t="shared" ref="C28:C91" si="3">E27*(Annual_Interest/12)</f>
        <v>934.03777894279915</v>
      </c>
      <c r="D28" s="5">
        <f>Monthly_Payments-Interest</f>
        <v>439.46829720281994</v>
      </c>
      <c r="E28" s="5">
        <f t="shared" ref="E28:E91" si="4">E27-Principal</f>
        <v>192809.72734613493</v>
      </c>
    </row>
    <row r="29" spans="1:5" x14ac:dyDescent="0.25">
      <c r="A29" s="4">
        <v>41426</v>
      </c>
      <c r="B29" s="5">
        <f t="shared" si="0"/>
        <v>1373.5060761456191</v>
      </c>
      <c r="C29" s="5">
        <f t="shared" si="3"/>
        <v>931.91368217298555</v>
      </c>
      <c r="D29" s="5">
        <f>Monthly_Payments-Interest</f>
        <v>441.59239397263354</v>
      </c>
      <c r="E29" s="5">
        <f t="shared" si="4"/>
        <v>192368.13495216231</v>
      </c>
    </row>
    <row r="30" spans="1:5" x14ac:dyDescent="0.25">
      <c r="A30" s="4">
        <v>41456</v>
      </c>
      <c r="B30" s="5">
        <f t="shared" si="0"/>
        <v>1373.5060761456191</v>
      </c>
      <c r="C30" s="5">
        <f t="shared" si="3"/>
        <v>929.77931893545122</v>
      </c>
      <c r="D30" s="5">
        <f>Monthly_Payments-Interest</f>
        <v>443.72675721016788</v>
      </c>
      <c r="E30" s="5">
        <f t="shared" si="4"/>
        <v>191924.40819495215</v>
      </c>
    </row>
    <row r="31" spans="1:5" x14ac:dyDescent="0.25">
      <c r="A31" s="4">
        <v>41487</v>
      </c>
      <c r="B31" s="5">
        <f t="shared" si="0"/>
        <v>1373.5060761456191</v>
      </c>
      <c r="C31" s="5">
        <f t="shared" si="3"/>
        <v>927.63463960893546</v>
      </c>
      <c r="D31" s="5">
        <f>Monthly_Payments-Interest</f>
        <v>445.87143653668363</v>
      </c>
      <c r="E31" s="5">
        <f t="shared" si="4"/>
        <v>191478.53675841546</v>
      </c>
    </row>
    <row r="32" spans="1:5" x14ac:dyDescent="0.25">
      <c r="A32" s="4">
        <v>41518</v>
      </c>
      <c r="B32" s="5">
        <f t="shared" si="0"/>
        <v>1373.5060761456191</v>
      </c>
      <c r="C32" s="5">
        <f t="shared" si="3"/>
        <v>925.47959433234143</v>
      </c>
      <c r="D32" s="5">
        <f>Monthly_Payments-Interest</f>
        <v>448.02648181327766</v>
      </c>
      <c r="E32" s="5">
        <f t="shared" si="4"/>
        <v>191030.51027660217</v>
      </c>
    </row>
    <row r="33" spans="1:5" x14ac:dyDescent="0.25">
      <c r="A33" s="4">
        <v>41548</v>
      </c>
      <c r="B33" s="5">
        <f t="shared" si="0"/>
        <v>1373.5060761456191</v>
      </c>
      <c r="C33" s="5">
        <f t="shared" si="3"/>
        <v>923.31413300357724</v>
      </c>
      <c r="D33" s="5">
        <f>Monthly_Payments-Interest</f>
        <v>450.19194314204185</v>
      </c>
      <c r="E33" s="5">
        <f t="shared" si="4"/>
        <v>190580.31833346013</v>
      </c>
    </row>
    <row r="34" spans="1:5" x14ac:dyDescent="0.25">
      <c r="A34" s="4">
        <v>41579</v>
      </c>
      <c r="B34" s="5">
        <f t="shared" si="0"/>
        <v>1373.5060761456191</v>
      </c>
      <c r="C34" s="5">
        <f t="shared" si="3"/>
        <v>921.13820527839073</v>
      </c>
      <c r="D34" s="5">
        <f>Monthly_Payments-Interest</f>
        <v>452.36787086722836</v>
      </c>
      <c r="E34" s="5">
        <f t="shared" si="4"/>
        <v>190127.95046259291</v>
      </c>
    </row>
    <row r="35" spans="1:5" x14ac:dyDescent="0.25">
      <c r="A35" s="4">
        <v>41609</v>
      </c>
      <c r="B35" s="5">
        <f t="shared" si="0"/>
        <v>1373.5060761456191</v>
      </c>
      <c r="C35" s="5">
        <f t="shared" si="3"/>
        <v>918.95176056919911</v>
      </c>
      <c r="D35" s="5">
        <f>Monthly_Payments-Interest</f>
        <v>454.55431557641998</v>
      </c>
      <c r="E35" s="5">
        <f t="shared" si="4"/>
        <v>189673.39614701649</v>
      </c>
    </row>
    <row r="36" spans="1:5" x14ac:dyDescent="0.25">
      <c r="A36" s="4">
        <v>41640</v>
      </c>
      <c r="B36" s="5">
        <f t="shared" si="0"/>
        <v>1373.5060761456191</v>
      </c>
      <c r="C36" s="5">
        <f t="shared" si="3"/>
        <v>916.75474804391308</v>
      </c>
      <c r="D36" s="5">
        <f>Monthly_Payments-Interest</f>
        <v>456.75132810170601</v>
      </c>
      <c r="E36" s="5">
        <f t="shared" si="4"/>
        <v>189216.64481891479</v>
      </c>
    </row>
    <row r="37" spans="1:5" x14ac:dyDescent="0.25">
      <c r="A37" s="4">
        <v>41671</v>
      </c>
      <c r="B37" s="5">
        <f t="shared" si="0"/>
        <v>1373.5060761456191</v>
      </c>
      <c r="C37" s="5">
        <f t="shared" si="3"/>
        <v>914.54711662475484</v>
      </c>
      <c r="D37" s="5">
        <f>Monthly_Payments-Interest</f>
        <v>458.95895952086425</v>
      </c>
      <c r="E37" s="5">
        <f t="shared" si="4"/>
        <v>188757.68585939394</v>
      </c>
    </row>
    <row r="38" spans="1:5" x14ac:dyDescent="0.25">
      <c r="A38" s="4">
        <v>41699</v>
      </c>
      <c r="B38" s="5">
        <f t="shared" si="0"/>
        <v>1373.5060761456191</v>
      </c>
      <c r="C38" s="5">
        <f t="shared" si="3"/>
        <v>912.3288149870707</v>
      </c>
      <c r="D38" s="5">
        <f>Monthly_Payments-Interest</f>
        <v>461.17726115854839</v>
      </c>
      <c r="E38" s="5">
        <f t="shared" si="4"/>
        <v>188296.50859823538</v>
      </c>
    </row>
    <row r="39" spans="1:5" x14ac:dyDescent="0.25">
      <c r="A39" s="4">
        <v>41730</v>
      </c>
      <c r="B39" s="5">
        <f t="shared" si="0"/>
        <v>1373.5060761456191</v>
      </c>
      <c r="C39" s="5">
        <f t="shared" si="3"/>
        <v>910.09979155813767</v>
      </c>
      <c r="D39" s="5">
        <f>Monthly_Payments-Interest</f>
        <v>463.40628458748142</v>
      </c>
      <c r="E39" s="5">
        <f t="shared" si="4"/>
        <v>187833.10231364789</v>
      </c>
    </row>
    <row r="40" spans="1:5" x14ac:dyDescent="0.25">
      <c r="A40" s="4">
        <v>41760</v>
      </c>
      <c r="B40" s="5">
        <f t="shared" si="0"/>
        <v>1373.5060761456191</v>
      </c>
      <c r="C40" s="5">
        <f t="shared" si="3"/>
        <v>907.8599945159649</v>
      </c>
      <c r="D40" s="5">
        <f>Monthly_Payments-Interest</f>
        <v>465.64608162965419</v>
      </c>
      <c r="E40" s="5">
        <f t="shared" si="4"/>
        <v>187367.45623201824</v>
      </c>
    </row>
    <row r="41" spans="1:5" x14ac:dyDescent="0.25">
      <c r="A41" s="4">
        <v>41791</v>
      </c>
      <c r="B41" s="5">
        <f t="shared" si="0"/>
        <v>1373.5060761456191</v>
      </c>
      <c r="C41" s="5">
        <f t="shared" si="3"/>
        <v>905.6093717880882</v>
      </c>
      <c r="D41" s="5">
        <f>Monthly_Payments-Interest</f>
        <v>467.89670435753089</v>
      </c>
      <c r="E41" s="5">
        <f t="shared" si="4"/>
        <v>186899.55952766072</v>
      </c>
    </row>
    <row r="42" spans="1:5" x14ac:dyDescent="0.25">
      <c r="A42" s="4">
        <v>41821</v>
      </c>
      <c r="B42" s="5">
        <f t="shared" si="0"/>
        <v>1373.5060761456191</v>
      </c>
      <c r="C42" s="5">
        <f t="shared" si="3"/>
        <v>903.34787105036014</v>
      </c>
      <c r="D42" s="5">
        <f>Monthly_Payments-Interest</f>
        <v>470.15820509525895</v>
      </c>
      <c r="E42" s="5">
        <f t="shared" si="4"/>
        <v>186429.40132256545</v>
      </c>
    </row>
    <row r="43" spans="1:5" x14ac:dyDescent="0.25">
      <c r="A43" s="4">
        <v>41852</v>
      </c>
      <c r="B43" s="5">
        <f t="shared" si="0"/>
        <v>1373.5060761456191</v>
      </c>
      <c r="C43" s="5">
        <f t="shared" si="3"/>
        <v>901.07543972573308</v>
      </c>
      <c r="D43" s="5">
        <f>Monthly_Payments-Interest</f>
        <v>472.43063641988601</v>
      </c>
      <c r="E43" s="5">
        <f t="shared" si="4"/>
        <v>185956.97068614556</v>
      </c>
    </row>
    <row r="44" spans="1:5" x14ac:dyDescent="0.25">
      <c r="A44" s="4">
        <v>41883</v>
      </c>
      <c r="B44" s="5">
        <f t="shared" si="0"/>
        <v>1373.5060761456191</v>
      </c>
      <c r="C44" s="5">
        <f t="shared" si="3"/>
        <v>898.79202498303698</v>
      </c>
      <c r="D44" s="5">
        <f>Monthly_Payments-Interest</f>
        <v>474.71405116258211</v>
      </c>
      <c r="E44" s="5">
        <f t="shared" si="4"/>
        <v>185482.25663498297</v>
      </c>
    </row>
    <row r="45" spans="1:5" x14ac:dyDescent="0.25">
      <c r="A45" s="4">
        <v>41913</v>
      </c>
      <c r="B45" s="5">
        <f t="shared" si="0"/>
        <v>1373.5060761456191</v>
      </c>
      <c r="C45" s="5">
        <f t="shared" si="3"/>
        <v>896.49757373575108</v>
      </c>
      <c r="D45" s="5">
        <f>Monthly_Payments-Interest</f>
        <v>477.00850240986802</v>
      </c>
      <c r="E45" s="5">
        <f t="shared" si="4"/>
        <v>185005.24813257309</v>
      </c>
    </row>
    <row r="46" spans="1:5" x14ac:dyDescent="0.25">
      <c r="A46" s="4">
        <v>41944</v>
      </c>
      <c r="B46" s="5">
        <f t="shared" si="0"/>
        <v>1373.5060761456191</v>
      </c>
      <c r="C46" s="5">
        <f t="shared" si="3"/>
        <v>894.19203264076998</v>
      </c>
      <c r="D46" s="5">
        <f>Monthly_Payments-Interest</f>
        <v>479.31404350484911</v>
      </c>
      <c r="E46" s="5">
        <f t="shared" si="4"/>
        <v>184525.93408906824</v>
      </c>
    </row>
    <row r="47" spans="1:5" x14ac:dyDescent="0.25">
      <c r="A47" s="4">
        <v>41974</v>
      </c>
      <c r="B47" s="5">
        <f t="shared" si="0"/>
        <v>1373.5060761456191</v>
      </c>
      <c r="C47" s="5">
        <f t="shared" si="3"/>
        <v>891.87534809716317</v>
      </c>
      <c r="D47" s="5">
        <f>Monthly_Payments-Interest</f>
        <v>481.63072804845592</v>
      </c>
      <c r="E47" s="5">
        <f t="shared" si="4"/>
        <v>184044.30336101979</v>
      </c>
    </row>
    <row r="48" spans="1:5" x14ac:dyDescent="0.25">
      <c r="A48" s="4">
        <v>42005</v>
      </c>
      <c r="B48" s="5">
        <f t="shared" si="0"/>
        <v>1373.5060761456191</v>
      </c>
      <c r="C48" s="5">
        <f t="shared" si="3"/>
        <v>889.54746624492907</v>
      </c>
      <c r="D48" s="5">
        <f>Monthly_Payments-Interest</f>
        <v>483.95860990069002</v>
      </c>
      <c r="E48" s="5">
        <f t="shared" si="4"/>
        <v>183560.34475111909</v>
      </c>
    </row>
    <row r="49" spans="1:5" x14ac:dyDescent="0.25">
      <c r="A49" s="4">
        <v>42036</v>
      </c>
      <c r="B49" s="5">
        <f t="shared" si="0"/>
        <v>1373.5060761456191</v>
      </c>
      <c r="C49" s="5">
        <f t="shared" si="3"/>
        <v>887.20833296374235</v>
      </c>
      <c r="D49" s="5">
        <f>Monthly_Payments-Interest</f>
        <v>486.29774318187674</v>
      </c>
      <c r="E49" s="5">
        <f t="shared" si="4"/>
        <v>183074.04700793722</v>
      </c>
    </row>
    <row r="50" spans="1:5" x14ac:dyDescent="0.25">
      <c r="A50" s="4">
        <v>42064</v>
      </c>
      <c r="B50" s="5">
        <f t="shared" si="0"/>
        <v>1373.5060761456191</v>
      </c>
      <c r="C50" s="5">
        <f t="shared" si="3"/>
        <v>884.85789387169655</v>
      </c>
      <c r="D50" s="5">
        <f>Monthly_Payments-Interest</f>
        <v>488.64818227392254</v>
      </c>
      <c r="E50" s="5">
        <f t="shared" si="4"/>
        <v>182585.39882566329</v>
      </c>
    </row>
    <row r="51" spans="1:5" x14ac:dyDescent="0.25">
      <c r="A51" s="4">
        <v>42095</v>
      </c>
      <c r="B51" s="5">
        <f t="shared" si="0"/>
        <v>1373.5060761456191</v>
      </c>
      <c r="C51" s="5">
        <f t="shared" si="3"/>
        <v>882.49609432403929</v>
      </c>
      <c r="D51" s="5">
        <f>Monthly_Payments-Interest</f>
        <v>491.0099818215798</v>
      </c>
      <c r="E51" s="5">
        <f t="shared" si="4"/>
        <v>182094.38884384171</v>
      </c>
    </row>
    <row r="52" spans="1:5" x14ac:dyDescent="0.25">
      <c r="A52" s="4">
        <v>42125</v>
      </c>
      <c r="B52" s="5">
        <f t="shared" si="0"/>
        <v>1373.5060761456191</v>
      </c>
      <c r="C52" s="5">
        <f t="shared" si="3"/>
        <v>880.12287941190164</v>
      </c>
      <c r="D52" s="5">
        <f>Monthly_Payments-Interest</f>
        <v>493.38319673371745</v>
      </c>
      <c r="E52" s="5">
        <f t="shared" si="4"/>
        <v>181601.00564710799</v>
      </c>
    </row>
    <row r="53" spans="1:5" x14ac:dyDescent="0.25">
      <c r="A53" s="4">
        <v>42156</v>
      </c>
      <c r="B53" s="5">
        <f t="shared" si="0"/>
        <v>1373.5060761456191</v>
      </c>
      <c r="C53" s="5">
        <f t="shared" si="3"/>
        <v>877.73819396102203</v>
      </c>
      <c r="D53" s="5">
        <f>Monthly_Payments-Interest</f>
        <v>495.76788218459706</v>
      </c>
      <c r="E53" s="5">
        <f t="shared" si="4"/>
        <v>181105.2377649234</v>
      </c>
    </row>
    <row r="54" spans="1:5" x14ac:dyDescent="0.25">
      <c r="A54" s="4">
        <v>42186</v>
      </c>
      <c r="B54" s="5">
        <f t="shared" si="0"/>
        <v>1373.5060761456191</v>
      </c>
      <c r="C54" s="5">
        <f t="shared" si="3"/>
        <v>875.34198253046316</v>
      </c>
      <c r="D54" s="5">
        <f>Monthly_Payments-Interest</f>
        <v>498.16409361515593</v>
      </c>
      <c r="E54" s="5">
        <f t="shared" si="4"/>
        <v>180607.07367130823</v>
      </c>
    </row>
    <row r="55" spans="1:5" x14ac:dyDescent="0.25">
      <c r="A55" s="4">
        <v>42217</v>
      </c>
      <c r="B55" s="5">
        <f t="shared" si="0"/>
        <v>1373.5060761456191</v>
      </c>
      <c r="C55" s="5">
        <f t="shared" si="3"/>
        <v>872.93418941132313</v>
      </c>
      <c r="D55" s="5">
        <f>Monthly_Payments-Interest</f>
        <v>500.57188673429596</v>
      </c>
      <c r="E55" s="5">
        <f t="shared" si="4"/>
        <v>180106.50178457392</v>
      </c>
    </row>
    <row r="56" spans="1:5" x14ac:dyDescent="0.25">
      <c r="A56" s="4">
        <v>42248</v>
      </c>
      <c r="B56" s="5">
        <f t="shared" si="0"/>
        <v>1373.5060761456191</v>
      </c>
      <c r="C56" s="5">
        <f t="shared" si="3"/>
        <v>870.51475862544066</v>
      </c>
      <c r="D56" s="5">
        <f>Monthly_Payments-Interest</f>
        <v>502.99131752017843</v>
      </c>
      <c r="E56" s="5">
        <f t="shared" si="4"/>
        <v>179603.51046705374</v>
      </c>
    </row>
    <row r="57" spans="1:5" x14ac:dyDescent="0.25">
      <c r="A57" s="4">
        <v>42278</v>
      </c>
      <c r="B57" s="5">
        <f t="shared" si="0"/>
        <v>1373.5060761456191</v>
      </c>
      <c r="C57" s="5">
        <f t="shared" si="3"/>
        <v>868.08363392409308</v>
      </c>
      <c r="D57" s="5">
        <f>Monthly_Payments-Interest</f>
        <v>505.42244222152601</v>
      </c>
      <c r="E57" s="5">
        <f t="shared" si="4"/>
        <v>179098.08802483222</v>
      </c>
    </row>
    <row r="58" spans="1:5" x14ac:dyDescent="0.25">
      <c r="A58" s="4">
        <v>42309</v>
      </c>
      <c r="B58" s="5">
        <f t="shared" si="0"/>
        <v>1373.5060761456191</v>
      </c>
      <c r="C58" s="5">
        <f t="shared" si="3"/>
        <v>865.64075878668916</v>
      </c>
      <c r="D58" s="5">
        <f>Monthly_Payments-Interest</f>
        <v>507.86531735892993</v>
      </c>
      <c r="E58" s="5">
        <f t="shared" si="4"/>
        <v>178590.22270747329</v>
      </c>
    </row>
    <row r="59" spans="1:5" x14ac:dyDescent="0.25">
      <c r="A59" s="4">
        <v>42339</v>
      </c>
      <c r="B59" s="5">
        <f t="shared" si="0"/>
        <v>1373.5060761456191</v>
      </c>
      <c r="C59" s="5">
        <f t="shared" si="3"/>
        <v>863.18607641945425</v>
      </c>
      <c r="D59" s="5">
        <f>Monthly_Payments-Interest</f>
        <v>510.31999972616484</v>
      </c>
      <c r="E59" s="5">
        <f t="shared" si="4"/>
        <v>178079.90270774713</v>
      </c>
    </row>
    <row r="60" spans="1:5" x14ac:dyDescent="0.25">
      <c r="A60" s="4">
        <v>42370</v>
      </c>
      <c r="B60" s="5">
        <f t="shared" si="0"/>
        <v>1373.5060761456191</v>
      </c>
      <c r="C60" s="5">
        <f t="shared" si="3"/>
        <v>860.71952975411114</v>
      </c>
      <c r="D60" s="5">
        <f>Monthly_Payments-Interest</f>
        <v>512.78654639150795</v>
      </c>
      <c r="E60" s="5">
        <f t="shared" si="4"/>
        <v>177567.1161613556</v>
      </c>
    </row>
    <row r="61" spans="1:5" x14ac:dyDescent="0.25">
      <c r="A61" s="4">
        <v>42401</v>
      </c>
      <c r="B61" s="5">
        <f t="shared" si="0"/>
        <v>1373.5060761456191</v>
      </c>
      <c r="C61" s="5">
        <f t="shared" si="3"/>
        <v>858.24106144655218</v>
      </c>
      <c r="D61" s="5">
        <f>Monthly_Payments-Interest</f>
        <v>515.26501469906691</v>
      </c>
      <c r="E61" s="5">
        <f t="shared" si="4"/>
        <v>177051.85114665653</v>
      </c>
    </row>
    <row r="62" spans="1:5" x14ac:dyDescent="0.25">
      <c r="A62" s="4">
        <v>42430</v>
      </c>
      <c r="B62" s="5">
        <f t="shared" si="0"/>
        <v>1373.5060761456191</v>
      </c>
      <c r="C62" s="5">
        <f t="shared" si="3"/>
        <v>855.75061387550659</v>
      </c>
      <c r="D62" s="5">
        <f>Monthly_Payments-Interest</f>
        <v>517.7554622701125</v>
      </c>
      <c r="E62" s="5">
        <f t="shared" si="4"/>
        <v>176534.09568438641</v>
      </c>
    </row>
    <row r="63" spans="1:5" x14ac:dyDescent="0.25">
      <c r="A63" s="4">
        <v>42461</v>
      </c>
      <c r="B63" s="5">
        <f t="shared" si="0"/>
        <v>1373.5060761456191</v>
      </c>
      <c r="C63" s="5">
        <f t="shared" si="3"/>
        <v>853.24812914120105</v>
      </c>
      <c r="D63" s="5">
        <f>Monthly_Payments-Interest</f>
        <v>520.25794700441804</v>
      </c>
      <c r="E63" s="5">
        <f t="shared" si="4"/>
        <v>176013.83773738198</v>
      </c>
    </row>
    <row r="64" spans="1:5" x14ac:dyDescent="0.25">
      <c r="A64" s="4">
        <v>42491</v>
      </c>
      <c r="B64" s="5">
        <f t="shared" si="0"/>
        <v>1373.5060761456191</v>
      </c>
      <c r="C64" s="5">
        <f t="shared" si="3"/>
        <v>850.733549064013</v>
      </c>
      <c r="D64" s="5">
        <f>Monthly_Payments-Interest</f>
        <v>522.77252708160609</v>
      </c>
      <c r="E64" s="5">
        <f t="shared" si="4"/>
        <v>175491.06521030038</v>
      </c>
    </row>
    <row r="65" spans="1:5" x14ac:dyDescent="0.25">
      <c r="A65" s="4">
        <v>42522</v>
      </c>
      <c r="B65" s="5">
        <f t="shared" si="0"/>
        <v>1373.5060761456191</v>
      </c>
      <c r="C65" s="5">
        <f t="shared" si="3"/>
        <v>848.20681518311858</v>
      </c>
      <c r="D65" s="5">
        <f>Monthly_Payments-Interest</f>
        <v>525.29926096250051</v>
      </c>
      <c r="E65" s="5">
        <f t="shared" si="4"/>
        <v>174965.76594933789</v>
      </c>
    </row>
    <row r="66" spans="1:5" x14ac:dyDescent="0.25">
      <c r="A66" s="4">
        <v>42552</v>
      </c>
      <c r="B66" s="5">
        <f t="shared" si="0"/>
        <v>1373.5060761456191</v>
      </c>
      <c r="C66" s="5">
        <f t="shared" si="3"/>
        <v>845.66786875513321</v>
      </c>
      <c r="D66" s="5">
        <f>Monthly_Payments-Interest</f>
        <v>527.83820739048588</v>
      </c>
      <c r="E66" s="5">
        <f t="shared" si="4"/>
        <v>174437.92774194741</v>
      </c>
    </row>
    <row r="67" spans="1:5" x14ac:dyDescent="0.25">
      <c r="A67" s="4">
        <v>42583</v>
      </c>
      <c r="B67" s="5">
        <f t="shared" si="0"/>
        <v>1373.5060761456191</v>
      </c>
      <c r="C67" s="5">
        <f t="shared" si="3"/>
        <v>843.11665075274584</v>
      </c>
      <c r="D67" s="5">
        <f>Monthly_Payments-Interest</f>
        <v>530.38942539287325</v>
      </c>
      <c r="E67" s="5">
        <f t="shared" si="4"/>
        <v>173907.53831655454</v>
      </c>
    </row>
    <row r="68" spans="1:5" x14ac:dyDescent="0.25">
      <c r="A68" s="4">
        <v>42614</v>
      </c>
      <c r="B68" s="5">
        <f t="shared" si="0"/>
        <v>1373.5060761456191</v>
      </c>
      <c r="C68" s="5">
        <f t="shared" si="3"/>
        <v>840.55310186334691</v>
      </c>
      <c r="D68" s="5">
        <f>Monthly_Payments-Interest</f>
        <v>532.95297428227218</v>
      </c>
      <c r="E68" s="5">
        <f t="shared" si="4"/>
        <v>173374.58534227227</v>
      </c>
    </row>
    <row r="69" spans="1:5" x14ac:dyDescent="0.25">
      <c r="A69" s="4">
        <v>42644</v>
      </c>
      <c r="B69" s="5">
        <f t="shared" si="0"/>
        <v>1373.5060761456191</v>
      </c>
      <c r="C69" s="5">
        <f t="shared" si="3"/>
        <v>837.97716248764937</v>
      </c>
      <c r="D69" s="5">
        <f>Monthly_Payments-Interest</f>
        <v>535.52891365796972</v>
      </c>
      <c r="E69" s="5">
        <f t="shared" si="4"/>
        <v>172839.05642861431</v>
      </c>
    </row>
    <row r="70" spans="1:5" x14ac:dyDescent="0.25">
      <c r="A70" s="4">
        <v>42675</v>
      </c>
      <c r="B70" s="5">
        <f t="shared" si="0"/>
        <v>1373.5060761456191</v>
      </c>
      <c r="C70" s="5">
        <f t="shared" si="3"/>
        <v>835.38877273830246</v>
      </c>
      <c r="D70" s="5">
        <f>Monthly_Payments-Interest</f>
        <v>538.11730340731663</v>
      </c>
      <c r="E70" s="5">
        <f t="shared" si="4"/>
        <v>172300.93912520699</v>
      </c>
    </row>
    <row r="71" spans="1:5" x14ac:dyDescent="0.25">
      <c r="A71" s="4">
        <v>42705</v>
      </c>
      <c r="B71" s="5">
        <f t="shared" si="0"/>
        <v>1373.5060761456191</v>
      </c>
      <c r="C71" s="5">
        <f t="shared" si="3"/>
        <v>832.78787243850047</v>
      </c>
      <c r="D71" s="5">
        <f>Monthly_Payments-Interest</f>
        <v>540.71820370711862</v>
      </c>
      <c r="E71" s="5">
        <f t="shared" si="4"/>
        <v>171760.22092149986</v>
      </c>
    </row>
    <row r="72" spans="1:5" x14ac:dyDescent="0.25">
      <c r="A72" s="4">
        <v>42736</v>
      </c>
      <c r="B72" s="5">
        <f t="shared" si="0"/>
        <v>1373.5060761456191</v>
      </c>
      <c r="C72" s="5">
        <f t="shared" si="3"/>
        <v>830.17440112058273</v>
      </c>
      <c r="D72" s="5">
        <f>Monthly_Payments-Interest</f>
        <v>543.33167502503636</v>
      </c>
      <c r="E72" s="5">
        <f t="shared" si="4"/>
        <v>171216.88924647484</v>
      </c>
    </row>
    <row r="73" spans="1:5" x14ac:dyDescent="0.25">
      <c r="A73" s="4">
        <v>42767</v>
      </c>
      <c r="B73" s="5">
        <f t="shared" si="0"/>
        <v>1373.5060761456191</v>
      </c>
      <c r="C73" s="5">
        <f t="shared" si="3"/>
        <v>827.54829802462837</v>
      </c>
      <c r="D73" s="5">
        <f>Monthly_Payments-Interest</f>
        <v>545.95777812099072</v>
      </c>
      <c r="E73" s="5">
        <f t="shared" si="4"/>
        <v>170670.93146835384</v>
      </c>
    </row>
    <row r="74" spans="1:5" x14ac:dyDescent="0.25">
      <c r="A74" s="4">
        <v>42795</v>
      </c>
      <c r="B74" s="5">
        <f t="shared" si="0"/>
        <v>1373.5060761456191</v>
      </c>
      <c r="C74" s="5">
        <f t="shared" si="3"/>
        <v>824.90950209704363</v>
      </c>
      <c r="D74" s="5">
        <f>Monthly_Payments-Interest</f>
        <v>548.59657404857546</v>
      </c>
      <c r="E74" s="5">
        <f t="shared" si="4"/>
        <v>170122.33489430527</v>
      </c>
    </row>
    <row r="75" spans="1:5" x14ac:dyDescent="0.25">
      <c r="A75" s="4">
        <v>42826</v>
      </c>
      <c r="B75" s="5">
        <f t="shared" si="0"/>
        <v>1373.5060761456191</v>
      </c>
      <c r="C75" s="5">
        <f t="shared" si="3"/>
        <v>822.25795198914216</v>
      </c>
      <c r="D75" s="5">
        <f>Monthly_Payments-Interest</f>
        <v>551.24812415647693</v>
      </c>
      <c r="E75" s="5">
        <f t="shared" si="4"/>
        <v>169571.0867701488</v>
      </c>
    </row>
    <row r="76" spans="1:5" x14ac:dyDescent="0.25">
      <c r="A76" s="4">
        <v>42856</v>
      </c>
      <c r="B76" s="5">
        <f t="shared" ref="B76:B139" si="5">Monthly_Payment+Extra_Monthly_Payment</f>
        <v>1373.5060761456191</v>
      </c>
      <c r="C76" s="5">
        <f t="shared" si="3"/>
        <v>819.59358605571924</v>
      </c>
      <c r="D76" s="5">
        <f>Monthly_Payments-Interest</f>
        <v>553.91249008989985</v>
      </c>
      <c r="E76" s="5">
        <f t="shared" si="4"/>
        <v>169017.17428005891</v>
      </c>
    </row>
    <row r="77" spans="1:5" x14ac:dyDescent="0.25">
      <c r="A77" s="4">
        <v>42887</v>
      </c>
      <c r="B77" s="5">
        <f t="shared" si="5"/>
        <v>1373.5060761456191</v>
      </c>
      <c r="C77" s="5">
        <f t="shared" si="3"/>
        <v>816.91634235361812</v>
      </c>
      <c r="D77" s="5">
        <f>Monthly_Payments-Interest</f>
        <v>556.58973379200097</v>
      </c>
      <c r="E77" s="5">
        <f t="shared" si="4"/>
        <v>168460.58454626691</v>
      </c>
    </row>
    <row r="78" spans="1:5" x14ac:dyDescent="0.25">
      <c r="A78" s="4">
        <v>42917</v>
      </c>
      <c r="B78" s="5">
        <f t="shared" si="5"/>
        <v>1373.5060761456191</v>
      </c>
      <c r="C78" s="5">
        <f t="shared" si="3"/>
        <v>814.22615864029012</v>
      </c>
      <c r="D78" s="5">
        <f>Monthly_Payments-Interest</f>
        <v>559.27991750532897</v>
      </c>
      <c r="E78" s="5">
        <f t="shared" si="4"/>
        <v>167901.30462876157</v>
      </c>
    </row>
    <row r="79" spans="1:5" x14ac:dyDescent="0.25">
      <c r="A79" s="4">
        <v>42948</v>
      </c>
      <c r="B79" s="5">
        <f t="shared" si="5"/>
        <v>1373.5060761456191</v>
      </c>
      <c r="C79" s="5">
        <f t="shared" si="3"/>
        <v>811.52297237234768</v>
      </c>
      <c r="D79" s="5">
        <f>Monthly_Payments-Interest</f>
        <v>561.98310377327141</v>
      </c>
      <c r="E79" s="5">
        <f t="shared" si="4"/>
        <v>167339.32152498831</v>
      </c>
    </row>
    <row r="80" spans="1:5" x14ac:dyDescent="0.25">
      <c r="A80" s="4">
        <v>42979</v>
      </c>
      <c r="B80" s="5">
        <f t="shared" si="5"/>
        <v>1373.5060761456191</v>
      </c>
      <c r="C80" s="5">
        <f t="shared" si="3"/>
        <v>808.80672070411015</v>
      </c>
      <c r="D80" s="5">
        <f>Monthly_Payments-Interest</f>
        <v>564.69935544150894</v>
      </c>
      <c r="E80" s="5">
        <f t="shared" si="4"/>
        <v>166774.62216954681</v>
      </c>
    </row>
    <row r="81" spans="1:5" x14ac:dyDescent="0.25">
      <c r="A81" s="4">
        <v>43009</v>
      </c>
      <c r="B81" s="5">
        <f t="shared" si="5"/>
        <v>1373.5060761456191</v>
      </c>
      <c r="C81" s="5">
        <f t="shared" si="3"/>
        <v>806.07734048614293</v>
      </c>
      <c r="D81" s="5">
        <f>Monthly_Payments-Interest</f>
        <v>567.42873565947616</v>
      </c>
      <c r="E81" s="5">
        <f t="shared" si="4"/>
        <v>166207.19343388733</v>
      </c>
    </row>
    <row r="82" spans="1:5" x14ac:dyDescent="0.25">
      <c r="A82" s="4">
        <v>43040</v>
      </c>
      <c r="B82" s="5">
        <f t="shared" si="5"/>
        <v>1373.5060761456191</v>
      </c>
      <c r="C82" s="5">
        <f t="shared" si="3"/>
        <v>803.33476826378876</v>
      </c>
      <c r="D82" s="5">
        <f>Monthly_Payments-Interest</f>
        <v>570.17130788183033</v>
      </c>
      <c r="E82" s="5">
        <f t="shared" si="4"/>
        <v>165637.0221260055</v>
      </c>
    </row>
    <row r="83" spans="1:5" x14ac:dyDescent="0.25">
      <c r="A83" s="4">
        <v>43070</v>
      </c>
      <c r="B83" s="5">
        <f t="shared" si="5"/>
        <v>1373.5060761456191</v>
      </c>
      <c r="C83" s="5">
        <f t="shared" si="3"/>
        <v>800.5789402756933</v>
      </c>
      <c r="D83" s="5">
        <f>Monthly_Payments-Interest</f>
        <v>572.92713586992579</v>
      </c>
      <c r="E83" s="5">
        <f t="shared" si="4"/>
        <v>165064.09499013558</v>
      </c>
    </row>
    <row r="84" spans="1:5" x14ac:dyDescent="0.25">
      <c r="A84" s="4">
        <v>43101</v>
      </c>
      <c r="B84" s="5">
        <f t="shared" si="5"/>
        <v>1373.5060761456191</v>
      </c>
      <c r="C84" s="5">
        <f t="shared" si="3"/>
        <v>797.80979245232197</v>
      </c>
      <c r="D84" s="5">
        <f>Monthly_Payments-Interest</f>
        <v>575.69628369329712</v>
      </c>
      <c r="E84" s="5">
        <f t="shared" si="4"/>
        <v>164488.39870644227</v>
      </c>
    </row>
    <row r="85" spans="1:5" x14ac:dyDescent="0.25">
      <c r="A85" s="4">
        <v>43132</v>
      </c>
      <c r="B85" s="5">
        <f t="shared" si="5"/>
        <v>1373.5060761456191</v>
      </c>
      <c r="C85" s="5">
        <f t="shared" si="3"/>
        <v>795.02726041447102</v>
      </c>
      <c r="D85" s="5">
        <f>Monthly_Payments-Interest</f>
        <v>578.47881573114807</v>
      </c>
      <c r="E85" s="5">
        <f t="shared" si="4"/>
        <v>163909.91989071111</v>
      </c>
    </row>
    <row r="86" spans="1:5" x14ac:dyDescent="0.25">
      <c r="A86" s="4">
        <v>43160</v>
      </c>
      <c r="B86" s="5">
        <f t="shared" si="5"/>
        <v>1373.5060761456191</v>
      </c>
      <c r="C86" s="5">
        <f t="shared" si="3"/>
        <v>792.23127947177045</v>
      </c>
      <c r="D86" s="5">
        <f>Monthly_Payments-Interest</f>
        <v>581.27479667384864</v>
      </c>
      <c r="E86" s="5">
        <f t="shared" si="4"/>
        <v>163328.64509403726</v>
      </c>
    </row>
    <row r="87" spans="1:5" x14ac:dyDescent="0.25">
      <c r="A87" s="4">
        <v>43191</v>
      </c>
      <c r="B87" s="5">
        <f t="shared" si="5"/>
        <v>1373.5060761456191</v>
      </c>
      <c r="C87" s="5">
        <f t="shared" si="3"/>
        <v>789.42178462118011</v>
      </c>
      <c r="D87" s="5">
        <f>Monthly_Payments-Interest</f>
        <v>584.08429152443898</v>
      </c>
      <c r="E87" s="5">
        <f t="shared" si="4"/>
        <v>162744.56080251283</v>
      </c>
    </row>
    <row r="88" spans="1:5" x14ac:dyDescent="0.25">
      <c r="A88" s="4">
        <v>43221</v>
      </c>
      <c r="B88" s="5">
        <f t="shared" si="5"/>
        <v>1373.5060761456191</v>
      </c>
      <c r="C88" s="5">
        <f t="shared" si="3"/>
        <v>786.59871054547875</v>
      </c>
      <c r="D88" s="5">
        <f>Monthly_Payments-Interest</f>
        <v>586.90736560014034</v>
      </c>
      <c r="E88" s="5">
        <f t="shared" si="4"/>
        <v>162157.65343691269</v>
      </c>
    </row>
    <row r="89" spans="1:5" x14ac:dyDescent="0.25">
      <c r="A89" s="4">
        <v>43252</v>
      </c>
      <c r="B89" s="5">
        <f t="shared" si="5"/>
        <v>1373.5060761456191</v>
      </c>
      <c r="C89" s="5">
        <f t="shared" si="3"/>
        <v>783.76199161174475</v>
      </c>
      <c r="D89" s="5">
        <f>Monthly_Payments-Interest</f>
        <v>589.74408453387434</v>
      </c>
      <c r="E89" s="5">
        <f t="shared" si="4"/>
        <v>161567.9093523788</v>
      </c>
    </row>
    <row r="90" spans="1:5" x14ac:dyDescent="0.25">
      <c r="A90" s="4">
        <v>43282</v>
      </c>
      <c r="B90" s="5">
        <f t="shared" si="5"/>
        <v>1373.5060761456191</v>
      </c>
      <c r="C90" s="5">
        <f t="shared" si="3"/>
        <v>780.91156186983096</v>
      </c>
      <c r="D90" s="5">
        <f>Monthly_Payments-Interest</f>
        <v>592.59451427578813</v>
      </c>
      <c r="E90" s="5">
        <f t="shared" si="4"/>
        <v>160975.31483810302</v>
      </c>
    </row>
    <row r="91" spans="1:5" x14ac:dyDescent="0.25">
      <c r="A91" s="4">
        <v>43313</v>
      </c>
      <c r="B91" s="5">
        <f t="shared" si="5"/>
        <v>1373.5060761456191</v>
      </c>
      <c r="C91" s="5">
        <f t="shared" si="3"/>
        <v>778.04735505083124</v>
      </c>
      <c r="D91" s="5">
        <f>Monthly_Payments-Interest</f>
        <v>595.45872109478785</v>
      </c>
      <c r="E91" s="5">
        <f t="shared" si="4"/>
        <v>160379.85611700822</v>
      </c>
    </row>
    <row r="92" spans="1:5" x14ac:dyDescent="0.25">
      <c r="A92" s="4">
        <v>43344</v>
      </c>
      <c r="B92" s="5">
        <f t="shared" si="5"/>
        <v>1373.5060761456191</v>
      </c>
      <c r="C92" s="5">
        <f t="shared" ref="C92:C155" si="6">E91*(Annual_Interest/12)</f>
        <v>775.16930456553985</v>
      </c>
      <c r="D92" s="5">
        <f>Monthly_Payments-Interest</f>
        <v>598.33677158007924</v>
      </c>
      <c r="E92" s="5">
        <f t="shared" ref="E92:E155" si="7">E91-Principal</f>
        <v>159781.51934542815</v>
      </c>
    </row>
    <row r="93" spans="1:5" x14ac:dyDescent="0.25">
      <c r="A93" s="4">
        <v>43374</v>
      </c>
      <c r="B93" s="5">
        <f t="shared" si="5"/>
        <v>1373.5060761456191</v>
      </c>
      <c r="C93" s="5">
        <f t="shared" si="6"/>
        <v>772.2773435029028</v>
      </c>
      <c r="D93" s="5">
        <f>Monthly_Payments-Interest</f>
        <v>601.2287326427163</v>
      </c>
      <c r="E93" s="5">
        <f t="shared" si="7"/>
        <v>159180.29061278544</v>
      </c>
    </row>
    <row r="94" spans="1:5" x14ac:dyDescent="0.25">
      <c r="A94" s="4">
        <v>43405</v>
      </c>
      <c r="B94" s="5">
        <f t="shared" si="5"/>
        <v>1373.5060761456191</v>
      </c>
      <c r="C94" s="5">
        <f t="shared" si="6"/>
        <v>769.37140462846298</v>
      </c>
      <c r="D94" s="5">
        <f>Monthly_Payments-Interest</f>
        <v>604.13467151715611</v>
      </c>
      <c r="E94" s="5">
        <f t="shared" si="7"/>
        <v>158576.15594126828</v>
      </c>
    </row>
    <row r="95" spans="1:5" x14ac:dyDescent="0.25">
      <c r="A95" s="4">
        <v>43435</v>
      </c>
      <c r="B95" s="5">
        <f t="shared" si="5"/>
        <v>1373.5060761456191</v>
      </c>
      <c r="C95" s="5">
        <f t="shared" si="6"/>
        <v>766.45142038279675</v>
      </c>
      <c r="D95" s="5">
        <f>Monthly_Payments-Interest</f>
        <v>607.05465576282234</v>
      </c>
      <c r="E95" s="5">
        <f t="shared" si="7"/>
        <v>157969.10128550546</v>
      </c>
    </row>
    <row r="96" spans="1:5" x14ac:dyDescent="0.25">
      <c r="A96" s="4">
        <v>43466</v>
      </c>
      <c r="B96" s="5">
        <f t="shared" si="5"/>
        <v>1373.5060761456191</v>
      </c>
      <c r="C96" s="5">
        <f t="shared" si="6"/>
        <v>763.51732287994309</v>
      </c>
      <c r="D96" s="5">
        <f>Monthly_Payments-Interest</f>
        <v>609.988753265676</v>
      </c>
      <c r="E96" s="5">
        <f t="shared" si="7"/>
        <v>157359.11253223979</v>
      </c>
    </row>
    <row r="97" spans="1:5" x14ac:dyDescent="0.25">
      <c r="A97" s="4">
        <v>43497</v>
      </c>
      <c r="B97" s="5">
        <f t="shared" si="5"/>
        <v>1373.5060761456191</v>
      </c>
      <c r="C97" s="5">
        <f t="shared" si="6"/>
        <v>760.56904390582565</v>
      </c>
      <c r="D97" s="5">
        <f>Monthly_Payments-Interest</f>
        <v>612.93703223979344</v>
      </c>
      <c r="E97" s="5">
        <f t="shared" si="7"/>
        <v>156746.17549999998</v>
      </c>
    </row>
    <row r="98" spans="1:5" x14ac:dyDescent="0.25">
      <c r="A98" s="4">
        <v>43525</v>
      </c>
      <c r="B98" s="5">
        <f t="shared" si="5"/>
        <v>1373.5060761456191</v>
      </c>
      <c r="C98" s="5">
        <f t="shared" si="6"/>
        <v>757.60651491666658</v>
      </c>
      <c r="D98" s="5">
        <f>Monthly_Payments-Interest</f>
        <v>615.89956122895251</v>
      </c>
      <c r="E98" s="5">
        <f t="shared" si="7"/>
        <v>156130.27593877102</v>
      </c>
    </row>
    <row r="99" spans="1:5" x14ac:dyDescent="0.25">
      <c r="A99" s="4">
        <v>43556</v>
      </c>
      <c r="B99" s="5">
        <f t="shared" si="5"/>
        <v>1373.5060761456191</v>
      </c>
      <c r="C99" s="5">
        <f t="shared" si="6"/>
        <v>754.62966703739335</v>
      </c>
      <c r="D99" s="5">
        <f>Monthly_Payments-Interest</f>
        <v>618.87640910822574</v>
      </c>
      <c r="E99" s="5">
        <f t="shared" si="7"/>
        <v>155511.3995296628</v>
      </c>
    </row>
    <row r="100" spans="1:5" x14ac:dyDescent="0.25">
      <c r="A100" s="4">
        <v>43586</v>
      </c>
      <c r="B100" s="5">
        <f t="shared" si="5"/>
        <v>1373.5060761456191</v>
      </c>
      <c r="C100" s="5">
        <f t="shared" si="6"/>
        <v>751.63843106003685</v>
      </c>
      <c r="D100" s="5">
        <f>Monthly_Payments-Interest</f>
        <v>621.86764508558224</v>
      </c>
      <c r="E100" s="5">
        <f t="shared" si="7"/>
        <v>154889.53188457721</v>
      </c>
    </row>
    <row r="101" spans="1:5" x14ac:dyDescent="0.25">
      <c r="A101" s="4">
        <v>43617</v>
      </c>
      <c r="B101" s="5">
        <f t="shared" si="5"/>
        <v>1373.5060761456191</v>
      </c>
      <c r="C101" s="5">
        <f t="shared" si="6"/>
        <v>748.63273744212324</v>
      </c>
      <c r="D101" s="5">
        <f>Monthly_Payments-Interest</f>
        <v>624.87333870349585</v>
      </c>
      <c r="E101" s="5">
        <f t="shared" si="7"/>
        <v>154264.65854587371</v>
      </c>
    </row>
    <row r="102" spans="1:5" x14ac:dyDescent="0.25">
      <c r="A102" s="4">
        <v>43647</v>
      </c>
      <c r="B102" s="5">
        <f t="shared" si="5"/>
        <v>1373.5060761456191</v>
      </c>
      <c r="C102" s="5">
        <f t="shared" si="6"/>
        <v>745.61251630505626</v>
      </c>
      <c r="D102" s="5">
        <f>Monthly_Payments-Interest</f>
        <v>627.89355984056283</v>
      </c>
      <c r="E102" s="5">
        <f t="shared" si="7"/>
        <v>153636.76498603314</v>
      </c>
    </row>
    <row r="103" spans="1:5" x14ac:dyDescent="0.25">
      <c r="A103" s="4">
        <v>43678</v>
      </c>
      <c r="B103" s="5">
        <f t="shared" si="5"/>
        <v>1373.5060761456191</v>
      </c>
      <c r="C103" s="5">
        <f t="shared" si="6"/>
        <v>742.57769743249355</v>
      </c>
      <c r="D103" s="5">
        <f>Monthly_Payments-Interest</f>
        <v>630.92837871312554</v>
      </c>
      <c r="E103" s="5">
        <f t="shared" si="7"/>
        <v>153005.83660732003</v>
      </c>
    </row>
    <row r="104" spans="1:5" x14ac:dyDescent="0.25">
      <c r="A104" s="4">
        <v>43709</v>
      </c>
      <c r="B104" s="5">
        <f t="shared" si="5"/>
        <v>1373.5060761456191</v>
      </c>
      <c r="C104" s="5">
        <f t="shared" si="6"/>
        <v>739.52821026871356</v>
      </c>
      <c r="D104" s="5">
        <f>Monthly_Payments-Interest</f>
        <v>633.97786587690553</v>
      </c>
      <c r="E104" s="5">
        <f t="shared" si="7"/>
        <v>152371.85874144314</v>
      </c>
    </row>
    <row r="105" spans="1:5" x14ac:dyDescent="0.25">
      <c r="A105" s="4">
        <v>43739</v>
      </c>
      <c r="B105" s="5">
        <f t="shared" si="5"/>
        <v>1373.5060761456191</v>
      </c>
      <c r="C105" s="5">
        <f t="shared" si="6"/>
        <v>736.46398391697517</v>
      </c>
      <c r="D105" s="5">
        <f>Monthly_Payments-Interest</f>
        <v>637.04209222864392</v>
      </c>
      <c r="E105" s="5">
        <f t="shared" si="7"/>
        <v>151734.81664921448</v>
      </c>
    </row>
    <row r="106" spans="1:5" x14ac:dyDescent="0.25">
      <c r="A106" s="4">
        <v>43770</v>
      </c>
      <c r="B106" s="5">
        <f t="shared" si="5"/>
        <v>1373.5060761456191</v>
      </c>
      <c r="C106" s="5">
        <f t="shared" si="6"/>
        <v>733.38494713787009</v>
      </c>
      <c r="D106" s="5">
        <f>Monthly_Payments-Interest</f>
        <v>640.121129007749</v>
      </c>
      <c r="E106" s="5">
        <f t="shared" si="7"/>
        <v>151094.69552020673</v>
      </c>
    </row>
    <row r="107" spans="1:5" x14ac:dyDescent="0.25">
      <c r="A107" s="4">
        <v>43800</v>
      </c>
      <c r="B107" s="5">
        <f t="shared" si="5"/>
        <v>1373.5060761456191</v>
      </c>
      <c r="C107" s="5">
        <f t="shared" si="6"/>
        <v>730.29102834766593</v>
      </c>
      <c r="D107" s="5">
        <f>Monthly_Payments-Interest</f>
        <v>643.21504779795316</v>
      </c>
      <c r="E107" s="5">
        <f t="shared" si="7"/>
        <v>150451.48047240879</v>
      </c>
    </row>
    <row r="108" spans="1:5" x14ac:dyDescent="0.25">
      <c r="A108" s="4">
        <v>43831</v>
      </c>
      <c r="B108" s="5">
        <f t="shared" si="5"/>
        <v>1373.5060761456191</v>
      </c>
      <c r="C108" s="5">
        <f t="shared" si="6"/>
        <v>727.18215561664249</v>
      </c>
      <c r="D108" s="5">
        <f>Monthly_Payments-Interest</f>
        <v>646.3239205289766</v>
      </c>
      <c r="E108" s="5">
        <f t="shared" si="7"/>
        <v>149805.1565518798</v>
      </c>
    </row>
    <row r="109" spans="1:5" x14ac:dyDescent="0.25">
      <c r="A109" s="4">
        <v>43862</v>
      </c>
      <c r="B109" s="5">
        <f t="shared" si="5"/>
        <v>1373.5060761456191</v>
      </c>
      <c r="C109" s="5">
        <f t="shared" si="6"/>
        <v>724.05825666741907</v>
      </c>
      <c r="D109" s="5">
        <f>Monthly_Payments-Interest</f>
        <v>649.44781947820002</v>
      </c>
      <c r="E109" s="5">
        <f t="shared" si="7"/>
        <v>149155.7087324016</v>
      </c>
    </row>
    <row r="110" spans="1:5" x14ac:dyDescent="0.25">
      <c r="A110" s="4">
        <v>43891</v>
      </c>
      <c r="B110" s="5">
        <f t="shared" si="5"/>
        <v>1373.5060761456191</v>
      </c>
      <c r="C110" s="5">
        <f t="shared" si="6"/>
        <v>720.91925887327443</v>
      </c>
      <c r="D110" s="5">
        <f>Monthly_Payments-Interest</f>
        <v>652.58681727234466</v>
      </c>
      <c r="E110" s="5">
        <f t="shared" si="7"/>
        <v>148503.12191512925</v>
      </c>
    </row>
    <row r="111" spans="1:5" x14ac:dyDescent="0.25">
      <c r="A111" s="4">
        <v>43922</v>
      </c>
      <c r="B111" s="5">
        <f t="shared" si="5"/>
        <v>1373.5060761456191</v>
      </c>
      <c r="C111" s="5">
        <f t="shared" si="6"/>
        <v>717.76508925645805</v>
      </c>
      <c r="D111" s="5">
        <f>Monthly_Payments-Interest</f>
        <v>655.74098688916104</v>
      </c>
      <c r="E111" s="5">
        <f t="shared" si="7"/>
        <v>147847.38092824008</v>
      </c>
    </row>
    <row r="112" spans="1:5" x14ac:dyDescent="0.25">
      <c r="A112" s="4">
        <v>43952</v>
      </c>
      <c r="B112" s="5">
        <f t="shared" si="5"/>
        <v>1373.5060761456191</v>
      </c>
      <c r="C112" s="5">
        <f t="shared" si="6"/>
        <v>714.59567448649375</v>
      </c>
      <c r="D112" s="5">
        <f>Monthly_Payments-Interest</f>
        <v>658.91040165912534</v>
      </c>
      <c r="E112" s="5">
        <f t="shared" si="7"/>
        <v>147188.47052658096</v>
      </c>
    </row>
    <row r="113" spans="1:5" x14ac:dyDescent="0.25">
      <c r="A113" s="4">
        <v>43983</v>
      </c>
      <c r="B113" s="5">
        <f t="shared" si="5"/>
        <v>1373.5060761456191</v>
      </c>
      <c r="C113" s="5">
        <f t="shared" si="6"/>
        <v>711.41094087847466</v>
      </c>
      <c r="D113" s="5">
        <f>Monthly_Payments-Interest</f>
        <v>662.09513526714443</v>
      </c>
      <c r="E113" s="5">
        <f t="shared" si="7"/>
        <v>146526.37539131381</v>
      </c>
    </row>
    <row r="114" spans="1:5" x14ac:dyDescent="0.25">
      <c r="A114" s="4">
        <v>44013</v>
      </c>
      <c r="B114" s="5">
        <f t="shared" si="5"/>
        <v>1373.5060761456191</v>
      </c>
      <c r="C114" s="5">
        <f t="shared" si="6"/>
        <v>708.21081439135014</v>
      </c>
      <c r="D114" s="5">
        <f>Monthly_Payments-Interest</f>
        <v>665.29526175426895</v>
      </c>
      <c r="E114" s="5">
        <f t="shared" si="7"/>
        <v>145861.08012955953</v>
      </c>
    </row>
    <row r="115" spans="1:5" x14ac:dyDescent="0.25">
      <c r="A115" s="4">
        <v>44044</v>
      </c>
      <c r="B115" s="5">
        <f t="shared" si="5"/>
        <v>1373.5060761456191</v>
      </c>
      <c r="C115" s="5">
        <f t="shared" si="6"/>
        <v>704.9952206262044</v>
      </c>
      <c r="D115" s="5">
        <f>Monthly_Payments-Interest</f>
        <v>668.51085551941469</v>
      </c>
      <c r="E115" s="5">
        <f t="shared" si="7"/>
        <v>145192.56927404011</v>
      </c>
    </row>
    <row r="116" spans="1:5" x14ac:dyDescent="0.25">
      <c r="A116" s="4">
        <v>44075</v>
      </c>
      <c r="B116" s="5">
        <f t="shared" si="5"/>
        <v>1373.5060761456191</v>
      </c>
      <c r="C116" s="5">
        <f t="shared" si="6"/>
        <v>701.76408482452723</v>
      </c>
      <c r="D116" s="5">
        <f>Monthly_Payments-Interest</f>
        <v>671.74199132109186</v>
      </c>
      <c r="E116" s="5">
        <f t="shared" si="7"/>
        <v>144520.82728271902</v>
      </c>
    </row>
    <row r="117" spans="1:5" x14ac:dyDescent="0.25">
      <c r="A117" s="4">
        <v>44105</v>
      </c>
      <c r="B117" s="5">
        <f t="shared" si="5"/>
        <v>1373.5060761456191</v>
      </c>
      <c r="C117" s="5">
        <f t="shared" si="6"/>
        <v>698.51733186647527</v>
      </c>
      <c r="D117" s="5">
        <f>Monthly_Payments-Interest</f>
        <v>674.98874427914382</v>
      </c>
      <c r="E117" s="5">
        <f t="shared" si="7"/>
        <v>143845.83853843989</v>
      </c>
    </row>
    <row r="118" spans="1:5" x14ac:dyDescent="0.25">
      <c r="A118" s="4">
        <v>44136</v>
      </c>
      <c r="B118" s="5">
        <f t="shared" si="5"/>
        <v>1373.5060761456191</v>
      </c>
      <c r="C118" s="5">
        <f t="shared" si="6"/>
        <v>695.25488626912613</v>
      </c>
      <c r="D118" s="5">
        <f>Monthly_Payments-Interest</f>
        <v>678.25118987649296</v>
      </c>
      <c r="E118" s="5">
        <f t="shared" si="7"/>
        <v>143167.58734856339</v>
      </c>
    </row>
    <row r="119" spans="1:5" x14ac:dyDescent="0.25">
      <c r="A119" s="4">
        <v>44166</v>
      </c>
      <c r="B119" s="5">
        <f t="shared" si="5"/>
        <v>1373.5060761456191</v>
      </c>
      <c r="C119" s="5">
        <f t="shared" si="6"/>
        <v>691.97667218472316</v>
      </c>
      <c r="D119" s="5">
        <f>Monthly_Payments-Interest</f>
        <v>681.52940396089593</v>
      </c>
      <c r="E119" s="5">
        <f t="shared" si="7"/>
        <v>142486.05794460251</v>
      </c>
    </row>
    <row r="120" spans="1:5" x14ac:dyDescent="0.25">
      <c r="A120" s="4">
        <v>44197</v>
      </c>
      <c r="B120" s="5">
        <f t="shared" si="5"/>
        <v>1373.5060761456191</v>
      </c>
      <c r="C120" s="5">
        <f t="shared" si="6"/>
        <v>688.68261339891217</v>
      </c>
      <c r="D120" s="5">
        <f>Monthly_Payments-Interest</f>
        <v>684.82346274670692</v>
      </c>
      <c r="E120" s="5">
        <f t="shared" si="7"/>
        <v>141801.23448185579</v>
      </c>
    </row>
    <row r="121" spans="1:5" x14ac:dyDescent="0.25">
      <c r="A121" s="4">
        <v>44228</v>
      </c>
      <c r="B121" s="5">
        <f t="shared" si="5"/>
        <v>1373.5060761456191</v>
      </c>
      <c r="C121" s="5">
        <f t="shared" si="6"/>
        <v>685.37263332896964</v>
      </c>
      <c r="D121" s="5">
        <f>Monthly_Payments-Interest</f>
        <v>688.13344281664945</v>
      </c>
      <c r="E121" s="5">
        <f t="shared" si="7"/>
        <v>141113.10103903915</v>
      </c>
    </row>
    <row r="122" spans="1:5" x14ac:dyDescent="0.25">
      <c r="A122" s="4">
        <v>44256</v>
      </c>
      <c r="B122" s="5">
        <f t="shared" si="5"/>
        <v>1373.5060761456191</v>
      </c>
      <c r="C122" s="5">
        <f t="shared" si="6"/>
        <v>682.04665502202261</v>
      </c>
      <c r="D122" s="5">
        <f>Monthly_Payments-Interest</f>
        <v>691.45942112359648</v>
      </c>
      <c r="E122" s="5">
        <f t="shared" si="7"/>
        <v>140421.64161791553</v>
      </c>
    </row>
    <row r="123" spans="1:5" x14ac:dyDescent="0.25">
      <c r="A123" s="4">
        <v>44287</v>
      </c>
      <c r="B123" s="5">
        <f t="shared" si="5"/>
        <v>1373.5060761456191</v>
      </c>
      <c r="C123" s="5">
        <f t="shared" si="6"/>
        <v>678.70460115325841</v>
      </c>
      <c r="D123" s="5">
        <f>Monthly_Payments-Interest</f>
        <v>694.80147499236068</v>
      </c>
      <c r="E123" s="5">
        <f t="shared" si="7"/>
        <v>139726.84014292317</v>
      </c>
    </row>
    <row r="124" spans="1:5" x14ac:dyDescent="0.25">
      <c r="A124" s="4">
        <v>44317</v>
      </c>
      <c r="B124" s="5">
        <f t="shared" si="5"/>
        <v>1373.5060761456191</v>
      </c>
      <c r="C124" s="5">
        <f t="shared" si="6"/>
        <v>675.3463940241287</v>
      </c>
      <c r="D124" s="5">
        <f>Monthly_Payments-Interest</f>
        <v>698.15968212149039</v>
      </c>
      <c r="E124" s="5">
        <f t="shared" si="7"/>
        <v>139028.6804608017</v>
      </c>
    </row>
    <row r="125" spans="1:5" x14ac:dyDescent="0.25">
      <c r="A125" s="4">
        <v>44348</v>
      </c>
      <c r="B125" s="5">
        <f t="shared" si="5"/>
        <v>1373.5060761456191</v>
      </c>
      <c r="C125" s="5">
        <f t="shared" si="6"/>
        <v>671.97195556054157</v>
      </c>
      <c r="D125" s="5">
        <f>Monthly_Payments-Interest</f>
        <v>701.53412058507752</v>
      </c>
      <c r="E125" s="5">
        <f t="shared" si="7"/>
        <v>138327.14634021663</v>
      </c>
    </row>
    <row r="126" spans="1:5" x14ac:dyDescent="0.25">
      <c r="A126" s="4">
        <v>44378</v>
      </c>
      <c r="B126" s="5">
        <f t="shared" si="5"/>
        <v>1373.5060761456191</v>
      </c>
      <c r="C126" s="5">
        <f t="shared" si="6"/>
        <v>668.58120731104702</v>
      </c>
      <c r="D126" s="5">
        <f>Monthly_Payments-Interest</f>
        <v>704.92486883457207</v>
      </c>
      <c r="E126" s="5">
        <f t="shared" si="7"/>
        <v>137622.22147138204</v>
      </c>
    </row>
    <row r="127" spans="1:5" x14ac:dyDescent="0.25">
      <c r="A127" s="4">
        <v>44409</v>
      </c>
      <c r="B127" s="5">
        <f t="shared" si="5"/>
        <v>1373.5060761456191</v>
      </c>
      <c r="C127" s="5">
        <f t="shared" si="6"/>
        <v>665.17407044501329</v>
      </c>
      <c r="D127" s="5">
        <f>Monthly_Payments-Interest</f>
        <v>708.33200570060581</v>
      </c>
      <c r="E127" s="5">
        <f t="shared" si="7"/>
        <v>136913.88946568145</v>
      </c>
    </row>
    <row r="128" spans="1:5" x14ac:dyDescent="0.25">
      <c r="A128" s="4">
        <v>44440</v>
      </c>
      <c r="B128" s="5">
        <f t="shared" si="5"/>
        <v>1373.5060761456191</v>
      </c>
      <c r="C128" s="5">
        <f t="shared" si="6"/>
        <v>661.75046575079375</v>
      </c>
      <c r="D128" s="5">
        <f>Monthly_Payments-Interest</f>
        <v>711.75561039482534</v>
      </c>
      <c r="E128" s="5">
        <f t="shared" si="7"/>
        <v>136202.13385528664</v>
      </c>
    </row>
    <row r="129" spans="1:5" x14ac:dyDescent="0.25">
      <c r="A129" s="4">
        <v>44470</v>
      </c>
      <c r="B129" s="5">
        <f t="shared" si="5"/>
        <v>1373.5060761456191</v>
      </c>
      <c r="C129" s="5">
        <f t="shared" si="6"/>
        <v>658.31031363388547</v>
      </c>
      <c r="D129" s="5">
        <f>Monthly_Payments-Interest</f>
        <v>715.19576251173362</v>
      </c>
      <c r="E129" s="5">
        <f t="shared" si="7"/>
        <v>135486.93809277492</v>
      </c>
    </row>
    <row r="130" spans="1:5" x14ac:dyDescent="0.25">
      <c r="A130" s="4">
        <v>44501</v>
      </c>
      <c r="B130" s="5">
        <f t="shared" si="5"/>
        <v>1373.5060761456191</v>
      </c>
      <c r="C130" s="5">
        <f t="shared" si="6"/>
        <v>654.85353411507879</v>
      </c>
      <c r="D130" s="5">
        <f>Monthly_Payments-Interest</f>
        <v>718.6525420305403</v>
      </c>
      <c r="E130" s="5">
        <f t="shared" si="7"/>
        <v>134768.28555074439</v>
      </c>
    </row>
    <row r="131" spans="1:5" x14ac:dyDescent="0.25">
      <c r="A131" s="4">
        <v>44531</v>
      </c>
      <c r="B131" s="5">
        <f t="shared" si="5"/>
        <v>1373.5060761456191</v>
      </c>
      <c r="C131" s="5">
        <f t="shared" si="6"/>
        <v>651.38004682859787</v>
      </c>
      <c r="D131" s="5">
        <f>Monthly_Payments-Interest</f>
        <v>722.12602931702122</v>
      </c>
      <c r="E131" s="5">
        <f t="shared" si="7"/>
        <v>134046.15952142735</v>
      </c>
    </row>
    <row r="132" spans="1:5" x14ac:dyDescent="0.25">
      <c r="A132" s="4">
        <v>44562</v>
      </c>
      <c r="B132" s="5">
        <f t="shared" si="5"/>
        <v>1373.5060761456191</v>
      </c>
      <c r="C132" s="5">
        <f t="shared" si="6"/>
        <v>647.88977102023227</v>
      </c>
      <c r="D132" s="5">
        <f>Monthly_Payments-Interest</f>
        <v>725.61630512538682</v>
      </c>
      <c r="E132" s="5">
        <f t="shared" si="7"/>
        <v>133320.54321630197</v>
      </c>
    </row>
    <row r="133" spans="1:5" x14ac:dyDescent="0.25">
      <c r="A133" s="4">
        <v>44593</v>
      </c>
      <c r="B133" s="5">
        <f t="shared" si="5"/>
        <v>1373.5060761456191</v>
      </c>
      <c r="C133" s="5">
        <f t="shared" si="6"/>
        <v>644.38262554545952</v>
      </c>
      <c r="D133" s="5">
        <f>Monthly_Payments-Interest</f>
        <v>729.12345060015957</v>
      </c>
      <c r="E133" s="5">
        <f t="shared" si="7"/>
        <v>132591.41976570181</v>
      </c>
    </row>
    <row r="134" spans="1:5" x14ac:dyDescent="0.25">
      <c r="A134" s="4">
        <v>44621</v>
      </c>
      <c r="B134" s="5">
        <f t="shared" si="5"/>
        <v>1373.5060761456191</v>
      </c>
      <c r="C134" s="5">
        <f t="shared" si="6"/>
        <v>640.85852886755879</v>
      </c>
      <c r="D134" s="5">
        <f>Monthly_Payments-Interest</f>
        <v>732.6475472780603</v>
      </c>
      <c r="E134" s="5">
        <f t="shared" si="7"/>
        <v>131858.77221842375</v>
      </c>
    </row>
    <row r="135" spans="1:5" x14ac:dyDescent="0.25">
      <c r="A135" s="4">
        <v>44652</v>
      </c>
      <c r="B135" s="5">
        <f t="shared" si="5"/>
        <v>1373.5060761456191</v>
      </c>
      <c r="C135" s="5">
        <f t="shared" si="6"/>
        <v>637.31739905571487</v>
      </c>
      <c r="D135" s="5">
        <f>Monthly_Payments-Interest</f>
        <v>736.18867708990422</v>
      </c>
      <c r="E135" s="5">
        <f t="shared" si="7"/>
        <v>131122.58354133385</v>
      </c>
    </row>
    <row r="136" spans="1:5" x14ac:dyDescent="0.25">
      <c r="A136" s="4">
        <v>44682</v>
      </c>
      <c r="B136" s="5">
        <f t="shared" si="5"/>
        <v>1373.5060761456191</v>
      </c>
      <c r="C136" s="5">
        <f t="shared" si="6"/>
        <v>633.75915378311367</v>
      </c>
      <c r="D136" s="5">
        <f>Monthly_Payments-Interest</f>
        <v>739.74692236250542</v>
      </c>
      <c r="E136" s="5">
        <f t="shared" si="7"/>
        <v>130382.83661897134</v>
      </c>
    </row>
    <row r="137" spans="1:5" x14ac:dyDescent="0.25">
      <c r="A137" s="4">
        <v>44713</v>
      </c>
      <c r="B137" s="5">
        <f t="shared" si="5"/>
        <v>1373.5060761456191</v>
      </c>
      <c r="C137" s="5">
        <f t="shared" si="6"/>
        <v>630.18371032502819</v>
      </c>
      <c r="D137" s="5">
        <f>Monthly_Payments-Interest</f>
        <v>743.3223658205909</v>
      </c>
      <c r="E137" s="5">
        <f t="shared" si="7"/>
        <v>129639.51425315074</v>
      </c>
    </row>
    <row r="138" spans="1:5" x14ac:dyDescent="0.25">
      <c r="A138" s="4">
        <v>44743</v>
      </c>
      <c r="B138" s="5">
        <f t="shared" si="5"/>
        <v>1373.5060761456191</v>
      </c>
      <c r="C138" s="5">
        <f t="shared" si="6"/>
        <v>626.59098555689525</v>
      </c>
      <c r="D138" s="5">
        <f>Monthly_Payments-Interest</f>
        <v>746.91509058872384</v>
      </c>
      <c r="E138" s="5">
        <f t="shared" si="7"/>
        <v>128892.59916256202</v>
      </c>
    </row>
    <row r="139" spans="1:5" x14ac:dyDescent="0.25">
      <c r="A139" s="4">
        <v>44774</v>
      </c>
      <c r="B139" s="5">
        <f t="shared" si="5"/>
        <v>1373.5060761456191</v>
      </c>
      <c r="C139" s="5">
        <f t="shared" si="6"/>
        <v>622.98089595238309</v>
      </c>
      <c r="D139" s="5">
        <f>Monthly_Payments-Interest</f>
        <v>750.525180193236</v>
      </c>
      <c r="E139" s="5">
        <f t="shared" si="7"/>
        <v>128142.07398236879</v>
      </c>
    </row>
    <row r="140" spans="1:5" x14ac:dyDescent="0.25">
      <c r="A140" s="4">
        <v>44805</v>
      </c>
      <c r="B140" s="5">
        <f t="shared" ref="B140:B203" si="8">Monthly_Payment+Extra_Monthly_Payment</f>
        <v>1373.5060761456191</v>
      </c>
      <c r="C140" s="5">
        <f t="shared" si="6"/>
        <v>619.35335758144913</v>
      </c>
      <c r="D140" s="5">
        <f>Monthly_Payments-Interest</f>
        <v>754.15271856416996</v>
      </c>
      <c r="E140" s="5">
        <f t="shared" si="7"/>
        <v>127387.92126380462</v>
      </c>
    </row>
    <row r="141" spans="1:5" x14ac:dyDescent="0.25">
      <c r="A141" s="4">
        <v>44835</v>
      </c>
      <c r="B141" s="5">
        <f t="shared" si="8"/>
        <v>1373.5060761456191</v>
      </c>
      <c r="C141" s="5">
        <f t="shared" si="6"/>
        <v>615.70828610838896</v>
      </c>
      <c r="D141" s="5">
        <f>Monthly_Payments-Interest</f>
        <v>757.79779003723013</v>
      </c>
      <c r="E141" s="5">
        <f t="shared" si="7"/>
        <v>126630.12347376738</v>
      </c>
    </row>
    <row r="142" spans="1:5" x14ac:dyDescent="0.25">
      <c r="A142" s="4">
        <v>44866</v>
      </c>
      <c r="B142" s="5">
        <f t="shared" si="8"/>
        <v>1373.5060761456191</v>
      </c>
      <c r="C142" s="5">
        <f t="shared" si="6"/>
        <v>612.04559678987573</v>
      </c>
      <c r="D142" s="5">
        <f>Monthly_Payments-Interest</f>
        <v>761.46047935574336</v>
      </c>
      <c r="E142" s="5">
        <f t="shared" si="7"/>
        <v>125868.66299441164</v>
      </c>
    </row>
    <row r="143" spans="1:5" x14ac:dyDescent="0.25">
      <c r="A143" s="4">
        <v>44896</v>
      </c>
      <c r="B143" s="5">
        <f t="shared" si="8"/>
        <v>1373.5060761456191</v>
      </c>
      <c r="C143" s="5">
        <f t="shared" si="6"/>
        <v>608.3652044729896</v>
      </c>
      <c r="D143" s="5">
        <f>Monthly_Payments-Interest</f>
        <v>765.14087167262949</v>
      </c>
      <c r="E143" s="5">
        <f t="shared" si="7"/>
        <v>125103.52212273901</v>
      </c>
    </row>
    <row r="144" spans="1:5" x14ac:dyDescent="0.25">
      <c r="A144" s="4">
        <v>44927</v>
      </c>
      <c r="B144" s="5">
        <f t="shared" si="8"/>
        <v>1373.5060761456191</v>
      </c>
      <c r="C144" s="5">
        <f t="shared" si="6"/>
        <v>604.66702359323858</v>
      </c>
      <c r="D144" s="5">
        <f>Monthly_Payments-Interest</f>
        <v>768.83905255238051</v>
      </c>
      <c r="E144" s="5">
        <f t="shared" si="7"/>
        <v>124334.68307018663</v>
      </c>
    </row>
    <row r="145" spans="1:5" x14ac:dyDescent="0.25">
      <c r="A145" s="4">
        <v>44958</v>
      </c>
      <c r="B145" s="5">
        <f t="shared" si="8"/>
        <v>1373.5060761456191</v>
      </c>
      <c r="C145" s="5">
        <f t="shared" si="6"/>
        <v>600.95096817256876</v>
      </c>
      <c r="D145" s="5">
        <f>Monthly_Payments-Interest</f>
        <v>772.55510797305033</v>
      </c>
      <c r="E145" s="5">
        <f t="shared" si="7"/>
        <v>123562.12796221358</v>
      </c>
    </row>
    <row r="146" spans="1:5" x14ac:dyDescent="0.25">
      <c r="A146" s="4">
        <v>44986</v>
      </c>
      <c r="B146" s="5">
        <f t="shared" si="8"/>
        <v>1373.5060761456191</v>
      </c>
      <c r="C146" s="5">
        <f t="shared" si="6"/>
        <v>597.21695181736561</v>
      </c>
      <c r="D146" s="5">
        <f>Monthly_Payments-Interest</f>
        <v>776.28912432825348</v>
      </c>
      <c r="E146" s="5">
        <f t="shared" si="7"/>
        <v>122785.83883788533</v>
      </c>
    </row>
    <row r="147" spans="1:5" x14ac:dyDescent="0.25">
      <c r="A147" s="4">
        <v>45017</v>
      </c>
      <c r="B147" s="5">
        <f t="shared" si="8"/>
        <v>1373.5060761456191</v>
      </c>
      <c r="C147" s="5">
        <f t="shared" si="6"/>
        <v>593.46488771644579</v>
      </c>
      <c r="D147" s="5">
        <f>Monthly_Payments-Interest</f>
        <v>780.0411884291733</v>
      </c>
      <c r="E147" s="5">
        <f t="shared" si="7"/>
        <v>122005.79764945616</v>
      </c>
    </row>
    <row r="148" spans="1:5" x14ac:dyDescent="0.25">
      <c r="A148" s="4">
        <v>45047</v>
      </c>
      <c r="B148" s="5">
        <f t="shared" si="8"/>
        <v>1373.5060761456191</v>
      </c>
      <c r="C148" s="5">
        <f t="shared" si="6"/>
        <v>589.69468863903808</v>
      </c>
      <c r="D148" s="5">
        <f>Monthly_Payments-Interest</f>
        <v>783.81138750658101</v>
      </c>
      <c r="E148" s="5">
        <f t="shared" si="7"/>
        <v>121221.98626194958</v>
      </c>
    </row>
    <row r="149" spans="1:5" x14ac:dyDescent="0.25">
      <c r="A149" s="4">
        <v>45078</v>
      </c>
      <c r="B149" s="5">
        <f t="shared" si="8"/>
        <v>1373.5060761456191</v>
      </c>
      <c r="C149" s="5">
        <f t="shared" si="6"/>
        <v>585.90626693275635</v>
      </c>
      <c r="D149" s="5">
        <f>Monthly_Payments-Interest</f>
        <v>787.59980921286274</v>
      </c>
      <c r="E149" s="5">
        <f t="shared" si="7"/>
        <v>120434.38645273673</v>
      </c>
    </row>
    <row r="150" spans="1:5" x14ac:dyDescent="0.25">
      <c r="A150" s="4">
        <v>45108</v>
      </c>
      <c r="B150" s="5">
        <f t="shared" si="8"/>
        <v>1373.5060761456191</v>
      </c>
      <c r="C150" s="5">
        <f t="shared" si="6"/>
        <v>582.09953452156083</v>
      </c>
      <c r="D150" s="5">
        <f>Monthly_Payments-Interest</f>
        <v>791.40654162405826</v>
      </c>
      <c r="E150" s="5">
        <f t="shared" si="7"/>
        <v>119642.97991111266</v>
      </c>
    </row>
    <row r="151" spans="1:5" x14ac:dyDescent="0.25">
      <c r="A151" s="4">
        <v>45139</v>
      </c>
      <c r="B151" s="5">
        <f t="shared" si="8"/>
        <v>1373.5060761456191</v>
      </c>
      <c r="C151" s="5">
        <f t="shared" si="6"/>
        <v>578.27440290371123</v>
      </c>
      <c r="D151" s="5">
        <f>Monthly_Payments-Interest</f>
        <v>795.23167324190786</v>
      </c>
      <c r="E151" s="5">
        <f t="shared" si="7"/>
        <v>118847.74823787075</v>
      </c>
    </row>
    <row r="152" spans="1:5" x14ac:dyDescent="0.25">
      <c r="A152" s="4">
        <v>45170</v>
      </c>
      <c r="B152" s="5">
        <f t="shared" si="8"/>
        <v>1373.5060761456191</v>
      </c>
      <c r="C152" s="5">
        <f t="shared" si="6"/>
        <v>574.43078314970865</v>
      </c>
      <c r="D152" s="5">
        <f>Monthly_Payments-Interest</f>
        <v>799.07529299591044</v>
      </c>
      <c r="E152" s="5">
        <f t="shared" si="7"/>
        <v>118048.67294487484</v>
      </c>
    </row>
    <row r="153" spans="1:5" x14ac:dyDescent="0.25">
      <c r="A153" s="4">
        <v>45200</v>
      </c>
      <c r="B153" s="5">
        <f t="shared" si="8"/>
        <v>1373.5060761456191</v>
      </c>
      <c r="C153" s="5">
        <f t="shared" si="6"/>
        <v>570.56858590022841</v>
      </c>
      <c r="D153" s="5">
        <f>Monthly_Payments-Interest</f>
        <v>802.93749024539068</v>
      </c>
      <c r="E153" s="5">
        <f t="shared" si="7"/>
        <v>117245.73545462945</v>
      </c>
    </row>
    <row r="154" spans="1:5" x14ac:dyDescent="0.25">
      <c r="A154" s="4">
        <v>45231</v>
      </c>
      <c r="B154" s="5">
        <f t="shared" si="8"/>
        <v>1373.5060761456191</v>
      </c>
      <c r="C154" s="5">
        <f t="shared" si="6"/>
        <v>566.68772136404243</v>
      </c>
      <c r="D154" s="5">
        <f>Monthly_Payments-Interest</f>
        <v>806.81835478157666</v>
      </c>
      <c r="E154" s="5">
        <f t="shared" si="7"/>
        <v>116438.91709984788</v>
      </c>
    </row>
    <row r="155" spans="1:5" x14ac:dyDescent="0.25">
      <c r="A155" s="4">
        <v>45261</v>
      </c>
      <c r="B155" s="5">
        <f t="shared" si="8"/>
        <v>1373.5060761456191</v>
      </c>
      <c r="C155" s="5">
        <f t="shared" si="6"/>
        <v>562.7880993159315</v>
      </c>
      <c r="D155" s="5">
        <f>Monthly_Payments-Interest</f>
        <v>810.71797682968759</v>
      </c>
      <c r="E155" s="5">
        <f t="shared" si="7"/>
        <v>115628.19912301819</v>
      </c>
    </row>
    <row r="156" spans="1:5" x14ac:dyDescent="0.25">
      <c r="A156" s="4">
        <v>45292</v>
      </c>
      <c r="B156" s="5">
        <f t="shared" si="8"/>
        <v>1373.5060761456191</v>
      </c>
      <c r="C156" s="5">
        <f t="shared" ref="C156:C219" si="9">E155*(Annual_Interest/12)</f>
        <v>558.86962909458794</v>
      </c>
      <c r="D156" s="5">
        <f>Monthly_Payments-Interest</f>
        <v>814.63644705103115</v>
      </c>
      <c r="E156" s="5">
        <f t="shared" ref="E156:E219" si="10">E155-Principal</f>
        <v>114813.56267596716</v>
      </c>
    </row>
    <row r="157" spans="1:5" x14ac:dyDescent="0.25">
      <c r="A157" s="4">
        <v>45323</v>
      </c>
      <c r="B157" s="5">
        <f t="shared" si="8"/>
        <v>1373.5060761456191</v>
      </c>
      <c r="C157" s="5">
        <f t="shared" si="9"/>
        <v>554.93221960050801</v>
      </c>
      <c r="D157" s="5">
        <f>Monthly_Payments-Interest</f>
        <v>818.57385654511108</v>
      </c>
      <c r="E157" s="5">
        <f t="shared" si="10"/>
        <v>113994.98881942204</v>
      </c>
    </row>
    <row r="158" spans="1:5" x14ac:dyDescent="0.25">
      <c r="A158" s="4">
        <v>45352</v>
      </c>
      <c r="B158" s="5">
        <f t="shared" si="8"/>
        <v>1373.5060761456191</v>
      </c>
      <c r="C158" s="5">
        <f t="shared" si="9"/>
        <v>550.97577929387319</v>
      </c>
      <c r="D158" s="5">
        <f>Monthly_Payments-Interest</f>
        <v>822.5302968517459</v>
      </c>
      <c r="E158" s="5">
        <f t="shared" si="10"/>
        <v>113172.45852257029</v>
      </c>
    </row>
    <row r="159" spans="1:5" x14ac:dyDescent="0.25">
      <c r="A159" s="4">
        <v>45383</v>
      </c>
      <c r="B159" s="5">
        <f t="shared" si="8"/>
        <v>1373.5060761456191</v>
      </c>
      <c r="C159" s="5">
        <f t="shared" si="9"/>
        <v>547.00021619242307</v>
      </c>
      <c r="D159" s="5">
        <f>Monthly_Payments-Interest</f>
        <v>826.50585995319602</v>
      </c>
      <c r="E159" s="5">
        <f t="shared" si="10"/>
        <v>112345.9526626171</v>
      </c>
    </row>
    <row r="160" spans="1:5" x14ac:dyDescent="0.25">
      <c r="A160" s="4">
        <v>45413</v>
      </c>
      <c r="B160" s="5">
        <f t="shared" si="8"/>
        <v>1373.5060761456191</v>
      </c>
      <c r="C160" s="5">
        <f t="shared" si="9"/>
        <v>543.00543786931598</v>
      </c>
      <c r="D160" s="5">
        <f>Monthly_Payments-Interest</f>
        <v>830.50063827630311</v>
      </c>
      <c r="E160" s="5">
        <f t="shared" si="10"/>
        <v>111515.45202434079</v>
      </c>
    </row>
    <row r="161" spans="1:5" x14ac:dyDescent="0.25">
      <c r="A161" s="4">
        <v>45444</v>
      </c>
      <c r="B161" s="5">
        <f t="shared" si="8"/>
        <v>1373.5060761456191</v>
      </c>
      <c r="C161" s="5">
        <f t="shared" si="9"/>
        <v>538.99135145098046</v>
      </c>
      <c r="D161" s="5">
        <f>Monthly_Payments-Interest</f>
        <v>834.51472469463863</v>
      </c>
      <c r="E161" s="5">
        <f t="shared" si="10"/>
        <v>110680.93729964615</v>
      </c>
    </row>
    <row r="162" spans="1:5" x14ac:dyDescent="0.25">
      <c r="A162" s="4">
        <v>45474</v>
      </c>
      <c r="B162" s="5">
        <f t="shared" si="8"/>
        <v>1373.5060761456191</v>
      </c>
      <c r="C162" s="5">
        <f t="shared" si="9"/>
        <v>534.95786361495641</v>
      </c>
      <c r="D162" s="5">
        <f>Monthly_Payments-Interest</f>
        <v>838.54821253066268</v>
      </c>
      <c r="E162" s="5">
        <f t="shared" si="10"/>
        <v>109842.38908711549</v>
      </c>
    </row>
    <row r="163" spans="1:5" x14ac:dyDescent="0.25">
      <c r="A163" s="4">
        <v>45505</v>
      </c>
      <c r="B163" s="5">
        <f t="shared" si="8"/>
        <v>1373.5060761456191</v>
      </c>
      <c r="C163" s="5">
        <f t="shared" si="9"/>
        <v>530.90488058772485</v>
      </c>
      <c r="D163" s="5">
        <f>Monthly_Payments-Interest</f>
        <v>842.60119555789424</v>
      </c>
      <c r="E163" s="5">
        <f t="shared" si="10"/>
        <v>108999.78789155759</v>
      </c>
    </row>
    <row r="164" spans="1:5" x14ac:dyDescent="0.25">
      <c r="A164" s="4">
        <v>45536</v>
      </c>
      <c r="B164" s="5">
        <f t="shared" si="8"/>
        <v>1373.5060761456191</v>
      </c>
      <c r="C164" s="5">
        <f t="shared" si="9"/>
        <v>526.8323081425284</v>
      </c>
      <c r="D164" s="5">
        <f>Monthly_Payments-Interest</f>
        <v>846.67376800309069</v>
      </c>
      <c r="E164" s="5">
        <f t="shared" si="10"/>
        <v>108153.11412355449</v>
      </c>
    </row>
    <row r="165" spans="1:5" x14ac:dyDescent="0.25">
      <c r="A165" s="4">
        <v>45566</v>
      </c>
      <c r="B165" s="5">
        <f t="shared" si="8"/>
        <v>1373.5060761456191</v>
      </c>
      <c r="C165" s="5">
        <f t="shared" si="9"/>
        <v>522.74005159718013</v>
      </c>
      <c r="D165" s="5">
        <f>Monthly_Payments-Interest</f>
        <v>850.76602454843896</v>
      </c>
      <c r="E165" s="5">
        <f t="shared" si="10"/>
        <v>107302.34809900605</v>
      </c>
    </row>
    <row r="166" spans="1:5" x14ac:dyDescent="0.25">
      <c r="A166" s="4">
        <v>45597</v>
      </c>
      <c r="B166" s="5">
        <f t="shared" si="8"/>
        <v>1373.5060761456191</v>
      </c>
      <c r="C166" s="5">
        <f t="shared" si="9"/>
        <v>518.62801581186261</v>
      </c>
      <c r="D166" s="5">
        <f>Monthly_Payments-Interest</f>
        <v>854.87806033375648</v>
      </c>
      <c r="E166" s="5">
        <f t="shared" si="10"/>
        <v>106447.4700386723</v>
      </c>
    </row>
    <row r="167" spans="1:5" x14ac:dyDescent="0.25">
      <c r="A167" s="4">
        <v>45627</v>
      </c>
      <c r="B167" s="5">
        <f t="shared" si="8"/>
        <v>1373.5060761456191</v>
      </c>
      <c r="C167" s="5">
        <f t="shared" si="9"/>
        <v>514.49610518691611</v>
      </c>
      <c r="D167" s="5">
        <f>Monthly_Payments-Interest</f>
        <v>859.00997095870298</v>
      </c>
      <c r="E167" s="5">
        <f t="shared" si="10"/>
        <v>105588.46006771359</v>
      </c>
    </row>
    <row r="168" spans="1:5" x14ac:dyDescent="0.25">
      <c r="A168" s="4">
        <v>45658</v>
      </c>
      <c r="B168" s="5">
        <f t="shared" si="8"/>
        <v>1373.5060761456191</v>
      </c>
      <c r="C168" s="5">
        <f t="shared" si="9"/>
        <v>510.34422366061568</v>
      </c>
      <c r="D168" s="5">
        <f>Monthly_Payments-Interest</f>
        <v>863.16185248500346</v>
      </c>
      <c r="E168" s="5">
        <f t="shared" si="10"/>
        <v>104725.29821522858</v>
      </c>
    </row>
    <row r="169" spans="1:5" x14ac:dyDescent="0.25">
      <c r="A169" s="4">
        <v>45689</v>
      </c>
      <c r="B169" s="5">
        <f t="shared" si="8"/>
        <v>1373.5060761456191</v>
      </c>
      <c r="C169" s="5">
        <f t="shared" si="9"/>
        <v>506.1722747069382</v>
      </c>
      <c r="D169" s="5">
        <f>Monthly_Payments-Interest</f>
        <v>867.33380143868089</v>
      </c>
      <c r="E169" s="5">
        <f t="shared" si="10"/>
        <v>103857.9644137899</v>
      </c>
    </row>
    <row r="170" spans="1:5" x14ac:dyDescent="0.25">
      <c r="A170" s="4">
        <v>45717</v>
      </c>
      <c r="B170" s="5">
        <f t="shared" si="8"/>
        <v>1373.5060761456191</v>
      </c>
      <c r="C170" s="5">
        <f t="shared" si="9"/>
        <v>501.98016133331788</v>
      </c>
      <c r="D170" s="5">
        <f>Monthly_Payments-Interest</f>
        <v>871.52591481230115</v>
      </c>
      <c r="E170" s="5">
        <f t="shared" si="10"/>
        <v>102986.4384989776</v>
      </c>
    </row>
    <row r="171" spans="1:5" x14ac:dyDescent="0.25">
      <c r="A171" s="4">
        <v>45748</v>
      </c>
      <c r="B171" s="5">
        <f t="shared" si="8"/>
        <v>1373.5060761456191</v>
      </c>
      <c r="C171" s="5">
        <f t="shared" si="9"/>
        <v>497.76778607839174</v>
      </c>
      <c r="D171" s="5">
        <f>Monthly_Payments-Interest</f>
        <v>875.73829006722735</v>
      </c>
      <c r="E171" s="5">
        <f t="shared" si="10"/>
        <v>102110.70020891038</v>
      </c>
    </row>
    <row r="172" spans="1:5" x14ac:dyDescent="0.25">
      <c r="A172" s="4">
        <v>45778</v>
      </c>
      <c r="B172" s="5">
        <f t="shared" si="8"/>
        <v>1373.5060761456191</v>
      </c>
      <c r="C172" s="5">
        <f t="shared" si="9"/>
        <v>493.53505100973354</v>
      </c>
      <c r="D172" s="5">
        <f>Monthly_Payments-Interest</f>
        <v>879.97102513588561</v>
      </c>
      <c r="E172" s="5">
        <f t="shared" si="10"/>
        <v>101230.72918377449</v>
      </c>
    </row>
    <row r="173" spans="1:5" x14ac:dyDescent="0.25">
      <c r="A173" s="4">
        <v>45809</v>
      </c>
      <c r="B173" s="5">
        <f t="shared" si="8"/>
        <v>1373.5060761456191</v>
      </c>
      <c r="C173" s="5">
        <f t="shared" si="9"/>
        <v>489.28185772157673</v>
      </c>
      <c r="D173" s="5">
        <f>Monthly_Payments-Interest</f>
        <v>884.22421842404242</v>
      </c>
      <c r="E173" s="5">
        <f t="shared" si="10"/>
        <v>100346.50496535044</v>
      </c>
    </row>
    <row r="174" spans="1:5" x14ac:dyDescent="0.25">
      <c r="A174" s="4">
        <v>45839</v>
      </c>
      <c r="B174" s="5">
        <f t="shared" si="8"/>
        <v>1373.5060761456191</v>
      </c>
      <c r="C174" s="5">
        <f t="shared" si="9"/>
        <v>485.00810733252717</v>
      </c>
      <c r="D174" s="5">
        <f>Monthly_Payments-Interest</f>
        <v>888.49796881309192</v>
      </c>
      <c r="E174" s="5">
        <f t="shared" si="10"/>
        <v>99458.00699653734</v>
      </c>
    </row>
    <row r="175" spans="1:5" x14ac:dyDescent="0.25">
      <c r="A175" s="4">
        <v>45870</v>
      </c>
      <c r="B175" s="5">
        <f t="shared" si="8"/>
        <v>1373.5060761456191</v>
      </c>
      <c r="C175" s="5">
        <f t="shared" si="9"/>
        <v>480.71370048326384</v>
      </c>
      <c r="D175" s="5">
        <f>Monthly_Payments-Interest</f>
        <v>892.7923756623552</v>
      </c>
      <c r="E175" s="5">
        <f t="shared" si="10"/>
        <v>98565.214620874991</v>
      </c>
    </row>
    <row r="176" spans="1:5" x14ac:dyDescent="0.25">
      <c r="A176" s="4">
        <v>45901</v>
      </c>
      <c r="B176" s="5">
        <f t="shared" si="8"/>
        <v>1373.5060761456191</v>
      </c>
      <c r="C176" s="5">
        <f t="shared" si="9"/>
        <v>476.39853733422916</v>
      </c>
      <c r="D176" s="5">
        <f>Monthly_Payments-Interest</f>
        <v>897.10753881138999</v>
      </c>
      <c r="E176" s="5">
        <f t="shared" si="10"/>
        <v>97668.107082063594</v>
      </c>
    </row>
    <row r="177" spans="1:5" x14ac:dyDescent="0.25">
      <c r="A177" s="4">
        <v>45931</v>
      </c>
      <c r="B177" s="5">
        <f t="shared" si="8"/>
        <v>1373.5060761456191</v>
      </c>
      <c r="C177" s="5">
        <f t="shared" si="9"/>
        <v>472.06251756330738</v>
      </c>
      <c r="D177" s="5">
        <f>Monthly_Payments-Interest</f>
        <v>901.44355858231165</v>
      </c>
      <c r="E177" s="5">
        <f t="shared" si="10"/>
        <v>96766.663523481286</v>
      </c>
    </row>
    <row r="178" spans="1:5" x14ac:dyDescent="0.25">
      <c r="A178" s="4">
        <v>45962</v>
      </c>
      <c r="B178" s="5">
        <f t="shared" si="8"/>
        <v>1373.5060761456191</v>
      </c>
      <c r="C178" s="5">
        <f t="shared" si="9"/>
        <v>467.7055403634929</v>
      </c>
      <c r="D178" s="5">
        <f>Monthly_Payments-Interest</f>
        <v>905.80053578212619</v>
      </c>
      <c r="E178" s="5">
        <f t="shared" si="10"/>
        <v>95860.862987699162</v>
      </c>
    </row>
    <row r="179" spans="1:5" x14ac:dyDescent="0.25">
      <c r="A179" s="4">
        <v>45992</v>
      </c>
      <c r="B179" s="5">
        <f t="shared" si="8"/>
        <v>1373.5060761456191</v>
      </c>
      <c r="C179" s="5">
        <f t="shared" si="9"/>
        <v>463.32750444054597</v>
      </c>
      <c r="D179" s="5">
        <f>Monthly_Payments-Interest</f>
        <v>910.17857170507318</v>
      </c>
      <c r="E179" s="5">
        <f t="shared" si="10"/>
        <v>94950.684415994096</v>
      </c>
    </row>
    <row r="180" spans="1:5" x14ac:dyDescent="0.25">
      <c r="A180" s="4">
        <v>46023</v>
      </c>
      <c r="B180" s="5">
        <f t="shared" si="8"/>
        <v>1373.5060761456191</v>
      </c>
      <c r="C180" s="5">
        <f t="shared" si="9"/>
        <v>458.92830801063815</v>
      </c>
      <c r="D180" s="5">
        <f>Monthly_Payments-Interest</f>
        <v>914.57776813498094</v>
      </c>
      <c r="E180" s="5">
        <f t="shared" si="10"/>
        <v>94036.106647859109</v>
      </c>
    </row>
    <row r="181" spans="1:5" x14ac:dyDescent="0.25">
      <c r="A181" s="4">
        <v>46054</v>
      </c>
      <c r="B181" s="5">
        <f t="shared" si="8"/>
        <v>1373.5060761456191</v>
      </c>
      <c r="C181" s="5">
        <f t="shared" si="9"/>
        <v>454.50784879798573</v>
      </c>
      <c r="D181" s="5">
        <f>Monthly_Payments-Interest</f>
        <v>918.99822734763336</v>
      </c>
      <c r="E181" s="5">
        <f t="shared" si="10"/>
        <v>93117.108420511475</v>
      </c>
    </row>
    <row r="182" spans="1:5" x14ac:dyDescent="0.25">
      <c r="A182" s="4">
        <v>46082</v>
      </c>
      <c r="B182" s="5">
        <f t="shared" si="8"/>
        <v>1373.5060761456191</v>
      </c>
      <c r="C182" s="5">
        <f t="shared" si="9"/>
        <v>450.06602403247217</v>
      </c>
      <c r="D182" s="5">
        <f>Monthly_Payments-Interest</f>
        <v>923.44005211314698</v>
      </c>
      <c r="E182" s="5">
        <f t="shared" si="10"/>
        <v>92193.668368398328</v>
      </c>
    </row>
    <row r="183" spans="1:5" x14ac:dyDescent="0.25">
      <c r="A183" s="4">
        <v>46113</v>
      </c>
      <c r="B183" s="5">
        <f t="shared" si="8"/>
        <v>1373.5060761456191</v>
      </c>
      <c r="C183" s="5">
        <f t="shared" si="9"/>
        <v>445.60273044725864</v>
      </c>
      <c r="D183" s="5">
        <f>Monthly_Payments-Interest</f>
        <v>927.90334569836045</v>
      </c>
      <c r="E183" s="5">
        <f t="shared" si="10"/>
        <v>91265.765022699969</v>
      </c>
    </row>
    <row r="184" spans="1:5" x14ac:dyDescent="0.25">
      <c r="A184" s="4">
        <v>46143</v>
      </c>
      <c r="B184" s="5">
        <f t="shared" si="8"/>
        <v>1373.5060761456191</v>
      </c>
      <c r="C184" s="5">
        <f t="shared" si="9"/>
        <v>441.11786427638322</v>
      </c>
      <c r="D184" s="5">
        <f>Monthly_Payments-Interest</f>
        <v>932.38821186923587</v>
      </c>
      <c r="E184" s="5">
        <f t="shared" si="10"/>
        <v>90333.376810830727</v>
      </c>
    </row>
    <row r="185" spans="1:5" x14ac:dyDescent="0.25">
      <c r="A185" s="4">
        <v>46174</v>
      </c>
      <c r="B185" s="5">
        <f t="shared" si="8"/>
        <v>1373.5060761456191</v>
      </c>
      <c r="C185" s="5">
        <f t="shared" si="9"/>
        <v>436.61132125234855</v>
      </c>
      <c r="D185" s="5">
        <f>Monthly_Payments-Interest</f>
        <v>936.8947548932706</v>
      </c>
      <c r="E185" s="5">
        <f t="shared" si="10"/>
        <v>89396.482055937449</v>
      </c>
    </row>
    <row r="186" spans="1:5" x14ac:dyDescent="0.25">
      <c r="A186" s="4">
        <v>46204</v>
      </c>
      <c r="B186" s="5">
        <f t="shared" si="8"/>
        <v>1373.5060761456191</v>
      </c>
      <c r="C186" s="5">
        <f t="shared" si="9"/>
        <v>432.08299660369767</v>
      </c>
      <c r="D186" s="5">
        <f>Monthly_Payments-Interest</f>
        <v>941.42307954192142</v>
      </c>
      <c r="E186" s="5">
        <f t="shared" si="10"/>
        <v>88455.058976395521</v>
      </c>
    </row>
    <row r="187" spans="1:5" x14ac:dyDescent="0.25">
      <c r="A187" s="4">
        <v>46235</v>
      </c>
      <c r="B187" s="5">
        <f t="shared" si="8"/>
        <v>1373.5060761456191</v>
      </c>
      <c r="C187" s="5">
        <f t="shared" si="9"/>
        <v>427.53278505257839</v>
      </c>
      <c r="D187" s="5">
        <f>Monthly_Payments-Interest</f>
        <v>945.97329109304064</v>
      </c>
      <c r="E187" s="5">
        <f t="shared" si="10"/>
        <v>87509.085685302474</v>
      </c>
    </row>
    <row r="188" spans="1:5" x14ac:dyDescent="0.25">
      <c r="A188" s="4">
        <v>46266</v>
      </c>
      <c r="B188" s="5">
        <f t="shared" si="8"/>
        <v>1373.5060761456191</v>
      </c>
      <c r="C188" s="5">
        <f t="shared" si="9"/>
        <v>422.96058081229529</v>
      </c>
      <c r="D188" s="5">
        <f>Monthly_Payments-Interest</f>
        <v>950.54549533332374</v>
      </c>
      <c r="E188" s="5">
        <f t="shared" si="10"/>
        <v>86558.54018996915</v>
      </c>
    </row>
    <row r="189" spans="1:5" x14ac:dyDescent="0.25">
      <c r="A189" s="4">
        <v>46296</v>
      </c>
      <c r="B189" s="5">
        <f t="shared" si="8"/>
        <v>1373.5060761456191</v>
      </c>
      <c r="C189" s="5">
        <f t="shared" si="9"/>
        <v>418.36627758485093</v>
      </c>
      <c r="D189" s="5">
        <f>Monthly_Payments-Interest</f>
        <v>955.13979856076821</v>
      </c>
      <c r="E189" s="5">
        <f t="shared" si="10"/>
        <v>85603.400391408388</v>
      </c>
    </row>
    <row r="190" spans="1:5" x14ac:dyDescent="0.25">
      <c r="A190" s="4">
        <v>46327</v>
      </c>
      <c r="B190" s="5">
        <f t="shared" si="8"/>
        <v>1373.5060761456191</v>
      </c>
      <c r="C190" s="5">
        <f t="shared" si="9"/>
        <v>413.74976855847387</v>
      </c>
      <c r="D190" s="5">
        <f>Monthly_Payments-Interest</f>
        <v>959.75630758714522</v>
      </c>
      <c r="E190" s="5">
        <f t="shared" si="10"/>
        <v>84643.644083821244</v>
      </c>
    </row>
    <row r="191" spans="1:5" x14ac:dyDescent="0.25">
      <c r="A191" s="4">
        <v>46357</v>
      </c>
      <c r="B191" s="5">
        <f t="shared" si="8"/>
        <v>1373.5060761456191</v>
      </c>
      <c r="C191" s="5">
        <f t="shared" si="9"/>
        <v>409.11094640513602</v>
      </c>
      <c r="D191" s="5">
        <f>Monthly_Payments-Interest</f>
        <v>964.39512974048307</v>
      </c>
      <c r="E191" s="5">
        <f t="shared" si="10"/>
        <v>83679.248954080758</v>
      </c>
    </row>
    <row r="192" spans="1:5" x14ac:dyDescent="0.25">
      <c r="A192" s="4">
        <v>46388</v>
      </c>
      <c r="B192" s="5">
        <f t="shared" si="8"/>
        <v>1373.5060761456191</v>
      </c>
      <c r="C192" s="5">
        <f t="shared" si="9"/>
        <v>404.44970327805703</v>
      </c>
      <c r="D192" s="5">
        <f>Monthly_Payments-Interest</f>
        <v>969.056372867562</v>
      </c>
      <c r="E192" s="5">
        <f t="shared" si="10"/>
        <v>82710.192581213196</v>
      </c>
    </row>
    <row r="193" spans="1:5" x14ac:dyDescent="0.25">
      <c r="A193" s="4">
        <v>46419</v>
      </c>
      <c r="B193" s="5">
        <f t="shared" si="8"/>
        <v>1373.5060761456191</v>
      </c>
      <c r="C193" s="5">
        <f t="shared" si="9"/>
        <v>399.76593080919713</v>
      </c>
      <c r="D193" s="5">
        <f>Monthly_Payments-Interest</f>
        <v>973.74014533642196</v>
      </c>
      <c r="E193" s="5">
        <f t="shared" si="10"/>
        <v>81736.452435876767</v>
      </c>
    </row>
    <row r="194" spans="1:5" x14ac:dyDescent="0.25">
      <c r="A194" s="4">
        <v>46447</v>
      </c>
      <c r="B194" s="5">
        <f t="shared" si="8"/>
        <v>1373.5060761456191</v>
      </c>
      <c r="C194" s="5">
        <f t="shared" si="9"/>
        <v>395.05952010673775</v>
      </c>
      <c r="D194" s="5">
        <f>Monthly_Payments-Interest</f>
        <v>978.44655603888134</v>
      </c>
      <c r="E194" s="5">
        <f t="shared" si="10"/>
        <v>80758.005879837889</v>
      </c>
    </row>
    <row r="195" spans="1:5" x14ac:dyDescent="0.25">
      <c r="A195" s="4">
        <v>46478</v>
      </c>
      <c r="B195" s="5">
        <f t="shared" si="8"/>
        <v>1373.5060761456191</v>
      </c>
      <c r="C195" s="5">
        <f t="shared" si="9"/>
        <v>390.33036175254983</v>
      </c>
      <c r="D195" s="5">
        <f>Monthly_Payments-Interest</f>
        <v>983.17571439306926</v>
      </c>
      <c r="E195" s="5">
        <f t="shared" si="10"/>
        <v>79774.830165444815</v>
      </c>
    </row>
    <row r="196" spans="1:5" x14ac:dyDescent="0.25">
      <c r="A196" s="4">
        <v>46508</v>
      </c>
      <c r="B196" s="5">
        <f t="shared" si="8"/>
        <v>1373.5060761456191</v>
      </c>
      <c r="C196" s="5">
        <f t="shared" si="9"/>
        <v>385.57834579964998</v>
      </c>
      <c r="D196" s="5">
        <f>Monthly_Payments-Interest</f>
        <v>987.92773034596917</v>
      </c>
      <c r="E196" s="5">
        <f t="shared" si="10"/>
        <v>78786.902435098847</v>
      </c>
    </row>
    <row r="197" spans="1:5" x14ac:dyDescent="0.25">
      <c r="A197" s="4">
        <v>46539</v>
      </c>
      <c r="B197" s="5">
        <f t="shared" si="8"/>
        <v>1373.5060761456191</v>
      </c>
      <c r="C197" s="5">
        <f t="shared" si="9"/>
        <v>380.80336176964443</v>
      </c>
      <c r="D197" s="5">
        <f>Monthly_Payments-Interest</f>
        <v>992.70271437597467</v>
      </c>
      <c r="E197" s="5">
        <f t="shared" si="10"/>
        <v>77794.199720722871</v>
      </c>
    </row>
    <row r="198" spans="1:5" x14ac:dyDescent="0.25">
      <c r="A198" s="4">
        <v>46569</v>
      </c>
      <c r="B198" s="5">
        <f t="shared" si="8"/>
        <v>1373.5060761456191</v>
      </c>
      <c r="C198" s="5">
        <f t="shared" si="9"/>
        <v>376.00529865016057</v>
      </c>
      <c r="D198" s="5">
        <f>Monthly_Payments-Interest</f>
        <v>997.50077749545858</v>
      </c>
      <c r="E198" s="5">
        <f t="shared" si="10"/>
        <v>76796.698943227413</v>
      </c>
    </row>
    <row r="199" spans="1:5" x14ac:dyDescent="0.25">
      <c r="A199" s="4">
        <v>46600</v>
      </c>
      <c r="B199" s="5">
        <f t="shared" si="8"/>
        <v>1373.5060761456191</v>
      </c>
      <c r="C199" s="5">
        <f t="shared" si="9"/>
        <v>371.18404489226583</v>
      </c>
      <c r="D199" s="5">
        <f>Monthly_Payments-Interest</f>
        <v>1002.3220312533533</v>
      </c>
      <c r="E199" s="5">
        <f t="shared" si="10"/>
        <v>75794.376911974061</v>
      </c>
    </row>
    <row r="200" spans="1:5" x14ac:dyDescent="0.25">
      <c r="A200" s="4">
        <v>46631</v>
      </c>
      <c r="B200" s="5">
        <f t="shared" si="8"/>
        <v>1373.5060761456191</v>
      </c>
      <c r="C200" s="5">
        <f t="shared" si="9"/>
        <v>366.33948840787463</v>
      </c>
      <c r="D200" s="5">
        <f>Monthly_Payments-Interest</f>
        <v>1007.1665877377445</v>
      </c>
      <c r="E200" s="5">
        <f t="shared" si="10"/>
        <v>74787.210324236323</v>
      </c>
    </row>
    <row r="201" spans="1:5" x14ac:dyDescent="0.25">
      <c r="A201" s="4">
        <v>46661</v>
      </c>
      <c r="B201" s="5">
        <f t="shared" si="8"/>
        <v>1373.5060761456191</v>
      </c>
      <c r="C201" s="5">
        <f t="shared" si="9"/>
        <v>361.47151656714226</v>
      </c>
      <c r="D201" s="5">
        <f>Monthly_Payments-Interest</f>
        <v>1012.0345595784768</v>
      </c>
      <c r="E201" s="5">
        <f t="shared" si="10"/>
        <v>73775.175764657848</v>
      </c>
    </row>
    <row r="202" spans="1:5" x14ac:dyDescent="0.25">
      <c r="A202" s="4">
        <v>46692</v>
      </c>
      <c r="B202" s="5">
        <f t="shared" si="8"/>
        <v>1373.5060761456191</v>
      </c>
      <c r="C202" s="5">
        <f t="shared" si="9"/>
        <v>356.58001619584627</v>
      </c>
      <c r="D202" s="5">
        <f>Monthly_Payments-Interest</f>
        <v>1016.9260599497728</v>
      </c>
      <c r="E202" s="5">
        <f t="shared" si="10"/>
        <v>72758.249704708069</v>
      </c>
    </row>
    <row r="203" spans="1:5" x14ac:dyDescent="0.25">
      <c r="A203" s="4">
        <v>46722</v>
      </c>
      <c r="B203" s="5">
        <f t="shared" si="8"/>
        <v>1373.5060761456191</v>
      </c>
      <c r="C203" s="5">
        <f t="shared" si="9"/>
        <v>351.66487357275571</v>
      </c>
      <c r="D203" s="5">
        <f>Monthly_Payments-Interest</f>
        <v>1021.8412025728634</v>
      </c>
      <c r="E203" s="5">
        <f t="shared" si="10"/>
        <v>71736.408502135208</v>
      </c>
    </row>
    <row r="204" spans="1:5" x14ac:dyDescent="0.25">
      <c r="A204" s="4">
        <v>46753</v>
      </c>
      <c r="B204" s="5">
        <f t="shared" ref="B204:B267" si="11">Monthly_Payment+Extra_Monthly_Payment</f>
        <v>1373.5060761456191</v>
      </c>
      <c r="C204" s="5">
        <f t="shared" si="9"/>
        <v>346.72597442698685</v>
      </c>
      <c r="D204" s="5">
        <f>Monthly_Payments-Interest</f>
        <v>1026.7801017186323</v>
      </c>
      <c r="E204" s="5">
        <f t="shared" si="10"/>
        <v>70709.628400416579</v>
      </c>
    </row>
    <row r="205" spans="1:5" x14ac:dyDescent="0.25">
      <c r="A205" s="4">
        <v>46784</v>
      </c>
      <c r="B205" s="5">
        <f t="shared" si="11"/>
        <v>1373.5060761456191</v>
      </c>
      <c r="C205" s="5">
        <f t="shared" si="9"/>
        <v>341.76320393534684</v>
      </c>
      <c r="D205" s="5">
        <f>Monthly_Payments-Interest</f>
        <v>1031.7428722102723</v>
      </c>
      <c r="E205" s="5">
        <f t="shared" si="10"/>
        <v>69677.885528206301</v>
      </c>
    </row>
    <row r="206" spans="1:5" x14ac:dyDescent="0.25">
      <c r="A206" s="4">
        <v>46813</v>
      </c>
      <c r="B206" s="5">
        <f t="shared" si="11"/>
        <v>1373.5060761456191</v>
      </c>
      <c r="C206" s="5">
        <f t="shared" si="9"/>
        <v>336.7764467196638</v>
      </c>
      <c r="D206" s="5">
        <f>Monthly_Payments-Interest</f>
        <v>1036.7296294259554</v>
      </c>
      <c r="E206" s="5">
        <f t="shared" si="10"/>
        <v>68641.155898780344</v>
      </c>
    </row>
    <row r="207" spans="1:5" x14ac:dyDescent="0.25">
      <c r="A207" s="4">
        <v>46844</v>
      </c>
      <c r="B207" s="5">
        <f t="shared" si="11"/>
        <v>1373.5060761456191</v>
      </c>
      <c r="C207" s="5">
        <f t="shared" si="9"/>
        <v>331.76558684410503</v>
      </c>
      <c r="D207" s="5">
        <f>Monthly_Payments-Interest</f>
        <v>1041.7404893015141</v>
      </c>
      <c r="E207" s="5">
        <f t="shared" si="10"/>
        <v>67599.415409478825</v>
      </c>
    </row>
    <row r="208" spans="1:5" x14ac:dyDescent="0.25">
      <c r="A208" s="4">
        <v>46874</v>
      </c>
      <c r="B208" s="5">
        <f t="shared" si="11"/>
        <v>1373.5060761456191</v>
      </c>
      <c r="C208" s="5">
        <f t="shared" si="9"/>
        <v>326.73050781248099</v>
      </c>
      <c r="D208" s="5">
        <f>Monthly_Payments-Interest</f>
        <v>1046.7755683331382</v>
      </c>
      <c r="E208" s="5">
        <f t="shared" si="10"/>
        <v>66552.63984114569</v>
      </c>
    </row>
    <row r="209" spans="1:5" x14ac:dyDescent="0.25">
      <c r="A209" s="4">
        <v>46905</v>
      </c>
      <c r="B209" s="5">
        <f t="shared" si="11"/>
        <v>1373.5060761456191</v>
      </c>
      <c r="C209" s="5">
        <f t="shared" si="9"/>
        <v>321.67109256553749</v>
      </c>
      <c r="D209" s="5">
        <f>Monthly_Payments-Interest</f>
        <v>1051.8349835800816</v>
      </c>
      <c r="E209" s="5">
        <f t="shared" si="10"/>
        <v>65500.804857565607</v>
      </c>
    </row>
    <row r="210" spans="1:5" x14ac:dyDescent="0.25">
      <c r="A210" s="4">
        <v>46935</v>
      </c>
      <c r="B210" s="5">
        <f t="shared" si="11"/>
        <v>1373.5060761456191</v>
      </c>
      <c r="C210" s="5">
        <f t="shared" si="9"/>
        <v>316.5872234782338</v>
      </c>
      <c r="D210" s="5">
        <f>Monthly_Payments-Interest</f>
        <v>1056.9188526673852</v>
      </c>
      <c r="E210" s="5">
        <f t="shared" si="10"/>
        <v>64443.886004898224</v>
      </c>
    </row>
    <row r="211" spans="1:5" x14ac:dyDescent="0.25">
      <c r="A211" s="4">
        <v>46966</v>
      </c>
      <c r="B211" s="5">
        <f t="shared" si="11"/>
        <v>1373.5060761456191</v>
      </c>
      <c r="C211" s="5">
        <f t="shared" si="9"/>
        <v>311.47878235700807</v>
      </c>
      <c r="D211" s="5">
        <f>Monthly_Payments-Interest</f>
        <v>1062.0272937886111</v>
      </c>
      <c r="E211" s="5">
        <f t="shared" si="10"/>
        <v>63381.858711109613</v>
      </c>
    </row>
    <row r="212" spans="1:5" x14ac:dyDescent="0.25">
      <c r="A212" s="4">
        <v>46997</v>
      </c>
      <c r="B212" s="5">
        <f t="shared" si="11"/>
        <v>1373.5060761456191</v>
      </c>
      <c r="C212" s="5">
        <f t="shared" si="9"/>
        <v>306.3456504370298</v>
      </c>
      <c r="D212" s="5">
        <f>Monthly_Payments-Interest</f>
        <v>1067.1604257085892</v>
      </c>
      <c r="E212" s="5">
        <f t="shared" si="10"/>
        <v>62314.698285401028</v>
      </c>
    </row>
    <row r="213" spans="1:5" x14ac:dyDescent="0.25">
      <c r="A213" s="4">
        <v>47027</v>
      </c>
      <c r="B213" s="5">
        <f t="shared" si="11"/>
        <v>1373.5060761456191</v>
      </c>
      <c r="C213" s="5">
        <f t="shared" si="9"/>
        <v>301.18770837943833</v>
      </c>
      <c r="D213" s="5">
        <f>Monthly_Payments-Interest</f>
        <v>1072.3183677661807</v>
      </c>
      <c r="E213" s="5">
        <f t="shared" si="10"/>
        <v>61242.379917634848</v>
      </c>
    </row>
    <row r="214" spans="1:5" x14ac:dyDescent="0.25">
      <c r="A214" s="4">
        <v>47058</v>
      </c>
      <c r="B214" s="5">
        <f t="shared" si="11"/>
        <v>1373.5060761456191</v>
      </c>
      <c r="C214" s="5">
        <f t="shared" si="9"/>
        <v>296.00483626856845</v>
      </c>
      <c r="D214" s="5">
        <f>Monthly_Payments-Interest</f>
        <v>1077.5012398770507</v>
      </c>
      <c r="E214" s="5">
        <f t="shared" si="10"/>
        <v>60164.878677757799</v>
      </c>
    </row>
    <row r="215" spans="1:5" x14ac:dyDescent="0.25">
      <c r="A215" s="4">
        <v>47088</v>
      </c>
      <c r="B215" s="5">
        <f t="shared" si="11"/>
        <v>1373.5060761456191</v>
      </c>
      <c r="C215" s="5">
        <f t="shared" si="9"/>
        <v>290.79691360916269</v>
      </c>
      <c r="D215" s="5">
        <f>Monthly_Payments-Interest</f>
        <v>1082.7091625364565</v>
      </c>
      <c r="E215" s="5">
        <f t="shared" si="10"/>
        <v>59082.169515221343</v>
      </c>
    </row>
    <row r="216" spans="1:5" x14ac:dyDescent="0.25">
      <c r="A216" s="4">
        <v>47119</v>
      </c>
      <c r="B216" s="5">
        <f t="shared" si="11"/>
        <v>1373.5060761456191</v>
      </c>
      <c r="C216" s="5">
        <f t="shared" si="9"/>
        <v>285.56381932356982</v>
      </c>
      <c r="D216" s="5">
        <f>Monthly_Payments-Interest</f>
        <v>1087.9422568220493</v>
      </c>
      <c r="E216" s="5">
        <f t="shared" si="10"/>
        <v>57994.227258399296</v>
      </c>
    </row>
    <row r="217" spans="1:5" x14ac:dyDescent="0.25">
      <c r="A217" s="4">
        <v>47150</v>
      </c>
      <c r="B217" s="5">
        <f t="shared" si="11"/>
        <v>1373.5060761456191</v>
      </c>
      <c r="C217" s="5">
        <f t="shared" si="9"/>
        <v>280.30543174892995</v>
      </c>
      <c r="D217" s="5">
        <f>Monthly_Payments-Interest</f>
        <v>1093.2006443966891</v>
      </c>
      <c r="E217" s="5">
        <f t="shared" si="10"/>
        <v>56901.026614002607</v>
      </c>
    </row>
    <row r="218" spans="1:5" x14ac:dyDescent="0.25">
      <c r="A218" s="4">
        <v>47178</v>
      </c>
      <c r="B218" s="5">
        <f t="shared" si="11"/>
        <v>1373.5060761456191</v>
      </c>
      <c r="C218" s="5">
        <f t="shared" si="9"/>
        <v>275.02162863434597</v>
      </c>
      <c r="D218" s="5">
        <f>Monthly_Payments-Interest</f>
        <v>1098.4844475112732</v>
      </c>
      <c r="E218" s="5">
        <f t="shared" si="10"/>
        <v>55802.54216649133</v>
      </c>
    </row>
    <row r="219" spans="1:5" x14ac:dyDescent="0.25">
      <c r="A219" s="4">
        <v>47209</v>
      </c>
      <c r="B219" s="5">
        <f t="shared" si="11"/>
        <v>1373.5060761456191</v>
      </c>
      <c r="C219" s="5">
        <f t="shared" si="9"/>
        <v>269.71228713804146</v>
      </c>
      <c r="D219" s="5">
        <f>Monthly_Payments-Interest</f>
        <v>1103.7937890075777</v>
      </c>
      <c r="E219" s="5">
        <f t="shared" si="10"/>
        <v>54698.748377483753</v>
      </c>
    </row>
    <row r="220" spans="1:5" x14ac:dyDescent="0.25">
      <c r="A220" s="4">
        <v>47239</v>
      </c>
      <c r="B220" s="5">
        <f t="shared" si="11"/>
        <v>1373.5060761456191</v>
      </c>
      <c r="C220" s="5">
        <f t="shared" ref="C220:C283" si="12">E219*(Annual_Interest/12)</f>
        <v>264.37728382450484</v>
      </c>
      <c r="D220" s="5">
        <f>Monthly_Payments-Interest</f>
        <v>1109.1287923211144</v>
      </c>
      <c r="E220" s="5">
        <f t="shared" ref="E220:E283" si="13">E219-Principal</f>
        <v>53589.61958516264</v>
      </c>
    </row>
    <row r="221" spans="1:5" x14ac:dyDescent="0.25">
      <c r="A221" s="4">
        <v>47270</v>
      </c>
      <c r="B221" s="5">
        <f t="shared" si="11"/>
        <v>1373.5060761456191</v>
      </c>
      <c r="C221" s="5">
        <f t="shared" si="12"/>
        <v>259.01649466161945</v>
      </c>
      <c r="D221" s="5">
        <f>Monthly_Payments-Interest</f>
        <v>1114.4895814839997</v>
      </c>
      <c r="E221" s="5">
        <f t="shared" si="13"/>
        <v>52475.130003678642</v>
      </c>
    </row>
    <row r="222" spans="1:5" x14ac:dyDescent="0.25">
      <c r="A222" s="4">
        <v>47300</v>
      </c>
      <c r="B222" s="5">
        <f t="shared" si="11"/>
        <v>1373.5060761456191</v>
      </c>
      <c r="C222" s="5">
        <f t="shared" si="12"/>
        <v>253.62979501778011</v>
      </c>
      <c r="D222" s="5">
        <f>Monthly_Payments-Interest</f>
        <v>1119.8762811278389</v>
      </c>
      <c r="E222" s="5">
        <f t="shared" si="13"/>
        <v>51355.253722550806</v>
      </c>
    </row>
    <row r="223" spans="1:5" x14ac:dyDescent="0.25">
      <c r="A223" s="4">
        <v>47331</v>
      </c>
      <c r="B223" s="5">
        <f t="shared" si="11"/>
        <v>1373.5060761456191</v>
      </c>
      <c r="C223" s="5">
        <f t="shared" si="12"/>
        <v>248.21705965899557</v>
      </c>
      <c r="D223" s="5">
        <f>Monthly_Payments-Interest</f>
        <v>1125.2890164866235</v>
      </c>
      <c r="E223" s="5">
        <f t="shared" si="13"/>
        <v>50229.96470606418</v>
      </c>
    </row>
    <row r="224" spans="1:5" x14ac:dyDescent="0.25">
      <c r="A224" s="4">
        <v>47362</v>
      </c>
      <c r="B224" s="5">
        <f t="shared" si="11"/>
        <v>1373.5060761456191</v>
      </c>
      <c r="C224" s="5">
        <f t="shared" si="12"/>
        <v>242.77816274597689</v>
      </c>
      <c r="D224" s="5">
        <f>Monthly_Payments-Interest</f>
        <v>1130.7279133996421</v>
      </c>
      <c r="E224" s="5">
        <f t="shared" si="13"/>
        <v>49099.236792664538</v>
      </c>
    </row>
    <row r="225" spans="1:5" x14ac:dyDescent="0.25">
      <c r="A225" s="4">
        <v>47392</v>
      </c>
      <c r="B225" s="5">
        <f t="shared" si="11"/>
        <v>1373.5060761456191</v>
      </c>
      <c r="C225" s="5">
        <f t="shared" si="12"/>
        <v>237.31297783121195</v>
      </c>
      <c r="D225" s="5">
        <f>Monthly_Payments-Interest</f>
        <v>1136.1930983144071</v>
      </c>
      <c r="E225" s="5">
        <f t="shared" si="13"/>
        <v>47963.043694350134</v>
      </c>
    </row>
    <row r="226" spans="1:5" x14ac:dyDescent="0.25">
      <c r="A226" s="4">
        <v>47423</v>
      </c>
      <c r="B226" s="5">
        <f t="shared" si="11"/>
        <v>1373.5060761456191</v>
      </c>
      <c r="C226" s="5">
        <f t="shared" si="12"/>
        <v>231.82137785602566</v>
      </c>
      <c r="D226" s="5">
        <f>Monthly_Payments-Interest</f>
        <v>1141.6846982895934</v>
      </c>
      <c r="E226" s="5">
        <f t="shared" si="13"/>
        <v>46821.358996060539</v>
      </c>
    </row>
    <row r="227" spans="1:5" x14ac:dyDescent="0.25">
      <c r="A227" s="4">
        <v>47453</v>
      </c>
      <c r="B227" s="5">
        <f t="shared" si="11"/>
        <v>1373.5060761456191</v>
      </c>
      <c r="C227" s="5">
        <f t="shared" si="12"/>
        <v>226.30323514762594</v>
      </c>
      <c r="D227" s="5">
        <f>Monthly_Payments-Interest</f>
        <v>1147.2028409979932</v>
      </c>
      <c r="E227" s="5">
        <f t="shared" si="13"/>
        <v>45674.156155062548</v>
      </c>
    </row>
    <row r="228" spans="1:5" x14ac:dyDescent="0.25">
      <c r="A228" s="4">
        <v>47484</v>
      </c>
      <c r="B228" s="5">
        <f t="shared" si="11"/>
        <v>1373.5060761456191</v>
      </c>
      <c r="C228" s="5">
        <f t="shared" si="12"/>
        <v>220.75842141613566</v>
      </c>
      <c r="D228" s="5">
        <f>Monthly_Payments-Interest</f>
        <v>1152.7476547294834</v>
      </c>
      <c r="E228" s="5">
        <f t="shared" si="13"/>
        <v>44521.408500333062</v>
      </c>
    </row>
    <row r="229" spans="1:5" x14ac:dyDescent="0.25">
      <c r="A229" s="4">
        <v>47515</v>
      </c>
      <c r="B229" s="5">
        <f t="shared" si="11"/>
        <v>1373.5060761456191</v>
      </c>
      <c r="C229" s="5">
        <f t="shared" si="12"/>
        <v>215.18680775160982</v>
      </c>
      <c r="D229" s="5">
        <f>Monthly_Payments-Interest</f>
        <v>1158.3192683940092</v>
      </c>
      <c r="E229" s="5">
        <f t="shared" si="13"/>
        <v>43363.089231939055</v>
      </c>
    </row>
    <row r="230" spans="1:5" x14ac:dyDescent="0.25">
      <c r="A230" s="4">
        <v>47543</v>
      </c>
      <c r="B230" s="5">
        <f t="shared" si="11"/>
        <v>1373.5060761456191</v>
      </c>
      <c r="C230" s="5">
        <f t="shared" si="12"/>
        <v>209.58826462103877</v>
      </c>
      <c r="D230" s="5">
        <f>Monthly_Payments-Interest</f>
        <v>1163.9178115245804</v>
      </c>
      <c r="E230" s="5">
        <f t="shared" si="13"/>
        <v>42199.171420414474</v>
      </c>
    </row>
    <row r="231" spans="1:5" x14ac:dyDescent="0.25">
      <c r="A231" s="4">
        <v>47574</v>
      </c>
      <c r="B231" s="5">
        <f t="shared" si="11"/>
        <v>1373.5060761456191</v>
      </c>
      <c r="C231" s="5">
        <f t="shared" si="12"/>
        <v>203.96266186533663</v>
      </c>
      <c r="D231" s="5">
        <f>Monthly_Payments-Interest</f>
        <v>1169.5434142802824</v>
      </c>
      <c r="E231" s="5">
        <f t="shared" si="13"/>
        <v>41029.628006134189</v>
      </c>
    </row>
    <row r="232" spans="1:5" x14ac:dyDescent="0.25">
      <c r="A232" s="4">
        <v>47604</v>
      </c>
      <c r="B232" s="5">
        <f t="shared" si="11"/>
        <v>1373.5060761456191</v>
      </c>
      <c r="C232" s="5">
        <f t="shared" si="12"/>
        <v>198.30986869631525</v>
      </c>
      <c r="D232" s="5">
        <f>Monthly_Payments-Interest</f>
        <v>1175.1962074493038</v>
      </c>
      <c r="E232" s="5">
        <f t="shared" si="13"/>
        <v>39854.431798684884</v>
      </c>
    </row>
    <row r="233" spans="1:5" x14ac:dyDescent="0.25">
      <c r="A233" s="4">
        <v>47635</v>
      </c>
      <c r="B233" s="5">
        <f t="shared" si="11"/>
        <v>1373.5060761456191</v>
      </c>
      <c r="C233" s="5">
        <f t="shared" si="12"/>
        <v>192.62975369364361</v>
      </c>
      <c r="D233" s="5">
        <f>Monthly_Payments-Interest</f>
        <v>1180.8763224519755</v>
      </c>
      <c r="E233" s="5">
        <f t="shared" si="13"/>
        <v>38673.555476232905</v>
      </c>
    </row>
    <row r="234" spans="1:5" x14ac:dyDescent="0.25">
      <c r="A234" s="4">
        <v>47665</v>
      </c>
      <c r="B234" s="5">
        <f t="shared" si="11"/>
        <v>1373.5060761456191</v>
      </c>
      <c r="C234" s="5">
        <f t="shared" si="12"/>
        <v>186.92218480179238</v>
      </c>
      <c r="D234" s="5">
        <f>Monthly_Payments-Interest</f>
        <v>1186.5838913438267</v>
      </c>
      <c r="E234" s="5">
        <f t="shared" si="13"/>
        <v>37486.971584889077</v>
      </c>
    </row>
    <row r="235" spans="1:5" x14ac:dyDescent="0.25">
      <c r="A235" s="4">
        <v>47696</v>
      </c>
      <c r="B235" s="5">
        <f t="shared" si="11"/>
        <v>1373.5060761456191</v>
      </c>
      <c r="C235" s="5">
        <f t="shared" si="12"/>
        <v>181.18702932696388</v>
      </c>
      <c r="D235" s="5">
        <f>Monthly_Payments-Interest</f>
        <v>1192.3190468186551</v>
      </c>
      <c r="E235" s="5">
        <f t="shared" si="13"/>
        <v>36294.652538070419</v>
      </c>
    </row>
    <row r="236" spans="1:5" x14ac:dyDescent="0.25">
      <c r="A236" s="4">
        <v>47727</v>
      </c>
      <c r="B236" s="5">
        <f t="shared" si="11"/>
        <v>1373.5060761456191</v>
      </c>
      <c r="C236" s="5">
        <f t="shared" si="12"/>
        <v>175.42415393400702</v>
      </c>
      <c r="D236" s="5">
        <f>Monthly_Payments-Interest</f>
        <v>1198.081922211612</v>
      </c>
      <c r="E236" s="5">
        <f t="shared" si="13"/>
        <v>35096.570615858807</v>
      </c>
    </row>
    <row r="237" spans="1:5" x14ac:dyDescent="0.25">
      <c r="A237" s="4">
        <v>47757</v>
      </c>
      <c r="B237" s="5">
        <f t="shared" si="11"/>
        <v>1373.5060761456191</v>
      </c>
      <c r="C237" s="5">
        <f t="shared" si="12"/>
        <v>169.63342464331757</v>
      </c>
      <c r="D237" s="5">
        <f>Monthly_Payments-Interest</f>
        <v>1203.8726515023016</v>
      </c>
      <c r="E237" s="5">
        <f t="shared" si="13"/>
        <v>33892.697964356506</v>
      </c>
    </row>
    <row r="238" spans="1:5" x14ac:dyDescent="0.25">
      <c r="A238" s="4">
        <v>47788</v>
      </c>
      <c r="B238" s="5">
        <f t="shared" si="11"/>
        <v>1373.5060761456191</v>
      </c>
      <c r="C238" s="5">
        <f t="shared" si="12"/>
        <v>163.81470682772311</v>
      </c>
      <c r="D238" s="5">
        <f>Monthly_Payments-Interest</f>
        <v>1209.691369317896</v>
      </c>
      <c r="E238" s="5">
        <f t="shared" si="13"/>
        <v>32683.006595038609</v>
      </c>
    </row>
    <row r="239" spans="1:5" x14ac:dyDescent="0.25">
      <c r="A239" s="4">
        <v>47818</v>
      </c>
      <c r="B239" s="5">
        <f t="shared" si="11"/>
        <v>1373.5060761456191</v>
      </c>
      <c r="C239" s="5">
        <f t="shared" si="12"/>
        <v>157.96786520935328</v>
      </c>
      <c r="D239" s="5">
        <f>Monthly_Payments-Interest</f>
        <v>1215.5382109362658</v>
      </c>
      <c r="E239" s="5">
        <f t="shared" si="13"/>
        <v>31467.468384102343</v>
      </c>
    </row>
    <row r="240" spans="1:5" x14ac:dyDescent="0.25">
      <c r="A240" s="4">
        <v>47849</v>
      </c>
      <c r="B240" s="5">
        <f t="shared" si="11"/>
        <v>1373.5060761456191</v>
      </c>
      <c r="C240" s="5">
        <f t="shared" si="12"/>
        <v>152.09276385649466</v>
      </c>
      <c r="D240" s="5">
        <f>Monthly_Payments-Interest</f>
        <v>1221.4133122891244</v>
      </c>
      <c r="E240" s="5">
        <f t="shared" si="13"/>
        <v>30246.055071813218</v>
      </c>
    </row>
    <row r="241" spans="1:5" x14ac:dyDescent="0.25">
      <c r="A241" s="4">
        <v>47880</v>
      </c>
      <c r="B241" s="5">
        <f t="shared" si="11"/>
        <v>1373.5060761456191</v>
      </c>
      <c r="C241" s="5">
        <f t="shared" si="12"/>
        <v>146.18926618043056</v>
      </c>
      <c r="D241" s="5">
        <f>Monthly_Payments-Interest</f>
        <v>1227.3168099651884</v>
      </c>
      <c r="E241" s="5">
        <f t="shared" si="13"/>
        <v>29018.73826184803</v>
      </c>
    </row>
    <row r="242" spans="1:5" x14ac:dyDescent="0.25">
      <c r="A242" s="4">
        <v>47908</v>
      </c>
      <c r="B242" s="5">
        <f t="shared" si="11"/>
        <v>1373.5060761456191</v>
      </c>
      <c r="C242" s="5">
        <f t="shared" si="12"/>
        <v>140.25723493226548</v>
      </c>
      <c r="D242" s="5">
        <f>Monthly_Payments-Interest</f>
        <v>1233.2488412133537</v>
      </c>
      <c r="E242" s="5">
        <f t="shared" si="13"/>
        <v>27785.489420634676</v>
      </c>
    </row>
    <row r="243" spans="1:5" x14ac:dyDescent="0.25">
      <c r="A243" s="4">
        <v>47939</v>
      </c>
      <c r="B243" s="5">
        <f t="shared" si="11"/>
        <v>1373.5060761456191</v>
      </c>
      <c r="C243" s="5">
        <f t="shared" si="12"/>
        <v>134.29653219973429</v>
      </c>
      <c r="D243" s="5">
        <f>Monthly_Payments-Interest</f>
        <v>1239.2095439458849</v>
      </c>
      <c r="E243" s="5">
        <f t="shared" si="13"/>
        <v>26546.27987668879</v>
      </c>
    </row>
    <row r="244" spans="1:5" x14ac:dyDescent="0.25">
      <c r="A244" s="4">
        <v>47969</v>
      </c>
      <c r="B244" s="5">
        <f t="shared" si="11"/>
        <v>1373.5060761456191</v>
      </c>
      <c r="C244" s="5">
        <f t="shared" si="12"/>
        <v>128.30701940399584</v>
      </c>
      <c r="D244" s="5">
        <f>Monthly_Payments-Interest</f>
        <v>1245.1990567416233</v>
      </c>
      <c r="E244" s="5">
        <f t="shared" si="13"/>
        <v>25301.080819947165</v>
      </c>
    </row>
    <row r="245" spans="1:5" x14ac:dyDescent="0.25">
      <c r="A245" s="4">
        <v>48000</v>
      </c>
      <c r="B245" s="5">
        <f t="shared" si="11"/>
        <v>1373.5060761456191</v>
      </c>
      <c r="C245" s="5">
        <f t="shared" si="12"/>
        <v>122.2885572964113</v>
      </c>
      <c r="D245" s="5">
        <f>Monthly_Payments-Interest</f>
        <v>1251.2175188492079</v>
      </c>
      <c r="E245" s="5">
        <f t="shared" si="13"/>
        <v>24049.863301097957</v>
      </c>
    </row>
    <row r="246" spans="1:5" x14ac:dyDescent="0.25">
      <c r="A246" s="4">
        <v>48030</v>
      </c>
      <c r="B246" s="5">
        <f t="shared" si="11"/>
        <v>1373.5060761456191</v>
      </c>
      <c r="C246" s="5">
        <f t="shared" si="12"/>
        <v>116.2410059553068</v>
      </c>
      <c r="D246" s="5">
        <f>Monthly_Payments-Interest</f>
        <v>1257.2650701903124</v>
      </c>
      <c r="E246" s="5">
        <f t="shared" si="13"/>
        <v>22792.598230907646</v>
      </c>
    </row>
    <row r="247" spans="1:5" x14ac:dyDescent="0.25">
      <c r="A247" s="4">
        <v>48061</v>
      </c>
      <c r="B247" s="5">
        <f t="shared" si="11"/>
        <v>1373.5060761456191</v>
      </c>
      <c r="C247" s="5">
        <f t="shared" si="12"/>
        <v>110.1642247827203</v>
      </c>
      <c r="D247" s="5">
        <f>Monthly_Payments-Interest</f>
        <v>1263.3418513628988</v>
      </c>
      <c r="E247" s="5">
        <f t="shared" si="13"/>
        <v>21529.256379544746</v>
      </c>
    </row>
    <row r="248" spans="1:5" x14ac:dyDescent="0.25">
      <c r="A248" s="4">
        <v>48092</v>
      </c>
      <c r="B248" s="5">
        <f t="shared" si="11"/>
        <v>1373.5060761456191</v>
      </c>
      <c r="C248" s="5">
        <f t="shared" si="12"/>
        <v>104.05807250113294</v>
      </c>
      <c r="D248" s="5">
        <f>Monthly_Payments-Interest</f>
        <v>1269.4480036444861</v>
      </c>
      <c r="E248" s="5">
        <f t="shared" si="13"/>
        <v>20259.808375900258</v>
      </c>
    </row>
    <row r="249" spans="1:5" x14ac:dyDescent="0.25">
      <c r="A249" s="4">
        <v>48122</v>
      </c>
      <c r="B249" s="5">
        <f t="shared" si="11"/>
        <v>1373.5060761456191</v>
      </c>
      <c r="C249" s="5">
        <f t="shared" si="12"/>
        <v>97.922407150184583</v>
      </c>
      <c r="D249" s="5">
        <f>Monthly_Payments-Interest</f>
        <v>1275.5836689954344</v>
      </c>
      <c r="E249" s="5">
        <f t="shared" si="13"/>
        <v>18984.224706904824</v>
      </c>
    </row>
    <row r="250" spans="1:5" x14ac:dyDescent="0.25">
      <c r="A250" s="4">
        <v>48153</v>
      </c>
      <c r="B250" s="5">
        <f t="shared" si="11"/>
        <v>1373.5060761456191</v>
      </c>
      <c r="C250" s="5">
        <f t="shared" si="12"/>
        <v>91.757086083373324</v>
      </c>
      <c r="D250" s="5">
        <f>Monthly_Payments-Interest</f>
        <v>1281.7489900622459</v>
      </c>
      <c r="E250" s="5">
        <f t="shared" si="13"/>
        <v>17702.475716842579</v>
      </c>
    </row>
    <row r="251" spans="1:5" x14ac:dyDescent="0.25">
      <c r="A251" s="4">
        <v>48183</v>
      </c>
      <c r="B251" s="5">
        <f t="shared" si="11"/>
        <v>1373.5060761456191</v>
      </c>
      <c r="C251" s="5">
        <f t="shared" si="12"/>
        <v>85.56196596473913</v>
      </c>
      <c r="D251" s="5">
        <f>Monthly_Payments-Interest</f>
        <v>1287.94411018088</v>
      </c>
      <c r="E251" s="5">
        <f t="shared" si="13"/>
        <v>16414.531606661698</v>
      </c>
    </row>
    <row r="252" spans="1:5" x14ac:dyDescent="0.25">
      <c r="A252" s="4">
        <v>48214</v>
      </c>
      <c r="B252" s="5">
        <f t="shared" si="11"/>
        <v>1373.5060761456191</v>
      </c>
      <c r="C252" s="5">
        <f t="shared" si="12"/>
        <v>79.336902765531548</v>
      </c>
      <c r="D252" s="5">
        <f>Monthly_Payments-Interest</f>
        <v>1294.1691733800876</v>
      </c>
      <c r="E252" s="5">
        <f t="shared" si="13"/>
        <v>15120.362433281611</v>
      </c>
    </row>
    <row r="253" spans="1:5" x14ac:dyDescent="0.25">
      <c r="A253" s="4">
        <v>48245</v>
      </c>
      <c r="B253" s="5">
        <f t="shared" si="11"/>
        <v>1373.5060761456191</v>
      </c>
      <c r="C253" s="5">
        <f t="shared" si="12"/>
        <v>73.081751760861124</v>
      </c>
      <c r="D253" s="5">
        <f>Monthly_Payments-Interest</f>
        <v>1300.4243243847579</v>
      </c>
      <c r="E253" s="5">
        <f t="shared" si="13"/>
        <v>13819.938108896853</v>
      </c>
    </row>
    <row r="254" spans="1:5" x14ac:dyDescent="0.25">
      <c r="A254" s="4">
        <v>48274</v>
      </c>
      <c r="B254" s="5">
        <f t="shared" si="11"/>
        <v>1373.5060761456191</v>
      </c>
      <c r="C254" s="5">
        <f t="shared" si="12"/>
        <v>66.796367526334791</v>
      </c>
      <c r="D254" s="5">
        <f>Monthly_Payments-Interest</f>
        <v>1306.7097086192844</v>
      </c>
      <c r="E254" s="5">
        <f t="shared" si="13"/>
        <v>12513.228400277569</v>
      </c>
    </row>
    <row r="255" spans="1:5" x14ac:dyDescent="0.25">
      <c r="A255" s="4">
        <v>48305</v>
      </c>
      <c r="B255" s="5">
        <f t="shared" si="11"/>
        <v>1373.5060761456191</v>
      </c>
      <c r="C255" s="5">
        <f t="shared" si="12"/>
        <v>60.480603934674917</v>
      </c>
      <c r="D255" s="5">
        <f>Monthly_Payments-Interest</f>
        <v>1313.0254722109441</v>
      </c>
      <c r="E255" s="5">
        <f t="shared" si="13"/>
        <v>11200.202928066625</v>
      </c>
    </row>
    <row r="256" spans="1:5" x14ac:dyDescent="0.25">
      <c r="A256" s="4">
        <v>48335</v>
      </c>
      <c r="B256" s="5">
        <f t="shared" si="11"/>
        <v>1373.5060761456191</v>
      </c>
      <c r="C256" s="5">
        <f t="shared" si="12"/>
        <v>54.13431415232202</v>
      </c>
      <c r="D256" s="5">
        <f>Monthly_Payments-Interest</f>
        <v>1319.371761993297</v>
      </c>
      <c r="E256" s="5">
        <f t="shared" si="13"/>
        <v>9880.831166073327</v>
      </c>
    </row>
    <row r="257" spans="1:5" x14ac:dyDescent="0.25">
      <c r="A257" s="4">
        <v>48366</v>
      </c>
      <c r="B257" s="5">
        <f t="shared" si="11"/>
        <v>1373.5060761456191</v>
      </c>
      <c r="C257" s="5">
        <f t="shared" si="12"/>
        <v>47.75735063602108</v>
      </c>
      <c r="D257" s="5">
        <f>Monthly_Payments-Interest</f>
        <v>1325.748725509598</v>
      </c>
      <c r="E257" s="5">
        <f t="shared" si="13"/>
        <v>8555.0824405637286</v>
      </c>
    </row>
    <row r="258" spans="1:5" x14ac:dyDescent="0.25">
      <c r="A258" s="4">
        <v>48396</v>
      </c>
      <c r="B258" s="5">
        <f t="shared" si="11"/>
        <v>1373.5060761456191</v>
      </c>
      <c r="C258" s="5">
        <f t="shared" si="12"/>
        <v>41.349565129391358</v>
      </c>
      <c r="D258" s="5">
        <f>Monthly_Payments-Interest</f>
        <v>1332.1565110162278</v>
      </c>
      <c r="E258" s="5">
        <f t="shared" si="13"/>
        <v>7222.9259295475003</v>
      </c>
    </row>
    <row r="259" spans="1:5" x14ac:dyDescent="0.25">
      <c r="A259" s="4">
        <v>48427</v>
      </c>
      <c r="B259" s="5">
        <f t="shared" si="11"/>
        <v>1373.5060761456191</v>
      </c>
      <c r="C259" s="5">
        <f t="shared" si="12"/>
        <v>34.910808659479585</v>
      </c>
      <c r="D259" s="5">
        <f>Monthly_Payments-Interest</f>
        <v>1338.5952674861396</v>
      </c>
      <c r="E259" s="5">
        <f t="shared" si="13"/>
        <v>5884.3306620613603</v>
      </c>
    </row>
    <row r="260" spans="1:5" x14ac:dyDescent="0.25">
      <c r="A260" s="4">
        <v>48458</v>
      </c>
      <c r="B260" s="5">
        <f t="shared" si="11"/>
        <v>1373.5060761456191</v>
      </c>
      <c r="C260" s="5">
        <f t="shared" si="12"/>
        <v>28.440931533296578</v>
      </c>
      <c r="D260" s="5">
        <f>Monthly_Payments-Interest</f>
        <v>1345.0651446123225</v>
      </c>
      <c r="E260" s="5">
        <f t="shared" si="13"/>
        <v>4539.2655174490374</v>
      </c>
    </row>
    <row r="261" spans="1:5" x14ac:dyDescent="0.25">
      <c r="A261" s="4">
        <v>48488</v>
      </c>
      <c r="B261" s="5">
        <f t="shared" si="11"/>
        <v>1373.5060761456191</v>
      </c>
      <c r="C261" s="5">
        <f t="shared" si="12"/>
        <v>21.939783334337015</v>
      </c>
      <c r="D261" s="5">
        <f>Monthly_Payments-Interest</f>
        <v>1351.566292811282</v>
      </c>
      <c r="E261" s="5">
        <f t="shared" si="13"/>
        <v>3187.6992246377554</v>
      </c>
    </row>
    <row r="262" spans="1:5" x14ac:dyDescent="0.25">
      <c r="A262" s="4">
        <v>48519</v>
      </c>
      <c r="B262" s="5">
        <f t="shared" si="11"/>
        <v>1373.5060761456191</v>
      </c>
      <c r="C262" s="5">
        <f t="shared" si="12"/>
        <v>15.407212919082484</v>
      </c>
      <c r="D262" s="5">
        <f>Monthly_Payments-Interest</f>
        <v>1358.0988632265367</v>
      </c>
      <c r="E262" s="5">
        <f t="shared" si="13"/>
        <v>1829.6003614112187</v>
      </c>
    </row>
    <row r="263" spans="1:5" x14ac:dyDescent="0.25">
      <c r="A263" s="4">
        <v>48549</v>
      </c>
      <c r="B263" s="5">
        <f t="shared" si="11"/>
        <v>1373.5060761456191</v>
      </c>
      <c r="C263" s="5">
        <f t="shared" si="12"/>
        <v>8.8430684134875577</v>
      </c>
      <c r="D263" s="5">
        <f>Monthly_Payments-Interest</f>
        <v>1364.6630077321315</v>
      </c>
      <c r="E263" s="5">
        <f t="shared" si="13"/>
        <v>464.93735367908721</v>
      </c>
    </row>
    <row r="264" spans="1:5" x14ac:dyDescent="0.25">
      <c r="A264" s="4">
        <v>48580</v>
      </c>
      <c r="B264" s="5">
        <f t="shared" si="11"/>
        <v>1373.5060761456191</v>
      </c>
      <c r="C264" s="5">
        <f t="shared" si="12"/>
        <v>2.2471972094489217</v>
      </c>
      <c r="D264" s="5">
        <f>Monthly_Payments-Interest</f>
        <v>1371.2588789361703</v>
      </c>
      <c r="E264" s="5">
        <f t="shared" si="13"/>
        <v>-906.32152525708307</v>
      </c>
    </row>
    <row r="265" spans="1:5" x14ac:dyDescent="0.25">
      <c r="A265" s="4">
        <v>48611</v>
      </c>
      <c r="B265" s="5">
        <f t="shared" si="11"/>
        <v>1373.5060761456191</v>
      </c>
      <c r="C265" s="5">
        <f t="shared" si="12"/>
        <v>-4.3805540387425683</v>
      </c>
      <c r="D265" s="5">
        <f>Monthly_Payments-Interest</f>
        <v>1377.8866301843616</v>
      </c>
      <c r="E265" s="5">
        <f t="shared" si="13"/>
        <v>-2284.2081554414444</v>
      </c>
    </row>
    <row r="266" spans="1:5" x14ac:dyDescent="0.25">
      <c r="A266" s="4">
        <v>48639</v>
      </c>
      <c r="B266" s="5">
        <f t="shared" si="11"/>
        <v>1373.5060761456191</v>
      </c>
      <c r="C266" s="5">
        <f t="shared" si="12"/>
        <v>-11.040339417966981</v>
      </c>
      <c r="D266" s="5">
        <f>Monthly_Payments-Interest</f>
        <v>1384.5464155635862</v>
      </c>
      <c r="E266" s="5">
        <f t="shared" si="13"/>
        <v>-3668.7545710050308</v>
      </c>
    </row>
    <row r="267" spans="1:5" x14ac:dyDescent="0.25">
      <c r="A267" s="4">
        <v>48670</v>
      </c>
      <c r="B267" s="5">
        <f t="shared" si="11"/>
        <v>1373.5060761456191</v>
      </c>
      <c r="C267" s="5">
        <f t="shared" si="12"/>
        <v>-17.73231375985765</v>
      </c>
      <c r="D267" s="5">
        <f>Monthly_Payments-Interest</f>
        <v>1391.2383899054767</v>
      </c>
      <c r="E267" s="5">
        <f t="shared" si="13"/>
        <v>-5059.9929609105075</v>
      </c>
    </row>
    <row r="268" spans="1:5" x14ac:dyDescent="0.25">
      <c r="A268" s="4">
        <v>48700</v>
      </c>
      <c r="B268" s="5">
        <f t="shared" ref="B268:B331" si="14">Monthly_Payment+Extra_Monthly_Payment</f>
        <v>1373.5060761456191</v>
      </c>
      <c r="C268" s="5">
        <f t="shared" si="12"/>
        <v>-24.456632644400788</v>
      </c>
      <c r="D268" s="5">
        <f>Monthly_Payments-Interest</f>
        <v>1397.9627087900199</v>
      </c>
      <c r="E268" s="5">
        <f t="shared" si="13"/>
        <v>-6457.9556697005273</v>
      </c>
    </row>
    <row r="269" spans="1:5" x14ac:dyDescent="0.25">
      <c r="A269" s="4">
        <v>48731</v>
      </c>
      <c r="B269" s="5">
        <f t="shared" si="14"/>
        <v>1373.5060761456191</v>
      </c>
      <c r="C269" s="5">
        <f t="shared" si="12"/>
        <v>-31.213452403552552</v>
      </c>
      <c r="D269" s="5">
        <f>Monthly_Payments-Interest</f>
        <v>1404.7195285491716</v>
      </c>
      <c r="E269" s="5">
        <f t="shared" si="13"/>
        <v>-7862.675198249699</v>
      </c>
    </row>
    <row r="270" spans="1:5" x14ac:dyDescent="0.25">
      <c r="A270" s="4">
        <v>48761</v>
      </c>
      <c r="B270" s="5">
        <f t="shared" si="14"/>
        <v>1373.5060761456191</v>
      </c>
      <c r="C270" s="5">
        <f t="shared" si="12"/>
        <v>-38.002930124873544</v>
      </c>
      <c r="D270" s="5">
        <f>Monthly_Payments-Interest</f>
        <v>1411.5090062704926</v>
      </c>
      <c r="E270" s="5">
        <f t="shared" si="13"/>
        <v>-9274.184204520192</v>
      </c>
    </row>
    <row r="271" spans="1:5" x14ac:dyDescent="0.25">
      <c r="A271" s="4">
        <v>48792</v>
      </c>
      <c r="B271" s="5">
        <f t="shared" si="14"/>
        <v>1373.5060761456191</v>
      </c>
      <c r="C271" s="5">
        <f t="shared" si="12"/>
        <v>-44.825223655180928</v>
      </c>
      <c r="D271" s="5">
        <f>Monthly_Payments-Interest</f>
        <v>1418.3312998008</v>
      </c>
      <c r="E271" s="5">
        <f t="shared" si="13"/>
        <v>-10692.515504320992</v>
      </c>
    </row>
    <row r="272" spans="1:5" x14ac:dyDescent="0.25">
      <c r="A272" s="4">
        <v>48823</v>
      </c>
      <c r="B272" s="5">
        <f t="shared" si="14"/>
        <v>1373.5060761456191</v>
      </c>
      <c r="C272" s="5">
        <f t="shared" si="12"/>
        <v>-51.680491604218133</v>
      </c>
      <c r="D272" s="5">
        <f>Monthly_Payments-Interest</f>
        <v>1425.1865677498372</v>
      </c>
      <c r="E272" s="5">
        <f t="shared" si="13"/>
        <v>-12117.70207207083</v>
      </c>
    </row>
    <row r="273" spans="1:5" x14ac:dyDescent="0.25">
      <c r="A273" s="4">
        <v>48853</v>
      </c>
      <c r="B273" s="5">
        <f t="shared" si="14"/>
        <v>1373.5060761456191</v>
      </c>
      <c r="C273" s="5">
        <f t="shared" si="12"/>
        <v>-58.56889334834235</v>
      </c>
      <c r="D273" s="5">
        <f>Monthly_Payments-Interest</f>
        <v>1432.0749694939614</v>
      </c>
      <c r="E273" s="5">
        <f t="shared" si="13"/>
        <v>-13549.77704156479</v>
      </c>
    </row>
    <row r="274" spans="1:5" x14ac:dyDescent="0.25">
      <c r="A274" s="4">
        <v>48884</v>
      </c>
      <c r="B274" s="5">
        <f t="shared" si="14"/>
        <v>1373.5060761456191</v>
      </c>
      <c r="C274" s="5">
        <f t="shared" si="12"/>
        <v>-65.490589034229828</v>
      </c>
      <c r="D274" s="5">
        <f>Monthly_Payments-Interest</f>
        <v>1438.9966651798488</v>
      </c>
      <c r="E274" s="5">
        <f t="shared" si="13"/>
        <v>-14988.77370674464</v>
      </c>
    </row>
    <row r="275" spans="1:5" x14ac:dyDescent="0.25">
      <c r="A275" s="4">
        <v>48914</v>
      </c>
      <c r="B275" s="5">
        <f t="shared" si="14"/>
        <v>1373.5060761456191</v>
      </c>
      <c r="C275" s="5">
        <f t="shared" si="12"/>
        <v>-72.445739582599089</v>
      </c>
      <c r="D275" s="5">
        <f>Monthly_Payments-Interest</f>
        <v>1445.9518157282182</v>
      </c>
      <c r="E275" s="5">
        <f t="shared" si="13"/>
        <v>-16434.725522472858</v>
      </c>
    </row>
    <row r="276" spans="1:5" x14ac:dyDescent="0.25">
      <c r="A276" s="4">
        <v>48945</v>
      </c>
      <c r="B276" s="5">
        <f t="shared" si="14"/>
        <v>1373.5060761456191</v>
      </c>
      <c r="C276" s="5">
        <f t="shared" si="12"/>
        <v>-79.434506691952151</v>
      </c>
      <c r="D276" s="5">
        <f>Monthly_Payments-Interest</f>
        <v>1452.9405828375711</v>
      </c>
      <c r="E276" s="5">
        <f t="shared" si="13"/>
        <v>-17887.666105310429</v>
      </c>
    </row>
    <row r="277" spans="1:5" x14ac:dyDescent="0.25">
      <c r="A277" s="4">
        <v>48976</v>
      </c>
      <c r="B277" s="5">
        <f t="shared" si="14"/>
        <v>1373.5060761456191</v>
      </c>
      <c r="C277" s="5">
        <f t="shared" si="12"/>
        <v>-86.457052842333738</v>
      </c>
      <c r="D277" s="5">
        <f>Monthly_Payments-Interest</f>
        <v>1459.9631289879528</v>
      </c>
      <c r="E277" s="5">
        <f t="shared" si="13"/>
        <v>-19347.629234298383</v>
      </c>
    </row>
    <row r="278" spans="1:5" x14ac:dyDescent="0.25">
      <c r="A278" s="4">
        <v>49004</v>
      </c>
      <c r="B278" s="5">
        <f t="shared" si="14"/>
        <v>1373.5060761456191</v>
      </c>
      <c r="C278" s="5">
        <f t="shared" si="12"/>
        <v>-93.513541299108851</v>
      </c>
      <c r="D278" s="5">
        <f>Monthly_Payments-Interest</f>
        <v>1467.0196174447278</v>
      </c>
      <c r="E278" s="5">
        <f t="shared" si="13"/>
        <v>-20814.64885174311</v>
      </c>
    </row>
    <row r="279" spans="1:5" x14ac:dyDescent="0.25">
      <c r="A279" s="4">
        <v>49035</v>
      </c>
      <c r="B279" s="5">
        <f t="shared" si="14"/>
        <v>1373.5060761456191</v>
      </c>
      <c r="C279" s="5">
        <f t="shared" si="12"/>
        <v>-100.60413611675837</v>
      </c>
      <c r="D279" s="5">
        <f>Monthly_Payments-Interest</f>
        <v>1474.1102122623774</v>
      </c>
      <c r="E279" s="5">
        <f t="shared" si="13"/>
        <v>-22288.759064005488</v>
      </c>
    </row>
    <row r="280" spans="1:5" x14ac:dyDescent="0.25">
      <c r="A280" s="4">
        <v>49065</v>
      </c>
      <c r="B280" s="5">
        <f t="shared" si="14"/>
        <v>1373.5060761456191</v>
      </c>
      <c r="C280" s="5">
        <f t="shared" si="12"/>
        <v>-107.72900214269319</v>
      </c>
      <c r="D280" s="5">
        <f>Monthly_Payments-Interest</f>
        <v>1481.2350782883123</v>
      </c>
      <c r="E280" s="5">
        <f t="shared" si="13"/>
        <v>-23769.994142293799</v>
      </c>
    </row>
    <row r="281" spans="1:5" x14ac:dyDescent="0.25">
      <c r="A281" s="4">
        <v>49096</v>
      </c>
      <c r="B281" s="5">
        <f t="shared" si="14"/>
        <v>1373.5060761456191</v>
      </c>
      <c r="C281" s="5">
        <f t="shared" si="12"/>
        <v>-114.88830502108671</v>
      </c>
      <c r="D281" s="5">
        <f>Monthly_Payments-Interest</f>
        <v>1488.3943811667059</v>
      </c>
      <c r="E281" s="5">
        <f t="shared" si="13"/>
        <v>-25258.388523460504</v>
      </c>
    </row>
    <row r="282" spans="1:5" x14ac:dyDescent="0.25">
      <c r="A282" s="4">
        <v>49126</v>
      </c>
      <c r="B282" s="5">
        <f t="shared" si="14"/>
        <v>1373.5060761456191</v>
      </c>
      <c r="C282" s="5">
        <f t="shared" si="12"/>
        <v>-122.08221119672578</v>
      </c>
      <c r="D282" s="5">
        <f>Monthly_Payments-Interest</f>
        <v>1495.5882873423448</v>
      </c>
      <c r="E282" s="5">
        <f t="shared" si="13"/>
        <v>-26753.976810802847</v>
      </c>
    </row>
    <row r="283" spans="1:5" x14ac:dyDescent="0.25">
      <c r="A283" s="4">
        <v>49157</v>
      </c>
      <c r="B283" s="5">
        <f t="shared" si="14"/>
        <v>1373.5060761456191</v>
      </c>
      <c r="C283" s="5">
        <f t="shared" si="12"/>
        <v>-129.31088791888044</v>
      </c>
      <c r="D283" s="5">
        <f>Monthly_Payments-Interest</f>
        <v>1502.8169640644996</v>
      </c>
      <c r="E283" s="5">
        <f t="shared" si="13"/>
        <v>-28256.793774867347</v>
      </c>
    </row>
    <row r="284" spans="1:5" x14ac:dyDescent="0.25">
      <c r="A284" s="4">
        <v>49188</v>
      </c>
      <c r="B284" s="5">
        <f t="shared" si="14"/>
        <v>1373.5060761456191</v>
      </c>
      <c r="C284" s="5">
        <f t="shared" ref="C284:C347" si="15">E283*(Annual_Interest/12)</f>
        <v>-136.57450324519218</v>
      </c>
      <c r="D284" s="5">
        <f>Monthly_Payments-Interest</f>
        <v>1510.0805793908112</v>
      </c>
      <c r="E284" s="5">
        <f t="shared" ref="E284:E347" si="16">E283-Principal</f>
        <v>-29766.874354258158</v>
      </c>
    </row>
    <row r="285" spans="1:5" x14ac:dyDescent="0.25">
      <c r="A285" s="4">
        <v>49218</v>
      </c>
      <c r="B285" s="5">
        <f t="shared" si="14"/>
        <v>1373.5060761456191</v>
      </c>
      <c r="C285" s="5">
        <f t="shared" si="15"/>
        <v>-143.87322604558111</v>
      </c>
      <c r="D285" s="5">
        <f>Monthly_Payments-Interest</f>
        <v>1517.3793021912002</v>
      </c>
      <c r="E285" s="5">
        <f t="shared" si="16"/>
        <v>-31284.253656449357</v>
      </c>
    </row>
    <row r="286" spans="1:5" x14ac:dyDescent="0.25">
      <c r="A286" s="4">
        <v>49249</v>
      </c>
      <c r="B286" s="5">
        <f t="shared" si="14"/>
        <v>1373.5060761456191</v>
      </c>
      <c r="C286" s="5">
        <f t="shared" si="15"/>
        <v>-151.20722600617191</v>
      </c>
      <c r="D286" s="5">
        <f>Monthly_Payments-Interest</f>
        <v>1524.7133021517909</v>
      </c>
      <c r="E286" s="5">
        <f t="shared" si="16"/>
        <v>-32808.966958601144</v>
      </c>
    </row>
    <row r="287" spans="1:5" x14ac:dyDescent="0.25">
      <c r="A287" s="4">
        <v>49279</v>
      </c>
      <c r="B287" s="5">
        <f t="shared" si="14"/>
        <v>1373.5060761456191</v>
      </c>
      <c r="C287" s="5">
        <f t="shared" si="15"/>
        <v>-158.57667363323887</v>
      </c>
      <c r="D287" s="5">
        <f>Monthly_Payments-Interest</f>
        <v>1532.082749778858</v>
      </c>
      <c r="E287" s="5">
        <f t="shared" si="16"/>
        <v>-34341.04970838</v>
      </c>
    </row>
    <row r="288" spans="1:5" x14ac:dyDescent="0.25">
      <c r="A288" s="4">
        <v>49310</v>
      </c>
      <c r="B288" s="5">
        <f t="shared" si="14"/>
        <v>1373.5060761456191</v>
      </c>
      <c r="C288" s="5">
        <f t="shared" si="15"/>
        <v>-165.98174025717</v>
      </c>
      <c r="D288" s="5">
        <f>Monthly_Payments-Interest</f>
        <v>1539.4878164027891</v>
      </c>
      <c r="E288" s="5">
        <f t="shared" si="16"/>
        <v>-35880.537524782791</v>
      </c>
    </row>
    <row r="289" spans="1:5" x14ac:dyDescent="0.25">
      <c r="A289" s="4">
        <v>49341</v>
      </c>
      <c r="B289" s="5">
        <f t="shared" si="14"/>
        <v>1373.5060761456191</v>
      </c>
      <c r="C289" s="5">
        <f t="shared" si="15"/>
        <v>-173.42259803645015</v>
      </c>
      <c r="D289" s="5">
        <f>Monthly_Payments-Interest</f>
        <v>1546.9286741820692</v>
      </c>
      <c r="E289" s="5">
        <f t="shared" si="16"/>
        <v>-37427.466198964859</v>
      </c>
    </row>
    <row r="290" spans="1:5" x14ac:dyDescent="0.25">
      <c r="A290" s="4">
        <v>49369</v>
      </c>
      <c r="B290" s="5">
        <f t="shared" si="14"/>
        <v>1373.5060761456191</v>
      </c>
      <c r="C290" s="5">
        <f t="shared" si="15"/>
        <v>-180.89941996166348</v>
      </c>
      <c r="D290" s="5">
        <f>Monthly_Payments-Interest</f>
        <v>1554.4054961072825</v>
      </c>
      <c r="E290" s="5">
        <f t="shared" si="16"/>
        <v>-38981.871695072143</v>
      </c>
    </row>
    <row r="291" spans="1:5" x14ac:dyDescent="0.25">
      <c r="A291" s="4">
        <v>49400</v>
      </c>
      <c r="B291" s="5">
        <f t="shared" si="14"/>
        <v>1373.5060761456191</v>
      </c>
      <c r="C291" s="5">
        <f t="shared" si="15"/>
        <v>-188.41237985951537</v>
      </c>
      <c r="D291" s="5">
        <f>Monthly_Payments-Interest</f>
        <v>1561.9184560051344</v>
      </c>
      <c r="E291" s="5">
        <f t="shared" si="16"/>
        <v>-40543.790151077279</v>
      </c>
    </row>
    <row r="292" spans="1:5" x14ac:dyDescent="0.25">
      <c r="A292" s="4">
        <v>49430</v>
      </c>
      <c r="B292" s="5">
        <f t="shared" si="14"/>
        <v>1373.5060761456191</v>
      </c>
      <c r="C292" s="5">
        <f t="shared" si="15"/>
        <v>-195.96165239687352</v>
      </c>
      <c r="D292" s="5">
        <f>Monthly_Payments-Interest</f>
        <v>1569.4677285424925</v>
      </c>
      <c r="E292" s="5">
        <f t="shared" si="16"/>
        <v>-42113.25787961977</v>
      </c>
    </row>
    <row r="293" spans="1:5" x14ac:dyDescent="0.25">
      <c r="A293" s="4">
        <v>49461</v>
      </c>
      <c r="B293" s="5">
        <f t="shared" si="14"/>
        <v>1373.5060761456191</v>
      </c>
      <c r="C293" s="5">
        <f t="shared" si="15"/>
        <v>-203.54741308482889</v>
      </c>
      <c r="D293" s="5">
        <f>Monthly_Payments-Interest</f>
        <v>1577.0534892304479</v>
      </c>
      <c r="E293" s="5">
        <f t="shared" si="16"/>
        <v>-43690.31136885022</v>
      </c>
    </row>
    <row r="294" spans="1:5" x14ac:dyDescent="0.25">
      <c r="A294" s="4">
        <v>49491</v>
      </c>
      <c r="B294" s="5">
        <f t="shared" si="14"/>
        <v>1373.5060761456191</v>
      </c>
      <c r="C294" s="5">
        <f t="shared" si="15"/>
        <v>-211.16983828277608</v>
      </c>
      <c r="D294" s="5">
        <f>Monthly_Payments-Interest</f>
        <v>1584.6759144283951</v>
      </c>
      <c r="E294" s="5">
        <f t="shared" si="16"/>
        <v>-45274.987283278613</v>
      </c>
    </row>
    <row r="295" spans="1:5" x14ac:dyDescent="0.25">
      <c r="A295" s="4">
        <v>49522</v>
      </c>
      <c r="B295" s="5">
        <f t="shared" si="14"/>
        <v>1373.5060761456191</v>
      </c>
      <c r="C295" s="5">
        <f t="shared" si="15"/>
        <v>-218.82910520251332</v>
      </c>
      <c r="D295" s="5">
        <f>Monthly_Payments-Interest</f>
        <v>1592.3351813481324</v>
      </c>
      <c r="E295" s="5">
        <f t="shared" si="16"/>
        <v>-46867.322464626748</v>
      </c>
    </row>
    <row r="296" spans="1:5" x14ac:dyDescent="0.25">
      <c r="A296" s="4">
        <v>49553</v>
      </c>
      <c r="B296" s="5">
        <f t="shared" si="14"/>
        <v>1373.5060761456191</v>
      </c>
      <c r="C296" s="5">
        <f t="shared" si="15"/>
        <v>-226.52539191236264</v>
      </c>
      <c r="D296" s="5">
        <f>Monthly_Payments-Interest</f>
        <v>1600.0314680579818</v>
      </c>
      <c r="E296" s="5">
        <f t="shared" si="16"/>
        <v>-48467.353932684731</v>
      </c>
    </row>
    <row r="297" spans="1:5" x14ac:dyDescent="0.25">
      <c r="A297" s="4">
        <v>49583</v>
      </c>
      <c r="B297" s="5">
        <f t="shared" si="14"/>
        <v>1373.5060761456191</v>
      </c>
      <c r="C297" s="5">
        <f t="shared" si="15"/>
        <v>-234.25887734130956</v>
      </c>
      <c r="D297" s="5">
        <f>Monthly_Payments-Interest</f>
        <v>1607.7649534869286</v>
      </c>
      <c r="E297" s="5">
        <f t="shared" si="16"/>
        <v>-50075.118886171658</v>
      </c>
    </row>
    <row r="298" spans="1:5" x14ac:dyDescent="0.25">
      <c r="A298" s="4">
        <v>49614</v>
      </c>
      <c r="B298" s="5">
        <f t="shared" si="14"/>
        <v>1373.5060761456191</v>
      </c>
      <c r="C298" s="5">
        <f t="shared" si="15"/>
        <v>-242.02974128316302</v>
      </c>
      <c r="D298" s="5">
        <f>Monthly_Payments-Interest</f>
        <v>1615.5358174287821</v>
      </c>
      <c r="E298" s="5">
        <f t="shared" si="16"/>
        <v>-51690.654703600441</v>
      </c>
    </row>
    <row r="299" spans="1:5" x14ac:dyDescent="0.25">
      <c r="A299" s="4">
        <v>49644</v>
      </c>
      <c r="B299" s="5">
        <f t="shared" si="14"/>
        <v>1373.5060761456191</v>
      </c>
      <c r="C299" s="5">
        <f t="shared" si="15"/>
        <v>-249.83816440073548</v>
      </c>
      <c r="D299" s="5">
        <f>Monthly_Payments-Interest</f>
        <v>1623.3442405463545</v>
      </c>
      <c r="E299" s="5">
        <f t="shared" si="16"/>
        <v>-53313.998944146799</v>
      </c>
    </row>
    <row r="300" spans="1:5" x14ac:dyDescent="0.25">
      <c r="A300" s="4">
        <v>49675</v>
      </c>
      <c r="B300" s="5">
        <f t="shared" si="14"/>
        <v>1373.5060761456191</v>
      </c>
      <c r="C300" s="5">
        <f t="shared" si="15"/>
        <v>-257.68432823004287</v>
      </c>
      <c r="D300" s="5">
        <f>Monthly_Payments-Interest</f>
        <v>1631.190404375662</v>
      </c>
      <c r="E300" s="5">
        <f t="shared" si="16"/>
        <v>-54945.189348522457</v>
      </c>
    </row>
    <row r="301" spans="1:5" x14ac:dyDescent="0.25">
      <c r="A301" s="4">
        <v>49706</v>
      </c>
      <c r="B301" s="5">
        <f t="shared" si="14"/>
        <v>1373.5060761456191</v>
      </c>
      <c r="C301" s="5">
        <f t="shared" si="15"/>
        <v>-265.56841518452524</v>
      </c>
      <c r="D301" s="5">
        <f>Monthly_Payments-Interest</f>
        <v>1639.0744913301444</v>
      </c>
      <c r="E301" s="5">
        <f t="shared" si="16"/>
        <v>-56584.263839852603</v>
      </c>
    </row>
    <row r="302" spans="1:5" x14ac:dyDescent="0.25">
      <c r="A302" s="4">
        <v>49735</v>
      </c>
      <c r="B302" s="5">
        <f t="shared" si="14"/>
        <v>1373.5060761456191</v>
      </c>
      <c r="C302" s="5">
        <f t="shared" si="15"/>
        <v>-273.49060855928758</v>
      </c>
      <c r="D302" s="5">
        <f>Monthly_Payments-Interest</f>
        <v>1646.9966847049068</v>
      </c>
      <c r="E302" s="5">
        <f t="shared" si="16"/>
        <v>-58231.260524557511</v>
      </c>
    </row>
    <row r="303" spans="1:5" x14ac:dyDescent="0.25">
      <c r="A303" s="4">
        <v>49766</v>
      </c>
      <c r="B303" s="5">
        <f t="shared" si="14"/>
        <v>1373.5060761456191</v>
      </c>
      <c r="C303" s="5">
        <f t="shared" si="15"/>
        <v>-281.45109253536134</v>
      </c>
      <c r="D303" s="5">
        <f>Monthly_Payments-Interest</f>
        <v>1654.9571686809804</v>
      </c>
      <c r="E303" s="5">
        <f t="shared" si="16"/>
        <v>-59886.21769323849</v>
      </c>
    </row>
    <row r="304" spans="1:5" x14ac:dyDescent="0.25">
      <c r="A304" s="4">
        <v>49796</v>
      </c>
      <c r="B304" s="5">
        <f t="shared" si="14"/>
        <v>1373.5060761456191</v>
      </c>
      <c r="C304" s="5">
        <f t="shared" si="15"/>
        <v>-289.45005218398603</v>
      </c>
      <c r="D304" s="5">
        <f>Monthly_Payments-Interest</f>
        <v>1662.9561283296052</v>
      </c>
      <c r="E304" s="5">
        <f t="shared" si="16"/>
        <v>-61549.173821568096</v>
      </c>
    </row>
    <row r="305" spans="1:5" x14ac:dyDescent="0.25">
      <c r="A305" s="4">
        <v>49827</v>
      </c>
      <c r="B305" s="5">
        <f t="shared" si="14"/>
        <v>1373.5060761456191</v>
      </c>
      <c r="C305" s="5">
        <f t="shared" si="15"/>
        <v>-297.48767347091245</v>
      </c>
      <c r="D305" s="5">
        <f>Monthly_Payments-Interest</f>
        <v>1670.9937496165317</v>
      </c>
      <c r="E305" s="5">
        <f t="shared" si="16"/>
        <v>-63220.167571184626</v>
      </c>
    </row>
    <row r="306" spans="1:5" x14ac:dyDescent="0.25">
      <c r="A306" s="4">
        <v>49857</v>
      </c>
      <c r="B306" s="5">
        <f t="shared" si="14"/>
        <v>1373.5060761456191</v>
      </c>
      <c r="C306" s="5">
        <f t="shared" si="15"/>
        <v>-305.5641432607257</v>
      </c>
      <c r="D306" s="5">
        <f>Monthly_Payments-Interest</f>
        <v>1679.0702194063447</v>
      </c>
      <c r="E306" s="5">
        <f t="shared" si="16"/>
        <v>-64899.237790590967</v>
      </c>
    </row>
    <row r="307" spans="1:5" x14ac:dyDescent="0.25">
      <c r="A307" s="4">
        <v>49888</v>
      </c>
      <c r="B307" s="5">
        <f t="shared" si="14"/>
        <v>1373.5060761456191</v>
      </c>
      <c r="C307" s="5">
        <f t="shared" si="15"/>
        <v>-313.67964932118969</v>
      </c>
      <c r="D307" s="5">
        <f>Monthly_Payments-Interest</f>
        <v>1687.1857254668089</v>
      </c>
      <c r="E307" s="5">
        <f t="shared" si="16"/>
        <v>-66586.423516057781</v>
      </c>
    </row>
    <row r="308" spans="1:5" x14ac:dyDescent="0.25">
      <c r="A308" s="4">
        <v>49919</v>
      </c>
      <c r="B308" s="5">
        <f t="shared" si="14"/>
        <v>1373.5060761456191</v>
      </c>
      <c r="C308" s="5">
        <f t="shared" si="15"/>
        <v>-321.83438032761262</v>
      </c>
      <c r="D308" s="5">
        <f>Monthly_Payments-Interest</f>
        <v>1695.3404564732318</v>
      </c>
      <c r="E308" s="5">
        <f t="shared" si="16"/>
        <v>-68281.763972531015</v>
      </c>
    </row>
    <row r="309" spans="1:5" x14ac:dyDescent="0.25">
      <c r="A309" s="4">
        <v>49949</v>
      </c>
      <c r="B309" s="5">
        <f t="shared" si="14"/>
        <v>1373.5060761456191</v>
      </c>
      <c r="C309" s="5">
        <f t="shared" si="15"/>
        <v>-330.02852586723327</v>
      </c>
      <c r="D309" s="5">
        <f>Monthly_Payments-Interest</f>
        <v>1703.5346020128522</v>
      </c>
      <c r="E309" s="5">
        <f t="shared" si="16"/>
        <v>-69985.298574543864</v>
      </c>
    </row>
    <row r="310" spans="1:5" x14ac:dyDescent="0.25">
      <c r="A310" s="4">
        <v>49980</v>
      </c>
      <c r="B310" s="5">
        <f t="shared" si="14"/>
        <v>1373.5060761456191</v>
      </c>
      <c r="C310" s="5">
        <f t="shared" si="15"/>
        <v>-338.26227644362871</v>
      </c>
      <c r="D310" s="5">
        <f>Monthly_Payments-Interest</f>
        <v>1711.7683525892478</v>
      </c>
      <c r="E310" s="5">
        <f t="shared" si="16"/>
        <v>-71697.066927133113</v>
      </c>
    </row>
    <row r="311" spans="1:5" x14ac:dyDescent="0.25">
      <c r="A311" s="4">
        <v>50010</v>
      </c>
      <c r="B311" s="5">
        <f t="shared" si="14"/>
        <v>1373.5060761456191</v>
      </c>
      <c r="C311" s="5">
        <f t="shared" si="15"/>
        <v>-346.53582348114338</v>
      </c>
      <c r="D311" s="5">
        <f>Monthly_Payments-Interest</f>
        <v>1720.0418996267624</v>
      </c>
      <c r="E311" s="5">
        <f t="shared" si="16"/>
        <v>-73417.108826759883</v>
      </c>
    </row>
    <row r="312" spans="1:5" x14ac:dyDescent="0.25">
      <c r="A312" s="4">
        <v>50041</v>
      </c>
      <c r="B312" s="5">
        <f t="shared" si="14"/>
        <v>1373.5060761456191</v>
      </c>
      <c r="C312" s="5">
        <f t="shared" si="15"/>
        <v>-354.84935932933945</v>
      </c>
      <c r="D312" s="5">
        <f>Monthly_Payments-Interest</f>
        <v>1728.3554354749585</v>
      </c>
      <c r="E312" s="5">
        <f t="shared" si="16"/>
        <v>-75145.464262234847</v>
      </c>
    </row>
    <row r="313" spans="1:5" x14ac:dyDescent="0.25">
      <c r="A313" s="4">
        <v>50072</v>
      </c>
      <c r="B313" s="5">
        <f t="shared" si="14"/>
        <v>1373.5060761456191</v>
      </c>
      <c r="C313" s="5">
        <f t="shared" si="15"/>
        <v>-363.20307726746847</v>
      </c>
      <c r="D313" s="5">
        <f>Monthly_Payments-Interest</f>
        <v>1736.7091534130875</v>
      </c>
      <c r="E313" s="5">
        <f t="shared" si="16"/>
        <v>-76882.173415647936</v>
      </c>
    </row>
    <row r="314" spans="1:5" x14ac:dyDescent="0.25">
      <c r="A314" s="4">
        <v>50100</v>
      </c>
      <c r="B314" s="5">
        <f t="shared" si="14"/>
        <v>1373.5060761456191</v>
      </c>
      <c r="C314" s="5">
        <f t="shared" si="15"/>
        <v>-371.59717150896506</v>
      </c>
      <c r="D314" s="5">
        <f>Monthly_Payments-Interest</f>
        <v>1745.1032476545843</v>
      </c>
      <c r="E314" s="5">
        <f t="shared" si="16"/>
        <v>-78627.276663302517</v>
      </c>
    </row>
    <row r="315" spans="1:5" x14ac:dyDescent="0.25">
      <c r="A315" s="4">
        <v>50131</v>
      </c>
      <c r="B315" s="5">
        <f t="shared" si="14"/>
        <v>1373.5060761456191</v>
      </c>
      <c r="C315" s="5">
        <f t="shared" si="15"/>
        <v>-380.03183720596218</v>
      </c>
      <c r="D315" s="5">
        <f>Monthly_Payments-Interest</f>
        <v>1753.5379133515812</v>
      </c>
      <c r="E315" s="5">
        <f t="shared" si="16"/>
        <v>-80380.814576654098</v>
      </c>
    </row>
    <row r="316" spans="1:5" x14ac:dyDescent="0.25">
      <c r="A316" s="4">
        <v>50161</v>
      </c>
      <c r="B316" s="5">
        <f t="shared" si="14"/>
        <v>1373.5060761456191</v>
      </c>
      <c r="C316" s="5">
        <f t="shared" si="15"/>
        <v>-388.50727045382814</v>
      </c>
      <c r="D316" s="5">
        <f>Monthly_Payments-Interest</f>
        <v>1762.0133465994472</v>
      </c>
      <c r="E316" s="5">
        <f t="shared" si="16"/>
        <v>-82142.827923253542</v>
      </c>
    </row>
    <row r="317" spans="1:5" x14ac:dyDescent="0.25">
      <c r="A317" s="4">
        <v>50192</v>
      </c>
      <c r="B317" s="5">
        <f t="shared" si="14"/>
        <v>1373.5060761456191</v>
      </c>
      <c r="C317" s="5">
        <f t="shared" si="15"/>
        <v>-397.02366829572549</v>
      </c>
      <c r="D317" s="5">
        <f>Monthly_Payments-Interest</f>
        <v>1770.5297444413445</v>
      </c>
      <c r="E317" s="5">
        <f t="shared" si="16"/>
        <v>-83913.357667694887</v>
      </c>
    </row>
    <row r="318" spans="1:5" x14ac:dyDescent="0.25">
      <c r="A318" s="4">
        <v>50222</v>
      </c>
      <c r="B318" s="5">
        <f t="shared" si="14"/>
        <v>1373.5060761456191</v>
      </c>
      <c r="C318" s="5">
        <f t="shared" si="15"/>
        <v>-405.58122872719196</v>
      </c>
      <c r="D318" s="5">
        <f>Monthly_Payments-Interest</f>
        <v>1779.087304872811</v>
      </c>
      <c r="E318" s="5">
        <f t="shared" si="16"/>
        <v>-85692.444972567697</v>
      </c>
    </row>
    <row r="319" spans="1:5" x14ac:dyDescent="0.25">
      <c r="A319" s="4">
        <v>50253</v>
      </c>
      <c r="B319" s="5">
        <f t="shared" si="14"/>
        <v>1373.5060761456191</v>
      </c>
      <c r="C319" s="5">
        <f t="shared" si="15"/>
        <v>-414.18015070074387</v>
      </c>
      <c r="D319" s="5">
        <f>Monthly_Payments-Interest</f>
        <v>1787.6862268463628</v>
      </c>
      <c r="E319" s="5">
        <f t="shared" si="16"/>
        <v>-87480.131199414056</v>
      </c>
    </row>
    <row r="320" spans="1:5" x14ac:dyDescent="0.25">
      <c r="A320" s="4">
        <v>50284</v>
      </c>
      <c r="B320" s="5">
        <f t="shared" si="14"/>
        <v>1373.5060761456191</v>
      </c>
      <c r="C320" s="5">
        <f t="shared" si="15"/>
        <v>-422.82063413050128</v>
      </c>
      <c r="D320" s="5">
        <f>Monthly_Payments-Interest</f>
        <v>1796.3267102761204</v>
      </c>
      <c r="E320" s="5">
        <f t="shared" si="16"/>
        <v>-89276.457909690173</v>
      </c>
    </row>
    <row r="321" spans="1:5" x14ac:dyDescent="0.25">
      <c r="A321" s="4">
        <v>50314</v>
      </c>
      <c r="B321" s="5">
        <f t="shared" si="14"/>
        <v>1373.5060761456191</v>
      </c>
      <c r="C321" s="5">
        <f t="shared" si="15"/>
        <v>-431.50287989683585</v>
      </c>
      <c r="D321" s="5">
        <f>Monthly_Payments-Interest</f>
        <v>1805.0089560424549</v>
      </c>
      <c r="E321" s="5">
        <f t="shared" si="16"/>
        <v>-91081.466865732626</v>
      </c>
    </row>
    <row r="322" spans="1:5" x14ac:dyDescent="0.25">
      <c r="A322" s="4">
        <v>50345</v>
      </c>
      <c r="B322" s="5">
        <f t="shared" si="14"/>
        <v>1373.5060761456191</v>
      </c>
      <c r="C322" s="5">
        <f t="shared" si="15"/>
        <v>-440.22708985104106</v>
      </c>
      <c r="D322" s="5">
        <f>Monthly_Payments-Interest</f>
        <v>1813.7331659966601</v>
      </c>
      <c r="E322" s="5">
        <f t="shared" si="16"/>
        <v>-92895.200031729284</v>
      </c>
    </row>
    <row r="323" spans="1:5" x14ac:dyDescent="0.25">
      <c r="A323" s="4">
        <v>50375</v>
      </c>
      <c r="B323" s="5">
        <f t="shared" si="14"/>
        <v>1373.5060761456191</v>
      </c>
      <c r="C323" s="5">
        <f t="shared" si="15"/>
        <v>-448.99346682002488</v>
      </c>
      <c r="D323" s="5">
        <f>Monthly_Payments-Interest</f>
        <v>1822.499542965644</v>
      </c>
      <c r="E323" s="5">
        <f t="shared" si="16"/>
        <v>-94717.699574694925</v>
      </c>
    </row>
    <row r="324" spans="1:5" x14ac:dyDescent="0.25">
      <c r="A324" s="4">
        <v>50406</v>
      </c>
      <c r="B324" s="5">
        <f t="shared" si="14"/>
        <v>1373.5060761456191</v>
      </c>
      <c r="C324" s="5">
        <f t="shared" si="15"/>
        <v>-457.80221461102548</v>
      </c>
      <c r="D324" s="5">
        <f>Monthly_Payments-Interest</f>
        <v>1831.3082907566445</v>
      </c>
      <c r="E324" s="5">
        <f t="shared" si="16"/>
        <v>-96549.007865451567</v>
      </c>
    </row>
    <row r="325" spans="1:5" x14ac:dyDescent="0.25">
      <c r="A325" s="4">
        <v>50437</v>
      </c>
      <c r="B325" s="5">
        <f t="shared" si="14"/>
        <v>1373.5060761456191</v>
      </c>
      <c r="C325" s="5">
        <f t="shared" si="15"/>
        <v>-466.65353801634927</v>
      </c>
      <c r="D325" s="5">
        <f>Monthly_Payments-Interest</f>
        <v>1840.1596141619684</v>
      </c>
      <c r="E325" s="5">
        <f t="shared" si="16"/>
        <v>-98389.167479613534</v>
      </c>
    </row>
    <row r="326" spans="1:5" x14ac:dyDescent="0.25">
      <c r="A326" s="4">
        <v>50465</v>
      </c>
      <c r="B326" s="5">
        <f t="shared" si="14"/>
        <v>1373.5060761456191</v>
      </c>
      <c r="C326" s="5">
        <f t="shared" si="15"/>
        <v>-475.54764281813209</v>
      </c>
      <c r="D326" s="5">
        <f>Monthly_Payments-Interest</f>
        <v>1849.0537189637512</v>
      </c>
      <c r="E326" s="5">
        <f t="shared" si="16"/>
        <v>-100238.22119857729</v>
      </c>
    </row>
    <row r="327" spans="1:5" x14ac:dyDescent="0.25">
      <c r="A327" s="4">
        <v>50496</v>
      </c>
      <c r="B327" s="5">
        <f t="shared" si="14"/>
        <v>1373.5060761456191</v>
      </c>
      <c r="C327" s="5">
        <f t="shared" si="15"/>
        <v>-484.4847357931236</v>
      </c>
      <c r="D327" s="5">
        <f>Monthly_Payments-Interest</f>
        <v>1857.9908119387428</v>
      </c>
      <c r="E327" s="5">
        <f t="shared" si="16"/>
        <v>-102096.21201051603</v>
      </c>
    </row>
    <row r="328" spans="1:5" x14ac:dyDescent="0.25">
      <c r="A328" s="4">
        <v>50526</v>
      </c>
      <c r="B328" s="5">
        <f t="shared" si="14"/>
        <v>1373.5060761456191</v>
      </c>
      <c r="C328" s="5">
        <f t="shared" si="15"/>
        <v>-493.46502471749415</v>
      </c>
      <c r="D328" s="5">
        <f>Monthly_Payments-Interest</f>
        <v>1866.9711008631132</v>
      </c>
      <c r="E328" s="5">
        <f t="shared" si="16"/>
        <v>-103963.18311137914</v>
      </c>
    </row>
    <row r="329" spans="1:5" x14ac:dyDescent="0.25">
      <c r="A329" s="4">
        <v>50557</v>
      </c>
      <c r="B329" s="5">
        <f t="shared" si="14"/>
        <v>1373.5060761456191</v>
      </c>
      <c r="C329" s="5">
        <f t="shared" si="15"/>
        <v>-502.48871837166587</v>
      </c>
      <c r="D329" s="5">
        <f>Monthly_Payments-Interest</f>
        <v>1875.9947945172848</v>
      </c>
      <c r="E329" s="5">
        <f t="shared" si="16"/>
        <v>-105839.17790589643</v>
      </c>
    </row>
    <row r="330" spans="1:5" x14ac:dyDescent="0.25">
      <c r="A330" s="4">
        <v>50587</v>
      </c>
      <c r="B330" s="5">
        <f t="shared" si="14"/>
        <v>1373.5060761456191</v>
      </c>
      <c r="C330" s="5">
        <f t="shared" si="15"/>
        <v>-511.55602654516611</v>
      </c>
      <c r="D330" s="5">
        <f>Monthly_Payments-Interest</f>
        <v>1885.0621026907852</v>
      </c>
      <c r="E330" s="5">
        <f t="shared" si="16"/>
        <v>-107724.24000858722</v>
      </c>
    </row>
    <row r="331" spans="1:5" x14ac:dyDescent="0.25">
      <c r="A331" s="4">
        <v>50618</v>
      </c>
      <c r="B331" s="5">
        <f t="shared" si="14"/>
        <v>1373.5060761456191</v>
      </c>
      <c r="C331" s="5">
        <f t="shared" si="15"/>
        <v>-520.66716004150499</v>
      </c>
      <c r="D331" s="5">
        <f>Monthly_Payments-Interest</f>
        <v>1894.1732361871241</v>
      </c>
      <c r="E331" s="5">
        <f t="shared" si="16"/>
        <v>-109618.41324477435</v>
      </c>
    </row>
    <row r="332" spans="1:5" x14ac:dyDescent="0.25">
      <c r="A332" s="4">
        <v>50649</v>
      </c>
      <c r="B332" s="5">
        <f t="shared" ref="B332:B371" si="17">Monthly_Payment+Extra_Monthly_Payment</f>
        <v>1373.5060761456191</v>
      </c>
      <c r="C332" s="5">
        <f t="shared" si="15"/>
        <v>-529.82233068307607</v>
      </c>
      <c r="D332" s="5">
        <f>Monthly_Payments-Interest</f>
        <v>1903.3284068286953</v>
      </c>
      <c r="E332" s="5">
        <f t="shared" si="16"/>
        <v>-111521.74165160304</v>
      </c>
    </row>
    <row r="333" spans="1:5" x14ac:dyDescent="0.25">
      <c r="A333" s="4">
        <v>50679</v>
      </c>
      <c r="B333" s="5">
        <f t="shared" si="17"/>
        <v>1373.5060761456191</v>
      </c>
      <c r="C333" s="5">
        <f t="shared" si="15"/>
        <v>-539.02175131608135</v>
      </c>
      <c r="D333" s="5">
        <f>Monthly_Payments-Interest</f>
        <v>1912.5278274617003</v>
      </c>
      <c r="E333" s="5">
        <f t="shared" si="16"/>
        <v>-113434.26947906474</v>
      </c>
    </row>
    <row r="334" spans="1:5" x14ac:dyDescent="0.25">
      <c r="A334" s="4">
        <v>50710</v>
      </c>
      <c r="B334" s="5">
        <f t="shared" si="17"/>
        <v>1373.5060761456191</v>
      </c>
      <c r="C334" s="5">
        <f t="shared" si="15"/>
        <v>-548.26563581547964</v>
      </c>
      <c r="D334" s="5">
        <f>Monthly_Payments-Interest</f>
        <v>1921.7717119610988</v>
      </c>
      <c r="E334" s="5">
        <f t="shared" si="16"/>
        <v>-115356.04119102584</v>
      </c>
    </row>
    <row r="335" spans="1:5" x14ac:dyDescent="0.25">
      <c r="A335" s="4">
        <v>50740</v>
      </c>
      <c r="B335" s="5">
        <f t="shared" si="17"/>
        <v>1373.5060761456191</v>
      </c>
      <c r="C335" s="5">
        <f t="shared" si="15"/>
        <v>-557.55419908995827</v>
      </c>
      <c r="D335" s="5">
        <f>Monthly_Payments-Interest</f>
        <v>1931.0602752355774</v>
      </c>
      <c r="E335" s="5">
        <f t="shared" si="16"/>
        <v>-117287.10146626142</v>
      </c>
    </row>
    <row r="336" spans="1:5" x14ac:dyDescent="0.25">
      <c r="A336" s="4">
        <v>50771</v>
      </c>
      <c r="B336" s="5">
        <f t="shared" si="17"/>
        <v>1373.5060761456191</v>
      </c>
      <c r="C336" s="5">
        <f t="shared" si="15"/>
        <v>-566.88765708693018</v>
      </c>
      <c r="D336" s="5">
        <f>Monthly_Payments-Interest</f>
        <v>1940.3937332325493</v>
      </c>
      <c r="E336" s="5">
        <f t="shared" si="16"/>
        <v>-119227.49519949396</v>
      </c>
    </row>
    <row r="337" spans="1:5" x14ac:dyDescent="0.25">
      <c r="A337" s="4">
        <v>50802</v>
      </c>
      <c r="B337" s="5">
        <f t="shared" si="17"/>
        <v>1373.5060761456191</v>
      </c>
      <c r="C337" s="5">
        <f t="shared" si="15"/>
        <v>-576.26622679755417</v>
      </c>
      <c r="D337" s="5">
        <f>Monthly_Payments-Interest</f>
        <v>1949.7723029431731</v>
      </c>
      <c r="E337" s="5">
        <f t="shared" si="16"/>
        <v>-121177.26750243714</v>
      </c>
    </row>
    <row r="338" spans="1:5" x14ac:dyDescent="0.25">
      <c r="A338" s="4">
        <v>50830</v>
      </c>
      <c r="B338" s="5">
        <f t="shared" si="17"/>
        <v>1373.5060761456191</v>
      </c>
      <c r="C338" s="5">
        <f t="shared" si="15"/>
        <v>-585.6901262617796</v>
      </c>
      <c r="D338" s="5">
        <f>Monthly_Payments-Interest</f>
        <v>1959.1962024073987</v>
      </c>
      <c r="E338" s="5">
        <f t="shared" si="16"/>
        <v>-123136.46370484454</v>
      </c>
    </row>
    <row r="339" spans="1:5" x14ac:dyDescent="0.25">
      <c r="A339" s="4">
        <v>50861</v>
      </c>
      <c r="B339" s="5">
        <f t="shared" si="17"/>
        <v>1373.5060761456191</v>
      </c>
      <c r="C339" s="5">
        <f t="shared" si="15"/>
        <v>-595.15957457341528</v>
      </c>
      <c r="D339" s="5">
        <f>Monthly_Payments-Interest</f>
        <v>1968.6656507190344</v>
      </c>
      <c r="E339" s="5">
        <f t="shared" si="16"/>
        <v>-125105.12935556358</v>
      </c>
    </row>
    <row r="340" spans="1:5" x14ac:dyDescent="0.25">
      <c r="A340" s="4">
        <v>50891</v>
      </c>
      <c r="B340" s="5">
        <f t="shared" si="17"/>
        <v>1373.5060761456191</v>
      </c>
      <c r="C340" s="5">
        <f t="shared" si="15"/>
        <v>-604.67479188522395</v>
      </c>
      <c r="D340" s="5">
        <f>Monthly_Payments-Interest</f>
        <v>1978.1808680308432</v>
      </c>
      <c r="E340" s="5">
        <f t="shared" si="16"/>
        <v>-127083.31022359442</v>
      </c>
    </row>
    <row r="341" spans="1:5" x14ac:dyDescent="0.25">
      <c r="A341" s="4">
        <v>50922</v>
      </c>
      <c r="B341" s="5">
        <f t="shared" si="17"/>
        <v>1373.5060761456191</v>
      </c>
      <c r="C341" s="5">
        <f t="shared" si="15"/>
        <v>-614.23599941403972</v>
      </c>
      <c r="D341" s="5">
        <f>Monthly_Payments-Interest</f>
        <v>1987.7420755596588</v>
      </c>
      <c r="E341" s="5">
        <f t="shared" si="16"/>
        <v>-129071.05229915408</v>
      </c>
    </row>
    <row r="342" spans="1:5" x14ac:dyDescent="0.25">
      <c r="A342" s="4">
        <v>50952</v>
      </c>
      <c r="B342" s="5">
        <f t="shared" si="17"/>
        <v>1373.5060761456191</v>
      </c>
      <c r="C342" s="5">
        <f t="shared" si="15"/>
        <v>-623.84341944591142</v>
      </c>
      <c r="D342" s="5">
        <f>Monthly_Payments-Interest</f>
        <v>1997.3494955915305</v>
      </c>
      <c r="E342" s="5">
        <f t="shared" si="16"/>
        <v>-131068.40179474562</v>
      </c>
    </row>
    <row r="343" spans="1:5" x14ac:dyDescent="0.25">
      <c r="A343" s="4">
        <v>50983</v>
      </c>
      <c r="B343" s="5">
        <f t="shared" si="17"/>
        <v>1373.5060761456191</v>
      </c>
      <c r="C343" s="5">
        <f t="shared" si="15"/>
        <v>-633.49727534127055</v>
      </c>
      <c r="D343" s="5">
        <f>Monthly_Payments-Interest</f>
        <v>2007.0033514868896</v>
      </c>
      <c r="E343" s="5">
        <f t="shared" si="16"/>
        <v>-133075.40514623252</v>
      </c>
    </row>
    <row r="344" spans="1:5" x14ac:dyDescent="0.25">
      <c r="A344" s="4">
        <v>51014</v>
      </c>
      <c r="B344" s="5">
        <f t="shared" si="17"/>
        <v>1373.5060761456191</v>
      </c>
      <c r="C344" s="5">
        <f t="shared" si="15"/>
        <v>-643.19779154012383</v>
      </c>
      <c r="D344" s="5">
        <f>Monthly_Payments-Interest</f>
        <v>2016.7038676857428</v>
      </c>
      <c r="E344" s="5">
        <f t="shared" si="16"/>
        <v>-135092.10901391826</v>
      </c>
    </row>
    <row r="345" spans="1:5" x14ac:dyDescent="0.25">
      <c r="A345" s="4">
        <v>51044</v>
      </c>
      <c r="B345" s="5">
        <f t="shared" si="17"/>
        <v>1373.5060761456191</v>
      </c>
      <c r="C345" s="5">
        <f t="shared" si="15"/>
        <v>-652.94519356727164</v>
      </c>
      <c r="D345" s="5">
        <f>Monthly_Payments-Interest</f>
        <v>2026.4512697128907</v>
      </c>
      <c r="E345" s="5">
        <f t="shared" si="16"/>
        <v>-137118.56028363114</v>
      </c>
    </row>
    <row r="346" spans="1:5" x14ac:dyDescent="0.25">
      <c r="A346" s="4">
        <v>51075</v>
      </c>
      <c r="B346" s="5">
        <f t="shared" si="17"/>
        <v>1373.5060761456191</v>
      </c>
      <c r="C346" s="5">
        <f t="shared" si="15"/>
        <v>-662.7397080375506</v>
      </c>
      <c r="D346" s="5">
        <f>Monthly_Payments-Interest</f>
        <v>2036.2457841831697</v>
      </c>
      <c r="E346" s="5">
        <f t="shared" si="16"/>
        <v>-139154.80606781432</v>
      </c>
    </row>
    <row r="347" spans="1:5" x14ac:dyDescent="0.25">
      <c r="A347" s="4">
        <v>51105</v>
      </c>
      <c r="B347" s="5">
        <f t="shared" si="17"/>
        <v>1373.5060761456191</v>
      </c>
      <c r="C347" s="5">
        <f t="shared" si="15"/>
        <v>-672.58156266110257</v>
      </c>
      <c r="D347" s="5">
        <f>Monthly_Payments-Interest</f>
        <v>2046.0876388067218</v>
      </c>
      <c r="E347" s="5">
        <f t="shared" si="16"/>
        <v>-141200.89370662105</v>
      </c>
    </row>
    <row r="348" spans="1:5" x14ac:dyDescent="0.25">
      <c r="A348" s="4">
        <v>51136</v>
      </c>
      <c r="B348" s="5">
        <f t="shared" si="17"/>
        <v>1373.5060761456191</v>
      </c>
      <c r="C348" s="5">
        <f t="shared" ref="C348:C371" si="18">E347*(Annual_Interest/12)</f>
        <v>-682.4709862486684</v>
      </c>
      <c r="D348" s="5">
        <f>Monthly_Payments-Interest</f>
        <v>2055.9770623942877</v>
      </c>
      <c r="E348" s="5">
        <f t="shared" ref="E348:E371" si="19">E347-Principal</f>
        <v>-143256.87076901534</v>
      </c>
    </row>
    <row r="349" spans="1:5" x14ac:dyDescent="0.25">
      <c r="A349" s="4">
        <v>51167</v>
      </c>
      <c r="B349" s="5">
        <f t="shared" si="17"/>
        <v>1373.5060761456191</v>
      </c>
      <c r="C349" s="5">
        <f t="shared" si="18"/>
        <v>-692.40820871690755</v>
      </c>
      <c r="D349" s="5">
        <f>Monthly_Payments-Interest</f>
        <v>2065.9142848625265</v>
      </c>
      <c r="E349" s="5">
        <f t="shared" si="19"/>
        <v>-145322.78505387786</v>
      </c>
    </row>
    <row r="350" spans="1:5" x14ac:dyDescent="0.25">
      <c r="A350" s="4">
        <v>51196</v>
      </c>
      <c r="B350" s="5">
        <f t="shared" si="17"/>
        <v>1373.5060761456191</v>
      </c>
      <c r="C350" s="5">
        <f t="shared" si="18"/>
        <v>-702.39346109374299</v>
      </c>
      <c r="D350" s="5">
        <f>Monthly_Payments-Interest</f>
        <v>2075.899537239362</v>
      </c>
      <c r="E350" s="5">
        <f t="shared" si="19"/>
        <v>-147398.68459111723</v>
      </c>
    </row>
    <row r="351" spans="1:5" x14ac:dyDescent="0.25">
      <c r="A351" s="4">
        <v>51227</v>
      </c>
      <c r="B351" s="5">
        <f t="shared" si="17"/>
        <v>1373.5060761456191</v>
      </c>
      <c r="C351" s="5">
        <f t="shared" si="18"/>
        <v>-712.42697552373329</v>
      </c>
      <c r="D351" s="5">
        <f>Monthly_Payments-Interest</f>
        <v>2085.9330516693526</v>
      </c>
      <c r="E351" s="5">
        <f t="shared" si="19"/>
        <v>-149484.61764278659</v>
      </c>
    </row>
    <row r="352" spans="1:5" x14ac:dyDescent="0.25">
      <c r="A352" s="4">
        <v>51257</v>
      </c>
      <c r="B352" s="5">
        <f t="shared" si="17"/>
        <v>1373.5060761456191</v>
      </c>
      <c r="C352" s="5">
        <f t="shared" si="18"/>
        <v>-722.50898527346851</v>
      </c>
      <c r="D352" s="5">
        <f>Monthly_Payments-Interest</f>
        <v>2096.0150614190875</v>
      </c>
      <c r="E352" s="5">
        <f t="shared" si="19"/>
        <v>-151580.63270420567</v>
      </c>
    </row>
    <row r="353" spans="1:5" x14ac:dyDescent="0.25">
      <c r="A353" s="4">
        <v>51288</v>
      </c>
      <c r="B353" s="5">
        <f t="shared" si="17"/>
        <v>1373.5060761456191</v>
      </c>
      <c r="C353" s="5">
        <f t="shared" si="18"/>
        <v>-732.63972473699414</v>
      </c>
      <c r="D353" s="5">
        <f>Monthly_Payments-Interest</f>
        <v>2106.145800882613</v>
      </c>
      <c r="E353" s="5">
        <f t="shared" si="19"/>
        <v>-153686.77850508827</v>
      </c>
    </row>
    <row r="354" spans="1:5" x14ac:dyDescent="0.25">
      <c r="A354" s="4">
        <v>51318</v>
      </c>
      <c r="B354" s="5">
        <f t="shared" si="17"/>
        <v>1373.5060761456191</v>
      </c>
      <c r="C354" s="5">
        <f t="shared" si="18"/>
        <v>-742.81942944126001</v>
      </c>
      <c r="D354" s="5">
        <f>Monthly_Payments-Interest</f>
        <v>2116.325505586879</v>
      </c>
      <c r="E354" s="5">
        <f t="shared" si="19"/>
        <v>-155803.10401067513</v>
      </c>
    </row>
    <row r="355" spans="1:5" x14ac:dyDescent="0.25">
      <c r="A355" s="4">
        <v>51349</v>
      </c>
      <c r="B355" s="5">
        <f t="shared" si="17"/>
        <v>1373.5060761456191</v>
      </c>
      <c r="C355" s="5">
        <f t="shared" si="18"/>
        <v>-753.04833605159649</v>
      </c>
      <c r="D355" s="5">
        <f>Monthly_Payments-Interest</f>
        <v>2126.5544121972157</v>
      </c>
      <c r="E355" s="5">
        <f t="shared" si="19"/>
        <v>-157929.65842287234</v>
      </c>
    </row>
    <row r="356" spans="1:5" x14ac:dyDescent="0.25">
      <c r="A356" s="4">
        <v>51380</v>
      </c>
      <c r="B356" s="5">
        <f t="shared" si="17"/>
        <v>1373.5060761456191</v>
      </c>
      <c r="C356" s="5">
        <f t="shared" si="18"/>
        <v>-763.32668237721634</v>
      </c>
      <c r="D356" s="5">
        <f>Monthly_Payments-Interest</f>
        <v>2136.8327585228353</v>
      </c>
      <c r="E356" s="5">
        <f t="shared" si="19"/>
        <v>-160066.49118139516</v>
      </c>
    </row>
    <row r="357" spans="1:5" x14ac:dyDescent="0.25">
      <c r="A357" s="4">
        <v>51410</v>
      </c>
      <c r="B357" s="5">
        <f t="shared" si="17"/>
        <v>1373.5060761456191</v>
      </c>
      <c r="C357" s="5">
        <f t="shared" si="18"/>
        <v>-773.65470737674332</v>
      </c>
      <c r="D357" s="5">
        <f>Monthly_Payments-Interest</f>
        <v>2147.1607835223622</v>
      </c>
      <c r="E357" s="5">
        <f t="shared" si="19"/>
        <v>-162213.65196491752</v>
      </c>
    </row>
    <row r="358" spans="1:5" x14ac:dyDescent="0.25">
      <c r="A358" s="4">
        <v>51441</v>
      </c>
      <c r="B358" s="5">
        <f t="shared" si="17"/>
        <v>1373.5060761456191</v>
      </c>
      <c r="C358" s="5">
        <f t="shared" si="18"/>
        <v>-784.03265116376804</v>
      </c>
      <c r="D358" s="5">
        <f>Monthly_Payments-Interest</f>
        <v>2157.538727309387</v>
      </c>
      <c r="E358" s="5">
        <f t="shared" si="19"/>
        <v>-164371.1906922269</v>
      </c>
    </row>
    <row r="359" spans="1:5" x14ac:dyDescent="0.25">
      <c r="A359" s="4">
        <v>51471</v>
      </c>
      <c r="B359" s="5">
        <f t="shared" si="17"/>
        <v>1373.5060761456191</v>
      </c>
      <c r="C359" s="5">
        <f t="shared" si="18"/>
        <v>-794.46075501243001</v>
      </c>
      <c r="D359" s="5">
        <f>Monthly_Payments-Interest</f>
        <v>2167.966831158049</v>
      </c>
      <c r="E359" s="5">
        <f t="shared" si="19"/>
        <v>-166539.15752338496</v>
      </c>
    </row>
    <row r="360" spans="1:5" x14ac:dyDescent="0.25">
      <c r="A360" s="4">
        <v>51502</v>
      </c>
      <c r="B360" s="5">
        <f t="shared" si="17"/>
        <v>1373.5060761456191</v>
      </c>
      <c r="C360" s="5">
        <f t="shared" si="18"/>
        <v>-804.9392613630273</v>
      </c>
      <c r="D360" s="5">
        <f>Monthly_Payments-Interest</f>
        <v>2178.4453375086464</v>
      </c>
      <c r="E360" s="5">
        <f t="shared" si="19"/>
        <v>-168717.60286089362</v>
      </c>
    </row>
    <row r="361" spans="1:5" x14ac:dyDescent="0.25">
      <c r="A361" s="4">
        <v>51533</v>
      </c>
      <c r="B361" s="5">
        <f t="shared" si="17"/>
        <v>1373.5060761456191</v>
      </c>
      <c r="C361" s="5">
        <f t="shared" si="18"/>
        <v>-815.46841382765251</v>
      </c>
      <c r="D361" s="5">
        <f>Monthly_Payments-Interest</f>
        <v>2188.9744899732714</v>
      </c>
      <c r="E361" s="5">
        <f t="shared" si="19"/>
        <v>-170906.57735086689</v>
      </c>
    </row>
    <row r="362" spans="1:5" x14ac:dyDescent="0.25">
      <c r="A362" s="4">
        <v>51561</v>
      </c>
      <c r="B362" s="5">
        <f t="shared" si="17"/>
        <v>1373.5060761456191</v>
      </c>
      <c r="C362" s="5">
        <f t="shared" si="18"/>
        <v>-826.04845719585671</v>
      </c>
      <c r="D362" s="5">
        <f>Monthly_Payments-Interest</f>
        <v>2199.5545333414757</v>
      </c>
      <c r="E362" s="5">
        <f t="shared" si="19"/>
        <v>-173106.13188420836</v>
      </c>
    </row>
    <row r="363" spans="1:5" x14ac:dyDescent="0.25">
      <c r="A363" s="4">
        <v>51592</v>
      </c>
      <c r="B363" s="5">
        <f t="shared" si="17"/>
        <v>1373.5060761456191</v>
      </c>
      <c r="C363" s="5">
        <f t="shared" si="18"/>
        <v>-836.67963744034046</v>
      </c>
      <c r="D363" s="5">
        <f>Monthly_Payments-Interest</f>
        <v>2210.1857135859595</v>
      </c>
      <c r="E363" s="5">
        <f t="shared" si="19"/>
        <v>-175316.31759779432</v>
      </c>
    </row>
    <row r="364" spans="1:5" x14ac:dyDescent="0.25">
      <c r="A364" s="4">
        <v>51622</v>
      </c>
      <c r="B364" s="5">
        <f t="shared" si="17"/>
        <v>1373.5060761456191</v>
      </c>
      <c r="C364" s="5">
        <f t="shared" si="18"/>
        <v>-847.36220172267258</v>
      </c>
      <c r="D364" s="5">
        <f>Monthly_Payments-Interest</f>
        <v>2220.8682778682914</v>
      </c>
      <c r="E364" s="5">
        <f t="shared" si="19"/>
        <v>-177537.1858756626</v>
      </c>
    </row>
    <row r="365" spans="1:5" x14ac:dyDescent="0.25">
      <c r="A365" s="4">
        <v>51653</v>
      </c>
      <c r="B365" s="5">
        <f t="shared" si="17"/>
        <v>1373.5060761456191</v>
      </c>
      <c r="C365" s="5">
        <f t="shared" si="18"/>
        <v>-858.09639839903593</v>
      </c>
      <c r="D365" s="5">
        <f>Monthly_Payments-Interest</f>
        <v>2231.6024745446548</v>
      </c>
      <c r="E365" s="5">
        <f t="shared" si="19"/>
        <v>-179768.78835020727</v>
      </c>
    </row>
    <row r="366" spans="1:5" x14ac:dyDescent="0.25">
      <c r="A366" s="4">
        <v>51683</v>
      </c>
      <c r="B366" s="5">
        <f t="shared" si="17"/>
        <v>1373.5060761456191</v>
      </c>
      <c r="C366" s="5">
        <f t="shared" si="18"/>
        <v>-868.88247702600188</v>
      </c>
      <c r="D366" s="5">
        <f>Monthly_Payments-Interest</f>
        <v>2242.388553171621</v>
      </c>
      <c r="E366" s="5">
        <f t="shared" si="19"/>
        <v>-182011.17690337889</v>
      </c>
    </row>
    <row r="367" spans="1:5" x14ac:dyDescent="0.25">
      <c r="A367" s="4">
        <v>51714</v>
      </c>
      <c r="B367" s="5">
        <f t="shared" si="17"/>
        <v>1373.5060761456191</v>
      </c>
      <c r="C367" s="5">
        <f t="shared" si="18"/>
        <v>-879.72068836633139</v>
      </c>
      <c r="D367" s="5">
        <f>Monthly_Payments-Interest</f>
        <v>2253.2267645119505</v>
      </c>
      <c r="E367" s="5">
        <f t="shared" si="19"/>
        <v>-184264.40366789085</v>
      </c>
    </row>
    <row r="368" spans="1:5" x14ac:dyDescent="0.25">
      <c r="A368" s="4">
        <v>51745</v>
      </c>
      <c r="B368" s="5">
        <f t="shared" si="17"/>
        <v>1373.5060761456191</v>
      </c>
      <c r="C368" s="5">
        <f t="shared" si="18"/>
        <v>-890.61128439480581</v>
      </c>
      <c r="D368" s="5">
        <f>Monthly_Payments-Interest</f>
        <v>2264.1173605404247</v>
      </c>
      <c r="E368" s="5">
        <f t="shared" si="19"/>
        <v>-186528.52102843128</v>
      </c>
    </row>
    <row r="369" spans="1:5" x14ac:dyDescent="0.25">
      <c r="A369" s="4">
        <v>51775</v>
      </c>
      <c r="B369" s="5">
        <f t="shared" si="17"/>
        <v>1373.5060761456191</v>
      </c>
      <c r="C369" s="5">
        <f t="shared" si="18"/>
        <v>-901.55451830408458</v>
      </c>
      <c r="D369" s="5">
        <f>Monthly_Payments-Interest</f>
        <v>2275.0605944497038</v>
      </c>
      <c r="E369" s="5">
        <f t="shared" si="19"/>
        <v>-188803.58162288097</v>
      </c>
    </row>
    <row r="370" spans="1:5" x14ac:dyDescent="0.25">
      <c r="A370" s="4">
        <v>51806</v>
      </c>
      <c r="B370" s="5">
        <f t="shared" si="17"/>
        <v>1373.5060761456191</v>
      </c>
      <c r="C370" s="5">
        <f t="shared" si="18"/>
        <v>-912.55064451059138</v>
      </c>
      <c r="D370" s="5">
        <f>Monthly_Payments-Interest</f>
        <v>2286.0567206562105</v>
      </c>
      <c r="E370" s="5">
        <f t="shared" si="19"/>
        <v>-191089.63834353717</v>
      </c>
    </row>
    <row r="371" spans="1:5" x14ac:dyDescent="0.25">
      <c r="A371" s="4">
        <v>51836</v>
      </c>
      <c r="B371" s="5">
        <f t="shared" si="17"/>
        <v>1373.5060761456191</v>
      </c>
      <c r="C371" s="5">
        <f t="shared" si="18"/>
        <v>-923.59991866042969</v>
      </c>
      <c r="D371" s="5">
        <f>Monthly_Payments-Interest</f>
        <v>2297.1059948060488</v>
      </c>
      <c r="E371" s="5">
        <f t="shared" si="19"/>
        <v>-193386.74433834321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Annual_Interest</vt:lpstr>
      <vt:lpstr>Current_Balance</vt:lpstr>
      <vt:lpstr>Date</vt:lpstr>
      <vt:lpstr>Extra_Monthly_Payment</vt:lpstr>
      <vt:lpstr>Interest</vt:lpstr>
      <vt:lpstr>JanTwelve</vt:lpstr>
      <vt:lpstr>Loan_Amount</vt:lpstr>
      <vt:lpstr>Monthly_Payment</vt:lpstr>
      <vt:lpstr>Monthly_Payments</vt:lpstr>
      <vt:lpstr>Principal</vt:lpstr>
      <vt:lpstr>Total_Amount_Paid</vt:lpstr>
      <vt:lpstr>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Ng</dc:creator>
  <cp:lastModifiedBy>Joshua Ng</cp:lastModifiedBy>
  <dcterms:created xsi:type="dcterms:W3CDTF">2017-10-17T02:51:03Z</dcterms:created>
  <dcterms:modified xsi:type="dcterms:W3CDTF">2017-10-17T03:24:15Z</dcterms:modified>
</cp:coreProperties>
</file>