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0a82741414b6537/Bureau/FREE SENEGAL/"/>
    </mc:Choice>
  </mc:AlternateContent>
  <xr:revisionPtr revIDLastSave="13" documentId="11_085D7DEF5446B29EE96BC49642245E3FB48F8E5A" xr6:coauthVersionLast="47" xr6:coauthVersionMax="47" xr10:uidLastSave="{4436E588-D5F7-4070-9DA3-B8CDC6AFA44A}"/>
  <bookViews>
    <workbookView xWindow="-120" yWindow="-120" windowWidth="20730" windowHeight="11160" firstSheet="2" activeTab="8" xr2:uid="{00000000-000D-0000-FFFF-FFFF00000000}"/>
  </bookViews>
  <sheets>
    <sheet name="consommation journalière" sheetId="1" r:id="rId1"/>
    <sheet name="L80" sheetId="2" r:id="rId2"/>
    <sheet name="L60" sheetId="3" r:id="rId3"/>
    <sheet name="ELTEK1" sheetId="4" r:id="rId4"/>
    <sheet name="ELTEK2" sheetId="5" r:id="rId5"/>
    <sheet name="GENERATEUR_A" sheetId="6" r:id="rId6"/>
    <sheet name="GENERATEUR_B" sheetId="7" r:id="rId7"/>
    <sheet name="COOLING" sheetId="8" r:id="rId8"/>
    <sheet name="PU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G2" i="9" s="1"/>
  <c r="K2" i="9" s="1"/>
  <c r="C2" i="9"/>
  <c r="C2" i="5"/>
  <c r="C2" i="4"/>
  <c r="H9" i="8"/>
  <c r="G9" i="8"/>
  <c r="F9" i="8"/>
  <c r="H8" i="8"/>
  <c r="G8" i="8"/>
  <c r="F8" i="8"/>
  <c r="H7" i="8"/>
  <c r="G7" i="8"/>
  <c r="F7" i="8"/>
  <c r="I7" i="8" s="1"/>
  <c r="H6" i="8"/>
  <c r="G6" i="8"/>
  <c r="F6" i="8"/>
  <c r="H4" i="8"/>
  <c r="G4" i="8"/>
  <c r="F4" i="8"/>
  <c r="I4" i="8" s="1"/>
  <c r="H5" i="8"/>
  <c r="G5" i="8"/>
  <c r="F5" i="8"/>
  <c r="I5" i="8" s="1"/>
  <c r="H2" i="8"/>
  <c r="G2" i="8"/>
  <c r="F2" i="8"/>
  <c r="I2" i="8" s="1"/>
  <c r="H3" i="8"/>
  <c r="G3" i="8"/>
  <c r="F3" i="8"/>
  <c r="I9" i="8" l="1"/>
  <c r="I8" i="8"/>
  <c r="I6" i="8"/>
  <c r="I3" i="8"/>
</calcChain>
</file>

<file path=xl/sharedStrings.xml><?xml version="1.0" encoding="utf-8"?>
<sst xmlns="http://schemas.openxmlformats.org/spreadsheetml/2006/main" count="72" uniqueCount="49">
  <si>
    <t>V OUT</t>
  </si>
  <si>
    <t>LOAD (Current)</t>
  </si>
  <si>
    <t>LOAD (kW)</t>
  </si>
  <si>
    <t>LOAD (kVA)</t>
  </si>
  <si>
    <t>P total kw</t>
  </si>
  <si>
    <t>Heure de marche</t>
  </si>
  <si>
    <t>Motor oil level</t>
  </si>
  <si>
    <t>Batterie charger</t>
  </si>
  <si>
    <t>Bulk tank at least 50% full</t>
  </si>
  <si>
    <t>Fuel cap on</t>
  </si>
  <si>
    <t>Fuel leaks</t>
  </si>
  <si>
    <t>TEMP</t>
  </si>
  <si>
    <t>L1 current</t>
  </si>
  <si>
    <t>L2 current</t>
  </si>
  <si>
    <t>L3 current</t>
  </si>
  <si>
    <t>Apparent Power L1</t>
  </si>
  <si>
    <t>Apparent Power L2</t>
  </si>
  <si>
    <t>Apparent Power L3</t>
  </si>
  <si>
    <t>Total Apparent Power</t>
  </si>
  <si>
    <t>LABEL</t>
  </si>
  <si>
    <t>AL_IT STULZ 2</t>
  </si>
  <si>
    <t xml:space="preserve">      20°</t>
  </si>
  <si>
    <t>AL_IT STULZ 1</t>
  </si>
  <si>
    <t xml:space="preserve">       18°</t>
  </si>
  <si>
    <t xml:space="preserve"> AL IT EMERSON 3</t>
  </si>
  <si>
    <t xml:space="preserve">       22,4°</t>
  </si>
  <si>
    <t>AL IT EMERSON 1</t>
  </si>
  <si>
    <t xml:space="preserve">       22°</t>
  </si>
  <si>
    <t xml:space="preserve">       19°</t>
  </si>
  <si>
    <t>AL_EN AIRWELL 5/Local  ENJ</t>
  </si>
  <si>
    <t>RDC</t>
  </si>
  <si>
    <t>Premier etage</t>
  </si>
  <si>
    <t>Deuxieme etage</t>
  </si>
  <si>
    <t>709 h 5 mn</t>
  </si>
  <si>
    <t>PAS DE FUITE</t>
  </si>
  <si>
    <t>4000L</t>
  </si>
  <si>
    <t>PAS DE TEST</t>
  </si>
  <si>
    <t>46h 9 MN</t>
  </si>
  <si>
    <t>ELTEK1</t>
  </si>
  <si>
    <t>ELTEK_VALERE</t>
  </si>
  <si>
    <t>PUE</t>
  </si>
  <si>
    <t>Total_AC Power(KWh)</t>
  </si>
  <si>
    <t>Total_DC Power(KWh)</t>
  </si>
  <si>
    <t>Eclairage et autre(KWh)</t>
  </si>
  <si>
    <t>Cooling(KWh)</t>
  </si>
  <si>
    <t>Total_Consommation(KWh)</t>
  </si>
  <si>
    <t>Onduleur_L80</t>
  </si>
  <si>
    <t>Onduleur_L60</t>
  </si>
  <si>
    <t>Total Server_Power(KWh)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</si>
</sst>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9" fontId="3" fillId="0" borderId="2" xfId="1" applyNumberFormat="1" applyFont="1" applyBorder="1" applyAlignment="1" applyProtection="1">
      <alignment horizontal="left" vertical="center" wrapText="1" indent="1"/>
      <protection locked="0"/>
    </xf>
    <xf numFmtId="1" fontId="0" fillId="0" borderId="0" xfId="2" applyNumberFormat="1" applyFont="1"/>
  </cellXfs>
  <cellStyles count="3">
    <cellStyle name="Normal" xfId="0" builtinId="0"/>
    <cellStyle name="Normal 2" xfId="1" xr:uid="{A37DDC7D-1A99-4A84-819E-A829FFB6B150}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F17" sqref="F17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245</v>
      </c>
      <c r="B2">
        <v>342</v>
      </c>
      <c r="C2">
        <v>75.411000000000001</v>
      </c>
      <c r="D2">
        <v>83.79</v>
      </c>
    </row>
    <row r="3" spans="1:4" x14ac:dyDescent="0.25">
      <c r="A3">
        <v>245</v>
      </c>
      <c r="B3">
        <v>464</v>
      </c>
      <c r="C3">
        <v>102.312</v>
      </c>
      <c r="D3">
        <v>113.68</v>
      </c>
    </row>
    <row r="4" spans="1:4" x14ac:dyDescent="0.25">
      <c r="A4">
        <v>246</v>
      </c>
      <c r="B4">
        <v>393</v>
      </c>
      <c r="C4">
        <v>87.010199999999998</v>
      </c>
      <c r="D4">
        <v>96.677999999999997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CA1F-00FB-46AF-B056-48D22A945DD5}">
  <dimension ref="A1:D4"/>
  <sheetViews>
    <sheetView workbookViewId="0">
      <selection activeCell="C9" sqref="C9"/>
    </sheetView>
  </sheetViews>
  <sheetFormatPr baseColWidth="10" defaultRowHeight="15" x14ac:dyDescent="0.25"/>
  <cols>
    <col min="2" max="3" width="14" customWidth="1"/>
    <col min="4" max="4" width="13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220</v>
      </c>
      <c r="B2">
        <v>39.700000000000003</v>
      </c>
      <c r="C2">
        <v>7.9</v>
      </c>
      <c r="D2">
        <v>8.6999999999999993</v>
      </c>
    </row>
    <row r="3" spans="1:4" x14ac:dyDescent="0.25">
      <c r="A3">
        <v>219</v>
      </c>
      <c r="B3">
        <v>51.1</v>
      </c>
      <c r="C3">
        <v>10.1</v>
      </c>
      <c r="D3">
        <v>11.5</v>
      </c>
    </row>
    <row r="4" spans="1:4" x14ac:dyDescent="0.25">
      <c r="A4">
        <v>219</v>
      </c>
      <c r="B4">
        <v>41.1</v>
      </c>
      <c r="C4">
        <v>8.1999999999999993</v>
      </c>
      <c r="D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F66F-BF4A-404A-AE2B-75304BF5F449}">
  <dimension ref="A1:D4"/>
  <sheetViews>
    <sheetView topLeftCell="A2" workbookViewId="0">
      <selection activeCell="C9" sqref="C9"/>
    </sheetView>
  </sheetViews>
  <sheetFormatPr baseColWidth="10" defaultRowHeight="15" x14ac:dyDescent="0.25"/>
  <cols>
    <col min="2" max="2" width="14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219</v>
      </c>
      <c r="B2">
        <v>34</v>
      </c>
      <c r="C2">
        <v>6.9</v>
      </c>
      <c r="D2">
        <v>7.5</v>
      </c>
    </row>
    <row r="3" spans="1:4" x14ac:dyDescent="0.25">
      <c r="A3">
        <v>219</v>
      </c>
      <c r="B3">
        <v>25.5</v>
      </c>
      <c r="C3">
        <v>5</v>
      </c>
      <c r="D3">
        <v>5.6</v>
      </c>
    </row>
    <row r="4" spans="1:4" x14ac:dyDescent="0.25">
      <c r="A4">
        <v>218</v>
      </c>
      <c r="B4">
        <v>33</v>
      </c>
      <c r="C4">
        <v>6.8</v>
      </c>
      <c r="D4">
        <v>7.2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AA77-1F49-41B2-857A-025FBAEF991F}">
  <dimension ref="A1:D2"/>
  <sheetViews>
    <sheetView workbookViewId="0">
      <selection activeCell="B13" sqref="B13"/>
    </sheetView>
  </sheetViews>
  <sheetFormatPr baseColWidth="10" defaultRowHeight="15" x14ac:dyDescent="0.25"/>
  <cols>
    <col min="2" max="2" width="16" customWidth="1"/>
    <col min="3" max="3" width="13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>
        <v>54</v>
      </c>
      <c r="B2">
        <v>186</v>
      </c>
      <c r="C2">
        <f>(A2*B2)/1000</f>
        <v>10.044</v>
      </c>
      <c r="D2" s="2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E2B1-473E-40D6-831A-12F32A2C2791}">
  <dimension ref="A1:D2"/>
  <sheetViews>
    <sheetView workbookViewId="0">
      <selection activeCell="D6" sqref="D6"/>
    </sheetView>
  </sheetViews>
  <sheetFormatPr baseColWidth="10" defaultRowHeight="15" x14ac:dyDescent="0.25"/>
  <cols>
    <col min="2" max="2" width="1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>
        <v>54</v>
      </c>
      <c r="B2">
        <v>161</v>
      </c>
      <c r="C2">
        <f>(A2*B2)/1000</f>
        <v>8.6940000000000008</v>
      </c>
      <c r="D2" s="2">
        <v>75.599999999999994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90EE-9BA2-45B7-9F8E-CD7332BB3E79}">
  <dimension ref="A1:B6"/>
  <sheetViews>
    <sheetView workbookViewId="0">
      <selection activeCell="B5" sqref="B5"/>
    </sheetView>
  </sheetViews>
  <sheetFormatPr baseColWidth="10" defaultRowHeight="15" x14ac:dyDescent="0.25"/>
  <cols>
    <col min="1" max="1" width="24.85546875" customWidth="1"/>
  </cols>
  <sheetData>
    <row r="1" spans="1:2" x14ac:dyDescent="0.25">
      <c r="A1" t="s">
        <v>5</v>
      </c>
      <c r="B1" t="s">
        <v>33</v>
      </c>
    </row>
    <row r="2" spans="1:2" x14ac:dyDescent="0.25">
      <c r="A2" t="s">
        <v>9</v>
      </c>
      <c r="B2" t="s">
        <v>35</v>
      </c>
    </row>
    <row r="3" spans="1:2" x14ac:dyDescent="0.25">
      <c r="A3" t="s">
        <v>10</v>
      </c>
      <c r="B3" t="s">
        <v>34</v>
      </c>
    </row>
    <row r="4" spans="1:2" x14ac:dyDescent="0.25">
      <c r="A4" t="s">
        <v>6</v>
      </c>
      <c r="B4" t="s">
        <v>36</v>
      </c>
    </row>
    <row r="5" spans="1:2" x14ac:dyDescent="0.25">
      <c r="A5" t="s">
        <v>8</v>
      </c>
      <c r="B5" s="3">
        <v>0.55000000000000004</v>
      </c>
    </row>
    <row r="6" spans="1:2" x14ac:dyDescent="0.25">
      <c r="A6" t="s">
        <v>7</v>
      </c>
      <c r="B6">
        <v>26.3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4B36-D2C7-430C-B619-F08F5084CB75}">
  <dimension ref="A1:B6"/>
  <sheetViews>
    <sheetView workbookViewId="0">
      <selection activeCell="B12" sqref="B12"/>
    </sheetView>
  </sheetViews>
  <sheetFormatPr baseColWidth="10" defaultRowHeight="15" x14ac:dyDescent="0.25"/>
  <cols>
    <col min="1" max="1" width="23.140625" customWidth="1"/>
  </cols>
  <sheetData>
    <row r="1" spans="1:2" x14ac:dyDescent="0.25">
      <c r="A1" t="s">
        <v>5</v>
      </c>
      <c r="B1" t="s">
        <v>37</v>
      </c>
    </row>
    <row r="2" spans="1:2" x14ac:dyDescent="0.25">
      <c r="A2" t="s">
        <v>9</v>
      </c>
      <c r="B2" s="3">
        <v>0.9</v>
      </c>
    </row>
    <row r="3" spans="1:2" x14ac:dyDescent="0.25">
      <c r="A3" t="s">
        <v>10</v>
      </c>
      <c r="B3" t="s">
        <v>34</v>
      </c>
    </row>
    <row r="4" spans="1:2" x14ac:dyDescent="0.25">
      <c r="A4" t="s">
        <v>6</v>
      </c>
      <c r="B4" t="s">
        <v>36</v>
      </c>
    </row>
    <row r="5" spans="1:2" x14ac:dyDescent="0.25">
      <c r="A5" t="s">
        <v>8</v>
      </c>
      <c r="B5" s="3">
        <v>0.56999999999999995</v>
      </c>
    </row>
    <row r="6" spans="1:2" x14ac:dyDescent="0.25">
      <c r="A6" t="s">
        <v>7</v>
      </c>
      <c r="B6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D7F4-F04F-4781-BCB8-790805047027}">
  <dimension ref="A1:I9"/>
  <sheetViews>
    <sheetView workbookViewId="0">
      <selection activeCell="D9" sqref="D9"/>
    </sheetView>
  </sheetViews>
  <sheetFormatPr baseColWidth="10" defaultRowHeight="15" x14ac:dyDescent="0.25"/>
  <cols>
    <col min="1" max="1" width="26.140625" customWidth="1"/>
    <col min="2" max="2" width="9.7109375" customWidth="1"/>
    <col min="5" max="5" width="10.7109375" customWidth="1"/>
    <col min="6" max="6" width="18.42578125" customWidth="1"/>
    <col min="7" max="7" width="18" customWidth="1"/>
    <col min="8" max="8" width="17.85546875" customWidth="1"/>
    <col min="9" max="9" width="20" customWidth="1"/>
  </cols>
  <sheetData>
    <row r="1" spans="1:9" x14ac:dyDescent="0.25">
      <c r="A1" t="s">
        <v>19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t="s">
        <v>22</v>
      </c>
      <c r="B2" t="s">
        <v>23</v>
      </c>
      <c r="C2">
        <v>14.41</v>
      </c>
      <c r="D2">
        <v>9.41</v>
      </c>
      <c r="E2">
        <v>10</v>
      </c>
      <c r="F2">
        <f t="shared" ref="F2:H3" si="0">C2*230</f>
        <v>3314.3</v>
      </c>
      <c r="G2">
        <f t="shared" si="0"/>
        <v>2164.3000000000002</v>
      </c>
      <c r="H2">
        <f t="shared" si="0"/>
        <v>2300</v>
      </c>
      <c r="I2">
        <f>SUM(F2:H2)</f>
        <v>7778.6</v>
      </c>
    </row>
    <row r="3" spans="1:9" x14ac:dyDescent="0.25">
      <c r="A3" t="s">
        <v>20</v>
      </c>
      <c r="B3" t="s">
        <v>21</v>
      </c>
      <c r="C3">
        <v>1.01</v>
      </c>
      <c r="D3">
        <v>0.93</v>
      </c>
      <c r="E3">
        <v>0.88</v>
      </c>
      <c r="F3">
        <f t="shared" si="0"/>
        <v>232.3</v>
      </c>
      <c r="G3">
        <f t="shared" si="0"/>
        <v>213.9</v>
      </c>
      <c r="H3">
        <f t="shared" si="0"/>
        <v>202.4</v>
      </c>
      <c r="I3">
        <f>SUM(F3:H3)</f>
        <v>648.6</v>
      </c>
    </row>
    <row r="4" spans="1:9" x14ac:dyDescent="0.25">
      <c r="A4" t="s">
        <v>26</v>
      </c>
      <c r="B4" t="s">
        <v>27</v>
      </c>
      <c r="C4">
        <v>9.5299999999999994</v>
      </c>
      <c r="D4">
        <v>9.9</v>
      </c>
      <c r="E4">
        <v>10.53</v>
      </c>
      <c r="F4">
        <f t="shared" ref="F4:H4" si="1">C4*230</f>
        <v>2191.8999999999996</v>
      </c>
      <c r="G4">
        <f t="shared" si="1"/>
        <v>2277</v>
      </c>
      <c r="H4">
        <f t="shared" si="1"/>
        <v>2421.8999999999996</v>
      </c>
      <c r="I4">
        <f t="shared" ref="I4" si="2">SUM(F4:H4)</f>
        <v>6890.7999999999993</v>
      </c>
    </row>
    <row r="5" spans="1:9" x14ac:dyDescent="0.25">
      <c r="A5" t="s">
        <v>24</v>
      </c>
      <c r="B5" t="s">
        <v>25</v>
      </c>
      <c r="C5">
        <v>44</v>
      </c>
      <c r="D5">
        <v>47</v>
      </c>
      <c r="E5">
        <v>40.99</v>
      </c>
      <c r="F5">
        <f t="shared" ref="F5:H6" si="3">C5*230</f>
        <v>10120</v>
      </c>
      <c r="G5">
        <f t="shared" si="3"/>
        <v>10810</v>
      </c>
      <c r="H5">
        <f t="shared" si="3"/>
        <v>9427.7000000000007</v>
      </c>
      <c r="I5">
        <f t="shared" ref="I5" si="4">SUM(F5:H5)</f>
        <v>30357.7</v>
      </c>
    </row>
    <row r="6" spans="1:9" x14ac:dyDescent="0.25">
      <c r="A6" t="s">
        <v>29</v>
      </c>
      <c r="B6" t="s">
        <v>28</v>
      </c>
      <c r="C6">
        <v>7.35</v>
      </c>
      <c r="D6">
        <v>6.53</v>
      </c>
      <c r="E6">
        <v>7.66</v>
      </c>
      <c r="F6">
        <f t="shared" si="3"/>
        <v>1690.5</v>
      </c>
      <c r="G6">
        <f t="shared" si="3"/>
        <v>1501.9</v>
      </c>
      <c r="H6">
        <f t="shared" si="3"/>
        <v>1761.8</v>
      </c>
      <c r="I6">
        <f>SUM(F6:H6)</f>
        <v>4954.2</v>
      </c>
    </row>
    <row r="7" spans="1:9" x14ac:dyDescent="0.25">
      <c r="A7" t="s">
        <v>30</v>
      </c>
      <c r="C7">
        <v>3.58</v>
      </c>
      <c r="D7">
        <v>8.51</v>
      </c>
      <c r="E7">
        <v>34.020000000000003</v>
      </c>
      <c r="F7">
        <f t="shared" ref="F7" si="5">C7*230</f>
        <v>823.4</v>
      </c>
      <c r="G7">
        <f>D7*230</f>
        <v>1957.3</v>
      </c>
      <c r="H7">
        <f>E7*230</f>
        <v>7824.6</v>
      </c>
      <c r="I7">
        <f>SUM(F7:H7)</f>
        <v>10605.3</v>
      </c>
    </row>
    <row r="8" spans="1:9" x14ac:dyDescent="0.25">
      <c r="A8" t="s">
        <v>31</v>
      </c>
      <c r="C8">
        <v>8.44</v>
      </c>
      <c r="D8">
        <v>3.73</v>
      </c>
      <c r="E8">
        <v>4.2300000000000004</v>
      </c>
      <c r="F8">
        <f t="shared" ref="F8:H9" si="6">C8*230</f>
        <v>1941.1999999999998</v>
      </c>
      <c r="G8">
        <f t="shared" si="6"/>
        <v>857.9</v>
      </c>
      <c r="H8">
        <f t="shared" si="6"/>
        <v>972.90000000000009</v>
      </c>
      <c r="I8">
        <f>SUM(F8:H8)</f>
        <v>3772</v>
      </c>
    </row>
    <row r="9" spans="1:9" x14ac:dyDescent="0.25">
      <c r="A9" t="s">
        <v>32</v>
      </c>
      <c r="C9">
        <v>37.68</v>
      </c>
      <c r="D9">
        <v>77.75</v>
      </c>
      <c r="E9">
        <v>41.27</v>
      </c>
      <c r="F9">
        <f t="shared" si="6"/>
        <v>8666.4</v>
      </c>
      <c r="G9">
        <f t="shared" si="6"/>
        <v>17882.5</v>
      </c>
      <c r="H9">
        <f t="shared" si="6"/>
        <v>9492.1</v>
      </c>
      <c r="I9">
        <f>SUM(F9:H9)</f>
        <v>36041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03C0-B969-4218-846B-A953725D49D3}">
  <dimension ref="A1:K2"/>
  <sheetViews>
    <sheetView tabSelected="1" topLeftCell="E1" workbookViewId="0">
      <selection activeCell="L8" sqref="L8"/>
    </sheetView>
  </sheetViews>
  <sheetFormatPr baseColWidth="10" defaultRowHeight="15" x14ac:dyDescent="0.25"/>
  <cols>
    <col min="1" max="1" width="14.42578125" customWidth="1"/>
    <col min="2" max="2" width="13.140625" customWidth="1"/>
    <col min="3" max="3" width="21.28515625" customWidth="1"/>
    <col min="4" max="4" width="17.5703125" customWidth="1"/>
    <col min="5" max="5" width="15.28515625" customWidth="1"/>
    <col min="6" max="6" width="18.5703125" customWidth="1"/>
    <col min="7" max="7" width="20.140625" customWidth="1"/>
    <col min="8" max="8" width="16.85546875" customWidth="1"/>
    <col min="9" max="9" width="23.5703125" customWidth="1"/>
    <col min="10" max="10" width="24.7109375" customWidth="1"/>
    <col min="11" max="11" width="7.7109375" customWidth="1"/>
    <col min="12" max="12" width="25.5703125" customWidth="1"/>
  </cols>
  <sheetData>
    <row r="1" spans="1:11" x14ac:dyDescent="0.25">
      <c r="A1" t="s">
        <v>46</v>
      </c>
      <c r="B1" t="s">
        <v>47</v>
      </c>
      <c r="C1" t="s">
        <v>41</v>
      </c>
      <c r="D1" t="s">
        <v>38</v>
      </c>
      <c r="E1" t="s">
        <v>39</v>
      </c>
      <c r="F1" t="s">
        <v>42</v>
      </c>
      <c r="G1" t="s">
        <v>48</v>
      </c>
      <c r="H1" t="s">
        <v>43</v>
      </c>
      <c r="I1" t="s">
        <v>44</v>
      </c>
      <c r="J1" t="s">
        <v>45</v>
      </c>
      <c r="K1" t="s">
        <v>40</v>
      </c>
    </row>
    <row r="2" spans="1:11" x14ac:dyDescent="0.25">
      <c r="A2">
        <v>26.2</v>
      </c>
      <c r="B2">
        <v>18.7</v>
      </c>
      <c r="C2">
        <f>A2+B2</f>
        <v>44.9</v>
      </c>
      <c r="D2">
        <v>10</v>
      </c>
      <c r="E2">
        <v>8.6999999999999993</v>
      </c>
      <c r="F2">
        <f>D2+E2</f>
        <v>18.7</v>
      </c>
      <c r="G2">
        <f>(F2+C2)</f>
        <v>63.599999999999994</v>
      </c>
      <c r="H2" s="2">
        <v>50.892200000000003</v>
      </c>
      <c r="I2" s="2">
        <v>150.3441</v>
      </c>
      <c r="J2">
        <v>264.7</v>
      </c>
      <c r="K2" s="4">
        <f>(J2/G2)</f>
        <v>4.1619496855345917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consommation journalière</vt:lpstr>
      <vt:lpstr>L80</vt:lpstr>
      <vt:lpstr>L60</vt:lpstr>
      <vt:lpstr>ELTEK1</vt:lpstr>
      <vt:lpstr>ELTEK2</vt:lpstr>
      <vt:lpstr>GENERATEUR_A</vt:lpstr>
      <vt:lpstr>GENERATEUR_B</vt:lpstr>
      <vt:lpstr>COOLING</vt:lpstr>
      <vt:lpstr>PUE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Joseph Kampal</cp:lastModifiedBy>
  <dcterms:created xsi:type="dcterms:W3CDTF">2024-10-07T12:34:45Z</dcterms:created>
  <dcterms:modified xsi:type="dcterms:W3CDTF">2024-10-23T14:19:28Z</dcterms:modified>
</cp:coreProperties>
</file>