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0a4f6e4abd55e37/Рабочий стол/"/>
    </mc:Choice>
  </mc:AlternateContent>
  <xr:revisionPtr revIDLastSave="131" documentId="13_ncr:1_{7DDE520C-073C-FB48-AC1A-E2E6B9E9ACB8}" xr6:coauthVersionLast="47" xr6:coauthVersionMax="47" xr10:uidLastSave="{CCCB9E05-5114-4E84-ADA2-545D1162F8CF}"/>
  <bookViews>
    <workbookView minimized="1" xWindow="7060" yWindow="3970" windowWidth="8160" windowHeight="7360" xr2:uid="{00000000-000D-0000-FFFF-FFFF00000000}"/>
  </bookViews>
  <sheets>
    <sheet name="Задание" sheetId="7" r:id="rId1"/>
    <sheet name="Данные" sheetId="6" r:id="rId2"/>
    <sheet name="Справочно" sheetId="2" r:id="rId3"/>
    <sheet name="Лист1" sheetId="17" r:id="rId4"/>
    <sheet name="Лист 2" sheetId="19" r:id="rId5"/>
  </sheets>
  <definedNames>
    <definedName name="_xlchart.v1.0" hidden="1">Лист1!$A$2:$A$103</definedName>
    <definedName name="_xlchart.v1.1" hidden="1">Лист1!$D$2:$D$103</definedName>
    <definedName name="_xlchart.v1.2" hidden="1">Лист1!$A$2:$A$103</definedName>
    <definedName name="_xlchart.v1.3" hidden="1">Лист1!$D$2:$D$103</definedName>
    <definedName name="_xlnm._FilterDatabase" localSheetId="1" hidden="1">Данные!$A$1:$AC$1597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7" l="1"/>
  <c r="F40" i="7"/>
  <c r="F39" i="7"/>
  <c r="G4" i="19"/>
  <c r="G3" i="19"/>
  <c r="G2" i="19" a="1"/>
  <c r="G2" i="19" s="1"/>
  <c r="F37" i="7"/>
  <c r="F36" i="7"/>
  <c r="G18" i="17" l="1"/>
  <c r="G17" i="17"/>
  <c r="J2" i="17" a="1"/>
  <c r="J2" i="17" s="1"/>
  <c r="G6" i="17"/>
  <c r="G5" i="17"/>
  <c r="G4" i="17"/>
  <c r="G3" i="17"/>
  <c r="F2" i="17" a="1"/>
  <c r="F2" i="17" s="1"/>
  <c r="G2" i="17" s="1"/>
  <c r="I2" i="17" s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2" i="6"/>
  <c r="H3" i="6"/>
  <c r="I3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H35" i="6"/>
  <c r="I35" i="6"/>
  <c r="H36" i="6"/>
  <c r="I36" i="6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H45" i="6"/>
  <c r="I45" i="6"/>
  <c r="H46" i="6"/>
  <c r="I46" i="6"/>
  <c r="H47" i="6"/>
  <c r="I47" i="6"/>
  <c r="H48" i="6"/>
  <c r="I48" i="6"/>
  <c r="H49" i="6"/>
  <c r="I49" i="6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H58" i="6"/>
  <c r="I58" i="6"/>
  <c r="H59" i="6"/>
  <c r="I59" i="6"/>
  <c r="H60" i="6"/>
  <c r="I60" i="6"/>
  <c r="H61" i="6"/>
  <c r="I61" i="6"/>
  <c r="H62" i="6"/>
  <c r="I62" i="6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H71" i="6"/>
  <c r="I71" i="6"/>
  <c r="H72" i="6"/>
  <c r="I72" i="6"/>
  <c r="H73" i="6"/>
  <c r="I73" i="6"/>
  <c r="H74" i="6"/>
  <c r="I74" i="6"/>
  <c r="H75" i="6"/>
  <c r="I75" i="6"/>
  <c r="H76" i="6"/>
  <c r="I76" i="6"/>
  <c r="H77" i="6"/>
  <c r="I77" i="6"/>
  <c r="H78" i="6"/>
  <c r="I78" i="6"/>
  <c r="H79" i="6"/>
  <c r="I79" i="6"/>
  <c r="H80" i="6"/>
  <c r="I80" i="6"/>
  <c r="H81" i="6"/>
  <c r="I81" i="6"/>
  <c r="H82" i="6"/>
  <c r="I82" i="6"/>
  <c r="H83" i="6"/>
  <c r="I83" i="6"/>
  <c r="H84" i="6"/>
  <c r="I84" i="6"/>
  <c r="H85" i="6"/>
  <c r="I85" i="6"/>
  <c r="H86" i="6"/>
  <c r="I86" i="6"/>
  <c r="H87" i="6"/>
  <c r="I87" i="6"/>
  <c r="H88" i="6"/>
  <c r="I88" i="6"/>
  <c r="H89" i="6"/>
  <c r="I89" i="6"/>
  <c r="H90" i="6"/>
  <c r="I90" i="6"/>
  <c r="H91" i="6"/>
  <c r="I91" i="6"/>
  <c r="H92" i="6"/>
  <c r="I92" i="6"/>
  <c r="H93" i="6"/>
  <c r="I93" i="6"/>
  <c r="H94" i="6"/>
  <c r="I94" i="6"/>
  <c r="H95" i="6"/>
  <c r="I95" i="6"/>
  <c r="H96" i="6"/>
  <c r="I96" i="6"/>
  <c r="H97" i="6"/>
  <c r="I97" i="6"/>
  <c r="H98" i="6"/>
  <c r="I98" i="6"/>
  <c r="H99" i="6"/>
  <c r="I99" i="6"/>
  <c r="H100" i="6"/>
  <c r="I100" i="6"/>
  <c r="H101" i="6"/>
  <c r="I101" i="6"/>
  <c r="H102" i="6"/>
  <c r="I102" i="6"/>
  <c r="H103" i="6"/>
  <c r="I103" i="6"/>
  <c r="H104" i="6"/>
  <c r="I104" i="6"/>
  <c r="H105" i="6"/>
  <c r="I105" i="6"/>
  <c r="H106" i="6"/>
  <c r="I106" i="6"/>
  <c r="H107" i="6"/>
  <c r="I107" i="6"/>
  <c r="H108" i="6"/>
  <c r="I108" i="6"/>
  <c r="H109" i="6"/>
  <c r="I109" i="6"/>
  <c r="H110" i="6"/>
  <c r="I110" i="6"/>
  <c r="H111" i="6"/>
  <c r="I111" i="6"/>
  <c r="H112" i="6"/>
  <c r="I112" i="6"/>
  <c r="H113" i="6"/>
  <c r="I113" i="6"/>
  <c r="H114" i="6"/>
  <c r="I114" i="6"/>
  <c r="H115" i="6"/>
  <c r="I115" i="6"/>
  <c r="H116" i="6"/>
  <c r="I116" i="6"/>
  <c r="H117" i="6"/>
  <c r="I117" i="6"/>
  <c r="H118" i="6"/>
  <c r="I118" i="6"/>
  <c r="H119" i="6"/>
  <c r="I119" i="6"/>
  <c r="H120" i="6"/>
  <c r="I120" i="6"/>
  <c r="H121" i="6"/>
  <c r="I121" i="6"/>
  <c r="H122" i="6"/>
  <c r="I122" i="6"/>
  <c r="H123" i="6"/>
  <c r="I123" i="6"/>
  <c r="H124" i="6"/>
  <c r="I124" i="6"/>
  <c r="H125" i="6"/>
  <c r="I125" i="6"/>
  <c r="H126" i="6"/>
  <c r="I126" i="6"/>
  <c r="H127" i="6"/>
  <c r="I127" i="6"/>
  <c r="H128" i="6"/>
  <c r="I128" i="6"/>
  <c r="H129" i="6"/>
  <c r="I129" i="6"/>
  <c r="H130" i="6"/>
  <c r="I130" i="6"/>
  <c r="H131" i="6"/>
  <c r="I131" i="6"/>
  <c r="H132" i="6"/>
  <c r="I132" i="6"/>
  <c r="H133" i="6"/>
  <c r="I133" i="6"/>
  <c r="H134" i="6"/>
  <c r="I134" i="6"/>
  <c r="H135" i="6"/>
  <c r="I135" i="6"/>
  <c r="H136" i="6"/>
  <c r="I136" i="6"/>
  <c r="H137" i="6"/>
  <c r="I137" i="6"/>
  <c r="H138" i="6"/>
  <c r="I138" i="6"/>
  <c r="H139" i="6"/>
  <c r="I139" i="6"/>
  <c r="H140" i="6"/>
  <c r="I140" i="6"/>
  <c r="H141" i="6"/>
  <c r="I141" i="6"/>
  <c r="H142" i="6"/>
  <c r="I142" i="6"/>
  <c r="H143" i="6"/>
  <c r="I143" i="6"/>
  <c r="H144" i="6"/>
  <c r="I144" i="6"/>
  <c r="H145" i="6"/>
  <c r="I145" i="6"/>
  <c r="H146" i="6"/>
  <c r="I146" i="6"/>
  <c r="H147" i="6"/>
  <c r="I147" i="6"/>
  <c r="H148" i="6"/>
  <c r="I148" i="6"/>
  <c r="H149" i="6"/>
  <c r="I149" i="6"/>
  <c r="H150" i="6"/>
  <c r="I150" i="6"/>
  <c r="H151" i="6"/>
  <c r="I151" i="6"/>
  <c r="H152" i="6"/>
  <c r="I152" i="6"/>
  <c r="H153" i="6"/>
  <c r="I153" i="6"/>
  <c r="H154" i="6"/>
  <c r="I154" i="6"/>
  <c r="H155" i="6"/>
  <c r="I155" i="6"/>
  <c r="H156" i="6"/>
  <c r="I156" i="6"/>
  <c r="H157" i="6"/>
  <c r="I157" i="6"/>
  <c r="H158" i="6"/>
  <c r="I158" i="6"/>
  <c r="H159" i="6"/>
  <c r="I159" i="6"/>
  <c r="H160" i="6"/>
  <c r="I160" i="6"/>
  <c r="H161" i="6"/>
  <c r="I161" i="6"/>
  <c r="H162" i="6"/>
  <c r="I162" i="6"/>
  <c r="H163" i="6"/>
  <c r="I163" i="6"/>
  <c r="H164" i="6"/>
  <c r="I164" i="6"/>
  <c r="H165" i="6"/>
  <c r="I165" i="6"/>
  <c r="H166" i="6"/>
  <c r="I166" i="6"/>
  <c r="H167" i="6"/>
  <c r="I167" i="6"/>
  <c r="H168" i="6"/>
  <c r="I168" i="6"/>
  <c r="H169" i="6"/>
  <c r="I169" i="6"/>
  <c r="H170" i="6"/>
  <c r="I170" i="6"/>
  <c r="H171" i="6"/>
  <c r="I171" i="6"/>
  <c r="H172" i="6"/>
  <c r="I172" i="6"/>
  <c r="H173" i="6"/>
  <c r="I173" i="6"/>
  <c r="H174" i="6"/>
  <c r="I174" i="6"/>
  <c r="H175" i="6"/>
  <c r="I175" i="6"/>
  <c r="H176" i="6"/>
  <c r="I176" i="6"/>
  <c r="H177" i="6"/>
  <c r="I177" i="6"/>
  <c r="H178" i="6"/>
  <c r="I178" i="6"/>
  <c r="H179" i="6"/>
  <c r="I179" i="6"/>
  <c r="H180" i="6"/>
  <c r="I180" i="6"/>
  <c r="H181" i="6"/>
  <c r="I181" i="6"/>
  <c r="H182" i="6"/>
  <c r="I182" i="6"/>
  <c r="H183" i="6"/>
  <c r="I183" i="6"/>
  <c r="H184" i="6"/>
  <c r="I184" i="6"/>
  <c r="H185" i="6"/>
  <c r="I185" i="6"/>
  <c r="H186" i="6"/>
  <c r="I186" i="6"/>
  <c r="H187" i="6"/>
  <c r="I187" i="6"/>
  <c r="H188" i="6"/>
  <c r="I188" i="6"/>
  <c r="H189" i="6"/>
  <c r="I189" i="6"/>
  <c r="H190" i="6"/>
  <c r="I190" i="6"/>
  <c r="H191" i="6"/>
  <c r="I191" i="6"/>
  <c r="H192" i="6"/>
  <c r="I192" i="6"/>
  <c r="H193" i="6"/>
  <c r="I193" i="6"/>
  <c r="H194" i="6"/>
  <c r="I194" i="6"/>
  <c r="H195" i="6"/>
  <c r="I195" i="6"/>
  <c r="H196" i="6"/>
  <c r="I196" i="6"/>
  <c r="H197" i="6"/>
  <c r="I197" i="6"/>
  <c r="H198" i="6"/>
  <c r="I198" i="6"/>
  <c r="H199" i="6"/>
  <c r="I199" i="6"/>
  <c r="H200" i="6"/>
  <c r="I200" i="6"/>
  <c r="H201" i="6"/>
  <c r="I201" i="6"/>
  <c r="H202" i="6"/>
  <c r="I202" i="6"/>
  <c r="H203" i="6"/>
  <c r="I203" i="6"/>
  <c r="H204" i="6"/>
  <c r="I204" i="6"/>
  <c r="H205" i="6"/>
  <c r="I205" i="6"/>
  <c r="H206" i="6"/>
  <c r="I206" i="6"/>
  <c r="H207" i="6"/>
  <c r="I207" i="6"/>
  <c r="H208" i="6"/>
  <c r="I208" i="6"/>
  <c r="H209" i="6"/>
  <c r="I209" i="6"/>
  <c r="H210" i="6"/>
  <c r="I210" i="6"/>
  <c r="H211" i="6"/>
  <c r="I211" i="6"/>
  <c r="H212" i="6"/>
  <c r="I212" i="6"/>
  <c r="H213" i="6"/>
  <c r="I213" i="6"/>
  <c r="H214" i="6"/>
  <c r="I214" i="6"/>
  <c r="H215" i="6"/>
  <c r="I215" i="6"/>
  <c r="H216" i="6"/>
  <c r="I216" i="6"/>
  <c r="H217" i="6"/>
  <c r="I217" i="6"/>
  <c r="H218" i="6"/>
  <c r="I218" i="6"/>
  <c r="H219" i="6"/>
  <c r="I219" i="6"/>
  <c r="H220" i="6"/>
  <c r="I220" i="6"/>
  <c r="H221" i="6"/>
  <c r="I221" i="6"/>
  <c r="H222" i="6"/>
  <c r="I222" i="6"/>
  <c r="H223" i="6"/>
  <c r="I223" i="6"/>
  <c r="H224" i="6"/>
  <c r="I224" i="6"/>
  <c r="H225" i="6"/>
  <c r="I225" i="6"/>
  <c r="H226" i="6"/>
  <c r="I226" i="6"/>
  <c r="H227" i="6"/>
  <c r="I227" i="6"/>
  <c r="H228" i="6"/>
  <c r="I228" i="6"/>
  <c r="H229" i="6"/>
  <c r="I229" i="6"/>
  <c r="H230" i="6"/>
  <c r="I230" i="6"/>
  <c r="H231" i="6"/>
  <c r="I231" i="6"/>
  <c r="H232" i="6"/>
  <c r="I232" i="6"/>
  <c r="H233" i="6"/>
  <c r="I233" i="6"/>
  <c r="H234" i="6"/>
  <c r="I234" i="6"/>
  <c r="H235" i="6"/>
  <c r="I235" i="6"/>
  <c r="H236" i="6"/>
  <c r="I236" i="6"/>
  <c r="H237" i="6"/>
  <c r="I237" i="6"/>
  <c r="H238" i="6"/>
  <c r="I238" i="6"/>
  <c r="H239" i="6"/>
  <c r="I239" i="6"/>
  <c r="H240" i="6"/>
  <c r="I240" i="6"/>
  <c r="H241" i="6"/>
  <c r="I241" i="6"/>
  <c r="H242" i="6"/>
  <c r="I242" i="6"/>
  <c r="H243" i="6"/>
  <c r="I243" i="6"/>
  <c r="H244" i="6"/>
  <c r="I244" i="6"/>
  <c r="H245" i="6"/>
  <c r="I245" i="6"/>
  <c r="H246" i="6"/>
  <c r="I246" i="6"/>
  <c r="H247" i="6"/>
  <c r="I247" i="6"/>
  <c r="H248" i="6"/>
  <c r="I248" i="6"/>
  <c r="H249" i="6"/>
  <c r="I249" i="6"/>
  <c r="H250" i="6"/>
  <c r="I250" i="6"/>
  <c r="H251" i="6"/>
  <c r="I251" i="6"/>
  <c r="H252" i="6"/>
  <c r="I252" i="6"/>
  <c r="H253" i="6"/>
  <c r="I253" i="6"/>
  <c r="H254" i="6"/>
  <c r="I254" i="6"/>
  <c r="H255" i="6"/>
  <c r="I255" i="6"/>
  <c r="H256" i="6"/>
  <c r="I256" i="6"/>
  <c r="H257" i="6"/>
  <c r="I257" i="6"/>
  <c r="H258" i="6"/>
  <c r="I258" i="6"/>
  <c r="H259" i="6"/>
  <c r="I259" i="6"/>
  <c r="H260" i="6"/>
  <c r="I260" i="6"/>
  <c r="H261" i="6"/>
  <c r="I261" i="6"/>
  <c r="H262" i="6"/>
  <c r="I262" i="6"/>
  <c r="H263" i="6"/>
  <c r="I263" i="6"/>
  <c r="H264" i="6"/>
  <c r="I264" i="6"/>
  <c r="H265" i="6"/>
  <c r="I265" i="6"/>
  <c r="H266" i="6"/>
  <c r="I266" i="6"/>
  <c r="H267" i="6"/>
  <c r="I267" i="6"/>
  <c r="H268" i="6"/>
  <c r="I268" i="6"/>
  <c r="H269" i="6"/>
  <c r="I269" i="6"/>
  <c r="H270" i="6"/>
  <c r="I270" i="6"/>
  <c r="H271" i="6"/>
  <c r="I271" i="6"/>
  <c r="H272" i="6"/>
  <c r="I272" i="6"/>
  <c r="H273" i="6"/>
  <c r="I273" i="6"/>
  <c r="H274" i="6"/>
  <c r="I274" i="6"/>
  <c r="H275" i="6"/>
  <c r="I275" i="6"/>
  <c r="H276" i="6"/>
  <c r="I276" i="6"/>
  <c r="H277" i="6"/>
  <c r="I277" i="6"/>
  <c r="H278" i="6"/>
  <c r="I278" i="6"/>
  <c r="H279" i="6"/>
  <c r="I279" i="6"/>
  <c r="H280" i="6"/>
  <c r="I280" i="6"/>
  <c r="H281" i="6"/>
  <c r="I281" i="6"/>
  <c r="H282" i="6"/>
  <c r="I282" i="6"/>
  <c r="H283" i="6"/>
  <c r="I283" i="6"/>
  <c r="H284" i="6"/>
  <c r="I284" i="6"/>
  <c r="H285" i="6"/>
  <c r="I285" i="6"/>
  <c r="H286" i="6"/>
  <c r="I286" i="6"/>
  <c r="H287" i="6"/>
  <c r="I287" i="6"/>
  <c r="H288" i="6"/>
  <c r="I288" i="6"/>
  <c r="H289" i="6"/>
  <c r="I289" i="6"/>
  <c r="H290" i="6"/>
  <c r="I290" i="6"/>
  <c r="H291" i="6"/>
  <c r="I291" i="6"/>
  <c r="H292" i="6"/>
  <c r="I292" i="6"/>
  <c r="H293" i="6"/>
  <c r="I293" i="6"/>
  <c r="H294" i="6"/>
  <c r="I294" i="6"/>
  <c r="H295" i="6"/>
  <c r="I295" i="6"/>
  <c r="H296" i="6"/>
  <c r="I296" i="6"/>
  <c r="H297" i="6"/>
  <c r="I297" i="6"/>
  <c r="H298" i="6"/>
  <c r="I298" i="6"/>
  <c r="H299" i="6"/>
  <c r="I299" i="6"/>
  <c r="H300" i="6"/>
  <c r="I300" i="6"/>
  <c r="H301" i="6"/>
  <c r="I301" i="6"/>
  <c r="H302" i="6"/>
  <c r="I302" i="6"/>
  <c r="H303" i="6"/>
  <c r="I303" i="6"/>
  <c r="H304" i="6"/>
  <c r="I304" i="6"/>
  <c r="H305" i="6"/>
  <c r="I305" i="6"/>
  <c r="H306" i="6"/>
  <c r="I306" i="6"/>
  <c r="H307" i="6"/>
  <c r="I307" i="6"/>
  <c r="H308" i="6"/>
  <c r="I308" i="6"/>
  <c r="H309" i="6"/>
  <c r="I309" i="6"/>
  <c r="H310" i="6"/>
  <c r="I310" i="6"/>
  <c r="H311" i="6"/>
  <c r="I311" i="6"/>
  <c r="H312" i="6"/>
  <c r="I312" i="6"/>
  <c r="H313" i="6"/>
  <c r="I313" i="6"/>
  <c r="H314" i="6"/>
  <c r="I314" i="6"/>
  <c r="H315" i="6"/>
  <c r="I315" i="6"/>
  <c r="H316" i="6"/>
  <c r="I316" i="6"/>
  <c r="H317" i="6"/>
  <c r="I317" i="6"/>
  <c r="H318" i="6"/>
  <c r="I318" i="6"/>
  <c r="H319" i="6"/>
  <c r="I319" i="6"/>
  <c r="H320" i="6"/>
  <c r="I320" i="6"/>
  <c r="H321" i="6"/>
  <c r="I321" i="6"/>
  <c r="H322" i="6"/>
  <c r="I322" i="6"/>
  <c r="H323" i="6"/>
  <c r="I323" i="6"/>
  <c r="H324" i="6"/>
  <c r="I324" i="6"/>
  <c r="H325" i="6"/>
  <c r="I325" i="6"/>
  <c r="H326" i="6"/>
  <c r="I326" i="6"/>
  <c r="H327" i="6"/>
  <c r="I327" i="6"/>
  <c r="H328" i="6"/>
  <c r="I328" i="6"/>
  <c r="H329" i="6"/>
  <c r="I329" i="6"/>
  <c r="H330" i="6"/>
  <c r="I330" i="6"/>
  <c r="H331" i="6"/>
  <c r="I331" i="6"/>
  <c r="H332" i="6"/>
  <c r="I332" i="6"/>
  <c r="H333" i="6"/>
  <c r="I333" i="6"/>
  <c r="H334" i="6"/>
  <c r="I334" i="6"/>
  <c r="H335" i="6"/>
  <c r="I335" i="6"/>
  <c r="H336" i="6"/>
  <c r="I336" i="6"/>
  <c r="H337" i="6"/>
  <c r="I337" i="6"/>
  <c r="H338" i="6"/>
  <c r="I338" i="6"/>
  <c r="H339" i="6"/>
  <c r="I339" i="6"/>
  <c r="H340" i="6"/>
  <c r="I340" i="6"/>
  <c r="H341" i="6"/>
  <c r="I341" i="6"/>
  <c r="H342" i="6"/>
  <c r="I342" i="6"/>
  <c r="H343" i="6"/>
  <c r="I343" i="6"/>
  <c r="H344" i="6"/>
  <c r="I344" i="6"/>
  <c r="H345" i="6"/>
  <c r="I345" i="6"/>
  <c r="H346" i="6"/>
  <c r="I346" i="6"/>
  <c r="H347" i="6"/>
  <c r="I347" i="6"/>
  <c r="H348" i="6"/>
  <c r="I348" i="6"/>
  <c r="H349" i="6"/>
  <c r="I349" i="6"/>
  <c r="H350" i="6"/>
  <c r="I350" i="6"/>
  <c r="H351" i="6"/>
  <c r="I351" i="6"/>
  <c r="H352" i="6"/>
  <c r="I352" i="6"/>
  <c r="H353" i="6"/>
  <c r="I353" i="6"/>
  <c r="H354" i="6"/>
  <c r="I354" i="6"/>
  <c r="H355" i="6"/>
  <c r="I355" i="6"/>
  <c r="H356" i="6"/>
  <c r="I356" i="6"/>
  <c r="H357" i="6"/>
  <c r="I357" i="6"/>
  <c r="H358" i="6"/>
  <c r="I358" i="6"/>
  <c r="H359" i="6"/>
  <c r="I359" i="6"/>
  <c r="H360" i="6"/>
  <c r="I360" i="6"/>
  <c r="H361" i="6"/>
  <c r="I361" i="6"/>
  <c r="H362" i="6"/>
  <c r="I362" i="6"/>
  <c r="H363" i="6"/>
  <c r="I363" i="6"/>
  <c r="H364" i="6"/>
  <c r="I364" i="6"/>
  <c r="H365" i="6"/>
  <c r="I365" i="6"/>
  <c r="H366" i="6"/>
  <c r="I366" i="6"/>
  <c r="H367" i="6"/>
  <c r="I367" i="6"/>
  <c r="H368" i="6"/>
  <c r="I368" i="6"/>
  <c r="H369" i="6"/>
  <c r="I369" i="6"/>
  <c r="H370" i="6"/>
  <c r="I370" i="6"/>
  <c r="H371" i="6"/>
  <c r="I371" i="6"/>
  <c r="H372" i="6"/>
  <c r="I372" i="6"/>
  <c r="H373" i="6"/>
  <c r="I373" i="6"/>
  <c r="H374" i="6"/>
  <c r="I374" i="6"/>
  <c r="H375" i="6"/>
  <c r="I375" i="6"/>
  <c r="H376" i="6"/>
  <c r="I376" i="6"/>
  <c r="H377" i="6"/>
  <c r="I377" i="6"/>
  <c r="H378" i="6"/>
  <c r="I378" i="6"/>
  <c r="H379" i="6"/>
  <c r="I379" i="6"/>
  <c r="H380" i="6"/>
  <c r="I380" i="6"/>
  <c r="H381" i="6"/>
  <c r="I381" i="6"/>
  <c r="H382" i="6"/>
  <c r="I382" i="6"/>
  <c r="H383" i="6"/>
  <c r="I383" i="6"/>
  <c r="H384" i="6"/>
  <c r="I384" i="6"/>
  <c r="H385" i="6"/>
  <c r="I385" i="6"/>
  <c r="H386" i="6"/>
  <c r="I386" i="6"/>
  <c r="H387" i="6"/>
  <c r="I387" i="6"/>
  <c r="H388" i="6"/>
  <c r="I388" i="6"/>
  <c r="H389" i="6"/>
  <c r="I389" i="6"/>
  <c r="H390" i="6"/>
  <c r="I390" i="6"/>
  <c r="H391" i="6"/>
  <c r="I391" i="6"/>
  <c r="H392" i="6"/>
  <c r="I392" i="6"/>
  <c r="H393" i="6"/>
  <c r="I393" i="6"/>
  <c r="H394" i="6"/>
  <c r="I394" i="6"/>
  <c r="H395" i="6"/>
  <c r="I395" i="6"/>
  <c r="H396" i="6"/>
  <c r="I396" i="6"/>
  <c r="H397" i="6"/>
  <c r="I397" i="6"/>
  <c r="H398" i="6"/>
  <c r="I398" i="6"/>
  <c r="H399" i="6"/>
  <c r="I399" i="6"/>
  <c r="H400" i="6"/>
  <c r="I400" i="6"/>
  <c r="H401" i="6"/>
  <c r="I401" i="6"/>
  <c r="H402" i="6"/>
  <c r="I402" i="6"/>
  <c r="H403" i="6"/>
  <c r="I403" i="6"/>
  <c r="H404" i="6"/>
  <c r="I404" i="6"/>
  <c r="H405" i="6"/>
  <c r="I405" i="6"/>
  <c r="H406" i="6"/>
  <c r="I406" i="6"/>
  <c r="H407" i="6"/>
  <c r="I407" i="6"/>
  <c r="H408" i="6"/>
  <c r="I408" i="6"/>
  <c r="H409" i="6"/>
  <c r="I409" i="6"/>
  <c r="H410" i="6"/>
  <c r="I410" i="6"/>
  <c r="H411" i="6"/>
  <c r="I411" i="6"/>
  <c r="H412" i="6"/>
  <c r="I412" i="6"/>
  <c r="H413" i="6"/>
  <c r="I413" i="6"/>
  <c r="H414" i="6"/>
  <c r="I414" i="6"/>
  <c r="H415" i="6"/>
  <c r="I415" i="6"/>
  <c r="H416" i="6"/>
  <c r="I416" i="6"/>
  <c r="H417" i="6"/>
  <c r="I417" i="6"/>
  <c r="H418" i="6"/>
  <c r="I418" i="6"/>
  <c r="H419" i="6"/>
  <c r="I419" i="6"/>
  <c r="H420" i="6"/>
  <c r="I420" i="6"/>
  <c r="H421" i="6"/>
  <c r="I421" i="6"/>
  <c r="H422" i="6"/>
  <c r="I422" i="6"/>
  <c r="H423" i="6"/>
  <c r="I423" i="6"/>
  <c r="H424" i="6"/>
  <c r="I424" i="6"/>
  <c r="H425" i="6"/>
  <c r="I425" i="6"/>
  <c r="H426" i="6"/>
  <c r="I426" i="6"/>
  <c r="H427" i="6"/>
  <c r="I427" i="6"/>
  <c r="H428" i="6"/>
  <c r="I428" i="6"/>
  <c r="H429" i="6"/>
  <c r="I429" i="6"/>
  <c r="H430" i="6"/>
  <c r="I430" i="6"/>
  <c r="H431" i="6"/>
  <c r="I431" i="6"/>
  <c r="H432" i="6"/>
  <c r="I432" i="6"/>
  <c r="H433" i="6"/>
  <c r="I433" i="6"/>
  <c r="H434" i="6"/>
  <c r="I434" i="6"/>
  <c r="H435" i="6"/>
  <c r="I435" i="6"/>
  <c r="H436" i="6"/>
  <c r="I436" i="6"/>
  <c r="H437" i="6"/>
  <c r="I437" i="6"/>
  <c r="H438" i="6"/>
  <c r="I438" i="6"/>
  <c r="H439" i="6"/>
  <c r="I439" i="6"/>
  <c r="H440" i="6"/>
  <c r="I440" i="6"/>
  <c r="H441" i="6"/>
  <c r="I441" i="6"/>
  <c r="H442" i="6"/>
  <c r="I442" i="6"/>
  <c r="H443" i="6"/>
  <c r="I443" i="6"/>
  <c r="H444" i="6"/>
  <c r="I444" i="6"/>
  <c r="H445" i="6"/>
  <c r="I445" i="6"/>
  <c r="H446" i="6"/>
  <c r="I446" i="6"/>
  <c r="H447" i="6"/>
  <c r="I447" i="6"/>
  <c r="H448" i="6"/>
  <c r="I448" i="6"/>
  <c r="H449" i="6"/>
  <c r="I449" i="6"/>
  <c r="H450" i="6"/>
  <c r="I450" i="6"/>
  <c r="H451" i="6"/>
  <c r="I451" i="6"/>
  <c r="H452" i="6"/>
  <c r="I452" i="6"/>
  <c r="H453" i="6"/>
  <c r="I453" i="6"/>
  <c r="H454" i="6"/>
  <c r="I454" i="6"/>
  <c r="H455" i="6"/>
  <c r="I455" i="6"/>
  <c r="H456" i="6"/>
  <c r="I456" i="6"/>
  <c r="H457" i="6"/>
  <c r="I457" i="6"/>
  <c r="H458" i="6"/>
  <c r="I458" i="6"/>
  <c r="H459" i="6"/>
  <c r="I459" i="6"/>
  <c r="H460" i="6"/>
  <c r="I460" i="6"/>
  <c r="H461" i="6"/>
  <c r="I461" i="6"/>
  <c r="H462" i="6"/>
  <c r="I462" i="6"/>
  <c r="H463" i="6"/>
  <c r="I463" i="6"/>
  <c r="H464" i="6"/>
  <c r="I464" i="6"/>
  <c r="H465" i="6"/>
  <c r="I465" i="6"/>
  <c r="H466" i="6"/>
  <c r="I466" i="6"/>
  <c r="H467" i="6"/>
  <c r="I467" i="6"/>
  <c r="H468" i="6"/>
  <c r="I468" i="6"/>
  <c r="H469" i="6"/>
  <c r="I469" i="6"/>
  <c r="H470" i="6"/>
  <c r="I470" i="6"/>
  <c r="H471" i="6"/>
  <c r="I471" i="6"/>
  <c r="H472" i="6"/>
  <c r="I472" i="6"/>
  <c r="H473" i="6"/>
  <c r="I473" i="6"/>
  <c r="H474" i="6"/>
  <c r="I474" i="6"/>
  <c r="H475" i="6"/>
  <c r="I475" i="6"/>
  <c r="H476" i="6"/>
  <c r="I476" i="6"/>
  <c r="H477" i="6"/>
  <c r="I477" i="6"/>
  <c r="H478" i="6"/>
  <c r="I478" i="6"/>
  <c r="H479" i="6"/>
  <c r="I479" i="6"/>
  <c r="H480" i="6"/>
  <c r="I480" i="6"/>
  <c r="H481" i="6"/>
  <c r="I481" i="6"/>
  <c r="H482" i="6"/>
  <c r="I482" i="6"/>
  <c r="H483" i="6"/>
  <c r="I483" i="6"/>
  <c r="H484" i="6"/>
  <c r="I484" i="6"/>
  <c r="H485" i="6"/>
  <c r="I485" i="6"/>
  <c r="H486" i="6"/>
  <c r="I486" i="6"/>
  <c r="H487" i="6"/>
  <c r="I487" i="6"/>
  <c r="H488" i="6"/>
  <c r="I488" i="6"/>
  <c r="H489" i="6"/>
  <c r="I489" i="6"/>
  <c r="H490" i="6"/>
  <c r="I490" i="6"/>
  <c r="H491" i="6"/>
  <c r="I491" i="6"/>
  <c r="H492" i="6"/>
  <c r="I492" i="6"/>
  <c r="H493" i="6"/>
  <c r="I493" i="6"/>
  <c r="H494" i="6"/>
  <c r="I494" i="6"/>
  <c r="H495" i="6"/>
  <c r="I495" i="6"/>
  <c r="H496" i="6"/>
  <c r="I496" i="6"/>
  <c r="H497" i="6"/>
  <c r="I497" i="6"/>
  <c r="H498" i="6"/>
  <c r="I498" i="6"/>
  <c r="H499" i="6"/>
  <c r="I499" i="6"/>
  <c r="H500" i="6"/>
  <c r="I500" i="6"/>
  <c r="H501" i="6"/>
  <c r="I501" i="6"/>
  <c r="H502" i="6"/>
  <c r="I502" i="6"/>
  <c r="H503" i="6"/>
  <c r="I503" i="6"/>
  <c r="H504" i="6"/>
  <c r="I504" i="6"/>
  <c r="H505" i="6"/>
  <c r="I505" i="6"/>
  <c r="H506" i="6"/>
  <c r="I506" i="6"/>
  <c r="H507" i="6"/>
  <c r="I507" i="6"/>
  <c r="H508" i="6"/>
  <c r="I508" i="6"/>
  <c r="H509" i="6"/>
  <c r="I509" i="6"/>
  <c r="H510" i="6"/>
  <c r="I510" i="6"/>
  <c r="H511" i="6"/>
  <c r="I511" i="6"/>
  <c r="H512" i="6"/>
  <c r="I512" i="6"/>
  <c r="H513" i="6"/>
  <c r="I513" i="6"/>
  <c r="H514" i="6"/>
  <c r="I514" i="6"/>
  <c r="H515" i="6"/>
  <c r="I515" i="6"/>
  <c r="H516" i="6"/>
  <c r="I516" i="6"/>
  <c r="H517" i="6"/>
  <c r="I517" i="6"/>
  <c r="H518" i="6"/>
  <c r="I518" i="6"/>
  <c r="H519" i="6"/>
  <c r="I519" i="6"/>
  <c r="H520" i="6"/>
  <c r="I520" i="6"/>
  <c r="H521" i="6"/>
  <c r="I521" i="6"/>
  <c r="H522" i="6"/>
  <c r="I522" i="6"/>
  <c r="H523" i="6"/>
  <c r="I523" i="6"/>
  <c r="H524" i="6"/>
  <c r="I524" i="6"/>
  <c r="H525" i="6"/>
  <c r="I525" i="6"/>
  <c r="H526" i="6"/>
  <c r="I526" i="6"/>
  <c r="H527" i="6"/>
  <c r="I527" i="6"/>
  <c r="H528" i="6"/>
  <c r="I528" i="6"/>
  <c r="H529" i="6"/>
  <c r="I529" i="6"/>
  <c r="H530" i="6"/>
  <c r="I530" i="6"/>
  <c r="H531" i="6"/>
  <c r="I531" i="6"/>
  <c r="H532" i="6"/>
  <c r="I532" i="6"/>
  <c r="H533" i="6"/>
  <c r="I533" i="6"/>
  <c r="H534" i="6"/>
  <c r="I534" i="6"/>
  <c r="H535" i="6"/>
  <c r="I535" i="6"/>
  <c r="H536" i="6"/>
  <c r="I536" i="6"/>
  <c r="H537" i="6"/>
  <c r="I537" i="6"/>
  <c r="H538" i="6"/>
  <c r="I538" i="6"/>
  <c r="H539" i="6"/>
  <c r="I539" i="6"/>
  <c r="H540" i="6"/>
  <c r="I540" i="6"/>
  <c r="H541" i="6"/>
  <c r="I541" i="6"/>
  <c r="H542" i="6"/>
  <c r="I542" i="6"/>
  <c r="H543" i="6"/>
  <c r="I543" i="6"/>
  <c r="H544" i="6"/>
  <c r="I544" i="6"/>
  <c r="H545" i="6"/>
  <c r="I545" i="6"/>
  <c r="H546" i="6"/>
  <c r="I546" i="6"/>
  <c r="H547" i="6"/>
  <c r="I547" i="6"/>
  <c r="H548" i="6"/>
  <c r="I548" i="6"/>
  <c r="H549" i="6"/>
  <c r="I549" i="6"/>
  <c r="H550" i="6"/>
  <c r="I550" i="6"/>
  <c r="H551" i="6"/>
  <c r="I551" i="6"/>
  <c r="H552" i="6"/>
  <c r="I552" i="6"/>
  <c r="H553" i="6"/>
  <c r="I553" i="6"/>
  <c r="H554" i="6"/>
  <c r="I554" i="6"/>
  <c r="H555" i="6"/>
  <c r="I555" i="6"/>
  <c r="H556" i="6"/>
  <c r="I556" i="6"/>
  <c r="H557" i="6"/>
  <c r="I557" i="6"/>
  <c r="H558" i="6"/>
  <c r="I558" i="6"/>
  <c r="H559" i="6"/>
  <c r="I559" i="6"/>
  <c r="H560" i="6"/>
  <c r="I560" i="6"/>
  <c r="H561" i="6"/>
  <c r="I561" i="6"/>
  <c r="H562" i="6"/>
  <c r="I562" i="6"/>
  <c r="H563" i="6"/>
  <c r="I563" i="6"/>
  <c r="H564" i="6"/>
  <c r="I564" i="6"/>
  <c r="H565" i="6"/>
  <c r="I565" i="6"/>
  <c r="H566" i="6"/>
  <c r="I566" i="6"/>
  <c r="H567" i="6"/>
  <c r="I567" i="6"/>
  <c r="H568" i="6"/>
  <c r="I568" i="6"/>
  <c r="H569" i="6"/>
  <c r="I569" i="6"/>
  <c r="H570" i="6"/>
  <c r="I570" i="6"/>
  <c r="H571" i="6"/>
  <c r="I571" i="6"/>
  <c r="H572" i="6"/>
  <c r="I572" i="6"/>
  <c r="H573" i="6"/>
  <c r="I573" i="6"/>
  <c r="H574" i="6"/>
  <c r="I574" i="6"/>
  <c r="H575" i="6"/>
  <c r="I575" i="6"/>
  <c r="H576" i="6"/>
  <c r="I576" i="6"/>
  <c r="H577" i="6"/>
  <c r="I577" i="6"/>
  <c r="H578" i="6"/>
  <c r="I578" i="6"/>
  <c r="H579" i="6"/>
  <c r="I579" i="6"/>
  <c r="H580" i="6"/>
  <c r="I580" i="6"/>
  <c r="H581" i="6"/>
  <c r="I581" i="6"/>
  <c r="H582" i="6"/>
  <c r="I582" i="6"/>
  <c r="H583" i="6"/>
  <c r="I583" i="6"/>
  <c r="H584" i="6"/>
  <c r="I584" i="6"/>
  <c r="H585" i="6"/>
  <c r="I585" i="6"/>
  <c r="H586" i="6"/>
  <c r="I586" i="6"/>
  <c r="H587" i="6"/>
  <c r="I587" i="6"/>
  <c r="H588" i="6"/>
  <c r="I588" i="6"/>
  <c r="H589" i="6"/>
  <c r="I589" i="6"/>
  <c r="H590" i="6"/>
  <c r="I590" i="6"/>
  <c r="H591" i="6"/>
  <c r="I591" i="6"/>
  <c r="H592" i="6"/>
  <c r="I592" i="6"/>
  <c r="H593" i="6"/>
  <c r="I593" i="6"/>
  <c r="H594" i="6"/>
  <c r="I594" i="6"/>
  <c r="H595" i="6"/>
  <c r="I595" i="6"/>
  <c r="H596" i="6"/>
  <c r="I596" i="6"/>
  <c r="H597" i="6"/>
  <c r="I597" i="6"/>
  <c r="H598" i="6"/>
  <c r="I598" i="6"/>
  <c r="H599" i="6"/>
  <c r="I599" i="6"/>
  <c r="H600" i="6"/>
  <c r="I600" i="6"/>
  <c r="H601" i="6"/>
  <c r="I601" i="6"/>
  <c r="H602" i="6"/>
  <c r="I602" i="6"/>
  <c r="H603" i="6"/>
  <c r="I603" i="6"/>
  <c r="H604" i="6"/>
  <c r="I604" i="6"/>
  <c r="H605" i="6"/>
  <c r="I605" i="6"/>
  <c r="H606" i="6"/>
  <c r="I606" i="6"/>
  <c r="H607" i="6"/>
  <c r="I607" i="6"/>
  <c r="H608" i="6"/>
  <c r="I608" i="6"/>
  <c r="H609" i="6"/>
  <c r="I609" i="6"/>
  <c r="H610" i="6"/>
  <c r="I610" i="6"/>
  <c r="H611" i="6"/>
  <c r="I611" i="6"/>
  <c r="H612" i="6"/>
  <c r="I612" i="6"/>
  <c r="H613" i="6"/>
  <c r="I613" i="6"/>
  <c r="H614" i="6"/>
  <c r="I614" i="6"/>
  <c r="H615" i="6"/>
  <c r="I615" i="6"/>
  <c r="H616" i="6"/>
  <c r="I616" i="6"/>
  <c r="H617" i="6"/>
  <c r="I617" i="6"/>
  <c r="H618" i="6"/>
  <c r="I618" i="6"/>
  <c r="H619" i="6"/>
  <c r="I619" i="6"/>
  <c r="H620" i="6"/>
  <c r="I620" i="6"/>
  <c r="H621" i="6"/>
  <c r="I621" i="6"/>
  <c r="H622" i="6"/>
  <c r="I622" i="6"/>
  <c r="H623" i="6"/>
  <c r="I623" i="6"/>
  <c r="H624" i="6"/>
  <c r="I624" i="6"/>
  <c r="H625" i="6"/>
  <c r="I625" i="6"/>
  <c r="H626" i="6"/>
  <c r="I626" i="6"/>
  <c r="H627" i="6"/>
  <c r="I627" i="6"/>
  <c r="H628" i="6"/>
  <c r="I628" i="6"/>
  <c r="H629" i="6"/>
  <c r="I629" i="6"/>
  <c r="H630" i="6"/>
  <c r="I630" i="6"/>
  <c r="H631" i="6"/>
  <c r="I631" i="6"/>
  <c r="H632" i="6"/>
  <c r="I632" i="6"/>
  <c r="H633" i="6"/>
  <c r="I633" i="6"/>
  <c r="H634" i="6"/>
  <c r="I634" i="6"/>
  <c r="H635" i="6"/>
  <c r="I635" i="6"/>
  <c r="H636" i="6"/>
  <c r="I636" i="6"/>
  <c r="H637" i="6"/>
  <c r="I637" i="6"/>
  <c r="H638" i="6"/>
  <c r="I638" i="6"/>
  <c r="H639" i="6"/>
  <c r="I639" i="6"/>
  <c r="H640" i="6"/>
  <c r="I640" i="6"/>
  <c r="H641" i="6"/>
  <c r="I641" i="6"/>
  <c r="H642" i="6"/>
  <c r="I642" i="6"/>
  <c r="H643" i="6"/>
  <c r="I643" i="6"/>
  <c r="H644" i="6"/>
  <c r="I644" i="6"/>
  <c r="H645" i="6"/>
  <c r="I645" i="6"/>
  <c r="H646" i="6"/>
  <c r="I646" i="6"/>
  <c r="H647" i="6"/>
  <c r="I647" i="6"/>
  <c r="H648" i="6"/>
  <c r="I648" i="6"/>
  <c r="H649" i="6"/>
  <c r="I649" i="6"/>
  <c r="H650" i="6"/>
  <c r="I650" i="6"/>
  <c r="H651" i="6"/>
  <c r="I651" i="6"/>
  <c r="H652" i="6"/>
  <c r="I652" i="6"/>
  <c r="H653" i="6"/>
  <c r="I653" i="6"/>
  <c r="H654" i="6"/>
  <c r="I654" i="6"/>
  <c r="H655" i="6"/>
  <c r="I655" i="6"/>
  <c r="H656" i="6"/>
  <c r="I656" i="6"/>
  <c r="H657" i="6"/>
  <c r="I657" i="6"/>
  <c r="H658" i="6"/>
  <c r="I658" i="6"/>
  <c r="H659" i="6"/>
  <c r="I659" i="6"/>
  <c r="H660" i="6"/>
  <c r="I660" i="6"/>
  <c r="H661" i="6"/>
  <c r="I661" i="6"/>
  <c r="H662" i="6"/>
  <c r="I662" i="6"/>
  <c r="H663" i="6"/>
  <c r="I663" i="6"/>
  <c r="H664" i="6"/>
  <c r="I664" i="6"/>
  <c r="H665" i="6"/>
  <c r="I665" i="6"/>
  <c r="H666" i="6"/>
  <c r="I666" i="6"/>
  <c r="H667" i="6"/>
  <c r="I667" i="6"/>
  <c r="H668" i="6"/>
  <c r="I668" i="6"/>
  <c r="H669" i="6"/>
  <c r="I669" i="6"/>
  <c r="H670" i="6"/>
  <c r="I670" i="6"/>
  <c r="H671" i="6"/>
  <c r="I671" i="6"/>
  <c r="H672" i="6"/>
  <c r="I672" i="6"/>
  <c r="H673" i="6"/>
  <c r="I673" i="6"/>
  <c r="H674" i="6"/>
  <c r="I674" i="6"/>
  <c r="H675" i="6"/>
  <c r="I675" i="6"/>
  <c r="H676" i="6"/>
  <c r="I676" i="6"/>
  <c r="H677" i="6"/>
  <c r="I677" i="6"/>
  <c r="H678" i="6"/>
  <c r="I678" i="6"/>
  <c r="H679" i="6"/>
  <c r="I679" i="6"/>
  <c r="H680" i="6"/>
  <c r="I680" i="6"/>
  <c r="H681" i="6"/>
  <c r="I681" i="6"/>
  <c r="H682" i="6"/>
  <c r="I682" i="6"/>
  <c r="H683" i="6"/>
  <c r="I683" i="6"/>
  <c r="H684" i="6"/>
  <c r="I684" i="6"/>
  <c r="H685" i="6"/>
  <c r="I685" i="6"/>
  <c r="H686" i="6"/>
  <c r="I686" i="6"/>
  <c r="H687" i="6"/>
  <c r="I687" i="6"/>
  <c r="H688" i="6"/>
  <c r="I688" i="6"/>
  <c r="H689" i="6"/>
  <c r="I689" i="6"/>
  <c r="H690" i="6"/>
  <c r="I690" i="6"/>
  <c r="H691" i="6"/>
  <c r="I691" i="6"/>
  <c r="H692" i="6"/>
  <c r="I692" i="6"/>
  <c r="H693" i="6"/>
  <c r="I693" i="6"/>
  <c r="H694" i="6"/>
  <c r="I694" i="6"/>
  <c r="H695" i="6"/>
  <c r="I695" i="6"/>
  <c r="H696" i="6"/>
  <c r="I696" i="6"/>
  <c r="H697" i="6"/>
  <c r="I697" i="6"/>
  <c r="H698" i="6"/>
  <c r="I698" i="6"/>
  <c r="H699" i="6"/>
  <c r="I699" i="6"/>
  <c r="H700" i="6"/>
  <c r="I700" i="6"/>
  <c r="H701" i="6"/>
  <c r="I701" i="6"/>
  <c r="H702" i="6"/>
  <c r="I702" i="6"/>
  <c r="H703" i="6"/>
  <c r="I703" i="6"/>
  <c r="H704" i="6"/>
  <c r="I704" i="6"/>
  <c r="H705" i="6"/>
  <c r="I705" i="6"/>
  <c r="H706" i="6"/>
  <c r="I706" i="6"/>
  <c r="H707" i="6"/>
  <c r="I707" i="6"/>
  <c r="H708" i="6"/>
  <c r="I708" i="6"/>
  <c r="H709" i="6"/>
  <c r="I709" i="6"/>
  <c r="H710" i="6"/>
  <c r="I710" i="6"/>
  <c r="H711" i="6"/>
  <c r="I711" i="6"/>
  <c r="H712" i="6"/>
  <c r="I712" i="6"/>
  <c r="H713" i="6"/>
  <c r="I713" i="6"/>
  <c r="H714" i="6"/>
  <c r="I714" i="6"/>
  <c r="H715" i="6"/>
  <c r="I715" i="6"/>
  <c r="H716" i="6"/>
  <c r="I716" i="6"/>
  <c r="H717" i="6"/>
  <c r="I717" i="6"/>
  <c r="H718" i="6"/>
  <c r="I718" i="6"/>
  <c r="H719" i="6"/>
  <c r="I719" i="6"/>
  <c r="H720" i="6"/>
  <c r="I720" i="6"/>
  <c r="H721" i="6"/>
  <c r="I721" i="6"/>
  <c r="H722" i="6"/>
  <c r="I722" i="6"/>
  <c r="H723" i="6"/>
  <c r="I723" i="6"/>
  <c r="H724" i="6"/>
  <c r="I724" i="6"/>
  <c r="H725" i="6"/>
  <c r="I725" i="6"/>
  <c r="H726" i="6"/>
  <c r="I726" i="6"/>
  <c r="H727" i="6"/>
  <c r="I727" i="6"/>
  <c r="H728" i="6"/>
  <c r="I728" i="6"/>
  <c r="H729" i="6"/>
  <c r="I729" i="6"/>
  <c r="H730" i="6"/>
  <c r="I730" i="6"/>
  <c r="H731" i="6"/>
  <c r="I731" i="6"/>
  <c r="H732" i="6"/>
  <c r="I732" i="6"/>
  <c r="H733" i="6"/>
  <c r="I733" i="6"/>
  <c r="H734" i="6"/>
  <c r="I734" i="6"/>
  <c r="H735" i="6"/>
  <c r="I735" i="6"/>
  <c r="H736" i="6"/>
  <c r="I736" i="6"/>
  <c r="H737" i="6"/>
  <c r="I737" i="6"/>
  <c r="H738" i="6"/>
  <c r="I738" i="6"/>
  <c r="H739" i="6"/>
  <c r="I739" i="6"/>
  <c r="H740" i="6"/>
  <c r="I740" i="6"/>
  <c r="H741" i="6"/>
  <c r="I741" i="6"/>
  <c r="H742" i="6"/>
  <c r="I742" i="6"/>
  <c r="H743" i="6"/>
  <c r="I743" i="6"/>
  <c r="H744" i="6"/>
  <c r="I744" i="6"/>
  <c r="H745" i="6"/>
  <c r="I745" i="6"/>
  <c r="H746" i="6"/>
  <c r="I746" i="6"/>
  <c r="H747" i="6"/>
  <c r="I747" i="6"/>
  <c r="H748" i="6"/>
  <c r="I748" i="6"/>
  <c r="H749" i="6"/>
  <c r="I749" i="6"/>
  <c r="H750" i="6"/>
  <c r="I750" i="6"/>
  <c r="H751" i="6"/>
  <c r="I751" i="6"/>
  <c r="H752" i="6"/>
  <c r="I752" i="6"/>
  <c r="H753" i="6"/>
  <c r="I753" i="6"/>
  <c r="H754" i="6"/>
  <c r="I754" i="6"/>
  <c r="H755" i="6"/>
  <c r="I755" i="6"/>
  <c r="H756" i="6"/>
  <c r="I756" i="6"/>
  <c r="H757" i="6"/>
  <c r="I757" i="6"/>
  <c r="H758" i="6"/>
  <c r="I758" i="6"/>
  <c r="H759" i="6"/>
  <c r="I759" i="6"/>
  <c r="H760" i="6"/>
  <c r="I760" i="6"/>
  <c r="H761" i="6"/>
  <c r="I761" i="6"/>
  <c r="H762" i="6"/>
  <c r="I762" i="6"/>
  <c r="H763" i="6"/>
  <c r="I763" i="6"/>
  <c r="H764" i="6"/>
  <c r="I764" i="6"/>
  <c r="H765" i="6"/>
  <c r="I765" i="6"/>
  <c r="H766" i="6"/>
  <c r="I766" i="6"/>
  <c r="H767" i="6"/>
  <c r="I767" i="6"/>
  <c r="H768" i="6"/>
  <c r="I768" i="6"/>
  <c r="H769" i="6"/>
  <c r="I769" i="6"/>
  <c r="H770" i="6"/>
  <c r="I770" i="6"/>
  <c r="H771" i="6"/>
  <c r="I771" i="6"/>
  <c r="H772" i="6"/>
  <c r="I772" i="6"/>
  <c r="H773" i="6"/>
  <c r="I773" i="6"/>
  <c r="H774" i="6"/>
  <c r="I774" i="6"/>
  <c r="H775" i="6"/>
  <c r="I775" i="6"/>
  <c r="H776" i="6"/>
  <c r="I776" i="6"/>
  <c r="H777" i="6"/>
  <c r="I777" i="6"/>
  <c r="H778" i="6"/>
  <c r="I778" i="6"/>
  <c r="H779" i="6"/>
  <c r="I779" i="6"/>
  <c r="H780" i="6"/>
  <c r="I780" i="6"/>
  <c r="H781" i="6"/>
  <c r="I781" i="6"/>
  <c r="H782" i="6"/>
  <c r="I782" i="6"/>
  <c r="H783" i="6"/>
  <c r="I783" i="6"/>
  <c r="H784" i="6"/>
  <c r="I784" i="6"/>
  <c r="H785" i="6"/>
  <c r="I785" i="6"/>
  <c r="H786" i="6"/>
  <c r="I786" i="6"/>
  <c r="H787" i="6"/>
  <c r="I787" i="6"/>
  <c r="H788" i="6"/>
  <c r="I788" i="6"/>
  <c r="H789" i="6"/>
  <c r="I789" i="6"/>
  <c r="H790" i="6"/>
  <c r="I790" i="6"/>
  <c r="H791" i="6"/>
  <c r="I791" i="6"/>
  <c r="H792" i="6"/>
  <c r="I792" i="6"/>
  <c r="H793" i="6"/>
  <c r="I793" i="6"/>
  <c r="H794" i="6"/>
  <c r="I794" i="6"/>
  <c r="H795" i="6"/>
  <c r="I795" i="6"/>
  <c r="H796" i="6"/>
  <c r="I796" i="6"/>
  <c r="H797" i="6"/>
  <c r="I797" i="6"/>
  <c r="H798" i="6"/>
  <c r="I798" i="6"/>
  <c r="H799" i="6"/>
  <c r="I799" i="6"/>
  <c r="H800" i="6"/>
  <c r="I800" i="6"/>
  <c r="H801" i="6"/>
  <c r="I801" i="6"/>
  <c r="H802" i="6"/>
  <c r="I802" i="6"/>
  <c r="H803" i="6"/>
  <c r="I803" i="6"/>
  <c r="H804" i="6"/>
  <c r="I804" i="6"/>
  <c r="H805" i="6"/>
  <c r="I805" i="6"/>
  <c r="H806" i="6"/>
  <c r="I806" i="6"/>
  <c r="H807" i="6"/>
  <c r="I807" i="6"/>
  <c r="H808" i="6"/>
  <c r="I808" i="6"/>
  <c r="H809" i="6"/>
  <c r="I809" i="6"/>
  <c r="H810" i="6"/>
  <c r="I810" i="6"/>
  <c r="H811" i="6"/>
  <c r="I811" i="6"/>
  <c r="H812" i="6"/>
  <c r="I812" i="6"/>
  <c r="H813" i="6"/>
  <c r="I813" i="6"/>
  <c r="H814" i="6"/>
  <c r="I814" i="6"/>
  <c r="H815" i="6"/>
  <c r="I815" i="6"/>
  <c r="H816" i="6"/>
  <c r="I816" i="6"/>
  <c r="H817" i="6"/>
  <c r="I817" i="6"/>
  <c r="H818" i="6"/>
  <c r="I818" i="6"/>
  <c r="H819" i="6"/>
  <c r="I819" i="6"/>
  <c r="H820" i="6"/>
  <c r="I820" i="6"/>
  <c r="H821" i="6"/>
  <c r="I821" i="6"/>
  <c r="H822" i="6"/>
  <c r="I822" i="6"/>
  <c r="H823" i="6"/>
  <c r="I823" i="6"/>
  <c r="H824" i="6"/>
  <c r="I824" i="6"/>
  <c r="H825" i="6"/>
  <c r="I825" i="6"/>
  <c r="H826" i="6"/>
  <c r="I826" i="6"/>
  <c r="H827" i="6"/>
  <c r="I827" i="6"/>
  <c r="H828" i="6"/>
  <c r="I828" i="6"/>
  <c r="H829" i="6"/>
  <c r="I829" i="6"/>
  <c r="H830" i="6"/>
  <c r="I830" i="6"/>
  <c r="H831" i="6"/>
  <c r="I831" i="6"/>
  <c r="H832" i="6"/>
  <c r="I832" i="6"/>
  <c r="H833" i="6"/>
  <c r="I833" i="6"/>
  <c r="H834" i="6"/>
  <c r="I834" i="6"/>
  <c r="H835" i="6"/>
  <c r="I835" i="6"/>
  <c r="H836" i="6"/>
  <c r="I836" i="6"/>
  <c r="H837" i="6"/>
  <c r="I837" i="6"/>
  <c r="H838" i="6"/>
  <c r="I838" i="6"/>
  <c r="H839" i="6"/>
  <c r="I839" i="6"/>
  <c r="H840" i="6"/>
  <c r="I840" i="6"/>
  <c r="H841" i="6"/>
  <c r="I841" i="6"/>
  <c r="H842" i="6"/>
  <c r="I842" i="6"/>
  <c r="H843" i="6"/>
  <c r="I843" i="6"/>
  <c r="H844" i="6"/>
  <c r="I844" i="6"/>
  <c r="H845" i="6"/>
  <c r="I845" i="6"/>
  <c r="H846" i="6"/>
  <c r="I846" i="6"/>
  <c r="H847" i="6"/>
  <c r="I847" i="6"/>
  <c r="H848" i="6"/>
  <c r="I848" i="6"/>
  <c r="H849" i="6"/>
  <c r="I849" i="6"/>
  <c r="H850" i="6"/>
  <c r="I850" i="6"/>
  <c r="H851" i="6"/>
  <c r="I851" i="6"/>
  <c r="H852" i="6"/>
  <c r="I852" i="6"/>
  <c r="H853" i="6"/>
  <c r="I853" i="6"/>
  <c r="H854" i="6"/>
  <c r="I854" i="6"/>
  <c r="H855" i="6"/>
  <c r="I855" i="6"/>
  <c r="H856" i="6"/>
  <c r="I856" i="6"/>
  <c r="H857" i="6"/>
  <c r="I857" i="6"/>
  <c r="H858" i="6"/>
  <c r="I858" i="6"/>
  <c r="H859" i="6"/>
  <c r="I859" i="6"/>
  <c r="H860" i="6"/>
  <c r="I860" i="6"/>
  <c r="H861" i="6"/>
  <c r="I861" i="6"/>
  <c r="H862" i="6"/>
  <c r="I862" i="6"/>
  <c r="H863" i="6"/>
  <c r="I863" i="6"/>
  <c r="H864" i="6"/>
  <c r="I864" i="6"/>
  <c r="H865" i="6"/>
  <c r="I865" i="6"/>
  <c r="H866" i="6"/>
  <c r="I866" i="6"/>
  <c r="H867" i="6"/>
  <c r="I867" i="6"/>
  <c r="H868" i="6"/>
  <c r="I868" i="6"/>
  <c r="H869" i="6"/>
  <c r="I869" i="6"/>
  <c r="H870" i="6"/>
  <c r="I870" i="6"/>
  <c r="H871" i="6"/>
  <c r="I871" i="6"/>
  <c r="H872" i="6"/>
  <c r="I872" i="6"/>
  <c r="H873" i="6"/>
  <c r="I873" i="6"/>
  <c r="H874" i="6"/>
  <c r="I874" i="6"/>
  <c r="H875" i="6"/>
  <c r="I875" i="6"/>
  <c r="H876" i="6"/>
  <c r="I876" i="6"/>
  <c r="H877" i="6"/>
  <c r="I877" i="6"/>
  <c r="H878" i="6"/>
  <c r="I878" i="6"/>
  <c r="H879" i="6"/>
  <c r="I879" i="6"/>
  <c r="H880" i="6"/>
  <c r="I880" i="6"/>
  <c r="H881" i="6"/>
  <c r="I881" i="6"/>
  <c r="H882" i="6"/>
  <c r="I882" i="6"/>
  <c r="H883" i="6"/>
  <c r="I883" i="6"/>
  <c r="H884" i="6"/>
  <c r="I884" i="6"/>
  <c r="H885" i="6"/>
  <c r="I885" i="6"/>
  <c r="H886" i="6"/>
  <c r="I886" i="6"/>
  <c r="H887" i="6"/>
  <c r="I887" i="6"/>
  <c r="H888" i="6"/>
  <c r="I888" i="6"/>
  <c r="H889" i="6"/>
  <c r="I889" i="6"/>
  <c r="H890" i="6"/>
  <c r="I890" i="6"/>
  <c r="H891" i="6"/>
  <c r="I891" i="6"/>
  <c r="H892" i="6"/>
  <c r="I892" i="6"/>
  <c r="H893" i="6"/>
  <c r="I893" i="6"/>
  <c r="H894" i="6"/>
  <c r="I894" i="6"/>
  <c r="H895" i="6"/>
  <c r="I895" i="6"/>
  <c r="H896" i="6"/>
  <c r="I896" i="6"/>
  <c r="H897" i="6"/>
  <c r="I897" i="6"/>
  <c r="H898" i="6"/>
  <c r="I898" i="6"/>
  <c r="H899" i="6"/>
  <c r="I899" i="6"/>
  <c r="H900" i="6"/>
  <c r="I900" i="6"/>
  <c r="H901" i="6"/>
  <c r="I901" i="6"/>
  <c r="H902" i="6"/>
  <c r="I902" i="6"/>
  <c r="H903" i="6"/>
  <c r="I903" i="6"/>
  <c r="H904" i="6"/>
  <c r="I904" i="6"/>
  <c r="H905" i="6"/>
  <c r="I905" i="6"/>
  <c r="H906" i="6"/>
  <c r="I906" i="6"/>
  <c r="H907" i="6"/>
  <c r="I907" i="6"/>
  <c r="H908" i="6"/>
  <c r="I908" i="6"/>
  <c r="H909" i="6"/>
  <c r="I909" i="6"/>
  <c r="H910" i="6"/>
  <c r="I910" i="6"/>
  <c r="H911" i="6"/>
  <c r="I911" i="6"/>
  <c r="H912" i="6"/>
  <c r="I912" i="6"/>
  <c r="H913" i="6"/>
  <c r="I913" i="6"/>
  <c r="H914" i="6"/>
  <c r="I914" i="6"/>
  <c r="H915" i="6"/>
  <c r="I915" i="6"/>
  <c r="H916" i="6"/>
  <c r="I916" i="6"/>
  <c r="H917" i="6"/>
  <c r="I917" i="6"/>
  <c r="H918" i="6"/>
  <c r="I918" i="6"/>
  <c r="H919" i="6"/>
  <c r="I919" i="6"/>
  <c r="H920" i="6"/>
  <c r="I920" i="6"/>
  <c r="H921" i="6"/>
  <c r="I921" i="6"/>
  <c r="H922" i="6"/>
  <c r="I922" i="6"/>
  <c r="H923" i="6"/>
  <c r="I923" i="6"/>
  <c r="H924" i="6"/>
  <c r="I924" i="6"/>
  <c r="H925" i="6"/>
  <c r="I925" i="6"/>
  <c r="H926" i="6"/>
  <c r="I926" i="6"/>
  <c r="H927" i="6"/>
  <c r="I927" i="6"/>
  <c r="H928" i="6"/>
  <c r="I928" i="6"/>
  <c r="H929" i="6"/>
  <c r="I929" i="6"/>
  <c r="H930" i="6"/>
  <c r="I930" i="6"/>
  <c r="H931" i="6"/>
  <c r="J931" i="6" s="1"/>
  <c r="I931" i="6"/>
  <c r="H932" i="6"/>
  <c r="I932" i="6"/>
  <c r="H933" i="6"/>
  <c r="I933" i="6"/>
  <c r="H934" i="6"/>
  <c r="I934" i="6"/>
  <c r="H935" i="6"/>
  <c r="I935" i="6"/>
  <c r="H936" i="6"/>
  <c r="I936" i="6"/>
  <c r="H937" i="6"/>
  <c r="I937" i="6"/>
  <c r="H938" i="6"/>
  <c r="I938" i="6"/>
  <c r="H939" i="6"/>
  <c r="J939" i="6" s="1"/>
  <c r="I939" i="6"/>
  <c r="H940" i="6"/>
  <c r="I940" i="6"/>
  <c r="H941" i="6"/>
  <c r="I941" i="6"/>
  <c r="H942" i="6"/>
  <c r="I942" i="6"/>
  <c r="H943" i="6"/>
  <c r="I943" i="6"/>
  <c r="H944" i="6"/>
  <c r="I944" i="6"/>
  <c r="H945" i="6"/>
  <c r="I945" i="6"/>
  <c r="H946" i="6"/>
  <c r="I946" i="6"/>
  <c r="H947" i="6"/>
  <c r="J947" i="6" s="1"/>
  <c r="I947" i="6"/>
  <c r="H948" i="6"/>
  <c r="I948" i="6"/>
  <c r="H949" i="6"/>
  <c r="I949" i="6"/>
  <c r="H950" i="6"/>
  <c r="I950" i="6"/>
  <c r="H951" i="6"/>
  <c r="I951" i="6"/>
  <c r="H952" i="6"/>
  <c r="I952" i="6"/>
  <c r="H953" i="6"/>
  <c r="I953" i="6"/>
  <c r="H954" i="6"/>
  <c r="I954" i="6"/>
  <c r="H955" i="6"/>
  <c r="J955" i="6" s="1"/>
  <c r="I955" i="6"/>
  <c r="H956" i="6"/>
  <c r="J956" i="6" s="1"/>
  <c r="I956" i="6"/>
  <c r="H957" i="6"/>
  <c r="I957" i="6"/>
  <c r="H958" i="6"/>
  <c r="I958" i="6"/>
  <c r="H959" i="6"/>
  <c r="I959" i="6"/>
  <c r="H960" i="6"/>
  <c r="I960" i="6"/>
  <c r="H961" i="6"/>
  <c r="I961" i="6"/>
  <c r="H962" i="6"/>
  <c r="I962" i="6"/>
  <c r="H963" i="6"/>
  <c r="J963" i="6" s="1"/>
  <c r="I963" i="6"/>
  <c r="H964" i="6"/>
  <c r="J964" i="6" s="1"/>
  <c r="I964" i="6"/>
  <c r="H965" i="6"/>
  <c r="J965" i="6" s="1"/>
  <c r="I965" i="6"/>
  <c r="H966" i="6"/>
  <c r="I966" i="6"/>
  <c r="H967" i="6"/>
  <c r="I967" i="6"/>
  <c r="H968" i="6"/>
  <c r="J968" i="6" s="1"/>
  <c r="I968" i="6"/>
  <c r="H969" i="6"/>
  <c r="J969" i="6" s="1"/>
  <c r="I969" i="6"/>
  <c r="H970" i="6"/>
  <c r="I970" i="6"/>
  <c r="H971" i="6"/>
  <c r="I971" i="6"/>
  <c r="H972" i="6"/>
  <c r="J972" i="6" s="1"/>
  <c r="I972" i="6"/>
  <c r="H973" i="6"/>
  <c r="I973" i="6"/>
  <c r="H974" i="6"/>
  <c r="I974" i="6"/>
  <c r="H975" i="6"/>
  <c r="J975" i="6" s="1"/>
  <c r="I975" i="6"/>
  <c r="H976" i="6"/>
  <c r="J976" i="6" s="1"/>
  <c r="I976" i="6"/>
  <c r="H977" i="6"/>
  <c r="I977" i="6"/>
  <c r="H978" i="6"/>
  <c r="I978" i="6"/>
  <c r="H979" i="6"/>
  <c r="I979" i="6"/>
  <c r="H980" i="6"/>
  <c r="J980" i="6" s="1"/>
  <c r="I980" i="6"/>
  <c r="H981" i="6"/>
  <c r="J981" i="6" s="1"/>
  <c r="I981" i="6"/>
  <c r="H982" i="6"/>
  <c r="I982" i="6"/>
  <c r="H983" i="6"/>
  <c r="J983" i="6" s="1"/>
  <c r="I983" i="6"/>
  <c r="H984" i="6"/>
  <c r="J984" i="6" s="1"/>
  <c r="I984" i="6"/>
  <c r="H985" i="6"/>
  <c r="J985" i="6" s="1"/>
  <c r="I985" i="6"/>
  <c r="H986" i="6"/>
  <c r="J986" i="6" s="1"/>
  <c r="I986" i="6"/>
  <c r="H987" i="6"/>
  <c r="J987" i="6" s="1"/>
  <c r="I987" i="6"/>
  <c r="H988" i="6"/>
  <c r="J988" i="6" s="1"/>
  <c r="I988" i="6"/>
  <c r="H989" i="6"/>
  <c r="J989" i="6" s="1"/>
  <c r="I989" i="6"/>
  <c r="H990" i="6"/>
  <c r="I990" i="6"/>
  <c r="H991" i="6"/>
  <c r="I991" i="6"/>
  <c r="H992" i="6"/>
  <c r="J992" i="6" s="1"/>
  <c r="I992" i="6"/>
  <c r="H993" i="6"/>
  <c r="J993" i="6" s="1"/>
  <c r="I993" i="6"/>
  <c r="H994" i="6"/>
  <c r="J994" i="6" s="1"/>
  <c r="I994" i="6"/>
  <c r="H995" i="6"/>
  <c r="J995" i="6" s="1"/>
  <c r="I995" i="6"/>
  <c r="H996" i="6"/>
  <c r="J996" i="6" s="1"/>
  <c r="I996" i="6"/>
  <c r="H997" i="6"/>
  <c r="J997" i="6" s="1"/>
  <c r="I997" i="6"/>
  <c r="H998" i="6"/>
  <c r="I998" i="6"/>
  <c r="H999" i="6"/>
  <c r="J999" i="6" s="1"/>
  <c r="I999" i="6"/>
  <c r="H1000" i="6"/>
  <c r="J1000" i="6" s="1"/>
  <c r="I1000" i="6"/>
  <c r="H1001" i="6"/>
  <c r="J1001" i="6" s="1"/>
  <c r="I1001" i="6"/>
  <c r="H1002" i="6"/>
  <c r="J1002" i="6" s="1"/>
  <c r="I1002" i="6"/>
  <c r="H1003" i="6"/>
  <c r="I1003" i="6"/>
  <c r="H1004" i="6"/>
  <c r="J1004" i="6" s="1"/>
  <c r="I1004" i="6"/>
  <c r="H1005" i="6"/>
  <c r="J1005" i="6" s="1"/>
  <c r="I1005" i="6"/>
  <c r="H1006" i="6"/>
  <c r="I1006" i="6"/>
  <c r="H1007" i="6"/>
  <c r="J1007" i="6" s="1"/>
  <c r="I1007" i="6"/>
  <c r="H1008" i="6"/>
  <c r="J1008" i="6" s="1"/>
  <c r="I1008" i="6"/>
  <c r="H1009" i="6"/>
  <c r="J1009" i="6" s="1"/>
  <c r="I1009" i="6"/>
  <c r="H1010" i="6"/>
  <c r="J1010" i="6" s="1"/>
  <c r="I1010" i="6"/>
  <c r="H1011" i="6"/>
  <c r="J1011" i="6" s="1"/>
  <c r="I1011" i="6"/>
  <c r="H1012" i="6"/>
  <c r="J1012" i="6" s="1"/>
  <c r="I1012" i="6"/>
  <c r="H1013" i="6"/>
  <c r="J1013" i="6" s="1"/>
  <c r="I1013" i="6"/>
  <c r="H1014" i="6"/>
  <c r="J1014" i="6" s="1"/>
  <c r="I1014" i="6"/>
  <c r="H1015" i="6"/>
  <c r="J1015" i="6" s="1"/>
  <c r="I1015" i="6"/>
  <c r="H1016" i="6"/>
  <c r="J1016" i="6" s="1"/>
  <c r="I1016" i="6"/>
  <c r="H1017" i="6"/>
  <c r="J1017" i="6" s="1"/>
  <c r="I1017" i="6"/>
  <c r="H1018" i="6"/>
  <c r="I1018" i="6"/>
  <c r="H1019" i="6"/>
  <c r="J1019" i="6" s="1"/>
  <c r="I1019" i="6"/>
  <c r="H1020" i="6"/>
  <c r="J1020" i="6" s="1"/>
  <c r="I1020" i="6"/>
  <c r="H1021" i="6"/>
  <c r="J1021" i="6" s="1"/>
  <c r="I1021" i="6"/>
  <c r="H1022" i="6"/>
  <c r="J1022" i="6" s="1"/>
  <c r="I1022" i="6"/>
  <c r="H1023" i="6"/>
  <c r="J1023" i="6" s="1"/>
  <c r="I1023" i="6"/>
  <c r="H1024" i="6"/>
  <c r="J1024" i="6" s="1"/>
  <c r="I1024" i="6"/>
  <c r="H1025" i="6"/>
  <c r="J1025" i="6" s="1"/>
  <c r="I1025" i="6"/>
  <c r="H1026" i="6"/>
  <c r="I1026" i="6"/>
  <c r="H1027" i="6"/>
  <c r="J1027" i="6" s="1"/>
  <c r="I1027" i="6"/>
  <c r="H1028" i="6"/>
  <c r="J1028" i="6" s="1"/>
  <c r="I1028" i="6"/>
  <c r="H1029" i="6"/>
  <c r="J1029" i="6" s="1"/>
  <c r="I1029" i="6"/>
  <c r="H1030" i="6"/>
  <c r="J1030" i="6" s="1"/>
  <c r="I1030" i="6"/>
  <c r="H1031" i="6"/>
  <c r="J1031" i="6" s="1"/>
  <c r="I1031" i="6"/>
  <c r="H1032" i="6"/>
  <c r="J1032" i="6" s="1"/>
  <c r="I1032" i="6"/>
  <c r="H1033" i="6"/>
  <c r="J1033" i="6" s="1"/>
  <c r="I1033" i="6"/>
  <c r="H1034" i="6"/>
  <c r="J1034" i="6" s="1"/>
  <c r="I1034" i="6"/>
  <c r="H1035" i="6"/>
  <c r="J1035" i="6" s="1"/>
  <c r="I1035" i="6"/>
  <c r="H1036" i="6"/>
  <c r="J1036" i="6" s="1"/>
  <c r="I1036" i="6"/>
  <c r="H1037" i="6"/>
  <c r="J1037" i="6" s="1"/>
  <c r="I1037" i="6"/>
  <c r="H1038" i="6"/>
  <c r="J1038" i="6" s="1"/>
  <c r="I1038" i="6"/>
  <c r="H1039" i="6"/>
  <c r="J1039" i="6" s="1"/>
  <c r="I1039" i="6"/>
  <c r="H1040" i="6"/>
  <c r="J1040" i="6" s="1"/>
  <c r="I1040" i="6"/>
  <c r="H1041" i="6"/>
  <c r="J1041" i="6" s="1"/>
  <c r="I1041" i="6"/>
  <c r="H1042" i="6"/>
  <c r="J1042" i="6" s="1"/>
  <c r="I1042" i="6"/>
  <c r="H1043" i="6"/>
  <c r="J1043" i="6" s="1"/>
  <c r="I1043" i="6"/>
  <c r="H1044" i="6"/>
  <c r="J1044" i="6" s="1"/>
  <c r="I1044" i="6"/>
  <c r="H1045" i="6"/>
  <c r="J1045" i="6" s="1"/>
  <c r="I1045" i="6"/>
  <c r="H1046" i="6"/>
  <c r="J1046" i="6" s="1"/>
  <c r="I1046" i="6"/>
  <c r="H1047" i="6"/>
  <c r="J1047" i="6" s="1"/>
  <c r="I1047" i="6"/>
  <c r="H1048" i="6"/>
  <c r="J1048" i="6" s="1"/>
  <c r="I1048" i="6"/>
  <c r="H1049" i="6"/>
  <c r="J1049" i="6" s="1"/>
  <c r="I1049" i="6"/>
  <c r="H1050" i="6"/>
  <c r="J1050" i="6" s="1"/>
  <c r="I1050" i="6"/>
  <c r="H1051" i="6"/>
  <c r="J1051" i="6" s="1"/>
  <c r="I1051" i="6"/>
  <c r="H1052" i="6"/>
  <c r="J1052" i="6" s="1"/>
  <c r="I1052" i="6"/>
  <c r="H1053" i="6"/>
  <c r="J1053" i="6" s="1"/>
  <c r="I1053" i="6"/>
  <c r="H1054" i="6"/>
  <c r="J1054" i="6" s="1"/>
  <c r="I1054" i="6"/>
  <c r="H1055" i="6"/>
  <c r="J1055" i="6" s="1"/>
  <c r="I1055" i="6"/>
  <c r="H1056" i="6"/>
  <c r="J1056" i="6" s="1"/>
  <c r="I1056" i="6"/>
  <c r="H1057" i="6"/>
  <c r="J1057" i="6" s="1"/>
  <c r="I1057" i="6"/>
  <c r="H1058" i="6"/>
  <c r="J1058" i="6" s="1"/>
  <c r="I1058" i="6"/>
  <c r="H1059" i="6"/>
  <c r="J1059" i="6" s="1"/>
  <c r="I1059" i="6"/>
  <c r="H1060" i="6"/>
  <c r="J1060" i="6" s="1"/>
  <c r="I1060" i="6"/>
  <c r="H1061" i="6"/>
  <c r="J1061" i="6" s="1"/>
  <c r="I1061" i="6"/>
  <c r="H1062" i="6"/>
  <c r="J1062" i="6" s="1"/>
  <c r="I1062" i="6"/>
  <c r="H1063" i="6"/>
  <c r="J1063" i="6" s="1"/>
  <c r="I1063" i="6"/>
  <c r="H1064" i="6"/>
  <c r="J1064" i="6" s="1"/>
  <c r="I1064" i="6"/>
  <c r="H1065" i="6"/>
  <c r="J1065" i="6" s="1"/>
  <c r="I1065" i="6"/>
  <c r="H1066" i="6"/>
  <c r="J1066" i="6" s="1"/>
  <c r="I1066" i="6"/>
  <c r="H1067" i="6"/>
  <c r="J1067" i="6" s="1"/>
  <c r="I1067" i="6"/>
  <c r="H1068" i="6"/>
  <c r="J1068" i="6" s="1"/>
  <c r="I1068" i="6"/>
  <c r="H1069" i="6"/>
  <c r="J1069" i="6" s="1"/>
  <c r="I1069" i="6"/>
  <c r="H1070" i="6"/>
  <c r="J1070" i="6" s="1"/>
  <c r="I1070" i="6"/>
  <c r="H1071" i="6"/>
  <c r="J1071" i="6" s="1"/>
  <c r="I1071" i="6"/>
  <c r="H1072" i="6"/>
  <c r="J1072" i="6" s="1"/>
  <c r="I1072" i="6"/>
  <c r="H1073" i="6"/>
  <c r="J1073" i="6" s="1"/>
  <c r="I1073" i="6"/>
  <c r="H1074" i="6"/>
  <c r="J1074" i="6" s="1"/>
  <c r="I1074" i="6"/>
  <c r="H1075" i="6"/>
  <c r="J1075" i="6" s="1"/>
  <c r="I1075" i="6"/>
  <c r="H1076" i="6"/>
  <c r="J1076" i="6" s="1"/>
  <c r="I1076" i="6"/>
  <c r="H1077" i="6"/>
  <c r="J1077" i="6" s="1"/>
  <c r="I1077" i="6"/>
  <c r="H1078" i="6"/>
  <c r="J1078" i="6" s="1"/>
  <c r="I1078" i="6"/>
  <c r="H1079" i="6"/>
  <c r="J1079" i="6" s="1"/>
  <c r="I1079" i="6"/>
  <c r="H1080" i="6"/>
  <c r="J1080" i="6" s="1"/>
  <c r="I1080" i="6"/>
  <c r="H1081" i="6"/>
  <c r="J1081" i="6" s="1"/>
  <c r="I1081" i="6"/>
  <c r="H1082" i="6"/>
  <c r="J1082" i="6" s="1"/>
  <c r="I1082" i="6"/>
  <c r="H1083" i="6"/>
  <c r="J1083" i="6" s="1"/>
  <c r="I1083" i="6"/>
  <c r="H1084" i="6"/>
  <c r="J1084" i="6" s="1"/>
  <c r="I1084" i="6"/>
  <c r="H1085" i="6"/>
  <c r="J1085" i="6" s="1"/>
  <c r="I1085" i="6"/>
  <c r="H1086" i="6"/>
  <c r="J1086" i="6" s="1"/>
  <c r="I1086" i="6"/>
  <c r="H1087" i="6"/>
  <c r="J1087" i="6" s="1"/>
  <c r="I1087" i="6"/>
  <c r="H1088" i="6"/>
  <c r="J1088" i="6" s="1"/>
  <c r="I1088" i="6"/>
  <c r="H1089" i="6"/>
  <c r="J1089" i="6" s="1"/>
  <c r="I1089" i="6"/>
  <c r="H1090" i="6"/>
  <c r="J1090" i="6" s="1"/>
  <c r="I1090" i="6"/>
  <c r="H1091" i="6"/>
  <c r="J1091" i="6" s="1"/>
  <c r="I1091" i="6"/>
  <c r="H1092" i="6"/>
  <c r="J1092" i="6" s="1"/>
  <c r="I1092" i="6"/>
  <c r="H1093" i="6"/>
  <c r="J1093" i="6" s="1"/>
  <c r="I1093" i="6"/>
  <c r="H1094" i="6"/>
  <c r="J1094" i="6" s="1"/>
  <c r="I1094" i="6"/>
  <c r="H1095" i="6"/>
  <c r="J1095" i="6" s="1"/>
  <c r="I1095" i="6"/>
  <c r="H1096" i="6"/>
  <c r="J1096" i="6" s="1"/>
  <c r="I1096" i="6"/>
  <c r="H1097" i="6"/>
  <c r="J1097" i="6" s="1"/>
  <c r="I1097" i="6"/>
  <c r="H1098" i="6"/>
  <c r="J1098" i="6" s="1"/>
  <c r="I1098" i="6"/>
  <c r="H1099" i="6"/>
  <c r="J1099" i="6" s="1"/>
  <c r="I1099" i="6"/>
  <c r="H1100" i="6"/>
  <c r="J1100" i="6" s="1"/>
  <c r="I1100" i="6"/>
  <c r="H1101" i="6"/>
  <c r="J1101" i="6" s="1"/>
  <c r="I1101" i="6"/>
  <c r="H1102" i="6"/>
  <c r="J1102" i="6" s="1"/>
  <c r="I1102" i="6"/>
  <c r="H1103" i="6"/>
  <c r="J1103" i="6" s="1"/>
  <c r="I1103" i="6"/>
  <c r="H1104" i="6"/>
  <c r="J1104" i="6" s="1"/>
  <c r="I1104" i="6"/>
  <c r="H1105" i="6"/>
  <c r="J1105" i="6" s="1"/>
  <c r="I1105" i="6"/>
  <c r="H1106" i="6"/>
  <c r="J1106" i="6" s="1"/>
  <c r="I1106" i="6"/>
  <c r="H1107" i="6"/>
  <c r="J1107" i="6" s="1"/>
  <c r="I1107" i="6"/>
  <c r="H1108" i="6"/>
  <c r="J1108" i="6" s="1"/>
  <c r="I1108" i="6"/>
  <c r="H1109" i="6"/>
  <c r="J1109" i="6" s="1"/>
  <c r="I1109" i="6"/>
  <c r="H1110" i="6"/>
  <c r="J1110" i="6" s="1"/>
  <c r="I1110" i="6"/>
  <c r="H1111" i="6"/>
  <c r="J1111" i="6" s="1"/>
  <c r="I1111" i="6"/>
  <c r="H1112" i="6"/>
  <c r="J1112" i="6" s="1"/>
  <c r="I1112" i="6"/>
  <c r="H1113" i="6"/>
  <c r="J1113" i="6" s="1"/>
  <c r="I1113" i="6"/>
  <c r="H1114" i="6"/>
  <c r="J1114" i="6" s="1"/>
  <c r="I1114" i="6"/>
  <c r="H1115" i="6"/>
  <c r="J1115" i="6" s="1"/>
  <c r="I1115" i="6"/>
  <c r="H1116" i="6"/>
  <c r="J1116" i="6" s="1"/>
  <c r="I1116" i="6"/>
  <c r="H1117" i="6"/>
  <c r="J1117" i="6" s="1"/>
  <c r="I1117" i="6"/>
  <c r="H1118" i="6"/>
  <c r="J1118" i="6" s="1"/>
  <c r="I1118" i="6"/>
  <c r="H1119" i="6"/>
  <c r="J1119" i="6" s="1"/>
  <c r="I1119" i="6"/>
  <c r="H1120" i="6"/>
  <c r="J1120" i="6" s="1"/>
  <c r="I1120" i="6"/>
  <c r="H1121" i="6"/>
  <c r="J1121" i="6" s="1"/>
  <c r="I1121" i="6"/>
  <c r="H1122" i="6"/>
  <c r="J1122" i="6" s="1"/>
  <c r="I1122" i="6"/>
  <c r="H1123" i="6"/>
  <c r="J1123" i="6" s="1"/>
  <c r="I1123" i="6"/>
  <c r="H1124" i="6"/>
  <c r="J1124" i="6" s="1"/>
  <c r="I1124" i="6"/>
  <c r="H1125" i="6"/>
  <c r="J1125" i="6" s="1"/>
  <c r="I1125" i="6"/>
  <c r="H1126" i="6"/>
  <c r="J1126" i="6" s="1"/>
  <c r="I1126" i="6"/>
  <c r="H1127" i="6"/>
  <c r="J1127" i="6" s="1"/>
  <c r="I1127" i="6"/>
  <c r="H1128" i="6"/>
  <c r="J1128" i="6" s="1"/>
  <c r="I1128" i="6"/>
  <c r="H1129" i="6"/>
  <c r="J1129" i="6" s="1"/>
  <c r="I1129" i="6"/>
  <c r="H1130" i="6"/>
  <c r="J1130" i="6" s="1"/>
  <c r="I1130" i="6"/>
  <c r="H1131" i="6"/>
  <c r="J1131" i="6" s="1"/>
  <c r="I1131" i="6"/>
  <c r="H1132" i="6"/>
  <c r="J1132" i="6" s="1"/>
  <c r="I1132" i="6"/>
  <c r="H1133" i="6"/>
  <c r="J1133" i="6" s="1"/>
  <c r="I1133" i="6"/>
  <c r="H1134" i="6"/>
  <c r="J1134" i="6" s="1"/>
  <c r="I1134" i="6"/>
  <c r="H1135" i="6"/>
  <c r="J1135" i="6" s="1"/>
  <c r="I1135" i="6"/>
  <c r="H1136" i="6"/>
  <c r="J1136" i="6" s="1"/>
  <c r="I1136" i="6"/>
  <c r="H1137" i="6"/>
  <c r="J1137" i="6" s="1"/>
  <c r="I1137" i="6"/>
  <c r="H1138" i="6"/>
  <c r="J1138" i="6" s="1"/>
  <c r="I1138" i="6"/>
  <c r="H1139" i="6"/>
  <c r="J1139" i="6" s="1"/>
  <c r="I1139" i="6"/>
  <c r="H1140" i="6"/>
  <c r="J1140" i="6" s="1"/>
  <c r="I1140" i="6"/>
  <c r="H1141" i="6"/>
  <c r="J1141" i="6" s="1"/>
  <c r="I1141" i="6"/>
  <c r="H1142" i="6"/>
  <c r="J1142" i="6" s="1"/>
  <c r="I1142" i="6"/>
  <c r="H1143" i="6"/>
  <c r="J1143" i="6" s="1"/>
  <c r="I1143" i="6"/>
  <c r="H1144" i="6"/>
  <c r="J1144" i="6" s="1"/>
  <c r="I1144" i="6"/>
  <c r="H1145" i="6"/>
  <c r="J1145" i="6" s="1"/>
  <c r="I1145" i="6"/>
  <c r="H1146" i="6"/>
  <c r="J1146" i="6" s="1"/>
  <c r="I1146" i="6"/>
  <c r="H1147" i="6"/>
  <c r="J1147" i="6" s="1"/>
  <c r="I1147" i="6"/>
  <c r="H1148" i="6"/>
  <c r="J1148" i="6" s="1"/>
  <c r="I1148" i="6"/>
  <c r="H1149" i="6"/>
  <c r="J1149" i="6" s="1"/>
  <c r="I1149" i="6"/>
  <c r="H1150" i="6"/>
  <c r="J1150" i="6" s="1"/>
  <c r="I1150" i="6"/>
  <c r="H1151" i="6"/>
  <c r="J1151" i="6" s="1"/>
  <c r="I1151" i="6"/>
  <c r="H1152" i="6"/>
  <c r="J1152" i="6" s="1"/>
  <c r="I1152" i="6"/>
  <c r="H1153" i="6"/>
  <c r="J1153" i="6" s="1"/>
  <c r="I1153" i="6"/>
  <c r="H1154" i="6"/>
  <c r="J1154" i="6" s="1"/>
  <c r="I1154" i="6"/>
  <c r="H1155" i="6"/>
  <c r="J1155" i="6" s="1"/>
  <c r="I1155" i="6"/>
  <c r="H1156" i="6"/>
  <c r="J1156" i="6" s="1"/>
  <c r="I1156" i="6"/>
  <c r="H1157" i="6"/>
  <c r="J1157" i="6" s="1"/>
  <c r="I1157" i="6"/>
  <c r="H1158" i="6"/>
  <c r="J1158" i="6" s="1"/>
  <c r="I1158" i="6"/>
  <c r="H1159" i="6"/>
  <c r="J1159" i="6" s="1"/>
  <c r="I1159" i="6"/>
  <c r="H1160" i="6"/>
  <c r="J1160" i="6" s="1"/>
  <c r="I1160" i="6"/>
  <c r="H1161" i="6"/>
  <c r="J1161" i="6" s="1"/>
  <c r="I1161" i="6"/>
  <c r="H1162" i="6"/>
  <c r="J1162" i="6" s="1"/>
  <c r="I1162" i="6"/>
  <c r="H1163" i="6"/>
  <c r="J1163" i="6" s="1"/>
  <c r="I1163" i="6"/>
  <c r="H1164" i="6"/>
  <c r="J1164" i="6" s="1"/>
  <c r="I1164" i="6"/>
  <c r="H1165" i="6"/>
  <c r="J1165" i="6" s="1"/>
  <c r="I1165" i="6"/>
  <c r="H1166" i="6"/>
  <c r="J1166" i="6" s="1"/>
  <c r="I1166" i="6"/>
  <c r="H1167" i="6"/>
  <c r="J1167" i="6" s="1"/>
  <c r="I1167" i="6"/>
  <c r="H1168" i="6"/>
  <c r="J1168" i="6" s="1"/>
  <c r="I1168" i="6"/>
  <c r="H1169" i="6"/>
  <c r="J1169" i="6" s="1"/>
  <c r="I1169" i="6"/>
  <c r="H1170" i="6"/>
  <c r="J1170" i="6" s="1"/>
  <c r="I1170" i="6"/>
  <c r="H1171" i="6"/>
  <c r="J1171" i="6" s="1"/>
  <c r="I1171" i="6"/>
  <c r="H1172" i="6"/>
  <c r="J1172" i="6" s="1"/>
  <c r="I1172" i="6"/>
  <c r="H1173" i="6"/>
  <c r="J1173" i="6" s="1"/>
  <c r="I1173" i="6"/>
  <c r="H1174" i="6"/>
  <c r="J1174" i="6" s="1"/>
  <c r="I1174" i="6"/>
  <c r="H1175" i="6"/>
  <c r="J1175" i="6" s="1"/>
  <c r="I1175" i="6"/>
  <c r="H1176" i="6"/>
  <c r="J1176" i="6" s="1"/>
  <c r="I1176" i="6"/>
  <c r="H1177" i="6"/>
  <c r="J1177" i="6" s="1"/>
  <c r="I1177" i="6"/>
  <c r="H1178" i="6"/>
  <c r="J1178" i="6" s="1"/>
  <c r="I1178" i="6"/>
  <c r="H1179" i="6"/>
  <c r="J1179" i="6" s="1"/>
  <c r="I1179" i="6"/>
  <c r="H1180" i="6"/>
  <c r="J1180" i="6" s="1"/>
  <c r="I1180" i="6"/>
  <c r="H1181" i="6"/>
  <c r="J1181" i="6" s="1"/>
  <c r="I1181" i="6"/>
  <c r="H1182" i="6"/>
  <c r="J1182" i="6" s="1"/>
  <c r="I1182" i="6"/>
  <c r="H1183" i="6"/>
  <c r="J1183" i="6" s="1"/>
  <c r="I1183" i="6"/>
  <c r="H1184" i="6"/>
  <c r="J1184" i="6" s="1"/>
  <c r="I1184" i="6"/>
  <c r="H1185" i="6"/>
  <c r="J1185" i="6" s="1"/>
  <c r="I1185" i="6"/>
  <c r="H1186" i="6"/>
  <c r="J1186" i="6" s="1"/>
  <c r="I1186" i="6"/>
  <c r="H1187" i="6"/>
  <c r="J1187" i="6" s="1"/>
  <c r="I1187" i="6"/>
  <c r="H1188" i="6"/>
  <c r="J1188" i="6" s="1"/>
  <c r="I1188" i="6"/>
  <c r="H1189" i="6"/>
  <c r="J1189" i="6" s="1"/>
  <c r="I1189" i="6"/>
  <c r="H1190" i="6"/>
  <c r="J1190" i="6" s="1"/>
  <c r="I1190" i="6"/>
  <c r="H1191" i="6"/>
  <c r="J1191" i="6" s="1"/>
  <c r="I1191" i="6"/>
  <c r="H1192" i="6"/>
  <c r="J1192" i="6" s="1"/>
  <c r="I1192" i="6"/>
  <c r="H1193" i="6"/>
  <c r="J1193" i="6" s="1"/>
  <c r="I1193" i="6"/>
  <c r="H1194" i="6"/>
  <c r="J1194" i="6" s="1"/>
  <c r="I1194" i="6"/>
  <c r="H1195" i="6"/>
  <c r="J1195" i="6" s="1"/>
  <c r="I1195" i="6"/>
  <c r="H1196" i="6"/>
  <c r="J1196" i="6" s="1"/>
  <c r="I1196" i="6"/>
  <c r="H1197" i="6"/>
  <c r="J1197" i="6" s="1"/>
  <c r="I1197" i="6"/>
  <c r="H1198" i="6"/>
  <c r="J1198" i="6" s="1"/>
  <c r="I1198" i="6"/>
  <c r="H1199" i="6"/>
  <c r="J1199" i="6" s="1"/>
  <c r="I1199" i="6"/>
  <c r="H1200" i="6"/>
  <c r="J1200" i="6" s="1"/>
  <c r="I1200" i="6"/>
  <c r="H1201" i="6"/>
  <c r="J1201" i="6" s="1"/>
  <c r="I1201" i="6"/>
  <c r="H1202" i="6"/>
  <c r="J1202" i="6" s="1"/>
  <c r="I1202" i="6"/>
  <c r="H1203" i="6"/>
  <c r="J1203" i="6" s="1"/>
  <c r="I1203" i="6"/>
  <c r="H1204" i="6"/>
  <c r="J1204" i="6" s="1"/>
  <c r="I1204" i="6"/>
  <c r="H1205" i="6"/>
  <c r="J1205" i="6" s="1"/>
  <c r="I1205" i="6"/>
  <c r="H1206" i="6"/>
  <c r="J1206" i="6" s="1"/>
  <c r="I1206" i="6"/>
  <c r="H1207" i="6"/>
  <c r="J1207" i="6" s="1"/>
  <c r="I1207" i="6"/>
  <c r="H1208" i="6"/>
  <c r="J1208" i="6" s="1"/>
  <c r="I1208" i="6"/>
  <c r="H1209" i="6"/>
  <c r="J1209" i="6" s="1"/>
  <c r="I1209" i="6"/>
  <c r="H1210" i="6"/>
  <c r="J1210" i="6" s="1"/>
  <c r="I1210" i="6"/>
  <c r="H1211" i="6"/>
  <c r="J1211" i="6" s="1"/>
  <c r="I1211" i="6"/>
  <c r="H1212" i="6"/>
  <c r="J1212" i="6" s="1"/>
  <c r="I1212" i="6"/>
  <c r="H1213" i="6"/>
  <c r="J1213" i="6" s="1"/>
  <c r="I1213" i="6"/>
  <c r="H1214" i="6"/>
  <c r="J1214" i="6" s="1"/>
  <c r="I1214" i="6"/>
  <c r="H1215" i="6"/>
  <c r="J1215" i="6" s="1"/>
  <c r="I1215" i="6"/>
  <c r="H1216" i="6"/>
  <c r="J1216" i="6" s="1"/>
  <c r="I1216" i="6"/>
  <c r="H1217" i="6"/>
  <c r="J1217" i="6" s="1"/>
  <c r="I1217" i="6"/>
  <c r="H1218" i="6"/>
  <c r="J1218" i="6" s="1"/>
  <c r="I1218" i="6"/>
  <c r="H1219" i="6"/>
  <c r="J1219" i="6" s="1"/>
  <c r="I1219" i="6"/>
  <c r="H1220" i="6"/>
  <c r="J1220" i="6" s="1"/>
  <c r="I1220" i="6"/>
  <c r="H1221" i="6"/>
  <c r="J1221" i="6" s="1"/>
  <c r="I1221" i="6"/>
  <c r="H1222" i="6"/>
  <c r="J1222" i="6" s="1"/>
  <c r="I1222" i="6"/>
  <c r="H1223" i="6"/>
  <c r="J1223" i="6" s="1"/>
  <c r="I1223" i="6"/>
  <c r="H1224" i="6"/>
  <c r="J1224" i="6" s="1"/>
  <c r="I1224" i="6"/>
  <c r="H1225" i="6"/>
  <c r="J1225" i="6" s="1"/>
  <c r="I1225" i="6"/>
  <c r="H1226" i="6"/>
  <c r="J1226" i="6" s="1"/>
  <c r="I1226" i="6"/>
  <c r="H1227" i="6"/>
  <c r="J1227" i="6" s="1"/>
  <c r="I1227" i="6"/>
  <c r="H1228" i="6"/>
  <c r="J1228" i="6" s="1"/>
  <c r="I1228" i="6"/>
  <c r="H1229" i="6"/>
  <c r="J1229" i="6" s="1"/>
  <c r="I1229" i="6"/>
  <c r="H1230" i="6"/>
  <c r="J1230" i="6" s="1"/>
  <c r="I1230" i="6"/>
  <c r="H1231" i="6"/>
  <c r="J1231" i="6" s="1"/>
  <c r="I1231" i="6"/>
  <c r="H1232" i="6"/>
  <c r="J1232" i="6" s="1"/>
  <c r="I1232" i="6"/>
  <c r="H1233" i="6"/>
  <c r="J1233" i="6" s="1"/>
  <c r="I1233" i="6"/>
  <c r="H1234" i="6"/>
  <c r="J1234" i="6" s="1"/>
  <c r="I1234" i="6"/>
  <c r="H1235" i="6"/>
  <c r="J1235" i="6" s="1"/>
  <c r="I1235" i="6"/>
  <c r="H1236" i="6"/>
  <c r="J1236" i="6" s="1"/>
  <c r="I1236" i="6"/>
  <c r="H1237" i="6"/>
  <c r="J1237" i="6" s="1"/>
  <c r="I1237" i="6"/>
  <c r="H1238" i="6"/>
  <c r="J1238" i="6" s="1"/>
  <c r="I1238" i="6"/>
  <c r="H1239" i="6"/>
  <c r="J1239" i="6" s="1"/>
  <c r="I1239" i="6"/>
  <c r="H1240" i="6"/>
  <c r="J1240" i="6" s="1"/>
  <c r="I1240" i="6"/>
  <c r="H1241" i="6"/>
  <c r="J1241" i="6" s="1"/>
  <c r="I1241" i="6"/>
  <c r="H1242" i="6"/>
  <c r="J1242" i="6" s="1"/>
  <c r="I1242" i="6"/>
  <c r="H1243" i="6"/>
  <c r="J1243" i="6" s="1"/>
  <c r="I1243" i="6"/>
  <c r="H1244" i="6"/>
  <c r="J1244" i="6" s="1"/>
  <c r="I1244" i="6"/>
  <c r="H1245" i="6"/>
  <c r="J1245" i="6" s="1"/>
  <c r="I1245" i="6"/>
  <c r="H1246" i="6"/>
  <c r="J1246" i="6" s="1"/>
  <c r="I1246" i="6"/>
  <c r="H1247" i="6"/>
  <c r="J1247" i="6" s="1"/>
  <c r="I1247" i="6"/>
  <c r="H1248" i="6"/>
  <c r="J1248" i="6" s="1"/>
  <c r="I1248" i="6"/>
  <c r="H1249" i="6"/>
  <c r="J1249" i="6" s="1"/>
  <c r="I1249" i="6"/>
  <c r="H1250" i="6"/>
  <c r="J1250" i="6" s="1"/>
  <c r="I1250" i="6"/>
  <c r="H1251" i="6"/>
  <c r="J1251" i="6" s="1"/>
  <c r="I1251" i="6"/>
  <c r="H1252" i="6"/>
  <c r="J1252" i="6" s="1"/>
  <c r="I1252" i="6"/>
  <c r="H1253" i="6"/>
  <c r="J1253" i="6" s="1"/>
  <c r="I1253" i="6"/>
  <c r="H1254" i="6"/>
  <c r="J1254" i="6" s="1"/>
  <c r="I1254" i="6"/>
  <c r="H1255" i="6"/>
  <c r="J1255" i="6" s="1"/>
  <c r="I1255" i="6"/>
  <c r="H1256" i="6"/>
  <c r="J1256" i="6" s="1"/>
  <c r="I1256" i="6"/>
  <c r="H1257" i="6"/>
  <c r="J1257" i="6" s="1"/>
  <c r="I1257" i="6"/>
  <c r="H1258" i="6"/>
  <c r="J1258" i="6" s="1"/>
  <c r="I1258" i="6"/>
  <c r="H1259" i="6"/>
  <c r="J1259" i="6" s="1"/>
  <c r="I1259" i="6"/>
  <c r="H1260" i="6"/>
  <c r="J1260" i="6" s="1"/>
  <c r="I1260" i="6"/>
  <c r="H1261" i="6"/>
  <c r="J1261" i="6" s="1"/>
  <c r="I1261" i="6"/>
  <c r="H1262" i="6"/>
  <c r="J1262" i="6" s="1"/>
  <c r="I1262" i="6"/>
  <c r="H1263" i="6"/>
  <c r="J1263" i="6" s="1"/>
  <c r="I1263" i="6"/>
  <c r="H1264" i="6"/>
  <c r="J1264" i="6" s="1"/>
  <c r="I1264" i="6"/>
  <c r="H1265" i="6"/>
  <c r="J1265" i="6" s="1"/>
  <c r="I1265" i="6"/>
  <c r="H1266" i="6"/>
  <c r="J1266" i="6" s="1"/>
  <c r="I1266" i="6"/>
  <c r="H1267" i="6"/>
  <c r="J1267" i="6" s="1"/>
  <c r="I1267" i="6"/>
  <c r="H1268" i="6"/>
  <c r="J1268" i="6" s="1"/>
  <c r="I1268" i="6"/>
  <c r="H1269" i="6"/>
  <c r="J1269" i="6" s="1"/>
  <c r="I1269" i="6"/>
  <c r="H1270" i="6"/>
  <c r="J1270" i="6" s="1"/>
  <c r="I1270" i="6"/>
  <c r="H1271" i="6"/>
  <c r="J1271" i="6" s="1"/>
  <c r="I1271" i="6"/>
  <c r="H1272" i="6"/>
  <c r="J1272" i="6" s="1"/>
  <c r="I1272" i="6"/>
  <c r="H1273" i="6"/>
  <c r="J1273" i="6" s="1"/>
  <c r="I1273" i="6"/>
  <c r="H1274" i="6"/>
  <c r="J1274" i="6" s="1"/>
  <c r="I1274" i="6"/>
  <c r="H1275" i="6"/>
  <c r="J1275" i="6" s="1"/>
  <c r="I1275" i="6"/>
  <c r="H1276" i="6"/>
  <c r="J1276" i="6" s="1"/>
  <c r="I1276" i="6"/>
  <c r="H1277" i="6"/>
  <c r="J1277" i="6" s="1"/>
  <c r="I1277" i="6"/>
  <c r="H1278" i="6"/>
  <c r="J1278" i="6" s="1"/>
  <c r="I1278" i="6"/>
  <c r="H1279" i="6"/>
  <c r="J1279" i="6" s="1"/>
  <c r="I1279" i="6"/>
  <c r="H1280" i="6"/>
  <c r="J1280" i="6" s="1"/>
  <c r="I1280" i="6"/>
  <c r="H1281" i="6"/>
  <c r="J1281" i="6" s="1"/>
  <c r="I1281" i="6"/>
  <c r="H1282" i="6"/>
  <c r="J1282" i="6" s="1"/>
  <c r="I1282" i="6"/>
  <c r="H1283" i="6"/>
  <c r="J1283" i="6" s="1"/>
  <c r="I1283" i="6"/>
  <c r="H1284" i="6"/>
  <c r="J1284" i="6" s="1"/>
  <c r="I1284" i="6"/>
  <c r="H1285" i="6"/>
  <c r="J1285" i="6" s="1"/>
  <c r="I1285" i="6"/>
  <c r="H1286" i="6"/>
  <c r="J1286" i="6" s="1"/>
  <c r="I1286" i="6"/>
  <c r="H1287" i="6"/>
  <c r="J1287" i="6" s="1"/>
  <c r="I1287" i="6"/>
  <c r="H1288" i="6"/>
  <c r="J1288" i="6" s="1"/>
  <c r="I1288" i="6"/>
  <c r="H1289" i="6"/>
  <c r="J1289" i="6" s="1"/>
  <c r="I1289" i="6"/>
  <c r="H1290" i="6"/>
  <c r="J1290" i="6" s="1"/>
  <c r="I1290" i="6"/>
  <c r="H1291" i="6"/>
  <c r="J1291" i="6" s="1"/>
  <c r="I1291" i="6"/>
  <c r="H1292" i="6"/>
  <c r="J1292" i="6" s="1"/>
  <c r="I1292" i="6"/>
  <c r="H1293" i="6"/>
  <c r="J1293" i="6" s="1"/>
  <c r="I1293" i="6"/>
  <c r="H1294" i="6"/>
  <c r="J1294" i="6" s="1"/>
  <c r="I1294" i="6"/>
  <c r="H1295" i="6"/>
  <c r="J1295" i="6" s="1"/>
  <c r="I1295" i="6"/>
  <c r="H1296" i="6"/>
  <c r="J1296" i="6" s="1"/>
  <c r="I1296" i="6"/>
  <c r="H1297" i="6"/>
  <c r="J1297" i="6" s="1"/>
  <c r="I1297" i="6"/>
  <c r="H1298" i="6"/>
  <c r="J1298" i="6" s="1"/>
  <c r="I1298" i="6"/>
  <c r="H1299" i="6"/>
  <c r="J1299" i="6" s="1"/>
  <c r="I1299" i="6"/>
  <c r="H1300" i="6"/>
  <c r="J1300" i="6" s="1"/>
  <c r="I1300" i="6"/>
  <c r="H1301" i="6"/>
  <c r="J1301" i="6" s="1"/>
  <c r="I1301" i="6"/>
  <c r="H1302" i="6"/>
  <c r="J1302" i="6" s="1"/>
  <c r="I1302" i="6"/>
  <c r="H1303" i="6"/>
  <c r="J1303" i="6" s="1"/>
  <c r="I1303" i="6"/>
  <c r="H1304" i="6"/>
  <c r="J1304" i="6" s="1"/>
  <c r="I1304" i="6"/>
  <c r="H1305" i="6"/>
  <c r="J1305" i="6" s="1"/>
  <c r="I1305" i="6"/>
  <c r="H1306" i="6"/>
  <c r="J1306" i="6" s="1"/>
  <c r="I1306" i="6"/>
  <c r="H1307" i="6"/>
  <c r="J1307" i="6" s="1"/>
  <c r="I1307" i="6"/>
  <c r="H1308" i="6"/>
  <c r="J1308" i="6" s="1"/>
  <c r="I1308" i="6"/>
  <c r="H1309" i="6"/>
  <c r="J1309" i="6" s="1"/>
  <c r="I1309" i="6"/>
  <c r="H1310" i="6"/>
  <c r="J1310" i="6" s="1"/>
  <c r="I1310" i="6"/>
  <c r="H1311" i="6"/>
  <c r="J1311" i="6" s="1"/>
  <c r="I1311" i="6"/>
  <c r="H1312" i="6"/>
  <c r="J1312" i="6" s="1"/>
  <c r="I1312" i="6"/>
  <c r="H1313" i="6"/>
  <c r="J1313" i="6" s="1"/>
  <c r="I1313" i="6"/>
  <c r="H1314" i="6"/>
  <c r="J1314" i="6" s="1"/>
  <c r="I1314" i="6"/>
  <c r="H1315" i="6"/>
  <c r="J1315" i="6" s="1"/>
  <c r="I1315" i="6"/>
  <c r="H1316" i="6"/>
  <c r="J1316" i="6" s="1"/>
  <c r="I1316" i="6"/>
  <c r="H1317" i="6"/>
  <c r="J1317" i="6" s="1"/>
  <c r="I1317" i="6"/>
  <c r="H1318" i="6"/>
  <c r="J1318" i="6" s="1"/>
  <c r="I1318" i="6"/>
  <c r="H1319" i="6"/>
  <c r="J1319" i="6" s="1"/>
  <c r="I1319" i="6"/>
  <c r="H1320" i="6"/>
  <c r="J1320" i="6" s="1"/>
  <c r="I1320" i="6"/>
  <c r="H1321" i="6"/>
  <c r="J1321" i="6" s="1"/>
  <c r="I1321" i="6"/>
  <c r="H1322" i="6"/>
  <c r="J1322" i="6" s="1"/>
  <c r="I1322" i="6"/>
  <c r="H1323" i="6"/>
  <c r="J1323" i="6" s="1"/>
  <c r="I1323" i="6"/>
  <c r="H1324" i="6"/>
  <c r="J1324" i="6" s="1"/>
  <c r="I1324" i="6"/>
  <c r="H1325" i="6"/>
  <c r="J1325" i="6" s="1"/>
  <c r="I1325" i="6"/>
  <c r="H1326" i="6"/>
  <c r="J1326" i="6" s="1"/>
  <c r="I1326" i="6"/>
  <c r="H1327" i="6"/>
  <c r="J1327" i="6" s="1"/>
  <c r="I1327" i="6"/>
  <c r="H1328" i="6"/>
  <c r="J1328" i="6" s="1"/>
  <c r="I1328" i="6"/>
  <c r="H1329" i="6"/>
  <c r="J1329" i="6" s="1"/>
  <c r="I1329" i="6"/>
  <c r="H1330" i="6"/>
  <c r="J1330" i="6" s="1"/>
  <c r="I1330" i="6"/>
  <c r="H1331" i="6"/>
  <c r="J1331" i="6" s="1"/>
  <c r="I1331" i="6"/>
  <c r="H1332" i="6"/>
  <c r="J1332" i="6" s="1"/>
  <c r="I1332" i="6"/>
  <c r="H1333" i="6"/>
  <c r="J1333" i="6" s="1"/>
  <c r="I1333" i="6"/>
  <c r="H1334" i="6"/>
  <c r="J1334" i="6" s="1"/>
  <c r="I1334" i="6"/>
  <c r="H1335" i="6"/>
  <c r="J1335" i="6" s="1"/>
  <c r="I1335" i="6"/>
  <c r="H1336" i="6"/>
  <c r="J1336" i="6" s="1"/>
  <c r="I1336" i="6"/>
  <c r="H1337" i="6"/>
  <c r="J1337" i="6" s="1"/>
  <c r="I1337" i="6"/>
  <c r="H1338" i="6"/>
  <c r="J1338" i="6" s="1"/>
  <c r="I1338" i="6"/>
  <c r="H1339" i="6"/>
  <c r="J1339" i="6" s="1"/>
  <c r="I1339" i="6"/>
  <c r="H1340" i="6"/>
  <c r="J1340" i="6" s="1"/>
  <c r="I1340" i="6"/>
  <c r="H1341" i="6"/>
  <c r="J1341" i="6" s="1"/>
  <c r="I1341" i="6"/>
  <c r="H1342" i="6"/>
  <c r="J1342" i="6" s="1"/>
  <c r="I1342" i="6"/>
  <c r="H1343" i="6"/>
  <c r="J1343" i="6" s="1"/>
  <c r="I1343" i="6"/>
  <c r="H1344" i="6"/>
  <c r="I1344" i="6"/>
  <c r="H1345" i="6"/>
  <c r="J1345" i="6" s="1"/>
  <c r="I1345" i="6"/>
  <c r="H1346" i="6"/>
  <c r="J1346" i="6" s="1"/>
  <c r="I1346" i="6"/>
  <c r="H1347" i="6"/>
  <c r="J1347" i="6" s="1"/>
  <c r="I1347" i="6"/>
  <c r="H1348" i="6"/>
  <c r="J1348" i="6" s="1"/>
  <c r="I1348" i="6"/>
  <c r="H1349" i="6"/>
  <c r="J1349" i="6" s="1"/>
  <c r="I1349" i="6"/>
  <c r="H1350" i="6"/>
  <c r="J1350" i="6" s="1"/>
  <c r="I1350" i="6"/>
  <c r="H1351" i="6"/>
  <c r="J1351" i="6" s="1"/>
  <c r="I1351" i="6"/>
  <c r="H1352" i="6"/>
  <c r="I1352" i="6"/>
  <c r="H1353" i="6"/>
  <c r="J1353" i="6" s="1"/>
  <c r="I1353" i="6"/>
  <c r="H1354" i="6"/>
  <c r="J1354" i="6" s="1"/>
  <c r="I1354" i="6"/>
  <c r="H1355" i="6"/>
  <c r="J1355" i="6" s="1"/>
  <c r="I1355" i="6"/>
  <c r="H1356" i="6"/>
  <c r="J1356" i="6" s="1"/>
  <c r="I1356" i="6"/>
  <c r="H1357" i="6"/>
  <c r="J1357" i="6" s="1"/>
  <c r="I1357" i="6"/>
  <c r="H1358" i="6"/>
  <c r="J1358" i="6" s="1"/>
  <c r="I1358" i="6"/>
  <c r="H1359" i="6"/>
  <c r="J1359" i="6" s="1"/>
  <c r="I1359" i="6"/>
  <c r="H1360" i="6"/>
  <c r="I1360" i="6"/>
  <c r="H1361" i="6"/>
  <c r="J1361" i="6" s="1"/>
  <c r="I1361" i="6"/>
  <c r="H1362" i="6"/>
  <c r="J1362" i="6" s="1"/>
  <c r="I1362" i="6"/>
  <c r="H1363" i="6"/>
  <c r="J1363" i="6" s="1"/>
  <c r="I1363" i="6"/>
  <c r="H1364" i="6"/>
  <c r="J1364" i="6" s="1"/>
  <c r="I1364" i="6"/>
  <c r="H1365" i="6"/>
  <c r="J1365" i="6" s="1"/>
  <c r="I1365" i="6"/>
  <c r="H1366" i="6"/>
  <c r="J1366" i="6" s="1"/>
  <c r="I1366" i="6"/>
  <c r="H1367" i="6"/>
  <c r="J1367" i="6" s="1"/>
  <c r="I1367" i="6"/>
  <c r="H1368" i="6"/>
  <c r="I1368" i="6"/>
  <c r="H1369" i="6"/>
  <c r="J1369" i="6" s="1"/>
  <c r="I1369" i="6"/>
  <c r="H1370" i="6"/>
  <c r="J1370" i="6" s="1"/>
  <c r="I1370" i="6"/>
  <c r="H1371" i="6"/>
  <c r="J1371" i="6" s="1"/>
  <c r="I1371" i="6"/>
  <c r="H1372" i="6"/>
  <c r="J1372" i="6" s="1"/>
  <c r="I1372" i="6"/>
  <c r="H1373" i="6"/>
  <c r="J1373" i="6" s="1"/>
  <c r="I1373" i="6"/>
  <c r="H1374" i="6"/>
  <c r="J1374" i="6" s="1"/>
  <c r="I1374" i="6"/>
  <c r="H1375" i="6"/>
  <c r="J1375" i="6" s="1"/>
  <c r="I1375" i="6"/>
  <c r="H1376" i="6"/>
  <c r="I1376" i="6"/>
  <c r="H1377" i="6"/>
  <c r="J1377" i="6" s="1"/>
  <c r="I1377" i="6"/>
  <c r="H1378" i="6"/>
  <c r="J1378" i="6" s="1"/>
  <c r="I1378" i="6"/>
  <c r="H1379" i="6"/>
  <c r="J1379" i="6" s="1"/>
  <c r="I1379" i="6"/>
  <c r="H1380" i="6"/>
  <c r="J1380" i="6" s="1"/>
  <c r="I1380" i="6"/>
  <c r="H1381" i="6"/>
  <c r="J1381" i="6" s="1"/>
  <c r="I1381" i="6"/>
  <c r="H1382" i="6"/>
  <c r="J1382" i="6" s="1"/>
  <c r="I1382" i="6"/>
  <c r="H1383" i="6"/>
  <c r="J1383" i="6" s="1"/>
  <c r="I1383" i="6"/>
  <c r="H1384" i="6"/>
  <c r="I1384" i="6"/>
  <c r="H1385" i="6"/>
  <c r="J1385" i="6" s="1"/>
  <c r="I1385" i="6"/>
  <c r="H1386" i="6"/>
  <c r="J1386" i="6" s="1"/>
  <c r="I1386" i="6"/>
  <c r="H1387" i="6"/>
  <c r="I1387" i="6"/>
  <c r="H1388" i="6"/>
  <c r="J1388" i="6" s="1"/>
  <c r="I1388" i="6"/>
  <c r="H1389" i="6"/>
  <c r="J1389" i="6" s="1"/>
  <c r="I1389" i="6"/>
  <c r="H1390" i="6"/>
  <c r="J1390" i="6" s="1"/>
  <c r="I1390" i="6"/>
  <c r="H1391" i="6"/>
  <c r="J1391" i="6" s="1"/>
  <c r="I1391" i="6"/>
  <c r="H1392" i="6"/>
  <c r="I1392" i="6"/>
  <c r="H1393" i="6"/>
  <c r="J1393" i="6" s="1"/>
  <c r="I1393" i="6"/>
  <c r="H1394" i="6"/>
  <c r="J1394" i="6" s="1"/>
  <c r="I1394" i="6"/>
  <c r="H1395" i="6"/>
  <c r="J1395" i="6" s="1"/>
  <c r="I1395" i="6"/>
  <c r="H1396" i="6"/>
  <c r="J1396" i="6" s="1"/>
  <c r="I1396" i="6"/>
  <c r="H1397" i="6"/>
  <c r="J1397" i="6" s="1"/>
  <c r="I1397" i="6"/>
  <c r="H1398" i="6"/>
  <c r="J1398" i="6" s="1"/>
  <c r="I1398" i="6"/>
  <c r="H1399" i="6"/>
  <c r="J1399" i="6" s="1"/>
  <c r="I1399" i="6"/>
  <c r="H1400" i="6"/>
  <c r="I1400" i="6"/>
  <c r="H1401" i="6"/>
  <c r="J1401" i="6" s="1"/>
  <c r="I1401" i="6"/>
  <c r="H1402" i="6"/>
  <c r="J1402" i="6" s="1"/>
  <c r="I1402" i="6"/>
  <c r="H1403" i="6"/>
  <c r="J1403" i="6" s="1"/>
  <c r="I1403" i="6"/>
  <c r="H1404" i="6"/>
  <c r="J1404" i="6" s="1"/>
  <c r="I1404" i="6"/>
  <c r="H1405" i="6"/>
  <c r="J1405" i="6" s="1"/>
  <c r="I1405" i="6"/>
  <c r="H1406" i="6"/>
  <c r="J1406" i="6" s="1"/>
  <c r="I1406" i="6"/>
  <c r="H1407" i="6"/>
  <c r="J1407" i="6" s="1"/>
  <c r="I1407" i="6"/>
  <c r="H1408" i="6"/>
  <c r="I1408" i="6"/>
  <c r="H1409" i="6"/>
  <c r="J1409" i="6" s="1"/>
  <c r="I1409" i="6"/>
  <c r="H1410" i="6"/>
  <c r="J1410" i="6" s="1"/>
  <c r="I1410" i="6"/>
  <c r="H1411" i="6"/>
  <c r="J1411" i="6" s="1"/>
  <c r="I1411" i="6"/>
  <c r="H1412" i="6"/>
  <c r="J1412" i="6" s="1"/>
  <c r="I1412" i="6"/>
  <c r="H1413" i="6"/>
  <c r="I1413" i="6"/>
  <c r="H1414" i="6"/>
  <c r="J1414" i="6" s="1"/>
  <c r="I1414" i="6"/>
  <c r="H1415" i="6"/>
  <c r="J1415" i="6" s="1"/>
  <c r="I1415" i="6"/>
  <c r="H1416" i="6"/>
  <c r="I1416" i="6"/>
  <c r="H1417" i="6"/>
  <c r="J1417" i="6" s="1"/>
  <c r="I1417" i="6"/>
  <c r="H1418" i="6"/>
  <c r="J1418" i="6" s="1"/>
  <c r="I1418" i="6"/>
  <c r="H1419" i="6"/>
  <c r="I1419" i="6"/>
  <c r="H1420" i="6"/>
  <c r="J1420" i="6" s="1"/>
  <c r="I1420" i="6"/>
  <c r="H1421" i="6"/>
  <c r="I1421" i="6"/>
  <c r="H1422" i="6"/>
  <c r="J1422" i="6" s="1"/>
  <c r="I1422" i="6"/>
  <c r="H1423" i="6"/>
  <c r="J1423" i="6" s="1"/>
  <c r="I1423" i="6"/>
  <c r="H1424" i="6"/>
  <c r="I1424" i="6"/>
  <c r="H1425" i="6"/>
  <c r="J1425" i="6" s="1"/>
  <c r="I1425" i="6"/>
  <c r="H1426" i="6"/>
  <c r="J1426" i="6" s="1"/>
  <c r="I1426" i="6"/>
  <c r="H1427" i="6"/>
  <c r="I1427" i="6"/>
  <c r="H1428" i="6"/>
  <c r="I1428" i="6"/>
  <c r="H1429" i="6"/>
  <c r="I1429" i="6"/>
  <c r="H1430" i="6"/>
  <c r="J1430" i="6" s="1"/>
  <c r="I1430" i="6"/>
  <c r="H1431" i="6"/>
  <c r="J1431" i="6" s="1"/>
  <c r="I1431" i="6"/>
  <c r="H1432" i="6"/>
  <c r="I1432" i="6"/>
  <c r="H1433" i="6"/>
  <c r="J1433" i="6" s="1"/>
  <c r="I1433" i="6"/>
  <c r="H1434" i="6"/>
  <c r="I1434" i="6"/>
  <c r="H1435" i="6"/>
  <c r="I1435" i="6"/>
  <c r="H1436" i="6"/>
  <c r="J1436" i="6" s="1"/>
  <c r="I1436" i="6"/>
  <c r="H1437" i="6"/>
  <c r="I1437" i="6"/>
  <c r="H1438" i="6"/>
  <c r="J1438" i="6" s="1"/>
  <c r="I1438" i="6"/>
  <c r="H1439" i="6"/>
  <c r="J1439" i="6" s="1"/>
  <c r="I1439" i="6"/>
  <c r="H1440" i="6"/>
  <c r="I1440" i="6"/>
  <c r="H1441" i="6"/>
  <c r="J1441" i="6" s="1"/>
  <c r="I1441" i="6"/>
  <c r="H1442" i="6"/>
  <c r="J1442" i="6" s="1"/>
  <c r="I1442" i="6"/>
  <c r="H1443" i="6"/>
  <c r="I1443" i="6"/>
  <c r="H1444" i="6"/>
  <c r="I1444" i="6"/>
  <c r="H1445" i="6"/>
  <c r="I1445" i="6"/>
  <c r="H1446" i="6"/>
  <c r="J1446" i="6" s="1"/>
  <c r="I1446" i="6"/>
  <c r="H1447" i="6"/>
  <c r="J1447" i="6" s="1"/>
  <c r="I1447" i="6"/>
  <c r="H1448" i="6"/>
  <c r="I1448" i="6"/>
  <c r="H1449" i="6"/>
  <c r="J1449" i="6" s="1"/>
  <c r="I1449" i="6"/>
  <c r="H1450" i="6"/>
  <c r="I1450" i="6"/>
  <c r="H1451" i="6"/>
  <c r="I1451" i="6"/>
  <c r="H1452" i="6"/>
  <c r="J1452" i="6" s="1"/>
  <c r="I1452" i="6"/>
  <c r="H1453" i="6"/>
  <c r="I1453" i="6"/>
  <c r="H1454" i="6"/>
  <c r="J1454" i="6" s="1"/>
  <c r="I1454" i="6"/>
  <c r="H1455" i="6"/>
  <c r="J1455" i="6" s="1"/>
  <c r="I1455" i="6"/>
  <c r="H1456" i="6"/>
  <c r="I1456" i="6"/>
  <c r="H1457" i="6"/>
  <c r="J1457" i="6" s="1"/>
  <c r="I1457" i="6"/>
  <c r="H1458" i="6"/>
  <c r="I1458" i="6"/>
  <c r="H1459" i="6"/>
  <c r="I1459" i="6"/>
  <c r="H1460" i="6"/>
  <c r="I1460" i="6"/>
  <c r="H1461" i="6"/>
  <c r="I1461" i="6"/>
  <c r="H1462" i="6"/>
  <c r="J1462" i="6" s="1"/>
  <c r="I1462" i="6"/>
  <c r="H1463" i="6"/>
  <c r="I1463" i="6"/>
  <c r="H1464" i="6"/>
  <c r="I1464" i="6"/>
  <c r="H1465" i="6"/>
  <c r="J1465" i="6" s="1"/>
  <c r="I1465" i="6"/>
  <c r="H1466" i="6"/>
  <c r="I1466" i="6"/>
  <c r="H1467" i="6"/>
  <c r="I1467" i="6"/>
  <c r="H1468" i="6"/>
  <c r="I1468" i="6"/>
  <c r="H1469" i="6"/>
  <c r="I1469" i="6"/>
  <c r="H1470" i="6"/>
  <c r="J1470" i="6" s="1"/>
  <c r="I1470" i="6"/>
  <c r="H1471" i="6"/>
  <c r="J1471" i="6" s="1"/>
  <c r="I1471" i="6"/>
  <c r="H1472" i="6"/>
  <c r="I1472" i="6"/>
  <c r="H1473" i="6"/>
  <c r="J1473" i="6" s="1"/>
  <c r="I1473" i="6"/>
  <c r="H1474" i="6"/>
  <c r="I1474" i="6"/>
  <c r="H1475" i="6"/>
  <c r="I1475" i="6"/>
  <c r="H1476" i="6"/>
  <c r="J1476" i="6" s="1"/>
  <c r="I1476" i="6"/>
  <c r="H1477" i="6"/>
  <c r="I1477" i="6"/>
  <c r="H1478" i="6"/>
  <c r="J1478" i="6" s="1"/>
  <c r="I1478" i="6"/>
  <c r="H1479" i="6"/>
  <c r="I1479" i="6"/>
  <c r="H1480" i="6"/>
  <c r="I1480" i="6"/>
  <c r="H1481" i="6"/>
  <c r="J1481" i="6" s="1"/>
  <c r="I1481" i="6"/>
  <c r="H1482" i="6"/>
  <c r="I1482" i="6"/>
  <c r="H1483" i="6"/>
  <c r="I1483" i="6"/>
  <c r="H1484" i="6"/>
  <c r="J1484" i="6" s="1"/>
  <c r="I1484" i="6"/>
  <c r="H1485" i="6"/>
  <c r="I1485" i="6"/>
  <c r="H1486" i="6"/>
  <c r="J1486" i="6" s="1"/>
  <c r="I1486" i="6"/>
  <c r="H1487" i="6"/>
  <c r="I1487" i="6"/>
  <c r="H1488" i="6"/>
  <c r="I1488" i="6"/>
  <c r="H1489" i="6"/>
  <c r="I1489" i="6"/>
  <c r="H1490" i="6"/>
  <c r="I1490" i="6"/>
  <c r="H1491" i="6"/>
  <c r="I1491" i="6"/>
  <c r="H1492" i="6"/>
  <c r="I1492" i="6"/>
  <c r="H1493" i="6"/>
  <c r="I1493" i="6"/>
  <c r="H1494" i="6"/>
  <c r="J1494" i="6" s="1"/>
  <c r="I1494" i="6"/>
  <c r="H1495" i="6"/>
  <c r="I1495" i="6"/>
  <c r="H1496" i="6"/>
  <c r="I1496" i="6"/>
  <c r="H1497" i="6"/>
  <c r="J1497" i="6" s="1"/>
  <c r="I1497" i="6"/>
  <c r="H1498" i="6"/>
  <c r="I1498" i="6"/>
  <c r="H1499" i="6"/>
  <c r="I1499" i="6"/>
  <c r="H1500" i="6"/>
  <c r="I1500" i="6"/>
  <c r="H1501" i="6"/>
  <c r="I1501" i="6"/>
  <c r="H1502" i="6"/>
  <c r="I1502" i="6"/>
  <c r="H1503" i="6"/>
  <c r="J1503" i="6" s="1"/>
  <c r="I1503" i="6"/>
  <c r="H1504" i="6"/>
  <c r="I1504" i="6"/>
  <c r="H1505" i="6"/>
  <c r="J1505" i="6" s="1"/>
  <c r="I1505" i="6"/>
  <c r="H1506" i="6"/>
  <c r="I1506" i="6"/>
  <c r="H1507" i="6"/>
  <c r="I1507" i="6"/>
  <c r="H1508" i="6"/>
  <c r="I1508" i="6"/>
  <c r="H1509" i="6"/>
  <c r="I1509" i="6"/>
  <c r="H1510" i="6"/>
  <c r="J1510" i="6" s="1"/>
  <c r="I1510" i="6"/>
  <c r="H1511" i="6"/>
  <c r="I1511" i="6"/>
  <c r="H1512" i="6"/>
  <c r="I1512" i="6"/>
  <c r="H1513" i="6"/>
  <c r="I1513" i="6"/>
  <c r="H1514" i="6"/>
  <c r="I1514" i="6"/>
  <c r="H1515" i="6"/>
  <c r="I1515" i="6"/>
  <c r="H1516" i="6"/>
  <c r="I1516" i="6"/>
  <c r="H1517" i="6"/>
  <c r="I1517" i="6"/>
  <c r="H1518" i="6"/>
  <c r="I1518" i="6"/>
  <c r="H1519" i="6"/>
  <c r="I1519" i="6"/>
  <c r="H1520" i="6"/>
  <c r="I1520" i="6"/>
  <c r="H1521" i="6"/>
  <c r="I1521" i="6"/>
  <c r="H1522" i="6"/>
  <c r="I1522" i="6"/>
  <c r="H1523" i="6"/>
  <c r="I1523" i="6"/>
  <c r="H1524" i="6"/>
  <c r="I1524" i="6"/>
  <c r="H1525" i="6"/>
  <c r="I1525" i="6"/>
  <c r="H1526" i="6"/>
  <c r="J1526" i="6" s="1"/>
  <c r="I1526" i="6"/>
  <c r="H1527" i="6"/>
  <c r="I1527" i="6"/>
  <c r="H1528" i="6"/>
  <c r="I1528" i="6"/>
  <c r="H1529" i="6"/>
  <c r="J1529" i="6" s="1"/>
  <c r="I1529" i="6"/>
  <c r="H1530" i="6"/>
  <c r="I1530" i="6"/>
  <c r="H1531" i="6"/>
  <c r="I1531" i="6"/>
  <c r="H1532" i="6"/>
  <c r="I1532" i="6"/>
  <c r="H1533" i="6"/>
  <c r="I1533" i="6"/>
  <c r="H1534" i="6"/>
  <c r="I1534" i="6"/>
  <c r="H1535" i="6"/>
  <c r="I1535" i="6"/>
  <c r="H1536" i="6"/>
  <c r="I1536" i="6"/>
  <c r="H1537" i="6"/>
  <c r="I1537" i="6"/>
  <c r="H1538" i="6"/>
  <c r="I1538" i="6"/>
  <c r="H1539" i="6"/>
  <c r="I1539" i="6"/>
  <c r="H1540" i="6"/>
  <c r="I1540" i="6"/>
  <c r="H1541" i="6"/>
  <c r="I1541" i="6"/>
  <c r="H1542" i="6"/>
  <c r="I1542" i="6"/>
  <c r="H1543" i="6"/>
  <c r="I1543" i="6"/>
  <c r="H1544" i="6"/>
  <c r="I1544" i="6"/>
  <c r="H1545" i="6"/>
  <c r="I1545" i="6"/>
  <c r="H1546" i="6"/>
  <c r="I1546" i="6"/>
  <c r="H1547" i="6"/>
  <c r="I1547" i="6"/>
  <c r="H1548" i="6"/>
  <c r="I1548" i="6"/>
  <c r="H1549" i="6"/>
  <c r="I1549" i="6"/>
  <c r="H1550" i="6"/>
  <c r="I1550" i="6"/>
  <c r="H1551" i="6"/>
  <c r="I1551" i="6"/>
  <c r="H1552" i="6"/>
  <c r="I1552" i="6"/>
  <c r="H1553" i="6"/>
  <c r="I1553" i="6"/>
  <c r="H1554" i="6"/>
  <c r="I1554" i="6"/>
  <c r="H1555" i="6"/>
  <c r="I1555" i="6"/>
  <c r="H1556" i="6"/>
  <c r="I1556" i="6"/>
  <c r="H1557" i="6"/>
  <c r="I1557" i="6"/>
  <c r="H1558" i="6"/>
  <c r="I1558" i="6"/>
  <c r="H1559" i="6"/>
  <c r="I1559" i="6"/>
  <c r="H1560" i="6"/>
  <c r="I1560" i="6"/>
  <c r="H1561" i="6"/>
  <c r="I1561" i="6"/>
  <c r="H1562" i="6"/>
  <c r="I1562" i="6"/>
  <c r="H1563" i="6"/>
  <c r="I1563" i="6"/>
  <c r="H1564" i="6"/>
  <c r="I1564" i="6"/>
  <c r="H1565" i="6"/>
  <c r="I1565" i="6"/>
  <c r="H1566" i="6"/>
  <c r="I1566" i="6"/>
  <c r="H1567" i="6"/>
  <c r="I1567" i="6"/>
  <c r="H1568" i="6"/>
  <c r="I1568" i="6"/>
  <c r="H1569" i="6"/>
  <c r="I1569" i="6"/>
  <c r="H1570" i="6"/>
  <c r="I1570" i="6"/>
  <c r="H1571" i="6"/>
  <c r="I1571" i="6"/>
  <c r="H1572" i="6"/>
  <c r="I1572" i="6"/>
  <c r="H1573" i="6"/>
  <c r="I1573" i="6"/>
  <c r="H1574" i="6"/>
  <c r="I1574" i="6"/>
  <c r="H1575" i="6"/>
  <c r="I1575" i="6"/>
  <c r="H1576" i="6"/>
  <c r="I1576" i="6"/>
  <c r="H1577" i="6"/>
  <c r="I1577" i="6"/>
  <c r="H1578" i="6"/>
  <c r="I1578" i="6"/>
  <c r="H1579" i="6"/>
  <c r="I1579" i="6"/>
  <c r="H1580" i="6"/>
  <c r="I1580" i="6"/>
  <c r="H1581" i="6"/>
  <c r="I1581" i="6"/>
  <c r="H1582" i="6"/>
  <c r="I1582" i="6"/>
  <c r="H1583" i="6"/>
  <c r="I1583" i="6"/>
  <c r="H1584" i="6"/>
  <c r="I1584" i="6"/>
  <c r="H1585" i="6"/>
  <c r="I1585" i="6"/>
  <c r="H1586" i="6"/>
  <c r="I1586" i="6"/>
  <c r="H1587" i="6"/>
  <c r="I1587" i="6"/>
  <c r="H1588" i="6"/>
  <c r="I1588" i="6"/>
  <c r="H1589" i="6"/>
  <c r="I1589" i="6"/>
  <c r="H1590" i="6"/>
  <c r="I1590" i="6"/>
  <c r="H1591" i="6"/>
  <c r="I1591" i="6"/>
  <c r="H1592" i="6"/>
  <c r="I1592" i="6"/>
  <c r="H1593" i="6"/>
  <c r="I1593" i="6"/>
  <c r="H1594" i="6"/>
  <c r="I1594" i="6"/>
  <c r="H1595" i="6"/>
  <c r="I1595" i="6"/>
  <c r="H1596" i="6"/>
  <c r="I1596" i="6"/>
  <c r="H1597" i="6"/>
  <c r="I1597" i="6"/>
  <c r="J1460" i="6"/>
  <c r="J1026" i="6"/>
  <c r="J1018" i="6"/>
  <c r="J1006" i="6"/>
  <c r="J1003" i="6"/>
  <c r="J998" i="6"/>
  <c r="J991" i="6"/>
  <c r="J990" i="6"/>
  <c r="J982" i="6"/>
  <c r="J979" i="6"/>
  <c r="J978" i="6"/>
  <c r="J977" i="6"/>
  <c r="J974" i="6"/>
  <c r="J973" i="6"/>
  <c r="J971" i="6"/>
  <c r="J970" i="6"/>
  <c r="J967" i="6"/>
  <c r="J966" i="6"/>
  <c r="J962" i="6"/>
  <c r="J961" i="6"/>
  <c r="J960" i="6"/>
  <c r="J959" i="6"/>
  <c r="J958" i="6"/>
  <c r="J957" i="6"/>
  <c r="J954" i="6"/>
  <c r="J953" i="6"/>
  <c r="J952" i="6"/>
  <c r="J951" i="6"/>
  <c r="J950" i="6"/>
  <c r="J949" i="6"/>
  <c r="J948" i="6"/>
  <c r="J946" i="6"/>
  <c r="J945" i="6"/>
  <c r="J944" i="6"/>
  <c r="J943" i="6"/>
  <c r="J942" i="6"/>
  <c r="J941" i="6"/>
  <c r="J940" i="6"/>
  <c r="J938" i="6"/>
  <c r="J937" i="6"/>
  <c r="J936" i="6"/>
  <c r="J935" i="6"/>
  <c r="J934" i="6"/>
  <c r="J933" i="6"/>
  <c r="J932" i="6"/>
  <c r="J930" i="6"/>
  <c r="J929" i="6"/>
  <c r="J928" i="6"/>
  <c r="J927" i="6"/>
  <c r="J926" i="6"/>
  <c r="J925" i="6"/>
  <c r="J924" i="6"/>
  <c r="J923" i="6"/>
  <c r="J922" i="6"/>
  <c r="J921" i="6"/>
  <c r="J920" i="6"/>
  <c r="J919" i="6"/>
  <c r="J918" i="6"/>
  <c r="J917" i="6"/>
  <c r="J916" i="6"/>
  <c r="J915" i="6"/>
  <c r="J914" i="6"/>
  <c r="J913" i="6"/>
  <c r="J912" i="6"/>
  <c r="J911" i="6"/>
  <c r="J910" i="6"/>
  <c r="J909" i="6"/>
  <c r="J908" i="6"/>
  <c r="J907" i="6"/>
  <c r="J906" i="6"/>
  <c r="J905" i="6"/>
  <c r="J904" i="6"/>
  <c r="J903" i="6"/>
  <c r="J902" i="6"/>
  <c r="J901" i="6"/>
  <c r="J900" i="6"/>
  <c r="J899" i="6"/>
  <c r="J898" i="6"/>
  <c r="J897" i="6"/>
  <c r="J896" i="6"/>
  <c r="J895" i="6"/>
  <c r="J894" i="6"/>
  <c r="J893" i="6"/>
  <c r="J892" i="6"/>
  <c r="J891" i="6"/>
  <c r="J890" i="6"/>
  <c r="J889" i="6"/>
  <c r="J888" i="6"/>
  <c r="J887" i="6"/>
  <c r="J886" i="6"/>
  <c r="J885" i="6"/>
  <c r="J884" i="6"/>
  <c r="J883" i="6"/>
  <c r="J882" i="6"/>
  <c r="J881" i="6"/>
  <c r="J880" i="6"/>
  <c r="J879" i="6"/>
  <c r="J878" i="6"/>
  <c r="J877" i="6"/>
  <c r="J876" i="6"/>
  <c r="J875" i="6"/>
  <c r="J874" i="6"/>
  <c r="J873" i="6"/>
  <c r="J872" i="6"/>
  <c r="J871" i="6"/>
  <c r="J870" i="6"/>
  <c r="J869" i="6"/>
  <c r="J868" i="6"/>
  <c r="J867" i="6"/>
  <c r="J866" i="6"/>
  <c r="J865" i="6"/>
  <c r="J864" i="6"/>
  <c r="J863" i="6"/>
  <c r="J862" i="6"/>
  <c r="J861" i="6"/>
  <c r="J860" i="6"/>
  <c r="J859" i="6"/>
  <c r="J858" i="6"/>
  <c r="J857" i="6"/>
  <c r="J856" i="6"/>
  <c r="J855" i="6"/>
  <c r="J854" i="6"/>
  <c r="J853" i="6"/>
  <c r="J852" i="6"/>
  <c r="J851" i="6"/>
  <c r="J850" i="6"/>
  <c r="J849" i="6"/>
  <c r="J848" i="6"/>
  <c r="J847" i="6"/>
  <c r="J846" i="6"/>
  <c r="J845" i="6"/>
  <c r="J844" i="6"/>
  <c r="J843" i="6"/>
  <c r="J842" i="6"/>
  <c r="J841" i="6"/>
  <c r="J840" i="6"/>
  <c r="J839" i="6"/>
  <c r="J838" i="6"/>
  <c r="J837" i="6"/>
  <c r="J836" i="6"/>
  <c r="J835" i="6"/>
  <c r="J834" i="6"/>
  <c r="J833" i="6"/>
  <c r="J832" i="6"/>
  <c r="J831" i="6"/>
  <c r="J830" i="6"/>
  <c r="J829" i="6"/>
  <c r="J828" i="6"/>
  <c r="J827" i="6"/>
  <c r="J826" i="6"/>
  <c r="J825" i="6"/>
  <c r="J824" i="6"/>
  <c r="J823" i="6"/>
  <c r="J822" i="6"/>
  <c r="J821" i="6"/>
  <c r="J820" i="6"/>
  <c r="J819" i="6"/>
  <c r="J818" i="6"/>
  <c r="J817" i="6"/>
  <c r="J816" i="6"/>
  <c r="J815" i="6"/>
  <c r="J814" i="6"/>
  <c r="J813" i="6"/>
  <c r="J812" i="6"/>
  <c r="J811" i="6"/>
  <c r="J810" i="6"/>
  <c r="J809" i="6"/>
  <c r="J808" i="6"/>
  <c r="J807" i="6"/>
  <c r="J806" i="6"/>
  <c r="J805" i="6"/>
  <c r="J804" i="6"/>
  <c r="J803" i="6"/>
  <c r="J802" i="6"/>
  <c r="J801" i="6"/>
  <c r="J800" i="6"/>
  <c r="J799" i="6"/>
  <c r="J798" i="6"/>
  <c r="J797" i="6"/>
  <c r="J796" i="6"/>
  <c r="J795" i="6"/>
  <c r="J794" i="6"/>
  <c r="J793" i="6"/>
  <c r="J792" i="6"/>
  <c r="J791" i="6"/>
  <c r="J790" i="6"/>
  <c r="J789" i="6"/>
  <c r="J788" i="6"/>
  <c r="J787" i="6"/>
  <c r="J786" i="6"/>
  <c r="J785" i="6"/>
  <c r="J784" i="6"/>
  <c r="J783" i="6"/>
  <c r="J782" i="6"/>
  <c r="J781" i="6"/>
  <c r="J780" i="6"/>
  <c r="J779" i="6"/>
  <c r="J778" i="6"/>
  <c r="J777" i="6"/>
  <c r="J776" i="6"/>
  <c r="J775" i="6"/>
  <c r="J774" i="6"/>
  <c r="J773" i="6"/>
  <c r="J772" i="6"/>
  <c r="J771" i="6"/>
  <c r="J770" i="6"/>
  <c r="J769" i="6"/>
  <c r="J768" i="6"/>
  <c r="J767" i="6"/>
  <c r="J766" i="6"/>
  <c r="J765" i="6"/>
  <c r="J764" i="6"/>
  <c r="J763" i="6"/>
  <c r="J762" i="6"/>
  <c r="J761" i="6"/>
  <c r="J760" i="6"/>
  <c r="J759" i="6"/>
  <c r="J758" i="6"/>
  <c r="J757" i="6"/>
  <c r="J756" i="6"/>
  <c r="J755" i="6"/>
  <c r="J754" i="6"/>
  <c r="J753" i="6"/>
  <c r="J752" i="6"/>
  <c r="J751" i="6"/>
  <c r="J750" i="6"/>
  <c r="J749" i="6"/>
  <c r="J748" i="6"/>
  <c r="J747" i="6"/>
  <c r="J746" i="6"/>
  <c r="J745" i="6"/>
  <c r="J744" i="6"/>
  <c r="J743" i="6"/>
  <c r="J742" i="6"/>
  <c r="J741" i="6"/>
  <c r="J740" i="6"/>
  <c r="J739" i="6"/>
  <c r="J738" i="6"/>
  <c r="J737" i="6"/>
  <c r="J736" i="6"/>
  <c r="J735" i="6"/>
  <c r="J734" i="6"/>
  <c r="J733" i="6"/>
  <c r="J732" i="6"/>
  <c r="J731" i="6"/>
  <c r="J730" i="6"/>
  <c r="J729" i="6"/>
  <c r="J728" i="6"/>
  <c r="J727" i="6"/>
  <c r="J726" i="6"/>
  <c r="J725" i="6"/>
  <c r="J724" i="6"/>
  <c r="J723" i="6"/>
  <c r="J722" i="6"/>
  <c r="J721" i="6"/>
  <c r="J720" i="6"/>
  <c r="J719" i="6"/>
  <c r="J718" i="6"/>
  <c r="J717" i="6"/>
  <c r="J716" i="6"/>
  <c r="J715" i="6"/>
  <c r="J714" i="6"/>
  <c r="J713" i="6"/>
  <c r="J712" i="6"/>
  <c r="J711" i="6"/>
  <c r="J710" i="6"/>
  <c r="J709" i="6"/>
  <c r="J708" i="6"/>
  <c r="J707" i="6"/>
  <c r="J706" i="6"/>
  <c r="J705" i="6"/>
  <c r="J704" i="6"/>
  <c r="J703" i="6"/>
  <c r="J702" i="6"/>
  <c r="J701" i="6"/>
  <c r="J700" i="6"/>
  <c r="J699" i="6"/>
  <c r="J698" i="6"/>
  <c r="J697" i="6"/>
  <c r="J696" i="6"/>
  <c r="J695" i="6"/>
  <c r="J694" i="6"/>
  <c r="J693" i="6"/>
  <c r="J692" i="6"/>
  <c r="J691" i="6"/>
  <c r="J690" i="6"/>
  <c r="J689" i="6"/>
  <c r="J688" i="6"/>
  <c r="J687" i="6"/>
  <c r="J686" i="6"/>
  <c r="J685" i="6"/>
  <c r="J684" i="6"/>
  <c r="J683" i="6"/>
  <c r="J682" i="6"/>
  <c r="J681" i="6"/>
  <c r="J680" i="6"/>
  <c r="J679" i="6"/>
  <c r="J678" i="6"/>
  <c r="J677" i="6"/>
  <c r="J676" i="6"/>
  <c r="J675" i="6"/>
  <c r="J674" i="6"/>
  <c r="J673" i="6"/>
  <c r="J672" i="6"/>
  <c r="J671" i="6"/>
  <c r="J670" i="6"/>
  <c r="J669" i="6"/>
  <c r="J668" i="6"/>
  <c r="J667" i="6"/>
  <c r="J666" i="6"/>
  <c r="J665" i="6"/>
  <c r="J664" i="6"/>
  <c r="J663" i="6"/>
  <c r="J662" i="6"/>
  <c r="J661" i="6"/>
  <c r="J660" i="6"/>
  <c r="J659" i="6"/>
  <c r="J658" i="6"/>
  <c r="J657" i="6"/>
  <c r="J656" i="6"/>
  <c r="J655" i="6"/>
  <c r="J654" i="6"/>
  <c r="J653" i="6"/>
  <c r="J652" i="6"/>
  <c r="J651" i="6"/>
  <c r="J650" i="6"/>
  <c r="J649" i="6"/>
  <c r="J648" i="6"/>
  <c r="J647" i="6"/>
  <c r="J646" i="6"/>
  <c r="J645" i="6"/>
  <c r="J644" i="6"/>
  <c r="J643" i="6"/>
  <c r="J642" i="6"/>
  <c r="J641" i="6"/>
  <c r="J640" i="6"/>
  <c r="J639" i="6"/>
  <c r="J638" i="6"/>
  <c r="J637" i="6"/>
  <c r="J636" i="6"/>
  <c r="J635" i="6"/>
  <c r="J634" i="6"/>
  <c r="J633" i="6"/>
  <c r="J632" i="6"/>
  <c r="J631" i="6"/>
  <c r="J630" i="6"/>
  <c r="J629" i="6"/>
  <c r="J628" i="6"/>
  <c r="J627" i="6"/>
  <c r="J626" i="6"/>
  <c r="J625" i="6"/>
  <c r="J624" i="6"/>
  <c r="J623" i="6"/>
  <c r="J622" i="6"/>
  <c r="J621" i="6"/>
  <c r="J620" i="6"/>
  <c r="J619" i="6"/>
  <c r="J618" i="6"/>
  <c r="J617" i="6"/>
  <c r="J616" i="6"/>
  <c r="J615" i="6"/>
  <c r="J614" i="6"/>
  <c r="J613" i="6"/>
  <c r="J612" i="6"/>
  <c r="J611" i="6"/>
  <c r="J610" i="6"/>
  <c r="J609" i="6"/>
  <c r="J608" i="6"/>
  <c r="J607" i="6"/>
  <c r="J606" i="6"/>
  <c r="J605" i="6"/>
  <c r="J604" i="6"/>
  <c r="J603" i="6"/>
  <c r="J602" i="6"/>
  <c r="J601" i="6"/>
  <c r="J600" i="6"/>
  <c r="J599" i="6"/>
  <c r="J598" i="6"/>
  <c r="J597" i="6"/>
  <c r="J596" i="6"/>
  <c r="J595" i="6"/>
  <c r="J594" i="6"/>
  <c r="J593" i="6"/>
  <c r="J592" i="6"/>
  <c r="J591" i="6"/>
  <c r="J590" i="6"/>
  <c r="J589" i="6"/>
  <c r="J588" i="6"/>
  <c r="J587" i="6"/>
  <c r="J586" i="6"/>
  <c r="J585" i="6"/>
  <c r="J584" i="6"/>
  <c r="J583" i="6"/>
  <c r="J582" i="6"/>
  <c r="J581" i="6"/>
  <c r="J580" i="6"/>
  <c r="J579" i="6"/>
  <c r="J578" i="6"/>
  <c r="J577" i="6"/>
  <c r="J576" i="6"/>
  <c r="J575" i="6"/>
  <c r="J574" i="6"/>
  <c r="J573" i="6"/>
  <c r="J572" i="6"/>
  <c r="J571" i="6"/>
  <c r="J570" i="6"/>
  <c r="J569" i="6"/>
  <c r="J568" i="6"/>
  <c r="J567" i="6"/>
  <c r="J566" i="6"/>
  <c r="J565" i="6"/>
  <c r="J564" i="6"/>
  <c r="J563" i="6"/>
  <c r="J562" i="6"/>
  <c r="J561" i="6"/>
  <c r="J560" i="6"/>
  <c r="J559" i="6"/>
  <c r="J558" i="6"/>
  <c r="J557" i="6"/>
  <c r="J556" i="6"/>
  <c r="J555" i="6"/>
  <c r="J554" i="6"/>
  <c r="J553" i="6"/>
  <c r="J552" i="6"/>
  <c r="J551" i="6"/>
  <c r="J550" i="6"/>
  <c r="J549" i="6"/>
  <c r="J548" i="6"/>
  <c r="J547" i="6"/>
  <c r="J546" i="6"/>
  <c r="J545" i="6"/>
  <c r="J544" i="6"/>
  <c r="J543" i="6"/>
  <c r="J542" i="6"/>
  <c r="J541" i="6"/>
  <c r="J540" i="6"/>
  <c r="J539" i="6"/>
  <c r="J538" i="6"/>
  <c r="J537" i="6"/>
  <c r="J536" i="6"/>
  <c r="J535" i="6"/>
  <c r="J534" i="6"/>
  <c r="J533" i="6"/>
  <c r="J532" i="6"/>
  <c r="J531" i="6"/>
  <c r="J530" i="6"/>
  <c r="J529" i="6"/>
  <c r="J528" i="6"/>
  <c r="J527" i="6"/>
  <c r="J526" i="6"/>
  <c r="J525" i="6"/>
  <c r="J524" i="6"/>
  <c r="J523" i="6"/>
  <c r="J522" i="6"/>
  <c r="J521" i="6"/>
  <c r="J520" i="6"/>
  <c r="J519" i="6"/>
  <c r="J518" i="6"/>
  <c r="J517" i="6"/>
  <c r="J516" i="6"/>
  <c r="J515" i="6"/>
  <c r="J514" i="6"/>
  <c r="J513" i="6"/>
  <c r="J512" i="6"/>
  <c r="J511" i="6"/>
  <c r="J510" i="6"/>
  <c r="J509" i="6"/>
  <c r="J508" i="6"/>
  <c r="J507" i="6"/>
  <c r="J506" i="6"/>
  <c r="J505" i="6"/>
  <c r="J504" i="6"/>
  <c r="J503" i="6"/>
  <c r="J502" i="6"/>
  <c r="J501" i="6"/>
  <c r="J500" i="6"/>
  <c r="J499" i="6"/>
  <c r="J498" i="6"/>
  <c r="J497" i="6"/>
  <c r="J496" i="6"/>
  <c r="J495" i="6"/>
  <c r="J494" i="6"/>
  <c r="J493" i="6"/>
  <c r="J492" i="6"/>
  <c r="J491" i="6"/>
  <c r="J490" i="6"/>
  <c r="J489" i="6"/>
  <c r="J488" i="6"/>
  <c r="J487" i="6"/>
  <c r="J486" i="6"/>
  <c r="J485" i="6"/>
  <c r="J484" i="6"/>
  <c r="J483" i="6"/>
  <c r="J482" i="6"/>
  <c r="J481" i="6"/>
  <c r="J480" i="6"/>
  <c r="J479" i="6"/>
  <c r="J478" i="6"/>
  <c r="J477" i="6"/>
  <c r="J476" i="6"/>
  <c r="J475" i="6"/>
  <c r="J474" i="6"/>
  <c r="J473" i="6"/>
  <c r="J472" i="6"/>
  <c r="J471" i="6"/>
  <c r="J470" i="6"/>
  <c r="J469" i="6"/>
  <c r="J468" i="6"/>
  <c r="J467" i="6"/>
  <c r="J466" i="6"/>
  <c r="J465" i="6"/>
  <c r="J464" i="6"/>
  <c r="J463" i="6"/>
  <c r="J462" i="6"/>
  <c r="J461" i="6"/>
  <c r="J460" i="6"/>
  <c r="J459" i="6"/>
  <c r="J458" i="6"/>
  <c r="J457" i="6"/>
  <c r="J456" i="6"/>
  <c r="J455" i="6"/>
  <c r="J454" i="6"/>
  <c r="J453" i="6"/>
  <c r="J452" i="6"/>
  <c r="J451" i="6"/>
  <c r="J450" i="6"/>
  <c r="J449" i="6"/>
  <c r="J448" i="6"/>
  <c r="J447" i="6"/>
  <c r="J446" i="6"/>
  <c r="J445" i="6"/>
  <c r="J444" i="6"/>
  <c r="J443" i="6"/>
  <c r="J442" i="6"/>
  <c r="J441" i="6"/>
  <c r="J440" i="6"/>
  <c r="J439" i="6"/>
  <c r="J438" i="6"/>
  <c r="J437" i="6"/>
  <c r="J436" i="6"/>
  <c r="J435" i="6"/>
  <c r="J434" i="6"/>
  <c r="J433" i="6"/>
  <c r="J432" i="6"/>
  <c r="J431" i="6"/>
  <c r="J430" i="6"/>
  <c r="J429" i="6"/>
  <c r="J428" i="6"/>
  <c r="J427" i="6"/>
  <c r="J426" i="6"/>
  <c r="J425" i="6"/>
  <c r="J424" i="6"/>
  <c r="J423" i="6"/>
  <c r="J422" i="6"/>
  <c r="J421" i="6"/>
  <c r="J420" i="6"/>
  <c r="J419" i="6"/>
  <c r="J418" i="6"/>
  <c r="J417" i="6"/>
  <c r="J416" i="6"/>
  <c r="J415" i="6"/>
  <c r="J414" i="6"/>
  <c r="J413" i="6"/>
  <c r="J412" i="6"/>
  <c r="J411" i="6"/>
  <c r="J410" i="6"/>
  <c r="J409" i="6"/>
  <c r="J408" i="6"/>
  <c r="J407" i="6"/>
  <c r="J406" i="6"/>
  <c r="J405" i="6"/>
  <c r="J404" i="6"/>
  <c r="J403" i="6"/>
  <c r="J402" i="6"/>
  <c r="J401" i="6"/>
  <c r="J400" i="6"/>
  <c r="J399" i="6"/>
  <c r="J398" i="6"/>
  <c r="J397" i="6"/>
  <c r="J396" i="6"/>
  <c r="J395" i="6"/>
  <c r="J394" i="6"/>
  <c r="J393" i="6"/>
  <c r="J392" i="6"/>
  <c r="J391" i="6"/>
  <c r="J390" i="6"/>
  <c r="J389" i="6"/>
  <c r="J388" i="6"/>
  <c r="J387" i="6"/>
  <c r="J386" i="6"/>
  <c r="J385" i="6"/>
  <c r="J384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I2" i="6"/>
  <c r="H2" i="6"/>
  <c r="J1466" i="6" l="1"/>
  <c r="J1434" i="6"/>
  <c r="J1597" i="6"/>
  <c r="J1569" i="6"/>
  <c r="J1492" i="6"/>
  <c r="J1468" i="6"/>
  <c r="J1444" i="6"/>
  <c r="J1428" i="6"/>
  <c r="J1561" i="6"/>
  <c r="J1553" i="6"/>
  <c r="J1545" i="6"/>
  <c r="J1521" i="6"/>
  <c r="J1513" i="6"/>
  <c r="J1489" i="6"/>
  <c r="J1419" i="6"/>
  <c r="J1547" i="6"/>
  <c r="J1531" i="6"/>
  <c r="J1523" i="6"/>
  <c r="J1515" i="6"/>
  <c r="J1507" i="6"/>
  <c r="J1499" i="6"/>
  <c r="J1491" i="6"/>
  <c r="J1483" i="6"/>
  <c r="J1475" i="6"/>
  <c r="J1467" i="6"/>
  <c r="J1459" i="6"/>
  <c r="J1451" i="6"/>
  <c r="J1443" i="6"/>
  <c r="J1435" i="6"/>
  <c r="J1427" i="6"/>
  <c r="J1387" i="6"/>
  <c r="J1539" i="6"/>
  <c r="J1555" i="6"/>
  <c r="J1579" i="6"/>
  <c r="J1563" i="6"/>
  <c r="J1541" i="6"/>
  <c r="J1533" i="6"/>
  <c r="J1437" i="6"/>
  <c r="J1429" i="6"/>
  <c r="J1421" i="6"/>
  <c r="J1413" i="6"/>
  <c r="J1571" i="6"/>
  <c r="J1487" i="6"/>
  <c r="J1502" i="6"/>
  <c r="J1400" i="6"/>
  <c r="J1392" i="6"/>
  <c r="J1474" i="6"/>
  <c r="J1450" i="6"/>
  <c r="J1535" i="6"/>
  <c r="J1463" i="6"/>
  <c r="J1537" i="6"/>
  <c r="J1472" i="6"/>
  <c r="J1464" i="6"/>
  <c r="J1456" i="6"/>
  <c r="J1448" i="6"/>
  <c r="J1440" i="6"/>
  <c r="J1424" i="6"/>
  <c r="J1416" i="6"/>
  <c r="J1408" i="6"/>
  <c r="J1384" i="6"/>
  <c r="J1376" i="6"/>
  <c r="J1368" i="6"/>
  <c r="J1360" i="6"/>
  <c r="J1352" i="6"/>
  <c r="J1344" i="6"/>
  <c r="J1518" i="6"/>
  <c r="J1511" i="6"/>
  <c r="J1490" i="6"/>
  <c r="J1524" i="6"/>
  <c r="J1516" i="6"/>
  <c r="J1508" i="6"/>
  <c r="J1500" i="6"/>
  <c r="J1595" i="6"/>
  <c r="J1587" i="6"/>
  <c r="J1559" i="6"/>
  <c r="J1495" i="6"/>
  <c r="J1479" i="6"/>
  <c r="J1458" i="6"/>
  <c r="J1504" i="6"/>
  <c r="J1496" i="6"/>
  <c r="J1488" i="6"/>
  <c r="J1517" i="6"/>
  <c r="J1485" i="6"/>
  <c r="J1477" i="6"/>
  <c r="J1469" i="6"/>
  <c r="J1461" i="6"/>
  <c r="J1453" i="6"/>
  <c r="J1583" i="6"/>
  <c r="J1567" i="6"/>
  <c r="J1585" i="6"/>
  <c r="J1577" i="6"/>
  <c r="J1480" i="6"/>
  <c r="J1432" i="6"/>
  <c r="J1581" i="6"/>
  <c r="J1557" i="6"/>
  <c r="J1501" i="6"/>
  <c r="J1575" i="6"/>
  <c r="J1519" i="6"/>
  <c r="J2" i="6"/>
  <c r="J1589" i="6"/>
  <c r="J1591" i="6"/>
  <c r="J1525" i="6"/>
  <c r="J1590" i="6"/>
  <c r="J1582" i="6"/>
  <c r="J1574" i="6"/>
  <c r="J1566" i="6"/>
  <c r="J1558" i="6"/>
  <c r="J1550" i="6"/>
  <c r="J1542" i="6"/>
  <c r="J1534" i="6"/>
  <c r="J1509" i="6"/>
  <c r="J1493" i="6"/>
  <c r="J1482" i="6"/>
  <c r="J1445" i="6"/>
  <c r="J1549" i="6"/>
  <c r="J1565" i="6"/>
  <c r="J1527" i="6"/>
  <c r="J1573" i="6"/>
  <c r="J1551" i="6"/>
  <c r="J1543" i="6"/>
  <c r="J1593" i="6"/>
  <c r="J1592" i="6"/>
  <c r="J1528" i="6"/>
  <c r="J1588" i="6"/>
  <c r="J1580" i="6"/>
  <c r="J1568" i="6"/>
  <c r="J1576" i="6"/>
  <c r="J1544" i="6"/>
  <c r="J1560" i="6"/>
  <c r="J1584" i="6"/>
  <c r="J1552" i="6"/>
  <c r="J1520" i="6"/>
  <c r="J1594" i="6"/>
  <c r="J1586" i="6"/>
  <c r="J1578" i="6"/>
  <c r="J1570" i="6"/>
  <c r="J1562" i="6"/>
  <c r="J1554" i="6"/>
  <c r="J1546" i="6"/>
  <c r="J1538" i="6"/>
  <c r="J1530" i="6"/>
  <c r="J1522" i="6"/>
  <c r="J1514" i="6"/>
  <c r="J1506" i="6"/>
  <c r="J1498" i="6"/>
  <c r="J1512" i="6"/>
  <c r="J1536" i="6"/>
  <c r="J1596" i="6"/>
  <c r="J1572" i="6"/>
  <c r="J1564" i="6"/>
  <c r="J1556" i="6"/>
  <c r="J1548" i="6"/>
  <c r="J1540" i="6"/>
  <c r="J153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<sst xmlns="http://schemas.openxmlformats.org/spreadsheetml/2006/main" count="26138" uniqueCount="2686">
  <si>
    <t>regnum</t>
  </si>
  <si>
    <t>sign_date</t>
  </si>
  <si>
    <t>product_description</t>
  </si>
  <si>
    <t>okpd2</t>
  </si>
  <si>
    <t>okpd</t>
  </si>
  <si>
    <t>okpd_name</t>
  </si>
  <si>
    <t>single_price</t>
  </si>
  <si>
    <t>okei</t>
  </si>
  <si>
    <t>product_sum</t>
  </si>
  <si>
    <t>quantity</t>
  </si>
  <si>
    <t>customer_name</t>
  </si>
  <si>
    <t>customer_inn</t>
  </si>
  <si>
    <t>customer_kpp</t>
  </si>
  <si>
    <t>1st_supp_name</t>
  </si>
  <si>
    <t>1st_supp_inn</t>
  </si>
  <si>
    <t>1st_supp_kpp</t>
  </si>
  <si>
    <t>num_suppliers</t>
  </si>
  <si>
    <t>contract_price</t>
  </si>
  <si>
    <t>currency</t>
  </si>
  <si>
    <t>region_name</t>
  </si>
  <si>
    <t>contract_stage</t>
  </si>
  <si>
    <t>fz</t>
  </si>
  <si>
    <t>Оказание услуг в области информационных технологий (усовершенствование и сопровождение автоматизированной информационной системы «Информационное сопровождение застрахованных лиц» для нужд ТФОМС РК)</t>
  </si>
  <si>
    <t>62.02.20.110</t>
  </si>
  <si>
    <t>Услуги по планированию и проектированию компьютерных систем</t>
  </si>
  <si>
    <t>-</t>
  </si>
  <si>
    <t>усл. ед</t>
  </si>
  <si>
    <t>1</t>
  </si>
  <si>
    <t>ТЕРРИТОРИАЛЬНЫЙ ФОНД ОБЯЗАТЕЛЬНОГО МЕДИЦИНСКОГО СТРАХОВАНИЯ РЕСПУБЛИКИ КАРЕЛИЯ</t>
  </si>
  <si>
    <t>1001040054</t>
  </si>
  <si>
    <t>100101001</t>
  </si>
  <si>
    <t>ЗАКРЫТОЕ АКЦИОНЕРНОЕ ОБЩЕСТВО "ВИТАКОР"</t>
  </si>
  <si>
    <t>1655178822</t>
  </si>
  <si>
    <t>165501001</t>
  </si>
  <si>
    <t>Российский рубль</t>
  </si>
  <si>
    <t>Республика Карелия</t>
  </si>
  <si>
    <t>Исполнение завершено</t>
  </si>
  <si>
    <t>44</t>
  </si>
  <si>
    <t>Услуги по предоставлению лицензий на право использовать компьютерное программное обеспечение</t>
  </si>
  <si>
    <t>шт</t>
  </si>
  <si>
    <t>ТЕРРИТОРИАЛЬНЫЙ ФОНД ОБЯЗАТЕЛЬНОГО МЕДИЦИНСКОГО СТРАХОВАНИЯ МУРМАНСКОЙ ОБЛАСТИ</t>
  </si>
  <si>
    <t>5192160029</t>
  </si>
  <si>
    <t>519001001</t>
  </si>
  <si>
    <t>Мурманская область</t>
  </si>
  <si>
    <t>Услуги по модернизации автоматизированной информационной системы "Медэксперт ТФОМС"</t>
  </si>
  <si>
    <t>62.01.11.000</t>
  </si>
  <si>
    <t>Услуги по проектированию и разработке информационных технологий для прикладных задач и тестированию программного обеспечения</t>
  </si>
  <si>
    <t>ТЕРРИТОРИАЛЬНЫЙ ФОНД ОБЯЗАТЕЛЬНОГО МЕДИЦИНСКОГО СТРАХОВАНИЯ ПСКОВСКОЙ ОБЛАСТИ</t>
  </si>
  <si>
    <t>6027025765</t>
  </si>
  <si>
    <t>602701001</t>
  </si>
  <si>
    <t>Псковская область</t>
  </si>
  <si>
    <t>Оказание услуг по доработке автоматизированной информационной системы «Информационное сопровождение застрахованных лиц» для нужд ТФОМС РК</t>
  </si>
  <si>
    <t>Услуги по сопровождению компьютерных систем</t>
  </si>
  <si>
    <t>62.03.12.130</t>
  </si>
  <si>
    <t>ТЕРРИТОРИАЛЬНЫЙ ФОНД ОБЯЗАТЕЛЬНОГО МЕДИЦИНСКОГО СТРАХОВАНИЯ КОСТРОМСКОЙ ОБЛАСТИ</t>
  </si>
  <si>
    <t>4401017094</t>
  </si>
  <si>
    <t>440101001</t>
  </si>
  <si>
    <t>Костромская область</t>
  </si>
  <si>
    <t>Разработка модулей для контрольно-ревизионного отдела и отдела ОМС ТФОМС Ульяновской области</t>
  </si>
  <si>
    <t>ТЕРРИТОРИАЛЬНЫЙ ФОНД ОБЯЗАТЕЛЬНОГО МЕДИЦИНСКОГО СТРАХОВАНИЯ  УЛЬЯНОВСКОЙ ОБЛАСТИ</t>
  </si>
  <si>
    <t>7303003042</t>
  </si>
  <si>
    <t>732501001</t>
  </si>
  <si>
    <t>Ульяновская область</t>
  </si>
  <si>
    <t>Приобретение простых (неисключительных) прав на программный комплекс "Медэксперт ТФОМС"</t>
  </si>
  <si>
    <t>62.01.29.000</t>
  </si>
  <si>
    <t>Оригиналы программного обеспечения прочие</t>
  </si>
  <si>
    <t>ТЕРРИТОРИАЛЬНЫЙ ФОНД ОБЯЗАТЕЛЬНОГО МЕДИЦИНСКОГО СТРАХОВАНИЯ ЛЕНИНГРАДСКОЙ ОБЛАСТИ</t>
  </si>
  <si>
    <t>7815000132</t>
  </si>
  <si>
    <t>470301001</t>
  </si>
  <si>
    <t>Ленинградская область</t>
  </si>
  <si>
    <t>На оказание услуг по модернизации программы для ЭВМ «Витакор» в части создания подсистемы формирования архива медицинской документации в форме электронных документов</t>
  </si>
  <si>
    <t>ГОСУДАРСТВЕННОЕ БЮДЖЕТНОЕ УЧРЕЖДЕНИЕ ЗДРАВООХРАНЕНИЯ СЕВАСТОПОЛЯ "МЕДИЦИНСКИЙ ИНФОРМАЦИОННО-АНАЛИТИЧЕСКИЙ ЦЕНТР"</t>
  </si>
  <si>
    <t>9201014240</t>
  </si>
  <si>
    <t>920101001</t>
  </si>
  <si>
    <t>Севастополь</t>
  </si>
  <si>
    <t>На оказание услуг по созданию специального программного обеспечения организации работы стационаров и государственных бюджетных учреждений здравоохранения города Севастополя</t>
  </si>
  <si>
    <t>Услуги по технической поддержке информационных технологий</t>
  </si>
  <si>
    <t>ТЕРРИТОРИАЛЬНЫЙ ФОНД ОБЯЗАТЕЛЬНОГО МЕДИЦИНСКОГО СТРАХОВАНИЯ ЯМАЛО-НЕНЕЦКОГО АВТОНОМНОГО ОКРУГА</t>
  </si>
  <si>
    <t>8901006041</t>
  </si>
  <si>
    <t>890101001</t>
  </si>
  <si>
    <t>Ямало-Ненецкий автономный округ</t>
  </si>
  <si>
    <t>Оказание услуги по техничсекой поддержке модуля "Взаиморасчеты" медицинской информационной системы "ВИТАКОР РМИС"</t>
  </si>
  <si>
    <t>62.02.30.000</t>
  </si>
  <si>
    <t>ГОСУДАРСТВЕННОЕ БЮДЖЕТНОЕ УЧРЕЖДЕНИЕ ЗДРАВООХРАНЕНИЯ РЕСПУБЛИКИ КРЫМ "ЧЕРНОМОРСКАЯ ЦЕНТРАЛЬНАЯ РАЙОННАЯ БОЛЬНИЦА"</t>
  </si>
  <si>
    <t>9110089382</t>
  </si>
  <si>
    <t>911001001</t>
  </si>
  <si>
    <t>Республика Крым</t>
  </si>
  <si>
    <t>услуги по технической поддержке медицинской информационной системы «Витакор»</t>
  </si>
  <si>
    <t>58.29.50.000</t>
  </si>
  <si>
    <t>ГОСУДАРСТВЕННОЕ БЮДЖЕТНОЕ УЧРЕЖДЕНИЕ ЗДРАВООХРАНЕНИЯ "ГОРОДСКАЯ ПОЛИКЛИНИКА №3"</t>
  </si>
  <si>
    <t>0323053514</t>
  </si>
  <si>
    <t>032301001</t>
  </si>
  <si>
    <t>Республика Бурятия</t>
  </si>
  <si>
    <t>Оказание услуг по технической поддержке программного комплекса для автоматизации деятельности Территориального фонда обязательного медицинского страхования Магаданской области</t>
  </si>
  <si>
    <t>ТЕРРИТОРИАЛЬНЫЙ ФОНД ОБЯЗАТЕЛЬНОГО МЕДИЦИНСКОГО СТРАХОВАНИЯ МАГАДАНСКОЙ ОБЛАСТИ</t>
  </si>
  <si>
    <t>4909052042</t>
  </si>
  <si>
    <t>490901001</t>
  </si>
  <si>
    <t>Магаданская область</t>
  </si>
  <si>
    <t>Техническая поддержка Региональной медицинской информационной системы Ульяновской области</t>
  </si>
  <si>
    <t>ГОСУДАРСТВЕННОЕ УЧРЕЖДЕНИЕ ЗДРАВООХРАНЕНИЯ "УЛЬЯНОВСКИЙ ОБЛАСТНОЙ МЕДИЦИНСКИЙ ИНФОРМАЦИОННО-АНАЛИТИЧЕСКИЙ ЦЕНТР"</t>
  </si>
  <si>
    <t>7325031357</t>
  </si>
  <si>
    <t>ЗАО "Витакор"</t>
  </si>
  <si>
    <t>ТЕРРИТОРИАЛЬНЫЙ ФОНД ОБЯЗАТЕЛЬНОГО МЕДИЦИНСКОГО СТРАХОВАНИЯ МОСКОВСКОЙ ОБЛАСТИ</t>
  </si>
  <si>
    <t>7702129350</t>
  </si>
  <si>
    <t>500101001</t>
  </si>
  <si>
    <t>Московская область</t>
  </si>
  <si>
    <t>Оказание услуг по техническому сопровождению АИС «Медэксперт ТФОМС»</t>
  </si>
  <si>
    <t>8</t>
  </si>
  <si>
    <t>ТЕРРИТОРИАЛЬНЫЙ ФОНД ОБЯЗАТЕЛЬНОГО МЕДИЦИНСКОГО СТРАХОВАНИЯ РЕСПУБЛИКИ МОРДОВИЯ</t>
  </si>
  <si>
    <t>1325026613</t>
  </si>
  <si>
    <t>132601001</t>
  </si>
  <si>
    <t>закрытое акционерное общество "Витакор"</t>
  </si>
  <si>
    <t>Республика Мордовия</t>
  </si>
  <si>
    <t>Оказание услуг по технической поддержке программного обеспечения
"Медэксперт ТФОМС" и программного обеспечения АИС "ОМС Финанс"</t>
  </si>
  <si>
    <t>ТЕРРИТОРИАЛЬНЫЙ ФОНД ОБЯЗАТЕЛЬНОГО МЕДИЦИНСКОГО СТРАХОВАНИЯ КАЛУЖСКОЙ ОБЛАСТИ</t>
  </si>
  <si>
    <t>4027005123</t>
  </si>
  <si>
    <t>402801001</t>
  </si>
  <si>
    <t>Калужская область</t>
  </si>
  <si>
    <t>оказание услуг по техническому обслуживанию и сопровождению медицинской информационной системы</t>
  </si>
  <si>
    <t>ГОСУДАРСТВЕННОЕ БЮДЖЕТНОЕ УЧРЕЖДЕНИЕ ЗДРАВООХРАНЕНИЯ "ГОРОДСКАЯ БОЛЬНИЦА № 5"</t>
  </si>
  <si>
    <t>0323054067</t>
  </si>
  <si>
    <t>ЗАО «Витакор»</t>
  </si>
  <si>
    <t>ТЕРРИТОРИАЛЬНЫЙ ФОНД ОБЯЗАТЕЛЬНОГО МЕДИЦИНСКОГО СТРАХОВАНИЯ ГОРОДА СЕВАСТОПОЛЯ</t>
  </si>
  <si>
    <t>9204002683</t>
  </si>
  <si>
    <t>920401001</t>
  </si>
  <si>
    <t>Оказание услуг по техническому сопровождению интеграции информационной системы ТФОМС Мурманской области с системой межведомственного электронного взаимодействия</t>
  </si>
  <si>
    <t>Оказание услуг по сопровождению медицинской информационной системы «РМИС Витакор</t>
  </si>
  <si>
    <t>ГОСУДАРСТВЕННОЕ БЮДЖЕТНОЕ УЧРЕЖДЕНИЕ ЗДРАВООХРАНЕНИЯ "БУРЯТСКИЙ РЕСПУБЛИКАНСКИЙ КЛИНИЧЕСКИЙ ОНКОЛОГИЧЕСКИЙ ДИСПАНСЕР"</t>
  </si>
  <si>
    <t>0323054148</t>
  </si>
  <si>
    <t>Услуги по техническому обслуживанию ИС "Модуль информационного сопровождения застрахованных лиц"</t>
  </si>
  <si>
    <t>мес</t>
  </si>
  <si>
    <t>11</t>
  </si>
  <si>
    <t>ТЕРРИТОРИАЛЬНЫЙ ФОНД ОБЯЗАТЕЛЬНОГО МЕДИЦИНСКОГО СТРАХОВАНИЯ РЕСПУБЛИКИ КРЫМ</t>
  </si>
  <si>
    <t>9102009182</t>
  </si>
  <si>
    <t>910201001</t>
  </si>
  <si>
    <t>Услуги по техническому обслуживанию ИС "ТФОМС-Медэксперт"</t>
  </si>
  <si>
    <t>Оказание услуг по сопровождению ранее установленного программного комплекса «МЕДЭКСПЕРТ ТФОМС», разработанного ЗАО «ВИТАКОР», г. Казань</t>
  </si>
  <si>
    <t>ТЕРРИТОРИАЛЬНЫЙ ФОНД ОБЯЗАТЕЛЬНОГО МЕДИЦИНСКОГО СТРАХОВАНИЯ РЕСПУБЛИКИ МАРИЙ ЭЛ</t>
  </si>
  <si>
    <t>1200000345</t>
  </si>
  <si>
    <t>121501001</t>
  </si>
  <si>
    <t>Республика Марий Эл</t>
  </si>
  <si>
    <t>Услуги по технической поддержке в области информационных технологий прочие, не включенные в другие группировки. Оказание услуг по сопровождению информационной системы Территориального фонда обязательного медицинского страхования Республики Бурятия.</t>
  </si>
  <si>
    <t>62.09.20.190</t>
  </si>
  <si>
    <t>Услуги по технической поддержке в области информационных технологий прочие, не включенные в другие группировки</t>
  </si>
  <si>
    <t>ТЕРРИТОРИАЛЬНЫЙ ФОНД ОБЯЗАТЕЛЬНОГО МЕДИЦИНСКОГО СТРАХОВАНИЯ РЕСПУБЛИКИ БУРЯТИЯ</t>
  </si>
  <si>
    <t>0323029832</t>
  </si>
  <si>
    <t>Оказание услуг по техническому сопровождению АИС "Медэксперт-ТФОМС МО" (IV этап)</t>
  </si>
  <si>
    <t>Закрытое Акционерное Общество "ВИТАКОР"</t>
  </si>
  <si>
    <t>Оказание услуг по сопровождению и обслуживанию медицинской информационной системы "Витакор"</t>
  </si>
  <si>
    <t>62.02.20.190</t>
  </si>
  <si>
    <t>Услуги консультативные в области компьютерных технологий прочие</t>
  </si>
  <si>
    <t>ГОСУДАРСТВЕННОЕ БЮДЖЕТНОЕ УЧРЕЖДЕНИЕ ЗДРАВООХРАНЕНИЯ РЕСПУБЛИКИ КРЫМ "ЯЛТИНСКИЙ РОДИЛЬНЫЙ ДОМ"</t>
  </si>
  <si>
    <t>9103018895</t>
  </si>
  <si>
    <t>910301001</t>
  </si>
  <si>
    <t>Оказание услуг по сопровождению и технической поддержке программного комплекса "Информационная система ТФОМС"</t>
  </si>
  <si>
    <t>Сопровождение программного обеспечения "ОМС-Финанс"</t>
  </si>
  <si>
    <t>Сопровождение автоматизированной системы "Информационное сопровождение застрахованных лиц"</t>
  </si>
  <si>
    <t>Выполнение работ по технической поддержке  (АИС «ОМС-Финанс»)  6 этап (с 01.10.2019 г. по 10.12.2019 г.)</t>
  </si>
  <si>
    <t>оказание услуг по доработке и сопровождению автоматизированной информационной системы</t>
  </si>
  <si>
    <t>62.02.20.140</t>
  </si>
  <si>
    <t>Услуги по подготовке компьютерных систем к эксплуатации</t>
  </si>
  <si>
    <t>Оказание услуг по модернизации модуля Единой информационной системы в сфере здравоохранения Костромской области «Региональная медицинская информационная система Костромской области» в 2018 году</t>
  </si>
  <si>
    <t>ОБЛАСТНОЕ ГОСУДАРСТВЕННОЕ БЮДЖЕТНОЕ УЧРЕЖДЕНИЕ ЗДРАВООХРАНЕНИЯ "МЕДИЦИНСКИЙ ИНФОРМАЦИОННО-АНАЛИТИЧЕСКИЙ ЦЕНТР КОСТРОМСКОЙ ОБЛАСТИ"</t>
  </si>
  <si>
    <t>4401004497</t>
  </si>
  <si>
    <t>Закрытое акционерное общество "ВИТАКОР"</t>
  </si>
  <si>
    <t>12</t>
  </si>
  <si>
    <t>ТЕРРИТОРИАЛЬНЫЙ ФОНД ОБЯЗАТЕЛЬНОГО МЕДИЦИНСКОГО СТРАХОВАНИЯ БЕЛГОРОДСКОЙ ОБЛАСТИ</t>
  </si>
  <si>
    <t>3124014114</t>
  </si>
  <si>
    <t>312301001</t>
  </si>
  <si>
    <t>Белгородская область</t>
  </si>
  <si>
    <t>Услуги по проектированию и разработке информационных технологий для прикладных задач и тестированию программного обеспечения. Оказание услуг по поставке, установке и внедрению АИС «ОМС Финанс».</t>
  </si>
  <si>
    <t>Оказание услуг по технической поддержке медицинской информационной системы в сфере ИКТ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</si>
  <si>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КРЫМ"</t>
  </si>
  <si>
    <t>9102022585</t>
  </si>
  <si>
    <t>ЗАО "ВИТАКОР"</t>
  </si>
  <si>
    <t>Расширение функциональности Региональной медицинской информационной системы Ульяновской области в части электронного медицинского документооборота в медицинских организациях, оказывающих первичную медико-санитарную помощь в сфере здравоохранения, подведомственных Министерству здравоохранения, семьи и социального благополучия Ульяновской области</t>
  </si>
  <si>
    <t>закупка програмного обесрпечения РМИС</t>
  </si>
  <si>
    <t>58.29.29.000</t>
  </si>
  <si>
    <t>Обеспечение программное прикладное прочее на электронном носителе</t>
  </si>
  <si>
    <t>ФЕДЕРАЛЬНОЕ КАЗЕННОЕ УЧРЕЖДЕНИЕ ЗДРАВООХРАНЕНИЯ "МЕДИКО-САНИТАРНАЯ ЧАСТЬ МИНИСТЕРСТВА ВНУТРЕННИХ ДЕЛ РОССИЙСКОЙ ФЕДЕРАЦИИ ПО Г. СЕВАСТОПОЛЮ"</t>
  </si>
  <si>
    <t>9204009706</t>
  </si>
  <si>
    <t>Программное обеспечение</t>
  </si>
  <si>
    <t>Закрытое акционерное общество «Витакор»</t>
  </si>
  <si>
    <t>Модуль вакцинопрофилактики</t>
  </si>
  <si>
    <t>1.0</t>
  </si>
  <si>
    <t>Оказание услуг по техническому обслуживанию медицинской информационной системы РМИС "Витакор"</t>
  </si>
  <si>
    <t>63.11.19.000</t>
  </si>
  <si>
    <t>Услуги прочие по размещению и предоставлению инфраструктуры информационных технологий</t>
  </si>
  <si>
    <t>ГОСУДАРСТВЕННОЕ БЮДЖЕТНОЕ УЧРЕЖДЕНИЕ ЗДРАВООХРАНЕНИЯ "ТУНКИНСКАЯ ЦЕНТРАЛЬНАЯ РАЙОННАЯ БОЛЬНИЦА"</t>
  </si>
  <si>
    <t>0320001282</t>
  </si>
  <si>
    <t>032001001</t>
  </si>
  <si>
    <t>Оказание услуг по адаптации, модификации и доработке имеющейся программы для ЭВМ "Витакор РМИС"</t>
  </si>
  <si>
    <t>Оказание услуг по интеграции информационной системы территориального фонда обязательного медицинского страхования Владимирской области в систему межведомственного электронного взаимодействия</t>
  </si>
  <si>
    <t>62.01.12.000</t>
  </si>
  <si>
    <t>Услуги по проектированию и разработке информационных технологий для сетей и систем</t>
  </si>
  <si>
    <t>ТЕРРИТОРИАЛЬНЫЙ ФОНД ОБЯЗАТЕЛЬНОГО МЕДИЦИНСКОГО СТРАХОВАНИЯ ВЛАДИМИРСКОЙ ОБЛАСТИ</t>
  </si>
  <si>
    <t>3329007728</t>
  </si>
  <si>
    <t>332801001</t>
  </si>
  <si>
    <t>Владимирская область</t>
  </si>
  <si>
    <t>оказание услуг по передаче неисключительного (пользовательского) права на использование автоматизированной информационной системы "Информационное сопровождение застрахованных лиц"</t>
  </si>
  <si>
    <t>Оказание услуг на техническое обслуживание и сопровождение медицинской информационной системы «РМИС Витакор»</t>
  </si>
  <si>
    <t>ГОСУДАРСТВЕННОЕ БЮДЖЕТНОЕ УЧРЕЖДЕНИЕ ЗДРАВООХРАНЕНИЯ "ГОРОДСКАЯ БОЛЬНИЦА № 4"</t>
  </si>
  <si>
    <t>0323051250</t>
  </si>
  <si>
    <t>032601001</t>
  </si>
  <si>
    <t>Закрытое Акционерное Общество «Витакор»</t>
  </si>
  <si>
    <t>Оказание услуг по техническому обслуживанию и сопровождению медицинской информационной системы</t>
  </si>
  <si>
    <t>ГОСУДАРСТВЕННОЕ БЮДЖЕТНОЕ УЧРЕЖДЕНИЕ ЗДРАВООХРАНЕНИЯ "МУЙСКАЯ ЦЕНТРАЛЬНАЯ РАЙОННАЯ БОЛЬНИЦА"</t>
  </si>
  <si>
    <t>0313003521</t>
  </si>
  <si>
    <t>031301001</t>
  </si>
  <si>
    <t>7.0</t>
  </si>
  <si>
    <t>Закрытое акционерное общество «ВИТАКОР»</t>
  </si>
  <si>
    <t>Сопровождение автоматизированной медицинской информационной системы "РМИС ВИТАКОР"</t>
  </si>
  <si>
    <t>ГОСУДАРСТВЕННОЕ БЮДЖЕТНОЕ УЧРЕЖДЕНИЕ ЗДРАВООХРАНЕНИЯ РЕСПУБЛИКИ КРЫМ "ЯЛТИНСКАЯ ГОРОДСКАЯ БОЛЬНИЦА №1"</t>
  </si>
  <si>
    <t>9103017250</t>
  </si>
  <si>
    <t>Выполнение работ по интеграции информационной системы Территориального фонда обязательного медицинского страхования Мурманской области с системой межведомственного электронного взаимодействия</t>
  </si>
  <si>
    <t>Доработка Региональной медицинской информационной системы Ульяновской области</t>
  </si>
  <si>
    <t>Оказание услуг по сопровождению модуля Единой информационной системы в сфере здравоохранения Костромской области «Региональная медицинская информационная система Костромской области» в 2018 году</t>
  </si>
  <si>
    <t>оказание услуги по доработке и технической поддержке медицинской информационной системы «Витакор»</t>
  </si>
  <si>
    <t>Оказание услуг по техническому обслуживанию и сопровождению медицинской информационной системы "РМИС ВИТАКОР"</t>
  </si>
  <si>
    <t>Закрытое акционерное общество "Витакор"</t>
  </si>
  <si>
    <t>Оказание услуг по технической поддержке модуля "Взаиморасчеты"</t>
  </si>
  <si>
    <t>3.0</t>
  </si>
  <si>
    <t>ГОСУДАРСТВЕННОЕ БЮДЖЕТНОЕ УЧРЕЖДЕНИЕ РЕСПУБЛИКИ КРЫМ "САНАТОРИЙ ИМ. Н.К. КРУПСКОЙ ДЛЯ ДЕТЕЙ И ДЕТЕЙ С РОДИТЕЛЯМИ"</t>
  </si>
  <si>
    <t>9110089047</t>
  </si>
  <si>
    <t>Услуги по технической поддержке модуля «Взаиморасчеты» РМИС Витакор</t>
  </si>
  <si>
    <t>10.0</t>
  </si>
  <si>
    <t>ГОСУДАРСТВЕННОЕ БЮДЖЕТНОЕ УЧРЕЖДЕНИЕ ЗДРАВООХРАНЕНИЯ РЕСПУБЛИКИ КРЫМ "СИМФЕРОПОЛЬСКИЙ КЛИНИЧЕСКИЙ РОДИЛЬНЫЙ ДОМ № 1"</t>
  </si>
  <si>
    <t>9102063782</t>
  </si>
  <si>
    <t>Услуги по технической поддержке медицинской информационной системы</t>
  </si>
  <si>
    <t>ГОСУДАРСТВЕННОЕ БЮДЖЕТНОЕ УЧРЕЖДЕНИЕ ЗДРАВООХРАНЕНИЯ "ХОРИНСКАЯ ЦЕНТРАЛЬНАЯ РАЙОННАЯ БОЛЬНИЦА"</t>
  </si>
  <si>
    <t>0321000958</t>
  </si>
  <si>
    <t>032101001</t>
  </si>
  <si>
    <t>ЗАКРЫТОЕ АКЦИОНЕРНОЕ ОБЩЕСТВО «ВИТАКОР»</t>
  </si>
  <si>
    <t>Оказание услуг по техническому обслуживанию и сопровождению медицинской информационной системы «РМИС Витакор».</t>
  </si>
  <si>
    <t>Услуги по сопровождению ранее установленного программного комплекса "МЕДЭКСПЕРТ ТФОМС", разработанного ЗАО "ВИТАКОР", г.Казань</t>
  </si>
  <si>
    <t>Оказание услуг по техническому сопровождению ранее установленной автоматизированной системы технической и медицинской экспертизы "Медэксперт-ТФОМС"</t>
  </si>
  <si>
    <t>ТЕРРИТОРИАЛЬНЫЙ ФОНД ОБЯЗАТЕЛЬНОГО МЕДИЦИНСКОГО СТРАХОВАНИЯ РЕСПУБЛИКИ ИНГУШЕТИЯ</t>
  </si>
  <si>
    <t>0602013600</t>
  </si>
  <si>
    <t>060601001</t>
  </si>
  <si>
    <t>Республика Ингушетия</t>
  </si>
  <si>
    <t>Услуги по поддержке медицинской информационной системы "РМИС ВИТАКОР" модуля (Взаиморасчеты) на 2018 год</t>
  </si>
  <si>
    <t>Техническая поддержка медицинской информационной системы</t>
  </si>
  <si>
    <t>Техническая поддержка модуля «Взаиморасчеты» РМИС Витакор в 2018 году</t>
  </si>
  <si>
    <t>ГОСУДАРСТВЕННОЕ БЮДЖЕТНОЕ УЧРЕЖДЕНИЕ ЗДРАВООХРАНЕНИЯ РЕСПУБЛИКИ КРЫМ "СИМФЕРОПОЛЬСКИЙ КЛИНИЧЕСКИЙ РОДИЛЬНЫЙ ДОМ №2"</t>
  </si>
  <si>
    <t>9102061383</t>
  </si>
  <si>
    <t>УСЛУГИ НА ТЕХНИЧЕСКОЕ ОБСЛУЖИВАНИЕ И СОПРОВОЖДЕНИЕ МЕДИЦИНСКОЙ ИНФОРМАЦИОННОЙ СИСТЕМЫ "РМИС ВИТАКОР"</t>
  </si>
  <si>
    <t>Обслуживание программного обеспечения</t>
  </si>
  <si>
    <t>4.0</t>
  </si>
  <si>
    <t>ГОСУДАРСТВЕННОЕ БЮДЖЕТНОЕ УЧРЕЖДЕНИЕ ЗДРАВООХРАНЕНИЯ РЕСПУБЛИКИ КРЫМ "БАХЧИСАРАЙСКАЯ ЦЕНТРАЛЬНАЯ РАЙОННАЯ БОЛЬНИЦА"</t>
  </si>
  <si>
    <t>9104003370</t>
  </si>
  <si>
    <t>910401001</t>
  </si>
  <si>
    <t>Услуги по сопровождению автоматизированной информационной системы</t>
  </si>
  <si>
    <t>2.0</t>
  </si>
  <si>
    <t>ТЕРРИТОРИАЛЬНЫЙ ФОНД ОБЯЗАТЕЛЬНОГО МЕДИЦИНСКОГО СТРАХОВАНИЯ НЕНЕЦКОГО АВТОНОМНОГО ОКРУГА</t>
  </si>
  <si>
    <t>8300010413</t>
  </si>
  <si>
    <t>298301001</t>
  </si>
  <si>
    <t>Архангельская область</t>
  </si>
  <si>
    <t>Сопровождение программного обеспечения "ОМС - ФИНАНС"</t>
  </si>
  <si>
    <t>12.0</t>
  </si>
  <si>
    <t>Оказание услуг по технической поддержке медицинской информационной системы</t>
  </si>
  <si>
    <t>квартал</t>
  </si>
  <si>
    <t>ГОСУДАРСТВЕННОЕ БЮДЖЕТНОЕ УЧРЕЖДЕНИЕ ЗДРАВООХРАНЕНИЯ РЕСПУБЛИКИ КРЫМ "СИМФЕРОПОЛЬСКАЯ ГОРОДСКАЯ ДЕТСКАЯ КЛИНИЧЕСКАЯ БОЛЬНИЦА"</t>
  </si>
  <si>
    <t>9102064384</t>
  </si>
  <si>
    <t>Оказание услуг по техническому обслуживанию и сопровождению медицинской информационной системы РМИС Витакор</t>
  </si>
  <si>
    <t>УСЛ ЕД</t>
  </si>
  <si>
    <t>Оказание услуг по сопровождению автоматизированной системы технической и медицинской экспертизы "Медэксперт-ТФОМС"</t>
  </si>
  <si>
    <t>МЕС</t>
  </si>
  <si>
    <t>оказание услуг по техническому сопровождению автоматизированной системы технической и медицинской экспертизы "Медэксперт-ТФОМС"</t>
  </si>
  <si>
    <t>Оказание информационных услуг по предоставлению программного обеспечения (поддержка медицинской информационной системы модуль Взаиморасчеты»)</t>
  </si>
  <si>
    <t>63.11.13.000</t>
  </si>
  <si>
    <t>Услуги по предоставлению программного обеспечения без его размещения на компьютерном оборудовании пользователя</t>
  </si>
  <si>
    <t>ГОСУДАРСТВЕННОЕ БЮДЖЕТНОЕ УЧРЕЖДЕНИЕ ЗДРАВООХРАНЕНИЯ РЕСПУБЛИКИ КРЫМ "КЕРЧЕНСКАЯ ГОРОДСКАЯ БОЛЬНИЦА №3"</t>
  </si>
  <si>
    <t>9111010160</t>
  </si>
  <si>
    <t>911101001</t>
  </si>
  <si>
    <t>Услуги по технической поддержке программного комплекса "РМИС Витакор" модуль "Взаиморасчеты" для нужд "Нижнегорской РБ"</t>
  </si>
  <si>
    <t>ГОСУДАРСТВЕННОЕ БЮДЖЕТНОЕ УЧРЕЖДЕНИЕ ЗДРАВООХРАНЕНИЯ РЕСПУБЛИКИ КРЫМ "НИЖНЕГОРСКАЯ РАЙОННАЯ БОЛЬНИЦА"</t>
  </si>
  <si>
    <t>9105007105</t>
  </si>
  <si>
    <t>910501001</t>
  </si>
  <si>
    <t>Выполнение работ по комплексной информатизации ГБУЗ "Бурятский республиканский клинический онкологический диспансер"</t>
  </si>
  <si>
    <t>программное
обеспечение  для работы автоматизированной
информационной системы планирования и учета профилактических мероприятий</t>
  </si>
  <si>
    <t>ЕД</t>
  </si>
  <si>
    <t>На оказание услуг по сопровождению информационной системы</t>
  </si>
  <si>
    <t>ГОСУДАРСТВЕННОЕ БЮДЖЕТНОЕ УЧРЕЖДЕНИЕ ЗДРАВООХРАНЕНИЯ СЕВАСТОПОЛЯ "ГОРОДСКАЯ БОЛЬНИЦА № 3 ИМ. ДАШИ СЕВАСТОПОЛЬСКОЙ"</t>
  </si>
  <si>
    <t>9203007640</t>
  </si>
  <si>
    <t>920301001</t>
  </si>
  <si>
    <t>Оказание услуг по технической поддержке медицинской информационной системы "РМИС Витакор"</t>
  </si>
  <si>
    <t>ГОСУДАРСТВЕННОЕ БЮДЖЕТНОЕ УЧРЕЖДЕНИЕ ЗДРАВООХРАНЕНИЯ "РЕСПУБЛИКАНСКАЯ КЛИНИЧЕСКАЯ ИНФЕКЦИОННАЯ БОЛЬНИЦА"</t>
  </si>
  <si>
    <t>0323126674</t>
  </si>
  <si>
    <t>Услуги по технической поддержке модуля «Взаиморасчеты» Региональной медицинской информационной системы «Витакор».</t>
  </si>
  <si>
    <t>ФЕДЕРАЛЬНОЕ ГОСУДАРСТВЕННОЕ БЮДЖЕТНОЕ УЧРЕЖДЕНИЕ "ЕВПАТОРИЙСКИЙ ВОЕННЫЙ ДЕТСКИЙ КЛИНИЧЕСКИЙ САНАТОРИЙ ИМЕНИ Е.П.ГЛИНКИ" МИНИСТЕРСТВА ОБОРОНЫ РОССИЙСКОЙ ФЕДЕРАЦИИ</t>
  </si>
  <si>
    <t>7841000499</t>
  </si>
  <si>
    <t>услуги по сопровождению информационной системы</t>
  </si>
  <si>
    <t>ГОСУДАРСТВЕННОЕ БЮДЖЕТНОЕ УЧРЕЖДЕНИЕ ЗДРАВООХРАНЕНИЯ СЕВАСТОПОЛЯ "КОЖНО-ВЕНЕРОЛОГИЧЕСКИЙ ДИСПАНСЕР"</t>
  </si>
  <si>
    <t>9204021661</t>
  </si>
  <si>
    <t>оказание услуг по доработке и технической поддержке программного комплекса  "Медэксперт- ТФОМС"</t>
  </si>
  <si>
    <t>Оказание услуг по сопровождению информационной системы сопровождения застрахованных лиц в сфере ОМС</t>
  </si>
  <si>
    <t>Услуги автоматизированной информационной системы "Модуль" Взаимозачеты"</t>
  </si>
  <si>
    <t>ГОСУДАРСТВЕННОЕ БЮДЖЕТНОЕ УЧРЕЖДЕНИЕ ЗДРАВООХРАНЕНИЯ РЕСПУБЛИКИ КРЫМ "ЛЕНИНСКАЯ ЦЕНТРАЛЬНАЯ РАЙОННАЯ БОЛЬНИЦА"</t>
  </si>
  <si>
    <t>9111008555</t>
  </si>
  <si>
    <t>Услуги по оказанию технической поддержки модуля  "Взаиморасчеты"  РМИС Витакор на 1 полугодие.</t>
  </si>
  <si>
    <t>ГОСУДАРСТВЕННОЕ БЮДЖЕТНОЕ УЧРЕЖДЕНИЕ ЗДРАВООХРАНЕНИЯ РЕСПУБЛИКИ КРЫМ "СУДАКСКАЯ ГОРОДСКАЯ БОЛЬНИЦА"</t>
  </si>
  <si>
    <t>9108116840</t>
  </si>
  <si>
    <t>910801001</t>
  </si>
  <si>
    <t>Оказание услуг по поддержке медицинской информационной системы "РМИС Витакор" модуль "Взаиморасчеты" для нужд ГБУЗРК "Кировская ЦРБ"</t>
  </si>
  <si>
    <t>ГОСУДАРСТВЕННОЕ БЮДЖЕТНОЕ УЧРЕЖДЕНИЕ ЗДРАВООХРАНЕНИЯ РЕСПУБЛИКИ КРЫМ "КИРОВСКАЯ ЦЕНТРАЛЬНАЯ РАЙОННАЯ БОЛЬНИЦА"</t>
  </si>
  <si>
    <t>9108103495</t>
  </si>
  <si>
    <t>сопровождение и техническая поддержка программного комплекса "Медэксперт-ТФОМС"</t>
  </si>
  <si>
    <t>62.03.12.190</t>
  </si>
  <si>
    <t>Услуги по управлению компьютерными системами прочие, не включенные в другие группировки</t>
  </si>
  <si>
    <t>Оказание услуг по сопровождению ранее установленного программного комплекса МЕДЭКСПЕРТ ТФОМС», разработанного ЗАО ВИТАКОР», г. Казань</t>
  </si>
  <si>
    <t>8.0</t>
  </si>
  <si>
    <t>ГОСУДАРСТВЕННОЕ БЮДЖЕТНОЕ УЧРЕЖДЕНИЕ ЗДРАВООХРАНЕНИЯ РЕСПУБЛИКИ КРЫМ "РАЗДОЛЬНЕНСКАЯ РАЙОННАЯ БОЛЬНИЦА"</t>
  </si>
  <si>
    <t>9106007002</t>
  </si>
  <si>
    <t>910601001</t>
  </si>
  <si>
    <t>На оказание услуги по обеспечению технической поддержки информационной системы</t>
  </si>
  <si>
    <t>ГОСУДАРСТВЕННОЕ БЮДЖЕТНОЕ УЧРЕЖДЕНИЕ ЗДРАВООХРАНЕНИЯ СЕВАСТОПОЛЯ "СЕВАСТОПОЛЬСКАЯ ГОРОДСКАЯ БОЛЬНИЦА № 9"</t>
  </si>
  <si>
    <t>9202002504</t>
  </si>
  <si>
    <t>920201001</t>
  </si>
  <si>
    <t>услуги по поддержке медицинской информационной системы "РМИС Витакор" модуль "Взаиморасчеты"</t>
  </si>
  <si>
    <t>58.29.13.000</t>
  </si>
  <si>
    <t>Обеспечение программное для администрирования баз данных на электронном носителе</t>
  </si>
  <si>
    <t>ГОСУДАРСТВЕННОЕ БЮДЖЕТНОЕ УЧРЕЖДЕНИЕ ЗДРАВООХРАНЕНИЯ РЕСПУБЛИКИ КРЫМ "КРЫМСКИЙ РЕСПУБЛИКАНСКИЙ КЛИНИЧЕСКИЙ ГОСПИТАЛЬ ДЛЯ ВЕТЕРАНОВ ВОЙН"</t>
  </si>
  <si>
    <t>9102063246</t>
  </si>
  <si>
    <t>услуги по сопровождению базы данных модуля "Взаиморасчеты"</t>
  </si>
  <si>
    <t>ГОСУДАРСТВЕННОЕ БЮДЖЕТНОЕ УЧРЕЖДЕНИЕ ЗДРАВООХРАНЕНИЯ РЕСПУБЛИКИ КРЫМ "КЕРЧЕНСКАЯ БОЛЬНИЦА №1 ИМ. Н.И.ПИРОГОВА"</t>
  </si>
  <si>
    <t>9111008629</t>
  </si>
  <si>
    <t>Услуги по доработке и техническому сопровождению медицинской информационной системы "ВИТАКОР"</t>
  </si>
  <si>
    <t>Оказание услуг по техническому обслуживанию и сопровождению медицинской информационной системы «Витакор»</t>
  </si>
  <si>
    <t>Оказание услуг по сопровождению и развитию
модуля Единой информационной системы в сфере
здравоохранения Костромской области «Региональная медицинская информационная
система Костромской области» в 2017 году (май-декабрь 2017 года)</t>
  </si>
  <si>
    <t>ШТ</t>
  </si>
  <si>
    <t>оказание услуг по поддержке информационной системы "РМИС Витакор" модуль "Взаиморасчёты" на 2017 год</t>
  </si>
  <si>
    <t>ГОСУДАРСТВЕННОЕ БЮДЖЕТНОЕ УЧРЕЖДЕНИЕ ЗДРАВООХРАНЕНИЯ РЕСПУБЛИКИ КРЫМ "КЕРЧЕНСКАЯ ГОРОДСКАЯ ДЕТСКАЯ БОЛЬНИЦА"</t>
  </si>
  <si>
    <t>9111009020</t>
  </si>
  <si>
    <t>Услуги по поддержке медицинской информационной системы "РМИС ВИТАКОР" модуля (Взаиморасчеты) на 2017 год</t>
  </si>
  <si>
    <t>Оказание услуг по сопровождению медицинской информационной системы</t>
  </si>
  <si>
    <t>9.0</t>
  </si>
  <si>
    <t>ГОСУДАРСТВЕННОЕ БЮДЖЕТНОЕ УЧРЕЖДЕНИЕ ЗДРАВООХРАНЕНИЯ РЕСПУБЛИКИ КРЫМ "БЕЛОГОРСКАЯ ЦЕНТРАЛЬНАЯ РАЙОННАЯ БОЛЬНИЦА"</t>
  </si>
  <si>
    <t>9109008798</t>
  </si>
  <si>
    <t>910901001</t>
  </si>
  <si>
    <t>Оказание услуги по сопровождению автоматизированной медицинской информационной системы «РМИС ВИТАКОР»</t>
  </si>
  <si>
    <t>оказание услуг по техническому обслуживанию модуля Взаиморасчеты РМИС Витакор</t>
  </si>
  <si>
    <t>Оказание услуг (выполнение
работ) по технической поддержке модуля Взаиморасчеты РМИС Витакор</t>
  </si>
  <si>
    <t>ГОСУДАРСТВЕННОЕ БЮДЖЕТНОЕ УЧРЕЖДЕНИЕ ЗДРАВООХРАНЕНИЯ РЕСПУБЛИКИ КРЫМ " СИМФЕРОПОЛЬСКАЯ ЦЕНТРАЛЬНАЯ РАЙОННАЯ КЛИНИЧЕСКАЯ БОЛЬНИЦА "</t>
  </si>
  <si>
    <t>9109008212</t>
  </si>
  <si>
    <t>Услуги по техническому сопровождению автоматизированной системы технической и медицинской экспертизы "Медэксперт-ТФОМС"</t>
  </si>
  <si>
    <t>Техническое обслуживание модуля "Взаиморасчеты" РМИС Витакор</t>
  </si>
  <si>
    <t>63.11.11.000</t>
  </si>
  <si>
    <t>Услуги по обработке данных</t>
  </si>
  <si>
    <t>ГОСУДАРСТВЕННОЕ БЮДЖЕТНОЕ УЧРЕЖДЕНИЕ ЗДРАВООХРАНЕНИЯ РЕСПУБЛИКИ КРЫМ "СИМФЕРОПОЛЬСКАЯ ПОЛИКЛИНИКА №3"</t>
  </si>
  <si>
    <t>9102060975</t>
  </si>
  <si>
    <t>на оказание услуг в области
информационных технологий (усовершенствование и сопровождение программного
комплекса "Медэксперт-ТФОМС РК")</t>
  </si>
  <si>
    <t>Услуги по технической
поддержке модуля «Взаиморасчеты» РМИС Витакор</t>
  </si>
  <si>
    <t>ГОСУДАРСТВЕННОЕ БЮДЖЕТНОЕ УЧРЕЖДЕНИЕ ЗДРАВООХРАНЕНИЯ РЕСПУБЛИКИ КРЫМ "СИМФЕРОПОЛЬСКАЯ ПОЛИКЛИНИКА №4"</t>
  </si>
  <si>
    <t>9102064137</t>
  </si>
  <si>
    <t>Оказание услуг по технической поддержке программного комплекса для автоматизации деятельности ТФОМС Магаданской области</t>
  </si>
  <si>
    <t>Услуги по сопровождению базы данных модуля "Взаиморасчеты" Автоматизированной информационной системы "РМИС ВИТАКОР"</t>
  </si>
  <si>
    <t>ГОСУДАРСТВЕННОЕ БЮДЖЕТНОЕ УЧРЕЖДЕНИЕ ЗДРАВООХРАНЕНИЯ РЕСПУБЛИКИ КРЫМ "КЕРЧЕНСКИЙ РОДИЛЬНЫЙ ДОМ"</t>
  </si>
  <si>
    <t>9111009044</t>
  </si>
  <si>
    <t>Оказание услуг по сопровождению программного
комплекса «Медэксперт – ТФОМС» в ТФОМС РБ</t>
  </si>
  <si>
    <t>Услуги по технической поддержке модуля "Взаиморасчеты" РМИС Витакор (Россия)</t>
  </si>
  <si>
    <t>Техническая поддержка и доработка системы (в соответствии с Приложением №1 к документации)</t>
  </si>
  <si>
    <t>Оказание услуг по сопровождению и технической поддержки программного комплекса "Информационная система ТФОМС"</t>
  </si>
  <si>
    <t>оказание услуг по модернизации автоматизированной информационной системы территориального фонда обязательного медицинского страхования Псковской области</t>
  </si>
  <si>
    <t>Услуги по передаче неисключительных прав на использование
программного обеспечения для автоматизации деятельности ГКУ «ТФОМС Республики
Мордовия»: АИС «Медэксперт ТФОМС» (ЗАО «Витакор», Российская Федерация»</t>
  </si>
  <si>
    <t>ГОСУДАРСТВЕННОЕ КАЗЕННОЕ УЧРЕЖДЕНИЕ "ТЕРРИТОРИАЛЬНЫЙ ФОНД ОБЯЗАТЕЛЬНОГО МЕДИЦИНСКОГО СТРАХОВАНИЯ РЕСПУБЛИКИ МОРДОВИЯ"</t>
  </si>
  <si>
    <t>II этап Разработка программы и методики  опытной эксплуатации</t>
  </si>
  <si>
    <t>Территориальный фонд обязательного медицинского страхования Московской области</t>
  </si>
  <si>
    <t>Услуги по передаче неисключительных прав (лицензий) на программное обеспечение для обеспечения работы автоматизированной системы информационного сопровождения застрахованных лиц</t>
  </si>
  <si>
    <t>оказание услуг по сопровождению программного обеспечения "Витакор Сервер" для МАУ "Медицинский информационно-аналитический центр"</t>
  </si>
  <si>
    <t>МУНИЦИПАЛЬНОЕ АВТОНОМНОЕ УЧРЕЖДЕНИЕ "МЕДИЦИНСКИЙ ИНФОРМАЦИОННО-АНАЛИТИЧЕСКИЙ ЦЕНТР"</t>
  </si>
  <si>
    <t>6658080366</t>
  </si>
  <si>
    <t>665801001</t>
  </si>
  <si>
    <t>Свердловская область</t>
  </si>
  <si>
    <t>услуги по передаче
неисключительных прав на использование лицензионного программного комплекса
"РМИС Витакор" (продление лицензии, внедрение модулей, техническое
сопровождение)</t>
  </si>
  <si>
    <t>VIII ЭТАП.Техническая поддержка согласно разделам 5-8 ТЗ</t>
  </si>
  <si>
    <t>Оказание услуг по сопровождению и технической поддержке «Медицинской
Информационной Системы»</t>
  </si>
  <si>
    <t>58.29.40.000</t>
  </si>
  <si>
    <t>Обеспечение программное в диалоговом режиме</t>
  </si>
  <si>
    <t>ГОСУДАРСТВЕННОЕ БЮДЖЕТНОЕ УЧРЕЖДЕНИЕ ЗДРАВООХРАНЕНИЯ  "СУНЖЕНСКАЯ ЦЕНТРАЛЬНАЯ РАЙОННАЯ БОЛЬНИЦА"</t>
  </si>
  <si>
    <t>0603005320</t>
  </si>
  <si>
    <t>060301001</t>
  </si>
  <si>
    <t>оказание услуг по техническому сопровождению автоматизированной системы технической и медицинской экспертизы "Медэксперт ТФОМС"</t>
  </si>
  <si>
    <t>ГОСУДАРСТВЕННОЕ АВТОНОМНОЕ УЧРЕЖДЕНИЕ ЗДРАВООХРАНЕНИЯ РЕСПУБЛИКИ КРЫМ "САКСКАЯ СПЕЦИАЛИЗИРОВАННАЯ БОЛЬНИЦА МЕДИЦИНСКОЙ РЕАБИЛИТАЦИИ"</t>
  </si>
  <si>
    <t>9107004692</t>
  </si>
  <si>
    <t>910701001</t>
  </si>
  <si>
    <t>Автоматизированная информационная система "РМИС Витакор"</t>
  </si>
  <si>
    <t>ГОСУДАРСТВЕННОЕ БЮДЖЕТНОЕ УЧРЕЖДЕНИЕ ЗДРАВООХРАНЕНИЯ РЕСПУБЛИКИ КРЫМ "ЕВПАТОРИЙСКИЙ РОДИЛЬНЫЙ ДОМ"</t>
  </si>
  <si>
    <t>9110086938</t>
  </si>
  <si>
    <t>Техническая
поддержка  модуля «Взаиморасчеты» РМИС
Витакор</t>
  </si>
  <si>
    <t>117000.0</t>
  </si>
  <si>
    <t>ГОСУДАРСТВЕННОЕ БЮДЖЕТНОЕ УЧРЕЖДЕНИЕ ЗДРАВООХРАНЕНИЯ РЕСПУБЛИКИ КРЫМ «СИМФЕРОПОЛЬСКАЯ ГОРОДСКАЯ ДЕТСКАЯ КЛИНИЧЕСКАЯ БОЛЬНИЦА»</t>
  </si>
  <si>
    <t>техническая поддержка модуля "Взаиморасчеты"</t>
  </si>
  <si>
    <t>ГОСУДАРСТВЕННОЕ БЮДЖЕТНОЕ УЧРЕЖДЕНИЕ ЗДРАВООХРАНЕНИЯ РЕСПУБЛИКИ КРЫМ "ЯЛТИНСКАЯ ДЕТСКАЯ БОЛЬНИЦА"</t>
  </si>
  <si>
    <t>9103017676</t>
  </si>
  <si>
    <t>Услуги по технической поддержки модуля "Взаиморасчеты" РМИС Витакор</t>
  </si>
  <si>
    <t>Услуга по технической поддержке программного комплекса</t>
  </si>
  <si>
    <t>ГОСУДАРСТВЕННОЕ БЮДЖЕТНОЕ УЧРЕЖДЕНИЕ ЗДРАВООХРАНЕНИЯ РЕСПУБЛИКИ КРЫМ "ЦЕНТРАЛЬНАЯ ГОРОДСКАЯ БОЛЬНИЦА Г. КРАСНОПЕРЕКОПСКА"</t>
  </si>
  <si>
    <t>9106008060</t>
  </si>
  <si>
    <t>Техническая поддержка модуля "Взаиморасчеты" Автоматизированной информационной системы</t>
  </si>
  <si>
    <t>6.0</t>
  </si>
  <si>
    <t>ГОСУДАРСТВЕННОЕ БЮДЖЕТНОЕ УЧРЕЖДЕНИЕ ЗДРАВООХРАНЕНИЯ РЕСПУБЛИКИ КРЫМ «СИМФЕРОПОЛЬСКАЯ ПОЛИКЛИНИКА №2»</t>
  </si>
  <si>
    <t>9102064465</t>
  </si>
  <si>
    <t>Оказание услуг по передаче прав на использование модулей АИС "Медицинская интегрированная регистратура" (АИС "МИР") подсистема "Лаборатория" и "Льготное лекарственное обеспечение" на базе программного обеспечения "Витакор Сервер" для центра обработки данных МАУ "Медицинский информационно-аналитический центр", с последующей интеграцией с внешними информационными системами (лабораторными и лекарственной системой АСУЛОН "М-Аптека")</t>
  </si>
  <si>
    <t>Услуга по технической поддержке модуля «Взаиморасчеты» Региональной медицинской информационной системы «Витакор»</t>
  </si>
  <si>
    <t>ФЕДЕРАЛЬНОЕ ГОСУДАРСТВЕННОЕ БЮДЖЕТНОЕ УЧРЕЖДЕНИЕ "ЕВПАТОРИЙСКИЙ ВОЕННЫЙ ДЕТСКИЙ КЛИНИЧЕСКИЙ САНАТОРИЙ" МИНИСТЕРСТВА ОБОРОНЫ РОССИЙСКОЙ ФЕДЕРАЦИИ</t>
  </si>
  <si>
    <t>Услуги по комплексной информатизации учреждения путем внедрения медицинской информационной системы "РМИС"</t>
  </si>
  <si>
    <t>техническая поддержка модуля "Взаиморасчеты" РМИС ВИТАКОР</t>
  </si>
  <si>
    <t>ГОСУДАРСТВЕННОЕ БЮДЖЕТНОЕ УЧРЕЖДЕНИЕ ЗДРАВООХРАНЕНИЯ РЕСПУБЛИКИ КРЫМ «КЕРЧЕНСКАЯ ГОРОДСКАЯ БОЛЬНИЦА №3»</t>
  </si>
  <si>
    <t>поставка программного продукта (программного комплекса для автоматизации деятельности ТФ ОМС Белгородской области), с установкой и внедрением</t>
  </si>
  <si>
    <t>КОМПЛ</t>
  </si>
  <si>
    <t>ГОСУДАРСТВЕННОЕ БЮДЖЕТНОЕ УЧРЕЖДЕНИЕ ЗДРАВООХРАНЕНИЯ РЕСПУБЛИКИ КРЫМ «КЕРЧЕНСКИЙ РОДИЛЬНЫЙ ДОМ»</t>
  </si>
  <si>
    <t>Услуги по приобретению и технической поддержке модуля "Взаиморасчеты" АИС "РМИС Витакор"</t>
  </si>
  <si>
    <t>ГОСУДАРСТВЕННОЕ БЮДЖЕТНОЕ УЧРЕЖДЕНИЕ ЗДРАВООХРАНЕНИЯ РЕСПУБЛИКИ КРЫМ «СИМФЕРОПОЛЬСКАЯ ЖЕНСКАЯ КОНСУЛЬТАЦИЯ»</t>
  </si>
  <si>
    <t>9102061369</t>
  </si>
  <si>
    <t>приобретение Модуля «Взаиморасчеты» Автоматизированной информационной системы «РМИС ВИТАКОР».</t>
  </si>
  <si>
    <t>ГОСУДАРСТВЕННОЕ БЮДЖЕТНОЕ УЧРЕЖДЕНИЕ ЗДРАВООХРАНЕНИЯ РЕСПУБЛИКИ КРЫМ «ЧЕРНОМОРСКАЯ ЦЕНТРАЛЬНАЯ РАЙОННАЯ БОЛЬНИЦА»</t>
  </si>
  <si>
    <t>услуги по передаче неисключительных прав, внедрению и сопровождению автоматизированной информационной системы "Информационное сопровождение застрахованных лиц"</t>
  </si>
  <si>
    <t>58.29.12.000</t>
  </si>
  <si>
    <t>Обеспечение программное сетевое на электронном носителе</t>
  </si>
  <si>
    <t>Закупка автоматизированной информационной системы (Модуль "Взаимозачеты")</t>
  </si>
  <si>
    <t>поставка медицинской информационной системы</t>
  </si>
  <si>
    <t>ГОСУДАРСТВЕННОЕ БЮДЖЕТНОЕ УЧРЕЖДЕНИЕ ЗДРАВООХРАНЕНИЯ РЕСПУБЛИКИ КРЫМ «КЕРЧЕНСКАЯ ГОРОДСКАЯ ДЕТСКАЯ БОЛЬНИЦА»</t>
  </si>
  <si>
    <t>Оказание услуг по доработке и технической поддержке медицинской информационной системы для нужд ГБУЗ "КУБ" на 2016 г</t>
  </si>
  <si>
    <t>Государственное бюджетное учреждение здравоохранения "Кантышевская участковая больница"</t>
  </si>
  <si>
    <t>0607000330</t>
  </si>
  <si>
    <t>060701001</t>
  </si>
  <si>
    <t>Приобретение услуг по сопровождению автоматизированной медицинской системы "РМИС ВИТАКОР".</t>
  </si>
  <si>
    <t>Техническая поддержка модуля "Взаиморасчеты" РМИС Витакор</t>
  </si>
  <si>
    <t>ГОСУДАРСТВЕННОЕ БЮДЖЕТНОЕ УЧРЕЖДЕНИЕ ЗДРАВООХРАНЕНИЯ РЕСПУБЛИКИ КРЫМ «СИМФЕРОПОЛЬСКИЙ КЛИНИЧЕСКИЙ РОДИЛЬНЫЙ ДОМ №2»</t>
  </si>
  <si>
    <t>услуги по  по
доработке и технической поддержке медицинской информационной системы «РМИС
Витакор»  для нужд ГБУ «РКВД»</t>
  </si>
  <si>
    <t>Государственное бюджетное учреждение "Республиканский кожно-венерологический диспансер"</t>
  </si>
  <si>
    <t>0602001940</t>
  </si>
  <si>
    <t>Услуга автоматизированной информационной системы (Модуль "Взаиморасчеты")</t>
  </si>
  <si>
    <t>ГОСУДАРСТВЕННОЕ БЮДЖЕТНОЕ УЧРЕЖДЕНИЕ ЗДРАВООХРАНЕНИЯ РЕСПУБЛИКИ КРЫМ «КРЫМСКИЙ РЕСПУБЛИКАНСКИЙ КЛИНИЧЕСКИЙ ГОСПИТАЛЬ ДЛЯ ВЕТЕРАНОВ ВОЙН»</t>
  </si>
  <si>
    <t>Оказание услуг по доработке и технической поддержке медицинской информационной системы "РМИС Витакор" на 2016 г.</t>
  </si>
  <si>
    <t>Государственное бюджетное учреждение "Республиканский эндокринологический диспансер"</t>
  </si>
  <si>
    <t>0606006265</t>
  </si>
  <si>
    <t>Разработка информационного модуля "ОМС - ФИНАНС"</t>
  </si>
  <si>
    <t>Техническое обслуживание и сопровождение программного продукта</t>
  </si>
  <si>
    <t>Сопровождение автоматизированной информационной системы "Информационное сопровождение застрахованных лиц"</t>
  </si>
  <si>
    <t>Оказание услуг по сопровождению и технической поддержке программного комплекса "Информационная система ТФОМС" для нужд ТФОМС Ульяновской области</t>
  </si>
  <si>
    <t>оказание услуг по доработке и технической поддержке программного комплекса "Медэксперт-ТФОМС"</t>
  </si>
  <si>
    <t>Территориальный фонд обязательного медицинского страхования города Севастополя</t>
  </si>
  <si>
    <t>Оказание услуг по доработке и технической поддержке медицинской системы</t>
  </si>
  <si>
    <t>Государственное бюджетное учреждение "Республиканский кардиологический диспансер"</t>
  </si>
  <si>
    <t>0606006258</t>
  </si>
  <si>
    <t>оказание услуг в области информационных технологий (усовершенствование и сопровождение программного комплекса «Медэксперт - ТФОМС РК»)</t>
  </si>
  <si>
    <t>Поставка программного комплекса для автоматизации деятельности ТФОМС Магаданской области</t>
  </si>
  <si>
    <t>Территориальный фонд обязательного медицинского страхования Магаданской области</t>
  </si>
  <si>
    <t>Выполнение работ по комплексной информатизации</t>
  </si>
  <si>
    <t>техническая поддержка и доработка региональной медицинской информационной системы Ульяновской области (РМИС) на 2016 год</t>
  </si>
  <si>
    <t>Оказание услуг по сопровождению программного комплекса Медэксперт ТФОМС в ТФОМС РБ</t>
  </si>
  <si>
    <t>оказание услуг по реализации интеграции РМИС «ВИТАКОР» с федеральными сервисами Единой государственной информационной системы в сфере здравоохранения Республики Бурятия с использованием компонентов региональной интеграционной шины N3</t>
  </si>
  <si>
    <t>72.21.11.000</t>
  </si>
  <si>
    <t>Обеспечение программное</t>
  </si>
  <si>
    <t>Оказание услуг по реализации интеграции РМИС Витакор с федеральными сервисами Единой государственной информационной системы в сфере здравоохранения Республики Бурятия, с использованием компонентов региональной интеграционной шины для взаимодействия с федеральными сервисами ИЭМК и ФЭР-2</t>
  </si>
  <si>
    <t>72.22.14.000</t>
  </si>
  <si>
    <t>Сопровождение систем</t>
  </si>
  <si>
    <t>услуги по реализации интеграции РМИС «ВИТАКОР» с федеральными сервисами Единой государственной информационной системы в сфере здравоохранения Республики Бурятия с использованием компонентов региональной интеграционной шины N3</t>
  </si>
  <si>
    <t>72.22.12.210</t>
  </si>
  <si>
    <t>Услуги по модификации готового программного обеспечения</t>
  </si>
  <si>
    <t>64.20.13.126</t>
  </si>
  <si>
    <t>Предоставление доступа к системе информационно-справочного обслуживания</t>
  </si>
  <si>
    <t>Государственное бюджетное учреждение здравоохранения "Республиканская клиническая инфекционная больница"</t>
  </si>
  <si>
    <t>услуги  по комплексной информатизации учреждения путем внедрения медицинской информационной системы  «РМИС Витакор»</t>
  </si>
  <si>
    <t>72.21.12.000</t>
  </si>
  <si>
    <t>Производство готового программного обеспечения и предоставление прав на его использование</t>
  </si>
  <si>
    <t>ГОСУДАРСТВЕННОЕ БЮДЖЕТНОЕ УЧРЕЖДЕНИЕ ЗДРАВООХРАНЕНИЯ "ЗАИГРАЕВСКАЯ ЦЕНТРАЛЬНАЯ РАЙОННАЯ БОЛЬНИЦА"</t>
  </si>
  <si>
    <t>0306010454</t>
  </si>
  <si>
    <t>030601001</t>
  </si>
  <si>
    <t>Выполнение работ по сопровождению и модернизации автоматизированной информационной системы обеспечения технологических процессов  ведения нормативно-справочной информации и проведения контроля объемов, сроков, качества и условий предоставления медицинской помощи по ОМС реестров счетов за медицинскую помощь, оказанную лицам, застрахованным по ОМС на территории Московской области</t>
  </si>
  <si>
    <t>Поставка, установка и внедрение программного комплекса для автоматизации деятельности Территориального фонда обязательного медицинского страхования Республики Ингушетия.</t>
  </si>
  <si>
    <t>72.22.12.110</t>
  </si>
  <si>
    <t>Услуги по разработке программных средств, удовлетворяющих требованиям конкретного заказчика</t>
  </si>
  <si>
    <t>Поставка программного комплекса для автоматизации деятельности Территориального фонда обязательного медицинского страхования Магаданской области</t>
  </si>
  <si>
    <t>72.60.10.000</t>
  </si>
  <si>
    <t>Услуги, связанные с использованием вычислительной техники и информационных технологий, прочие</t>
  </si>
  <si>
    <t>оказание услуг по комплексной информатизации учреждения путем внедрения медицинской информационной системы в имеющейся системе «РМИС Витакор»</t>
  </si>
  <si>
    <t>Оказание услуг по приобретению, установке и внедрению программного комплекса медицинской информационной системы для ГБУЗ ГК БСМП им.В.В.Ангапова</t>
  </si>
  <si>
    <t>ГОСУДАРСТВЕННОЕ БЮДЖЕТНОЕ УЧРЕЖДЕНИЕ ЗДРАВООХРАНЕНИЯ "ГОРОДСКАЯ КЛИНИЧЕСКАЯ БОЛЬНИЦА СКОРОЙ МЕДИЦИНСКОЙ ПОМОЩИ ИМ. В.В. АНГАПОВА"</t>
  </si>
  <si>
    <t>0323049701</t>
  </si>
  <si>
    <t>Государственное учреждение здравоохранения "Ульяновский областной медицинский информационно-аналитический центр"</t>
  </si>
  <si>
    <t>оказание услуг по сопровождению программного обеспечения «Витакор Сервер» для МАУ «Медицинский информационно-аналитический центр»</t>
  </si>
  <si>
    <t>Муниципальное автономное учреждение "Медицинский информационно-аналитический центр"</t>
  </si>
  <si>
    <t>Услуги по передаче неисключительных прав на использование лицензионного программного комплекса "РМИС Витакор" (продление лицензии)</t>
  </si>
  <si>
    <t>165901001</t>
  </si>
  <si>
    <t>установка и внедрение программа комплекса</t>
  </si>
  <si>
    <t>на оказание услуг в области информационных технологий (усовершенствование и сопровождение программного комплекса «Медэксперт – ТФОМС РК») в Территориальном фонде обязательного медицинского страхования Республики Карелия</t>
  </si>
  <si>
    <t>Оказание услуг по сопровождению программного комплекса «Медэксперт-ТФОМС» согласно техническому заданию</t>
  </si>
  <si>
    <t>Выполнение работ по сопровождению программного комплекса «Медэксперт-ТФОМС» в Территориальном фонде обязательного медицинского страхования Республики Бурятия.</t>
  </si>
  <si>
    <t>Территориальный фонд обязательного медицинского страхования Республики Бурятия</t>
  </si>
  <si>
    <t>Закрытое акционерное общество "Витакор!"</t>
  </si>
  <si>
    <t>72.40.13.190</t>
  </si>
  <si>
    <t>Алтайский край</t>
  </si>
  <si>
    <t>Амурская область</t>
  </si>
  <si>
    <t>Астраханская область</t>
  </si>
  <si>
    <t>Байконур</t>
  </si>
  <si>
    <t>территории, находящиеся за пределами РФ</t>
  </si>
  <si>
    <t>Брянская область</t>
  </si>
  <si>
    <t>бывший Агинский Бурятский автономный округ</t>
  </si>
  <si>
    <t>с 2008 года в составе Забайкальского края</t>
  </si>
  <si>
    <t>бывший Коми-Пермяцкий автономный округ</t>
  </si>
  <si>
    <t>с 2005 года в составе Пермского края</t>
  </si>
  <si>
    <t>бывший Таймырский автономный округ</t>
  </si>
  <si>
    <t>с 2007 года в составе Красноярского края</t>
  </si>
  <si>
    <t>бывший Усть-Ордынский Бурятский автономный округ</t>
  </si>
  <si>
    <t>с 2008 года в составе Иркутской области</t>
  </si>
  <si>
    <t>бывший Эвенкийский автономный округ</t>
  </si>
  <si>
    <t>Волгоградская область</t>
  </si>
  <si>
    <t>с 2012 года</t>
  </si>
  <si>
    <t>Вологодская область</t>
  </si>
  <si>
    <t>Воронежская область</t>
  </si>
  <si>
    <t>с 2010 года</t>
  </si>
  <si>
    <t>Еврейская автономная область</t>
  </si>
  <si>
    <t>Забайкальский край</t>
  </si>
  <si>
    <t>до 2008 года — Читинская область</t>
  </si>
  <si>
    <t>Ивановская область</t>
  </si>
  <si>
    <t>Иркутская область</t>
  </si>
  <si>
    <t>с 2013 года</t>
  </si>
  <si>
    <t>Кабардино-Балкарская Республика</t>
  </si>
  <si>
    <t>Калининградская область</t>
  </si>
  <si>
    <t>код используется только на экспортных транзитных номерах</t>
  </si>
  <si>
    <t>Камчатский край</t>
  </si>
  <si>
    <t>до 2007 года — Камчатская область</t>
  </si>
  <si>
    <t>Карачаево-Черкесская Республика</t>
  </si>
  <si>
    <t>Кемеровская область</t>
  </si>
  <si>
    <t>с 2011 года</t>
  </si>
  <si>
    <t>Кировская область</t>
  </si>
  <si>
    <t>Краснодарский край</t>
  </si>
  <si>
    <t>с 2005 года</t>
  </si>
  <si>
    <t>Красноярский край</t>
  </si>
  <si>
    <t>с 2009 года</t>
  </si>
  <si>
    <t>Курганская область</t>
  </si>
  <si>
    <t>Курская область</t>
  </si>
  <si>
    <t>Липецкая область</t>
  </si>
  <si>
    <t>Москва</t>
  </si>
  <si>
    <t>с 2002 года</t>
  </si>
  <si>
    <t>с 1998 года</t>
  </si>
  <si>
    <t>с 2007 года</t>
  </si>
  <si>
    <t>с 2017 года</t>
  </si>
  <si>
    <t>с 2001 года</t>
  </si>
  <si>
    <t>с 2006 года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</si>
  <si>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</si>
  <si>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</si>
  <si>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</si>
  <si>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</si>
  <si>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</si>
  <si>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</si>
  <si>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</si>
  <si>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</si>
  <si>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</si>
  <si>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до 2005 года — Пермская область</t>
  </si>
  <si>
    <t>Приморский край</t>
  </si>
  <si>
    <t>Республика Адыгея</t>
  </si>
  <si>
    <t>Республика Алтай</t>
  </si>
  <si>
    <t>Республика Башкортостан</t>
  </si>
  <si>
    <t>Республика Дагестан</t>
  </si>
  <si>
    <t>Республика Калмыкия</t>
  </si>
  <si>
    <t>Республика Коми</t>
  </si>
  <si>
    <t>с 2014 года, до 2007 года номера выдавались в Корякском автономном округе</t>
  </si>
  <si>
    <t>Республика Марий-Эл</t>
  </si>
  <si>
    <t>Республика Саха-Якутия</t>
  </si>
  <si>
    <t>Республика Северная Осетия-Алания</t>
  </si>
  <si>
    <t>Республика Татарстан</t>
  </si>
  <si>
    <t>Республика Тува</t>
  </si>
  <si>
    <t>Республика Хакасия</t>
  </si>
  <si>
    <t>Ростовская область</t>
  </si>
  <si>
    <t>с 2019 года</t>
  </si>
  <si>
    <t>Рязанская область</t>
  </si>
  <si>
    <t>Самарская область</t>
  </si>
  <si>
    <t>Санкт-Петербург</t>
  </si>
  <si>
    <t>с 2004 года</t>
  </si>
  <si>
    <t>с 2018 года</t>
  </si>
  <si>
    <t>Саратовская область</t>
  </si>
  <si>
    <t>Сахалинская область</t>
  </si>
  <si>
    <t>с 2014 года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</si>
  <si>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</si>
  <si>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</si>
  <si>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</si>
  <si>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</si>
  <si>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</si>
  <si>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</si>
  <si>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</si>
  <si>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</si>
  <si>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</si>
  <si>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автономный округ</t>
  </si>
  <si>
    <t>Челябинская область</t>
  </si>
  <si>
    <t>Чеченская Республика</t>
  </si>
  <si>
    <t>В 2000 году все номера заменили на новые с кодом 95</t>
  </si>
  <si>
    <t>Чеченская республика</t>
  </si>
  <si>
    <t>с 2000 года</t>
  </si>
  <si>
    <t>Чувашская Республика</t>
  </si>
  <si>
    <t>с 2008 года</t>
  </si>
  <si>
    <t>Чукотский автономный округ</t>
  </si>
  <si>
    <t>Ярославская область</t>
  </si>
  <si>
    <t>1 проектирование разработка создание</t>
  </si>
  <si>
    <t>2 - модификация развитие модернизация интеграция адаптация настройка внедрение</t>
  </si>
  <si>
    <t>3 сопровождение и поддержка эксплуатация</t>
  </si>
  <si>
    <t>Программный комплекс приобрет</t>
  </si>
  <si>
    <t>72.21.12.000 постав</t>
  </si>
  <si>
    <t>Оказание услуг по модернизации единой краевой государственной информационной системы «Семья» для учета детей-сирот и детей, оставшихся без попечения родителей, их постинтернатного сопровождения, а также семей, претендующих на усыновление (опеку, попечительство) таких детей (Подсистема «Учет социальных услуг в специализированных учреждениях для несовершеннолетних, нуждающихся в социальной адаптации»)</t>
  </si>
  <si>
    <t>министерство социального развития и семейной политики Краснодарского края</t>
  </si>
  <si>
    <t>2308027369</t>
  </si>
  <si>
    <t>230801001</t>
  </si>
  <si>
    <t>Общество с ограниченной ответственностью «Медицинские Компьютерные Технологии»</t>
  </si>
  <si>
    <t>2311057250</t>
  </si>
  <si>
    <t>231101001</t>
  </si>
  <si>
    <t>оказание услуг по модернизации единой краевой государственной информационной системы «Семья» для учета детей-сирот и детей, 
оставшихся без попечения родителей, их постинтернатного сопровождения,  а так же семей, претендующих на усыновление 
(опеку, попечительство) таких детей 
(Подсистема «Регистр несовершеннолетних из семей в социально-опасном положении, трудной жизненной ситуации, нуждающихся в социальной реабилитации или социальной помощи, в специализированных учреждениях для несовершеннолетних, нуждающихся в социальной реабилитации»)</t>
  </si>
  <si>
    <t>оказание услуг по модернизации единой краевой государственной информационной системы «Семья» для учета детей-сирот и детей, 
оставшихся без попечения родителей, их постинтернатного сопровождения,  а так же семей, претендующих на усыновление 
(опеку, попечительство) таких детей 
(Подсистема «Регистр детей-сирот и детей, оставшихся без попечения родителей, усыновленных (удочеренных) или переданных под опеку (попечительство), в приемную или патронатную семью на воспитание таких детей в муниципальном образовании</t>
  </si>
  <si>
    <t>оказание услуг по модернизации единой краевой государственной информационной системы «Семья» для учета детей-сирот и детей, 
оставшихся без попечения родителей, их постинтернатного сопровождения,  а так же семей, претендующих на усыновление 
(опеку, попечительство) таких детей</t>
  </si>
  <si>
    <t>Программа «МКТ-Агент ТФОМС:госпитализация» сопровождение</t>
  </si>
  <si>
    <t>РАБ МЕСТ</t>
  </si>
  <si>
    <t>3</t>
  </si>
  <si>
    <t>Муниципальное бюджетное учреждение здравоохранения "Красноармейская центральная районная больница"</t>
  </si>
  <si>
    <t>2336004250</t>
  </si>
  <si>
    <t>233601001</t>
  </si>
  <si>
    <t>«МКТ-Медицинские осмотры несовершеннолетних»</t>
  </si>
  <si>
    <t>Федеральное государственное бюджетное учреждение здравоохранения "Клиническая больница № 101 Федерального медико-биологического агентства"</t>
  </si>
  <si>
    <t>2629000457</t>
  </si>
  <si>
    <t>262901001</t>
  </si>
  <si>
    <t>«Медицинские Компьютерные Технологии»</t>
  </si>
  <si>
    <t>программа для ЭВМ 
Программа поставляется в рамках
расширения функциональных возможностей автоматизированной интегрированной
системы (АИС) «МКТ-Медицинская организация, установленная у Заказчика.  Программа позволяет:
- в клинической лаборатории вводить
данные для выполнения исследований и их результаты; 
- формировать данные о направленных
заказах на проведение лабораторных исследований для передачи на региональную
информационную шину для дальнейшей их передачи в клинико-диагностическую
лабораторию;
- использовать данные исследований и их
результатов, выполненных в клинических лабораториях;
- взаимодействовать с
региональным сервисом обмена данными лабораторных исследований РС ЕГИСЗ
Краснодарского края.
Обеспечена комплексируемость
передаваемых программных средств (программных продуктов) как между собой, так и
с программными средствами, действующими в поликлинике заказчика, без
модернизации программного кода, серверной операционной системы и системой
управления базами данных.</t>
  </si>
  <si>
    <t>ГОСУДАРСТВЕННОЕ БЮДЖЕТНОЕ УЧРЕЖДЕНИЕ ЗДРАВООХРАНЕНИЯ "ТУАПСИНСКАЯ РАЙОННАЯ БОЛЬНИЦА № 3" МИНИСТЕРСТВА ЗДРАВООХРАНЕНИЯ КРАСНОДАРСКОГО КРАЯ</t>
  </si>
  <si>
    <t>2365023900</t>
  </si>
  <si>
    <t>236501001</t>
  </si>
  <si>
    <t>ОБЩЕСТВО С ОГРАНИЧЕННОЙ ОТВЕТСТВЕННОСТЬЮ "МЕДИЦИНСКИЕ КОМПЬЮТЕРНЫЕ ТЕХНОЛОГИИ"</t>
  </si>
  <si>
    <t>Поставка программ для ЭВМ в рамках расширения функциональных возможностей автоматизированной интегрированной системы "МКТ-Медицинская организация" установленной у Заказчика</t>
  </si>
  <si>
    <t>Программа для ЭВМ «МКТ-Годовой отчёт»</t>
  </si>
  <si>
    <t>ФЕДЕРАЛЬНОЕ ГОСУДАРСТВЕННОЕ БЮДЖЕТНОЕ УЧРЕЖДЕНИЕ ЗДРАВООХРАНЕНИЯ "НОВОРОССИЙСКИЙ КЛИНИЧЕСКИЙ ЦЕНТР ФЕДЕРАЛЬНОГО МЕДИКО-БИОЛОГИЧЕСКОГО АГЕНТСТВА"</t>
  </si>
  <si>
    <t>6143047417</t>
  </si>
  <si>
    <t>231501001</t>
  </si>
  <si>
    <t>Лицензия (неисключительные права) на использование программного обеспечения "МКТ-медорганизация"  для нужд «Медико-санитарная часть № 5» федерального государственного бюджетного учреждения здравоохранения «Новороссийский клинический центр Федерального медико-биологического агентства»  (г. Волгодонск, Ростовская область) , согласно Приложения №1 
к Государственному контракту  
№0358100011216000280-0001807-01
от «23» декабря 2016  г.</t>
  </si>
  <si>
    <t>ФЕДЕРАЛЬНОЕ ГОСУДАРСТВЕННОЕ БЮДЖЕТНОЕ УЧРЕЖДЕНИЕ "РОССИЙСКИЙ НАУЧНЫЙ ЦЕНТР МЕДИЦИНСКОЙ РЕАБИЛИТАЦИИ И КУРОРТОЛОГИИ" МИНИСТЕРСТВА ЗДРАВООХРАНЕНИЯ РОССИЙСКОЙ ФЕДЕРАЦИИ</t>
  </si>
  <si>
    <t>7704040281</t>
  </si>
  <si>
    <t>770401001</t>
  </si>
  <si>
    <t>Поставка и установка программно-аппаратного комплекса "Управление электронной очередью"</t>
  </si>
  <si>
    <t>26.20.14.000</t>
  </si>
  <si>
    <t>Машины вычислительные электронные цифровые, поставляемые в виде систем для автоматической обработки данных</t>
  </si>
  <si>
    <t>УПРАВЛЕНИЕ СОЦИАЛЬНОЙ ЗАЩИТЫ НАСЕЛЕНИЯ МИНИСТЕРСТВА ТРУДА И СОЦИАЛЬНОГО РАЗВИТИЯ КРАСНОДАРСКОГО КРАЯ В ГОРОДЕ АРМАВИРЕ</t>
  </si>
  <si>
    <t>2302048884</t>
  </si>
  <si>
    <t>230201001</t>
  </si>
  <si>
    <t>«МКТ-Медицинский статистик санатория»</t>
  </si>
  <si>
    <t>ГОСУДАРСТВЕННОЕ БЮДЖЕТНОЕ УЧРЕЖДЕНИЕ ЗДРАВООХРАНЕНИЯ "ДЕТСКИЙ САНАТОРИЙ ИМЕНИ Н.И.ПИРОГОВА" МИНИСТЕРСТВА ЗДРАВООХРАНЕНИЯ КРАСНОДАРСКОГО КРАЯ</t>
  </si>
  <si>
    <t>2304017627</t>
  </si>
  <si>
    <t>230401001</t>
  </si>
  <si>
    <t>Оказание услуг по модернизации единой краевой государственной информационной системы «Семья» для учета детей-сирот и детей, оставшихся без попечения родителей, их постинтернатного сопровождения,  а также семей, претендующих на усыновление (опеку, попечительство) таких детей (Подсистема «Регистр детей-инвалидов, детей и подростков с ограниченными возможностями»)</t>
  </si>
  <si>
    <t>МИНИСТЕРСТВО СОЦИАЛЬНОГО РАЗВИТИЯ И СЕМЕЙНОЙ ПОЛИТИКИ КРАСНОДАРСКОГО КРАЯ</t>
  </si>
  <si>
    <t>оказание услуги по доработке единой краевой
государственной информационной системы «Семья» для учета детей-сирот и детей,
оставшихся без попечения родителей, их постинтернатного сопровождения, а также
семей, претендующих на усыновление (опеку, попечительство) таких детей
(Подсистема «Регистр несовершеннолетних и/или семей в социально опасном
положении или иной трудной жизненной ситуации, нуждающихся в социальной реабилитации
или социальной помощи, состоящих на учете в управлении социальной защиты
населения министерства труда и социального развития Краснодарского края в
муниципальных образованиях»)</t>
  </si>
  <si>
    <t>МИНИСТЕРСТВО ТРУДА И СОЦИАЛЬНОГО РАЗВИТИЯ КРАСНОДАРСКОГО КРАЯ</t>
  </si>
  <si>
    <t>Право на использование программы для ЭВМ для лечащего врача</t>
  </si>
  <si>
    <t>ГОСУДАРСТВЕННОЕ БЮДЖЕТНОЕ УЧРЕЖДЕНИЕ ЗДРАВООХРАНЕНИЯ "СПЕЦИАЛИЗИРОВАННАЯ КЛИНИЧЕСКАЯ ДЕТСКАЯ ИНФЕКЦИОННАЯ БОЛЬНИЦА" МИНИСТЕРСТВА ЗДРАВООХРАНЕНИЯ КРАСНОДАРСКОГО КРАЯ</t>
  </si>
  <si>
    <t>2311022836</t>
  </si>
  <si>
    <t>Права на использование программ для ЭВМ</t>
  </si>
  <si>
    <t>Программное средство "МКТ Больничная аптека"</t>
  </si>
  <si>
    <t>ГОСУДАРСТВЕННОЕ БЮДЖЕТНОЕ УЧРЕЖДЕНИЕ ЗДРАВООХРАНЕНИЯ "ПРОТИВОТУБЕРКУЛЕЗНЫЙ ДИСПАНСЕР № 4" МИНИСТЕРСТВА ЗДРАВООХРАНЕНИЯ КРАСНОДАРСКОГО КРАЯ</t>
  </si>
  <si>
    <t>2313018144</t>
  </si>
  <si>
    <t>231301001</t>
  </si>
  <si>
    <t>Передача неисключительных прав на использование программ для ЭВМ 
и оказание услуг по их внедрению с целью комплексной автоматизации деятельности.</t>
  </si>
  <si>
    <t>ГОСУДАРСТВЕННОЕ БЮДЖЕТНОЕ УЧРЕЖДЕНИЕ ЗДРАВООХРАНЕНИЯ "ДЕТСКИЙ ЛЕЧЕБНО-РЕАБИЛИТАЦИОННЫЙ ЦЕНТР" МИНИСТЕРСТВА ЗДРАВООХРАНЕНИЯ КРАСНОДАРСКОГО КРАЯ</t>
  </si>
  <si>
    <t>2315061811</t>
  </si>
  <si>
    <t>Право на использование программы для ЭВМ "МКТ-Агент больничной аптеки"</t>
  </si>
  <si>
    <t>ГОСУДАРСТВЕННОЕ БЮДЖЕТНОЕ УЧРЕЖДЕНИЕ ЗДРАВООХРАНЕНИЯ "ЕЙСКАЯ ЦЕНТРАЛЬНАЯ РАЙОННАЯ БОЛЬНИЦА" МИНИСТЕРСТВА ЗДРАВООХРАНЕНИЯ КРАСНОДАРСКОГО КРАЯ</t>
  </si>
  <si>
    <t>2306017277</t>
  </si>
  <si>
    <t>230601001</t>
  </si>
  <si>
    <t>поставка,
установка аппаратно-программного комплекса «Вежливая регистратура» для МБУЗ ЦРБ Выселковского района Краснодарского края</t>
  </si>
  <si>
    <t>МУНИЦИПАЛЬНОЕ БЮДЖЕТНОЕ УЧРЕЖДЕНИЕ ЗДРАВООХРАНЕНИЯ ЦЕНТРАЛЬНАЯ РАЙОННАЯ БОЛЬНИЦА ИМЕНИ ЗАСЛУЖЕННОГО ВРАЧА РФ   В.Ф.ДОЛГОПОЛОВА ВЫСЕЛКОВСКОГО РАЙОНА  КРАСНОДАРСКОГО КРАЯ</t>
  </si>
  <si>
    <t>2328005589</t>
  </si>
  <si>
    <t>232801001</t>
  </si>
  <si>
    <t>Передача неисключительных прав на использование программ для ЭВМ в муниципальном бюджетном учреждении здравоохранения Муниципального Образования Динской район "Центральная районная больница" АИС «МКТ-Анализ деятельности в системе ОМС»" (простая срочная неисключительная лицензия).</t>
  </si>
  <si>
    <t>БЮДЖЕТНОЕ УЧРЕЖДЕНИЕ ЗДРАВООХРАНЕНИЯ МУНИЦИПАЛЬНОГО ОБРАЗОВАНИЯ ДИНСКОЙ РАЙОН "ЦЕНТРАЛЬНАЯ РАЙОННАЯ БОЛЬНИЦА"</t>
  </si>
  <si>
    <t>2330020464</t>
  </si>
  <si>
    <t>233001001</t>
  </si>
  <si>
    <t>Оказание
услуг по передаче права на использование программ для ЭВМ в рамках расширения
функциональных возможностей действующей автоматизированной системы управления
Бюджетного учреждения здравоохранения муниципального образования Динской район
"Центральная районная больница"</t>
  </si>
  <si>
    <t>Точка доступа TP-LINK TL-WA855RE,  белый</t>
  </si>
  <si>
    <t>26.20.11.110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</si>
  <si>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</si>
  <si>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Права на использование программного обеспечения</t>
  </si>
  <si>
    <t>МУНИЦИПАЛЬНОЕ БЮДЖЕТНОЕ УЧРЕЖДЕНИЕ ЗДРАВООХРАНЕНИЯ "КРАСНОАРМЕЙСКАЯ ЦЕНТРАЛЬНАЯ РАЙОННАЯ БОЛЬНИЦА"</t>
  </si>
  <si>
    <t>Программа для ЭВМ «МКТ-Управление
очередью: Пульт»</t>
  </si>
  <si>
    <t>Аппаратура коммуникационная передающая с приемными устройствами прочая, не включенная в другие группировки</t>
  </si>
  <si>
    <t>Право использования программы для ЭВМ «МКТ-Регистратура»</t>
  </si>
  <si>
    <t>Специализированный
программно-технический комплекс, в
составе:</t>
  </si>
  <si>
    <t>программное средство для получения годового отчета</t>
  </si>
  <si>
    <t>58.29.32.000</t>
  </si>
  <si>
    <t>Обеспечение программное прикладное для загрузки</t>
  </si>
  <si>
    <t>МУНИЦИПАЛЬНОЕ БЮДЖЕТНОЕ УЧРЕЖДЕНИЕ ЗДРАВООХРАНЕНИЯ "ЦЕНТРАЛЬНАЯ РАЙОННАЯ БОЛЬНИЦА МУНИЦИПАЛЬНОГО ОБРАЗОВАНИЯ НОВОПОКРОВСКИЙ РАЙОН"</t>
  </si>
  <si>
    <t>2344011477</t>
  </si>
  <si>
    <t>234401001</t>
  </si>
  <si>
    <t>предоставление прав на программу для ЭВМ "МКТ-Агент ТФОМС: госпитализация" разработка</t>
  </si>
  <si>
    <t>разработк Оказание услуг по предоставлению бессрочной неисключительной лицензии на использование программы "МКТ-Агент ТФОМС: регистр населения",позволяющей выполнять выгрузку приписанного населения на WEB - сервис ТФОМС КК</t>
  </si>
  <si>
    <t>Право на использование программы</t>
  </si>
  <si>
    <t>Право на использование программы для ЭВМ "МКТ-Лабораторные  исследования"</t>
  </si>
  <si>
    <t>приобретение права на использование программы «МКТ-Агент региональной ИЭМК», позволяющей выполнять выгрузку историй болезни на WEB-сервис ТФОМС КК.</t>
  </si>
  <si>
    <t>Передача неисключительных прав по использованию программных средств для автоматизированной интегрированной системы "МКТ-Медицинская организация " и их внедрение в рамках расширения функциональных возможностей действующей автоматизированной системы управления</t>
  </si>
  <si>
    <t>Передача неисключительных прав на использование программных средств для автоматизированной интегрированной системы «МКТ — Медицинская организация» и их внедрение в рамках расширения функциональных возможностей действующей  автоматизированной системы управления</t>
  </si>
  <si>
    <t>Право на использование программы для ЭВМ "МКТ-Флюоротека"</t>
  </si>
  <si>
    <t>ГОСУДАРСТВЕННОЕ БЮДЖЕТНОЕ УЧРЕЖДЕНИЕ ЗДРАВООХРАНЕНИЯ "НОВОПОКРОВСКАЯ ЦЕНТРАЛЬНАЯ РАЙОННАЯ БОЛЬНИЦА" МИНИСТЕРСТВА ЗДРАВООХРАНЕНИЯ КРАСНОДАРСКОГО КРАЯ</t>
  </si>
  <si>
    <t>ГОСУДАРСТВЕННОЕ БЮДЖЕТНОЕ УЧРЕЖДЕНИЕ ЗДРАВООХРАНЕНИЯ "ТИМАШЕВСКАЯ ЦЕНТРАЛЬНАЯ РАЙОННАЯ БОЛЬНИЦА" МИНИСТЕРСТВА ЗДРАВООХРАНЕНИЯ КРАСНОДАРСКОГО КРАЯ</t>
  </si>
  <si>
    <t>2353006498</t>
  </si>
  <si>
    <t>235301001</t>
  </si>
  <si>
    <t>программные средства «профилактические прививки»</t>
  </si>
  <si>
    <t>МУНИЦИПАЛЬНОЕ БЮДЖЕТНОЕ УЧРЕЖДЕНИЕ ЗДРАВООХРАНЕНИЯ "ТУАПСИНСКАЯ РАЙОННАЯ БОЛЬНИЦА № 2"</t>
  </si>
  <si>
    <t>2355014984</t>
  </si>
  <si>
    <t>Право на использование программы для ЭВМ</t>
  </si>
  <si>
    <t>МУНИЦИПАЛЬНОЕ БЮДЖЕТНОЕ УРЕЖДЕНИЕ ЗДРАВООХРАНЕНИЯ "ТУАПСИНСКАЯ  РАЙОННАЯ БОЛЬНИЦА № 2"</t>
  </si>
  <si>
    <t>Оказание услуг по предоставлению лицензий на право использовать
компьютерное программное обеспечение «МКТ-Агент больничных листов»</t>
  </si>
  <si>
    <t>ГОСУДАРСТВЕННОЕ БЮДЖЕТНОЕ УЧРЕЖДЕНИЕ ЗДРАВООХРАНЕНИЯ "ТУАПСИНСКАЯ ЦЕНТРАЛЬНАЯ РАЙОННАЯ БОЛЬНИЦА № 2" МИНИСТЕРСТВА ЗДРАВООХРАНЕНИЯ КРАСНОДАРСКОГО КРАЯ</t>
  </si>
  <si>
    <t>Право на использование программы "МКТ-Расписание"</t>
  </si>
  <si>
    <t>Оказание услуг по обновлению программного обеспечения и приобретению права на использование программ для ЭВМ АИС "МКТ-Медицинская организация"</t>
  </si>
  <si>
    <t>МУНИЦИПАЛЬНОЕ БЮДЖЕТНОЕ УЧРЕЖДЕНИЕ ЗДРАВООХРАНЕНИЯ ЦЕНТРАЛЬНАЯ РАЙОННАЯ БОЛЬНИЦА МУНИЦИПАЛЬНОГО ОБРАЗОВАНИЯ ЩЕРБИНОВСКИЙ РАЙОН</t>
  </si>
  <si>
    <t>2358004247</t>
  </si>
  <si>
    <t>235801001</t>
  </si>
  <si>
    <t>MKT</t>
  </si>
  <si>
    <t>VitaCor</t>
  </si>
  <si>
    <t>федеральное казенное учреждение здравоохранения "Медико-санитарная часть № 29 Федеральной службы исполнения наказаний"</t>
  </si>
  <si>
    <t>2912000516</t>
  </si>
  <si>
    <t>290101001</t>
  </si>
  <si>
    <t>Общество с ограниченной ответственностью «САМСОН Групп»</t>
  </si>
  <si>
    <t>7838471184</t>
  </si>
  <si>
    <t>783801001</t>
  </si>
  <si>
    <t>Оказание услуг по сопровождению и технической поддержке медицинской информационной системы "САМСОН"</t>
  </si>
  <si>
    <t>государственное бюджетное учреждение здравоохранения Архангельской области "Архангельский центр лечебной физкультуры и спортивной медицины"</t>
  </si>
  <si>
    <t>2927000452</t>
  </si>
  <si>
    <t>Оказание услуг по сопровождению и технической поддержке медицинской информационной системы</t>
  </si>
  <si>
    <t>НАБОР</t>
  </si>
  <si>
    <t>государственное бюджетное учреждение здравоохранения Архангельской области "Северодвинская городская поликлиника "Ягры""</t>
  </si>
  <si>
    <t>2902013989</t>
  </si>
  <si>
    <t>290201001</t>
  </si>
  <si>
    <t>Оказание услуг 
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</si>
  <si>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государственное бюджетное учреждение здравоохранения Архангельской области "Ильинская центральная районная  больница"</t>
  </si>
  <si>
    <t>2909000322</t>
  </si>
  <si>
    <t>290901001</t>
  </si>
  <si>
    <t>Общество с ограниченной ответственностью "САМСОН Групп"</t>
  </si>
  <si>
    <t>оказание услуг по сопровождению и технической поддержке медицинской информационной системы</t>
  </si>
  <si>
    <t>государственное бюджетное учреждение здравоохранения Архангельской области "Каргопольская центральная районная больница имени Н.Д.Кировой"</t>
  </si>
  <si>
    <t>2911000217</t>
  </si>
  <si>
    <t>291101001</t>
  </si>
  <si>
    <t>Оказание услуг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</si>
  <si>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государственное бюджетное учреждение здравоохранения Архангельской области "Онежская центральная районная больница"</t>
  </si>
  <si>
    <t>2906007633</t>
  </si>
  <si>
    <t>290601001</t>
  </si>
  <si>
    <t>ООО "Самсон Групп"</t>
  </si>
  <si>
    <t>оказание услуг по  сопровождению и технической поддержке «Медицинской Информационной Системы»</t>
  </si>
  <si>
    <t>72.22.11.000</t>
  </si>
  <si>
    <t>государственное бюджетное учреждение здравоохранения Архангельской области "Мирнинская центральная городская больница"</t>
  </si>
  <si>
    <t>2925001242</t>
  </si>
  <si>
    <t>292501001</t>
  </si>
  <si>
    <t>6</t>
  </si>
  <si>
    <t>государственное бюджетное учреждение здравоохранения Архангельской области "Красноборская центральная районная больница"</t>
  </si>
  <si>
    <t>2914000960</t>
  </si>
  <si>
    <t>291401001</t>
  </si>
  <si>
    <t>Общество с огранниченной ответственностью "САМСОН Групп"</t>
  </si>
  <si>
    <t>государственное бюджетное учреждение здравоохранения Архангельской области "Шенкурская центральная районная больница им. Н.Н.Приорова"</t>
  </si>
  <si>
    <t>2924001049</t>
  </si>
  <si>
    <t>292401001</t>
  </si>
  <si>
    <t>Закупка услуги по сопровождению и технической поддержке МИС "САМСОН" на 2 полугодие</t>
  </si>
  <si>
    <t>государственное бюджетное учреждение здравоохранения Архангельской области "Лешуконская центральная районная больница"</t>
  </si>
  <si>
    <t>2916000757</t>
  </si>
  <si>
    <t>291601001</t>
  </si>
  <si>
    <t>Сопровождение системы</t>
  </si>
  <si>
    <t>государственное бюджетное учреждение здравоохранения Архангельской области "Мезенская центральная районная больница"</t>
  </si>
  <si>
    <t>2917000929</t>
  </si>
  <si>
    <t>291701001</t>
  </si>
  <si>
    <t>Оказание услуг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во 2 полугодии 2014 года</t>
  </si>
  <si>
    <t>государственное бюджетное учреждение здравоохранения Архангельской области "Виноградовская центральная районная больница"</t>
  </si>
  <si>
    <t>2910000944</t>
  </si>
  <si>
    <t>291001001</t>
  </si>
  <si>
    <t>Внедрение сервиса МИС "Самсон"</t>
  </si>
  <si>
    <t>72.21.20.119</t>
  </si>
  <si>
    <t>государственное бюджетное учреждение здравоохранения Архангельской области "Вельская центральная районная больница"</t>
  </si>
  <si>
    <t>2907002420</t>
  </si>
  <si>
    <t>290701001</t>
  </si>
  <si>
    <t>"САМСОН Групп"</t>
  </si>
  <si>
    <t>Оказание услуг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(Далее-МИС) в 2014 году</t>
  </si>
  <si>
    <t>Государственное бюджетное учреждение здравоохранения Архангельской области "Устьянская центральная районная больница"</t>
  </si>
  <si>
    <t>2922008419</t>
  </si>
  <si>
    <t>292201001</t>
  </si>
  <si>
    <t>оказание услуг по сопровождению и технической поддержке «Медицинской Информационной Системы «Комплекс Программных Средств «САМСОН»</t>
  </si>
  <si>
    <t>государственное бюджетное учреждение здравоохранения Архангельской области "Плесецкая центральная районная больница"</t>
  </si>
  <si>
    <t>2920014209</t>
  </si>
  <si>
    <t>292001001</t>
  </si>
  <si>
    <t>Федеральное государственное бюджетное учреждение здравоохранения "Медико-санитарная часть № 118 Федерального медико-биологического агентства"</t>
  </si>
  <si>
    <t>5117100091</t>
  </si>
  <si>
    <t>511701001</t>
  </si>
  <si>
    <t>на оказание услуг по сопровождению и технической поддержке Медицинской Информационной Системы «САМСОН»</t>
  </si>
  <si>
    <t>Услуги, связанные с созданием, ведением и использованием баз данных, не включенные в другие группировки, прочие</t>
  </si>
  <si>
    <t>ГОСУДАРСТВЕННОЕ ОБЛАСТНОЕ БЮДЖЕТНОЕ УЧРЕЖДЕНИЕ ЗДРАВООХРАНЕНИЯ "МУРМАНСКАЯ ГОРОДСКАЯ ПОЛИКЛИНИКА № 3"</t>
  </si>
  <si>
    <t>5190103314</t>
  </si>
  <si>
    <t>Оказание услуг по удалённому сопровождению и технической поддержке Медицинской Информационной Системы "Комплекса Программных Средств "Система Автоматизации Медико-Страхового Обслуживания Населения" "САМСОН"</t>
  </si>
  <si>
    <t>415932</t>
  </si>
  <si>
    <t>муниципальное бюджетное учреждение здравоохранения "Городская поликлиника № 4" г. Мурманска</t>
  </si>
  <si>
    <t>5190306480</t>
  </si>
  <si>
    <t>Санкт-Петербургское государственное бюджетное учреждение здравоохранения "Городская поликлиника №93"</t>
  </si>
  <si>
    <t>7807047264</t>
  </si>
  <si>
    <t>780701001</t>
  </si>
  <si>
    <t>Самсон Групп</t>
  </si>
  <si>
    <t>Аппараты фотокопировальные прочие, не включенные в другие группировки</t>
  </si>
  <si>
    <t>30.01.21.190</t>
  </si>
  <si>
    <t>Санкт-Петербургское государственное бюджетное учреждение здравоохранения "Городская поликлиника № 39"</t>
  </si>
  <si>
    <t>7825024478</t>
  </si>
  <si>
    <t>784101001</t>
  </si>
  <si>
    <t>783201001</t>
  </si>
  <si>
    <t>САНКТ-ПЕТЕРБУРГСКОЕ ГОСУДАРСТВЕННОЕ БЮДЖЕТНОЕ УЧРЕЖДЕНИЕ ЗДРАВООХРАНЕНИЯ "ГОРОДСКАЯ ПОЛИКЛИНИКА № 91"</t>
  </si>
  <si>
    <t>7807047320</t>
  </si>
  <si>
    <t>Консультации системного и технического характера</t>
  </si>
  <si>
    <t>Санкт-Петербургское государственное бюджетное учреждение здравоохранения "Городская поликлиника № 37"</t>
  </si>
  <si>
    <t>7825330281</t>
  </si>
  <si>
    <t>784001001</t>
  </si>
  <si>
    <t>Санкт-Петербургское государственное бюджетное учреждение здравоохранения "Городская поликлиника №23"</t>
  </si>
  <si>
    <t>7805039564</t>
  </si>
  <si>
    <t>780501001</t>
  </si>
  <si>
    <t>Санкт-Петербургское государственное бюджетное учреждение здравоохранения "Детская городская поликлиника № 11"</t>
  </si>
  <si>
    <t>7802056427</t>
  </si>
  <si>
    <t>780201001</t>
  </si>
  <si>
    <t>Услуга по сопровождению и технической поддержке программного продукта «Комплекс Программных Средств «Система Автоматизации Медико-Страхового Обслуживания Населения» «САМСОН» в 2015 году</t>
  </si>
  <si>
    <t>САНКТ-ПЕТЕРБУРГСКОЕ ГОСУДАРСТВЕННОЕ БЮДЖЕТНОЕ УЧРЕЖДЕНИЕ ЗДРАВООХРАНЕНИЯ "ДЕТСКАЯ ГОРОДСКАЯ БОЛЬНИЦА № 19 ИМ.К.А.РАУХФУСА"</t>
  </si>
  <si>
    <t>7815012811</t>
  </si>
  <si>
    <t>784201001</t>
  </si>
  <si>
    <t>оказание услуг по сопровождению программного продукта для ЭВМ «Медицинская Информационная Система «Комплекс Программных Средств «Система Автоматизации Медико-Страхового Обслуживания Населения» «САМСОН» для нужд ФКУЗ МСЧ-29 ФСИН России (в соответствии с техническим заданием, Приложение № 1 к аукционной документации).</t>
  </si>
  <si>
    <t>ФЕДЕРАЛЬНОЕ КАЗЕННОЕ УЧРЕЖДЕНИЕ ЗДРАВООХРАНЕНИЯ "МЕДИКО-САНИТАРНАЯ ЧАСТЬ №  29 ФЕДЕРАЛЬНОЙ СЛУЖБЫ ИСПОЛНЕНИЯ НАКАЗАНИЙ"</t>
  </si>
  <si>
    <t>783901001</t>
  </si>
  <si>
    <t>Оказание услуг по сопровождению программного продукта для ЭВМ "Медицинская Информационная Система "Комплекс Программных Средств "Система Автоматизации Медико- Страхового Обслуживания Населения" "САМСОН"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</si>
  <si>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</t>
  </si>
  <si>
    <t>ФЕДЕРАЛЬНОЕ ГОСУДАРСТВЕННОЕ БЮДЖЕТНОЕ УЧРЕЖДЕНИЕ "РОССИЙСКИЙ НАУЧНЫЙ ЦЕНТР "ВОССТАНОВИТЕЛЬНАЯ ТРАВМАТОЛОГИЯ И ОРТОПЕДИЯ" ИМЕНИ АКАДЕМИКА Г.А. ИЛИЗАРОВА" МИНИСТЕРСТВА ЗДРАВООХРАНЕНИЯ РОССИЙСКОЙ ФЕДЕРАЦИИ</t>
  </si>
  <si>
    <t>4501022210</t>
  </si>
  <si>
    <t>450101001</t>
  </si>
  <si>
    <t>ОБЩЕСТВО С ОГРАНИЧЕННОЙ ОТВЕТСТВЕННОСТЬЮ "САМСОН ГРУПП"</t>
  </si>
  <si>
    <t>9</t>
  </si>
  <si>
    <t>ФЕДЕРАЛЬНОЕ ГОСУДАРСТВЕННОЕ БЮДЖЕТНОЕ УЧРЕЖДЕНИЕ ЗДРАВООХРАНЕНИЯ "МЕДИКО-САНИТАРНАЯ ЧАСТЬ № 118 ФЕДЕРАЛЬНОГО МЕДИКО-БИОЛОГИЧЕСКОГО АГЕНТСТВА"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</si>
  <si>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2016 году</t>
  </si>
  <si>
    <t>Оказание услуг по обучению сотрудников работе с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</si>
  <si>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Оказание услуг по подключению лабораторных аппаратов к эксплуатируемой информационной системе, основанной на платформе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</si>
  <si>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Оказание консультационных услуг по внедрению нового сервиса информирование пациентов на базе существующей и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</si>
  <si>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Оказание услуг по внедрению новых сервисов и функциональных механизмов эксплуатируемой информационной системы, основанной на платформе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</si>
  <si>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на I полугодие 2015 года</t>
  </si>
  <si>
    <t>Федеральное бюджетное учреждение здравоохранения "Центральная медико-санитарная часть № 141" Федерального медико-биологического агентства</t>
  </si>
  <si>
    <t>6916011509</t>
  </si>
  <si>
    <t>691601001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</si>
  <si>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на 2 полугодие 2015 года</t>
  </si>
  <si>
    <t>ФЕДЕРАЛЬНОЕ БЮДЖЕТНОЕ УЧРЕЖДЕНИЕ ЗДРАВООХРАНЕНИЯ "ЦЕНТРАЛЬНАЯ МЕДИКО-САНИТАРНАЯ ЧАСТЬ № 141" ФЕДЕРАЛЬНОГО МЕДИКО-БИОЛОГИЧЕСКОГО АГЕНТСТВА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</si>
  <si>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на 1 квартал 2016 года</t>
  </si>
  <si>
    <t>оказание услуг по сопровождению и технической поддержке программного продукта Медицинская Информационная Система Комплекс Программных Средств Система Автоматизации Медико-Страхового Обслуживания Населения САМСОН во 2 квартале 2016 года</t>
  </si>
  <si>
    <t>62.03.12.120</t>
  </si>
  <si>
    <t>Услуги по управлению компьютерными системами дистанционно</t>
  </si>
  <si>
    <t>оказание
услуг по сопровождению и технической поддержке программного продукта
«медицинская Информационная Система «Комплекс Программных Средств «Система
Автоматизации Медико-Страхового Обслуживания Населения» «САМСОН» в 3 квартале
2016 год</t>
  </si>
  <si>
    <t>оказание
услуг по сопровождению и технической поддержке программного продукта
«медицинская Информационная Система «Комплекс Программных Средств «Система Автоматизации
Медико-Страхового Обслуживания Населения» «САМСОН»</t>
  </si>
  <si>
    <t>оказание
услуг по сопровождению и технической поддержке программного продукта
«Медицинская Информационная Система «Комплекс Программных Средств «Система
Автоматизации Медико-Страхового Обслуживания Населения» «САМСОН» в 2017 году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</si>
  <si>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2018 году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</si>
  <si>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2019 года</t>
  </si>
  <si>
    <t>Услуга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2017 году</t>
  </si>
  <si>
    <t>86.90.19.190</t>
  </si>
  <si>
    <t>Услуги в области медицины прочие, не включенные в другие группировки</t>
  </si>
  <si>
    <t>БЮДЖЕТНОЕ УЧРЕЖДЕНИЕ РЕСПУБЛИКИ КАЛМЫКИЯ "ЛАГАНСКАЯ РАЙОННАЯ БОЛЬНИЦА"</t>
  </si>
  <si>
    <t>0803900168</t>
  </si>
  <si>
    <t>080301001</t>
  </si>
  <si>
    <t>Услуга по сопровождению и технической поддержке программного продукта "Медицинская информационная система"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</si>
  <si>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2017 году.</t>
  </si>
  <si>
    <t>БЮДЖЕТНОЕ УЧРЕЖДЕНИЕ РЕСПУБЛИКИ КАЛМЫКИЯ "ЧЕРНОЗЕМЕЛЬСКАЯ РАЙОННАЯ БОЛЬНИЦА ИМ. У.ДУШАНА"</t>
  </si>
  <si>
    <t>0810900024</t>
  </si>
  <si>
    <t>081001001</t>
  </si>
  <si>
    <t>оказание услуг по сопровождению и технической поддержке программного продукта</t>
  </si>
  <si>
    <t>БЮДЖЕТНОЕ УЧРЕЖДЕНИЕ РЕСПУБЛИКИ КАЛМЫКИЯ "ЯШАЛТИНСКАЯ РАЙОННАЯ БОЛЬНИЦА"</t>
  </si>
  <si>
    <t>0812900260</t>
  </si>
  <si>
    <t>081201001</t>
  </si>
  <si>
    <t>БЮДЖЕТНОЕ УЧРЕЖДЕНИЕ РЕСПУБЛИКИ КАЛМЫКИЯ "ЯШКУЛЬСКАЯ РАЙОННАЯ БОЛЬНИЦА"</t>
  </si>
  <si>
    <t>0813900199</t>
  </si>
  <si>
    <t>081301001</t>
  </si>
  <si>
    <t>Ведение протоколов врачебных осмотров</t>
  </si>
  <si>
    <t>БЮДЖЕТНОЕ УЧРЕЖДЕНИЕ РЕСПУБЛИКИ КАЛМЫКИЯ "ГОРОДСКАЯ ПОЛИКЛИНИКА"</t>
  </si>
  <si>
    <t>0814046967</t>
  </si>
  <si>
    <t>081601001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</si>
  <si>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2018 году</t>
  </si>
  <si>
    <t>БЮДЖЕТНОЕ УЧРЕЖДЕНИЕ РЕСПУБЛИКИ КАЛМЫКИЯ "РЕСПУБЛИКАНСКИЙ ГОСПИТАЛЬ ВЕТЕРАНОВ ВОЙН"</t>
  </si>
  <si>
    <t>0814167111</t>
  </si>
  <si>
    <t>"САМСОН Групп""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</si>
  <si>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2019 году.</t>
  </si>
  <si>
    <t>БЮДЖЕТНОЕ УЧРЕЖДЕНИЕ РЕСПУБЛИКИ КАЛМЫКИЯ "РЕСПУБЛИКАНСКИЙ ЦЕНТР СПЕЦИАЛИЗИРОВАННЫХ ВИДОВ МЕДИЦИНСКОЙ ПОМОЩИ"</t>
  </si>
  <si>
    <t>0816014657</t>
  </si>
  <si>
    <t>10</t>
  </si>
  <si>
    <t>БЮДЖЕТНОЕ УЧРЕЖДЕНИЕ РЕСПУБЛИКИ КАЛМЫКИЯ "ПЕРИНАТАЛЬНЫЙ ЦЕНТР ИМ. О.А. ШУНГАЕВОЙ"</t>
  </si>
  <si>
    <t>0816019824</t>
  </si>
  <si>
    <t>Общество с ограниченной ответственностью "САМСОН Групп""</t>
  </si>
  <si>
    <t>Выполнение работ  по 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 и развитию регионального сегмента государственной информационной системы в сфере здравоохранения Республики Калмыкия для медицинских организаций, оказывающих первичную медико-санитарную помощь</t>
  </si>
  <si>
    <t>МИНИСТЕРСТВО ЗДРАВООХРАНЕНИЯ РЕСПУБЛИКИ КАЛМЫКИЯ</t>
  </si>
  <si>
    <t>0816025842</t>
  </si>
  <si>
    <t>оказание услуг по модернизации и развитию Медицинской Информационной Системе «Комплекс Программных Средств «Система Автоматизации Медико-Страхового Обслуживания Населения» «САМСОН» эксплуатирующейся в медицинских организациях Республики Калмыкия, оказывающих первичную медико-санитарную помощь, в том числе специализированную, в соответствии с требованиями Министерства здравоохранения  Российской Федерации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</si>
  <si>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2017 году</t>
  </si>
  <si>
    <t>БЮДЖЕТНОЕ УЧРЕЖДЕНИЕ РЕСПУБЛИКИ КАЛМЫКИЯ "РЕСПУБЛИКАНСКИЙ ДЕТСКИЙ МЕДИЦИНСКИЙ ЦЕНТР"</t>
  </si>
  <si>
    <t>0816029036</t>
  </si>
  <si>
    <t>Оказание услуг по интеграции Медицинской Информационной Системы «Комплекс Программных Средств «Система Автоматизации Медико-Страхового Обслуживания Населения» с «Автоматизированной информационной системой мониторинга родовспоможения Архангельской области»</t>
  </si>
  <si>
    <t>ГОСУДАРСТВЕННОЕ БЮДЖЕТНОЕ УЧРЕЖДЕНИЕ ЗДРАВООХРАНЕНИЯ АРХАНГЕЛЬСКОЙ ОБЛАСТИ "АРХАНГЕЛЬСКАЯ ОБЛАСТНАЯ КЛИНИЧЕСКАЯ БОЛЬНИЦА"</t>
  </si>
  <si>
    <t>2901030477</t>
  </si>
  <si>
    <t>Оказание услуг по внедрению сервиса "Медицинской информационной системы "Комплекс Программы средств "Система автоматизации медико-страхового обслуживания населения" САМСОН" - "лабораторный журнал"</t>
  </si>
  <si>
    <t>ГОСУДАРСТВЕННОЕ БЮДЖЕТНОЕ УЧРЕЖДЕНИЕ ЗДРАВООХРАНЕНИЯ АРХАНГЕЛЬСКОЙ ОБЛАСТИ "АРХАНГЕЛЬСКИЙ КЛИНИЧЕСКИЙ ОНКОЛОГИЧЕСКИЙ ДИСПАНСЕР"</t>
  </si>
  <si>
    <t>2901034584</t>
  </si>
  <si>
    <t>Оказание услуга
по сопровождению и технической поддержке программного продукта «Медицинская
Информационная Система «Комплекс Программных Средств «Система Автоматизации
Медико-Страхового Обслуживания Населения» «САМСОН» в 2017 году</t>
  </si>
  <si>
    <t>61.20.30.120</t>
  </si>
  <si>
    <t>Услуги по передаче данных по беспроводным телекоммуникационным сетям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</si>
  <si>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2018 году</t>
  </si>
  <si>
    <t>Оказание услуг по внедрению
нового функционала механизмов эксплуатируемой информационной системы для
реализации перехода на процесс электронного ведения учета лекарственных средств.Гарантийный срок на
качество оказанных услуг по сопровождению программного обеспечения – не менее
12 месяцев с даты подписания Акта сдачи-приемки оказанных услуг.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</si>
  <si>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2019 году</t>
  </si>
  <si>
    <t>Услуги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для ГБУЗ Архангельской области «АПНД»</t>
  </si>
  <si>
    <t>государственное бюджетное учреждение здравоохранения Архангельской области "Архангельский психоневрологический диспансер"</t>
  </si>
  <si>
    <t>2901070335</t>
  </si>
  <si>
    <t>Услуги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(далее - МИС) для ГБУЗ Архангельской области «АПНД»</t>
  </si>
  <si>
    <t>ГОСУДАРСТВЕННОЕ БЮДЖЕТНОЕ УЧРЕЖДЕНИЕ ЗДРАВООХРАНЕНИЯ АРХАНГЕЛЬСКОЙ ОБЛАСТИ "АРХАНГЕЛЬСКИЙ ПСИХОНЕВРОЛОГИЧЕСКИЙ ДИСПАНСЕР"</t>
  </si>
  <si>
    <t>Оказание услуг по сопровождению и технической поддержке "Медицинской Информационной Системы "Комплекс программных средств "Системы автоматизации медико-страхового обслуживания населения "САМСОН"</t>
  </si>
  <si>
    <t>74.90.19.190</t>
  </si>
  <si>
    <t>Услуги, предоставляемые прочими научными и техническими консультантами, не включенными в другие группировки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</si>
  <si>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</t>
  </si>
  <si>
    <t>компл</t>
  </si>
  <si>
    <t>Услуги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нового функционального сервиса "Учет лекарственных средств и инструментов медицинского назначения.</t>
  </si>
  <si>
    <t>Оказание услуг по интеграции информационной системы "Комплекс Программных Средств "Система Автоматизации Медико-Страхового Обслуживания Населения "САМСОН" с Региональным сегментом Единой информационной системы в сфере здравоохранения Архангельской области</t>
  </si>
  <si>
    <t>ГОСУДАРСТВЕННОЕ БЮДЖЕТНОЕ УЧРЕЖДЕНИЕ ЗДРАВООХРАНЕНИЯ АРХАНГЕЛЬСКОЙ ОБЛАСТИ "МЕДИЦИНСКИЙ ИНФОРМАЦИОННО-АНАЛИТИЧЕСКИЙ ЦЕНТР"</t>
  </si>
  <si>
    <t>2901099060</t>
  </si>
  <si>
    <t>Оказание услуг по интеграции медицинской информационной системы «Комплекс Программных Средств «Система Автоматизации Медико-страхового Обслуживания Населения « САМСОН» с информационной системой Территориального фонда обязательного медицинского страхования</t>
  </si>
  <si>
    <t>Оказание услуг по интеграции медицинской информационной системы "Комплекс программных Средств "Система Автоматизации Медико-страхового Обслуживания Населения "САМСОН" с Региональным сегментом единой информационной системой в сфере здравоохранения Архангельской области в части передачи сведений о проведении медико-социальной экспертизы</t>
  </si>
  <si>
    <t>Оказание услуг по интеграции медицинской информационной системы «Комплекс Программных Средств «Система Автоматизации Медико-страхового Обслуживания Населения «САМСОН» с Региональным сегментом Единой информационной системы в сфере здравоохранения Архангельской области в части получения сведений о посещениях пациентами медицинских организаций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</si>
  <si>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Средств"Система Автоматизации Медико-Страхового Обслуживания Населения "САМСОН"</t>
  </si>
  <si>
    <t>ГОСУДАРСТВЕННОЕ БЮДЖЕТНОЕ УЧРЕЖДЕНИЕ ЗДРАВООХРАНЕНИЯ АРХАНГЕЛЬСКОЙ ОБЛАСТИ "СЕВЕРОДВИНСКАЯ ГОРОДСКАЯ ПОЛИКЛИНИКА "ЯГРЫ"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</si>
  <si>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
"Система Автоматизации Медико-Страхового Обслуживания Населения» «САМСОН»</t>
  </si>
  <si>
    <t>оказание услуг по внедрению новых функциональных механизмов Медицинской Информационной Системы «Комплекс Программных Средств «Система Автоматизации Медико-Страхового Обслуживания Населения» «САМСОН»
 и их подключению к информационной системе
 «Федеральная электронная регистратура второй очереди»</t>
  </si>
  <si>
    <t>ГОСУДАРСТВЕННОЕ БЮДЖЕТНОЕ УЧРЕЖДЕНИЕ ЗДРАВООХРАНЕНИЯ АРХАНГЕЛЬСКОЙ ОБЛАСТИ "КОТЛАССКИЙ ПСИХОНЕВРОЛОГИЧЕСКИЙ ДИСПАНСЕР"</t>
  </si>
  <si>
    <t>2904007469</t>
  </si>
  <si>
    <t>290401001</t>
  </si>
  <si>
    <t>Оказание услуг по сопровождению и технической поддержке программного продукта МИС "Комплекс Программных средств "Система Автоматизации Медико-Страхового Обслуживания Населения "САМСОН" в 2017 году</t>
  </si>
  <si>
    <t>услуги по сопровождению и технической поддержке программного продукта "Медицинская Информационная Система "Комплекс Программных средств "Системы Автоматизации Медико-Страхового Обслуживания Населения" "САМСОН"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</si>
  <si>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Населения" "САМСОН", внедрение новых функциональных сервисов</t>
  </si>
  <si>
    <t>Услуги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 обслуживания населения " "САМСОН"</t>
  </si>
  <si>
    <t>Оказание услуг по сопровождению и технической поддержки программного продукта "Самсон"</t>
  </si>
  <si>
    <t>услуги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2016 году</t>
  </si>
  <si>
    <t>ГОСУДАРСТВЕННОЕ БЮДЖЕТНОЕ УЧРЕЖДЕНИЕ ЗДРАВООХРАНЕНИЯ АРХАНГЕЛЬСКОЙ ОБЛАСТИ "ОНЕЖСКАЯ ЦЕНТРАЛЬНАЯ РАЙОННАЯ БОЛЬНИЦА"</t>
  </si>
  <si>
    <t>услуги по внедрению программного продукта «Медицинская Информационная Система» «Комплекс Программных Средств «Система Автоматизации Медико-Страхового Обслуживания Населения» «САМСОН»</t>
  </si>
  <si>
    <t>Услуга по сопровождению и технической поддержке
программного продукта «Медицинская Информационная Система «Комплекс Программных
Средств «Система Автоматизации Медико-Страхового Обслуживания Населения»
«САМСОН» в 2017 году</t>
  </si>
  <si>
    <t>оказание услуг по сопровождению и технической поддержке программного продукта медицинская информационная система комплекс программных средств САМСОН на 2017 год</t>
  </si>
  <si>
    <t>ГОСУДАРСТВЕННОЕ БЮДЖЕТНОЕ УЧРЕЖДЕНИЕ ЗДРАВООХРАНЕНИЯ АРХАНГЕЛЬСКОЙ ОБЛАСТИ "ВЕЛЬСКАЯ ЦЕНТРАЛЬНАЯ РАЙОННАЯ БОЛЬНИЦА"</t>
  </si>
  <si>
    <t>Услуги по сопровождению и технической поддержке программного продукта "Медицинская Информационная Система "Комплекс Программных Средств" Система Автоматизации Медико-Страхового Обслуживания" "САМСОН" в 2019 году</t>
  </si>
  <si>
    <t>Оказание услуг по внедрению новых сервисов эксплуатируемого программного продукта "Медицинская Информационная Система "Комплекс Программных Средств "САМСОН"</t>
  </si>
  <si>
    <t>Оказание услуг по внедрению учета лекарственных средств в эксплуатируемый программный продукт "Медицинская Информационная Система "Комплекс Программных Средств "САМСОН"</t>
  </si>
  <si>
    <t>Оказание услуг по внедрению новых сервисов Медицинской Информационной Системы "Комплекс Программных Средств "Система Автоматизации Медико-Страхового Обслуживания Населения "САМСОН"</t>
  </si>
  <si>
    <t>услги по сопровождению и технической поддержке программного продукта "Медицинская Информационная Система "Комплекс прграммных Средств "Система Автоматизации Медико-Страхового Обслуживания Населения" "САМСОН"</t>
  </si>
  <si>
    <t>ГОСУДАРСТВЕННОЕ БЮДЖЕТНОЕ  УЧРЕЖДЕНИЕ ЗДРАВООХРАНЕНИЯ АРХАНГЕЛЬСКОЙ ОБЛАСТИ  "ВЕРХНЕТОЕМСКАЯ ЦЕНТРАЛЬНАЯ РАЙОННАЯ БОЛЬНИЦА"</t>
  </si>
  <si>
    <t>2908000680</t>
  </si>
  <si>
    <t>290801001</t>
  </si>
  <si>
    <t>Услуга по сопровождению и технической поддержке программного продукта</t>
  </si>
  <si>
    <t>ГОСУДАРСТВЕННОЕ БЮДЖЕТНОЕ УЧРЕЖДЕНИЕ ЗДРАВООХРАНЕНИЯ АРХАНГЕЛЬСКОЙ ОБЛАСТИ "ВЕРХНЕТОЕМСКАЯ ЦЕНТРАЛЬНАЯ РАЙОННАЯ БОЛЬНИЦА"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</si>
  <si>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 Средств «Система  Автоматизации Медико-Страхового Обслуживания Населения «САМСОН» в 2018 году</t>
  </si>
  <si>
    <t>Оказание услуг по развитию Медицинской Информационной Системы, внедрение новых функциональных сервисов.</t>
  </si>
  <si>
    <t>Оказание услуг по развитию Медицинской Информационной Системы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</si>
  <si>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</t>
  </si>
  <si>
    <t>ГОСУДАРСТВЕННОЕ БЮДЖЕТНОЕ УЧРЕЖДЕНИЕ ЗДРАВООХРАНЕНИЯ АРХАНГЕЛЬСКОЙ ОБЛАСТИ "ИЛЬИНСКАЯ ЦЕНТРАЛЬНАЯ РАЙОННАЯ БОЛЬНИЦА"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</si>
  <si>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</si>
  <si>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оказание услуг и технической поддержке программного продукта "Медицинская информационная система "Комплекс программных средств система Автоиматизации Медико-страхового обслуживания населения "САМСОН" в 2017 году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</si>
  <si>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2018 году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</si>
  <si>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2019 году</t>
  </si>
  <si>
    <t>ОБЩЕСТВО С ОГРАНИЧЕННОЙ ОТВЕТСТВЕННОСТЬЮ «САМСОН Групп»</t>
  </si>
  <si>
    <t>оказание услуги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</si>
  <si>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 "САМСОН", внедрение новых функциональных сервисов</t>
  </si>
  <si>
    <t>Оказание услуг по внедрению нового сервиса эксплуатируемой Медицинской Информационной Системы «Комплекс Программных Средств «Система Автоматизации Медико-Страхового Обслуживания Населения «САМСОН»</t>
  </si>
  <si>
    <t>ГОСУДАРСТВЕННОЕ БЮДЖЕТНОЕ УЧРЕЖДЕНИЕ ЗДРАВООХРАНЕНИЯ АРХАНГЕЛЬСКОЙ ОБЛАСТИ "ВИНОГРАДОВСКАЯ ЦЕНТРАЛЬНАЯ РАЙОННАЯ БОЛЬНИЦА"</t>
  </si>
  <si>
    <t>Оказание услуг по сопровождению и технической поддержке Медицинской Информационной Системы Комплекс Программных Средств Система Автоматизации Медико-Страхового Обслуживания Населения САМСОН</t>
  </si>
  <si>
    <t>Услуги по сопровождению и технической поддержке «Медицинской Информационной 
Системы «Комплекс Программных Средств «Система Автоматизации Медико-Страхового 
Обслуживания Населения» «САМСОН»</t>
  </si>
  <si>
    <t>Оказание услуг по сопровождению и технической поддержке "Медицинской Информационной Системы "Комплекс Программных Средств "Система Автоматизации Медико-Страхового Обслуживания Населения" "САМСОН"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</si>
  <si>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в удаленных подразделениях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</si>
  <si>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в 2019 году</t>
  </si>
  <si>
    <t>Оказание услуг по сопровождению и технической поддержке программного продукта "Медицинская Информационная Система" Комплекс Программных Средств " Система Автоматизации Медико- Страхового Обслуживания Населения" "САМСОН" на 2016 год</t>
  </si>
  <si>
    <t>ГОСУДАРСТВЕННОЕ БЮДЖЕТНОЕ УЧРЕЖДЕНИЕ ЗДРАВООХРАНЕНИЯ АРХАНГЕЛЬСКОЙ ОБЛАСТИ "КАРГОПОЛЬСКАЯ ЦЕНТРАЛЬНАЯ РАЙОННАЯ БОЛЬНИЦА ИМЕНИ Н.Д.КИРОВОЙ"</t>
  </si>
  <si>
    <t>Услуга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Населения"САМСОН" в 2017 году</t>
  </si>
  <si>
    <t>Услуги по сопровождению и технической поддержке медицинской информационной системы «Комплекс Программных Средств "Система Автоматизации Медико-Страхового Обслуживания Населения» «САМСОН» в 2018 г.</t>
  </si>
  <si>
    <t>Сервис. Коечный фонд
Сервис. Учет использования коечного фонда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</si>
  <si>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 "САМСОН", внедрение в удаленных подразделениях</t>
  </si>
  <si>
    <t>Услуги по сопровождению и технической поддержке медицинской информационной системы</t>
  </si>
  <si>
    <t>Оказание услуг по внедрению новых сервисов МИС «Комплекс Программных Средств «Система Автоматизации Медико-Страхового Обслуживания Населения» «САМСОН»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</si>
  <si>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2017 году.</t>
  </si>
  <si>
    <t>ГОСУДАРСТВЕННОЕ БЮДЖЕТНОЕ УЧРЕЖДЕНИЕ ЗДРАВООХРАНЕНИЯ АРХАНГЕЛЬСКОЙ ОБЛАСТИ "КОНОШСКАЯ ЦЕНТРАЛЬНАЯ РАЙОННАЯ БОЛЬНИЦА"</t>
  </si>
  <si>
    <t>2912003154</t>
  </si>
  <si>
    <t>291201001</t>
  </si>
  <si>
    <t>Услуги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в 2018 году</t>
  </si>
  <si>
    <t>ОБЩЕСТВО С ОГРАНИЧЕННОЙ ОТВЕТСТВЕННОСТЬЮ «САМСОН ГРУПП»</t>
  </si>
  <si>
    <t>Услуги по внедрению новых сервисов эксплуатируемой в учреждении Медицинской Информационной Системы «Комплекс Программных Средств «Система Автоматизации Медико-Страхового Обслуживания Населения» «САМСОН». Сервисы «Электронные направления» и «Лабораторный журнал»</t>
  </si>
  <si>
    <t>Оказание услуг по развитию Медицинской
Информационной Системы «Комплекс Программных Средств «Система Автоматизации Медико-Страхового Обслуживания Населения «САМСОН»,
внедрение в удаленных подразделениях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</si>
  <si>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</si>
  <si>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Услуга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</si>
  <si>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ГОСУДАРСТВЕННОЕ БЮДЖЕТНОЕ УЧРЕЖДЕНИЕ ЗДРАВООХРАНЕНИЯ АРХАНГЕЛЬСКОЙ ОБЛАСТИ  "КРАСНОБОРСКАЯ ЦЕНТРАЛЬНАЯ РАЙОННАЯ БОЛЬНИЦА"</t>
  </si>
  <si>
    <t>Оказание услуг по сопровождению и технической поддержке программного продукта Медицинская Информационная Система Комплекс Программных Средств "Система Автоматизации Медико-Страхового Обслуживания Населения САМСОН</t>
  </si>
  <si>
    <t>ГОСУДАРСТВЕННОЕ БЮДЖЕТНОЕ УЧРЕЖДЕНИЕ ЗДРАВООХРАНЕНИЯ АРХАНГЕЛЬСКОЙ ОБЛАСТИ "КРАСНОБОРСКАЯ ЦЕНТРАЛЬНАЯ РАЙОННАЯ БОЛЬНИЦА"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</si>
  <si>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</t>
  </si>
  <si>
    <t>услуги по внедрению медицинской информационной системы автоматизации медико-страхового обслуживания населения "Самсон"</t>
  </si>
  <si>
    <t>ГОСУДАРСТВЕННОЕ БЮДЖЕТНОЕ УЧРЕЖДЕНИЕ ЗДРАВООХРАНЕНИЯ АРХАНГЕЛЬСКОЙ ОБЛАСТИ "ДЕТСКИЙ ТУБЕРКУЛЕЗНЫЙ САНАТОРИЙ ИМЕНИ М.Н.ФАВОРСКОЙ"</t>
  </si>
  <si>
    <t>2914001089</t>
  </si>
  <si>
    <t>на право заключения контракта на оказание услуг по сопровождению  и технической поддержке программного продукта "Медицинская Информационная Система"Комплекс Программных Средств "Система Автоматизации Медико-Страхового Обслуживания Населения""Самсон" в 2016 году</t>
  </si>
  <si>
    <t>11.0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</si>
  <si>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2017 году</t>
  </si>
  <si>
    <t>ГОСУДАРСТВЕННОЕ БЮДЖЕТНОЕ УЧРЕЖДЕНИЕ ЗДРАВООХРАНЕНИЯ АРХАНГЕЛЬСКОЙ ОБЛАСТИ "ДЕТСКИЙ ТУБЕРКУЛЕЗНЫЙ САНАТОРИЙ ИМЕНИ М.Н. ФАВОРСКОЙ"</t>
  </si>
  <si>
    <t>услуги по технической поддержке программного обеспечения</t>
  </si>
  <si>
    <t>Услуги по сопровождению и 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</t>
  </si>
  <si>
    <t>оказание услуг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в 2015 году</t>
  </si>
  <si>
    <t>ГОСУДАРСТВЕННОЕ БЮДЖЕТНОЕ УЧРЕЖДЕНИЕ ЗДРАВООХРАНЕНИЯ АРХАНГЕЛЬСКОЙ ОБЛАСТИ "ЯРЕНСКАЯ ЦЕНТРАЛЬНАЯ РАЙОННАЯ БОЛЬНИЦА"</t>
  </si>
  <si>
    <t>2915000232</t>
  </si>
  <si>
    <t>291501001</t>
  </si>
  <si>
    <t>Оказание услуг по сопровождению и технической поддержке "Медицинской Информационной Системы "Комплекс Программных Средств "Система Автоматизации Медико-Страхового Обслуживания Населения " "САМСОН" в 2016 году</t>
  </si>
  <si>
    <t>63.99.10.190</t>
  </si>
  <si>
    <t>Услуги информационные автоматизированные компьютерные прочие, не включенные в другие группировки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</si>
  <si>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2017 году</t>
  </si>
  <si>
    <t>оказание услуг по сопровождению и технической поддержке программного продукта «Медицинской Информационной Системы «Комплекс Программных Средств «Система Автоматизации Медико-Страхового Обслуживания Населения» «САМСОН» 
в 2018 году</t>
  </si>
  <si>
    <t>оказание услуг по внедрению новых сервисов эксплуатируемой Медицинской Информационной Системы "Комплекс Программных Средств "Система Автоматизации Медико-Страхового Обслуживания Населения" "САМСОН" - "Учёт лекарственных средств и инструментов медицинского назначения".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</si>
  <si>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Населения" "САМСОН" - "Козьминская ВА"</t>
  </si>
  <si>
    <t>оказание услуг по внедрению новых сервисов Медицинской Информационной Системы "Комплекс Программных Средств "Система Автоматизации Медико-Страхового Обслуживания Населения "САМСОН"</t>
  </si>
  <si>
    <t>оказание услуги по сопровождению и технической поддержке медицинской информационной системы МИС "САМСОН"</t>
  </si>
  <si>
    <t>ГОСУДАРСТВЕННОЕ БЮДЖЕТНОЕ  УЧРЕЖДЕНИЕ ЗДРАВООХРАНЕНИЯ АРХАНГЕЛЬСКОЙ ОБЛАСТИ "ЛЕШУКОНСКАЯ ЦЕНТРАЛЬНАЯ РАЙОННАЯ БОЛЬНИЦА"</t>
  </si>
  <si>
    <t>Услуга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2016 году.</t>
  </si>
  <si>
    <t>Услуги по сопровождению и технической поддержке медицинской информационной системы МИС "САМСОН"</t>
  </si>
  <si>
    <t>ГОСУДАРСТВЕННОЕ БЮДЖЕТНОЕ УЧРЕЖДЕНИЕ ЗДРАВООХРАНЕНИЯ АРХАНГЕЛЬСКОЙ ОБЛАСТИ "ЛЕШУКОНСКАЯ ЦЕНТРАЛЬНАЯ РАЙОННАЯ БОЛЬНИЦА"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</si>
  <si>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 "САМСОН", внедрение новых функциональных сервисов. Сервис "Учет лекарственных средств и изделий медицинского назначения"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</si>
  <si>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 "САМСОН", внедрение новых функциональных сервисов-Сервис "Файловое хранилище"</t>
  </si>
  <si>
    <t>сопровождение программы Самсон в 2016 году</t>
  </si>
  <si>
    <t>ГОСУДАРСТВЕННОЕ БЮДЖЕТНОЕ  УЧРЕЖДЕНИЕ  ЗДРАВООХРАНЕНИЯ АРХАНГЕЛЬСКОЙ ОБЛАСТИ  "МЕЗЕНСКАЯ  ЦЕНТРАЛЬНАЯ  РАЙОННАЯ  БОЛЬНИЦА"</t>
  </si>
  <si>
    <t>оказание услуг по сопровождению программы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</si>
  <si>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в удаленных подразделениях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</si>
  <si>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 - Сервис «Файловое хранилище»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</si>
  <si>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 - Сервис «Интеграция. ТФОМС (Страховая принадлежность)»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</si>
  <si>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Средств" Система Автоматизации Медико-Страхового Обслуживания Населения "САМСОН" в 2015 году</t>
  </si>
  <si>
    <t>ГОСУДАРСТВЕННОЕ БЮДЖЕТНОЕ УЧРЕЖДЕНИЕ ЗДРАВООХРАНЕНИЯ АРХАНГЕЛЬСКОЙ ОБЛАСТИ "НЯНДОМСКАЯ ЦЕНТРАЛЬНАЯ РАЙОННАЯ БОЛЬНИЦА"</t>
  </si>
  <si>
    <t>2918002647</t>
  </si>
  <si>
    <t>291801001</t>
  </si>
  <si>
    <t>Оказание услуг по сопровождению и технической поддержке программного продукта "Комплекс Программных Средств "Система Автоматизации Медико-Страхового Обслуживания Населения" "САМСОН" в 2016 году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</si>
  <si>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в 2017 году</t>
  </si>
  <si>
    <t>государственное бюджетное учреждение здравоохранения Архангельской области "Няндомская центральная районная больница"</t>
  </si>
  <si>
    <t>оказание услуг по сопровождению и технической поддержке программного продукта " Медицинская Информационная Система "Комплекс Программных Средств "Система Автоматизации Медико-Страхового Обслуживания Населения" "САМСОН" в 2018 году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</si>
  <si>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в 2019 году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</si>
  <si>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в удаленных подразделениях «Подключение к МИС филиала «Мошинская врачебная амбулатория»</t>
  </si>
  <si>
    <t>Оказание услуг по развитию Медицинской Информационной Системы "Комплекс Программных Средств "Система Автоматизации Медико-Страхового Обслуживания Населения" "САМСОН", внедрение нового функционального сервиса: Учет лекарственных средств и изделий медицинского назначения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</si>
  <si>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</t>
  </si>
  <si>
    <t>Оказание услуг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 в 2014 году</t>
  </si>
  <si>
    <t>ГОСУДАРСТВЕННОЕ БЮДЖЕТНОЕ УЧРЕЖДЕНИЕ ЗДРАВООХРАНЕНИЯ АРХАНГЕЛЬСКОЙ ОБЛАСТИ "КАРПОГОРСКАЯ ЦЕНТРАЛЬНАЯ РАЙОННАЯ БОЛЬНИЦА"</t>
  </si>
  <si>
    <t>2919007140</t>
  </si>
  <si>
    <t>291901001</t>
  </si>
  <si>
    <t>Оказание
услуг по сопровождению и технической поддержке программного продукта
«Медицинской Информационной Системы «Комплекс Программных Средств «Система
Автоматизации Медико-Страхового Обслуживания Населения» «САМСОН» в 2017 году</t>
  </si>
  <si>
    <t>Оказание услуг по внедрению электронных сервисов эксплуатируемой в учреждении «Медицинской Информационной Системы «Комплекс Программных Средств «Система Автоматизации Медико-Страхового Обслуживания Населения» «САМСОН».</t>
  </si>
  <si>
    <t>на 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</si>
  <si>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новых функциональных сервисов - Сервис «Файловое хранилище»</t>
  </si>
  <si>
    <t>Внедрение сервиса "Учёт лекарственных средств и инструментов медицинского назначения "Складской учёт", основанной на платформе МИС "Комплекс Программных Средств "Система Автоматизации Медико-Страхового Обслуживания  Населения" "САМСОН"</t>
  </si>
  <si>
    <t>ГОСУДАРСТВЕННОЕ БЮДЖЕТНОЕ УЧРЕЖДЕНИЕ ЗДРАВООХРАНЕНИЯ АРХАНГЕЛЬСКОЙ ОБЛАСТИ "ПЛЕСЕЦКАЯ ЦЕНТРАЛЬНАЯ РАЙОННАЯ БОЛЬНИЦА"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</si>
  <si>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в удаленных подразделениях (амбулаториях)</t>
  </si>
  <si>
    <t>услуги по сопровождению и технической поддержке «Медицинской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</si>
  <si>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ГОСУДАРСТВЕННОЕ БЮДЖЕТНОЕ УЧРЕЖДЕНИЕ ЗДРАВООХРАНЕНИЯ АРХАНГЕЛЬСКОЙ ОБЛАСТИ "ПРИМОРСКАЯ ЦЕНТРАЛЬНАЯ РАЙОННАЯ БОЛЬНИЦА"</t>
  </si>
  <si>
    <t>2921002076</t>
  </si>
  <si>
    <t>Оказание услуг по модернизации медицинской информационной системы</t>
  </si>
  <si>
    <t>Оказание услуг по внедрению новых сервисов эксплуатируемой Медицинской Информационной Системы Комплекс Программных Средств Система Автоматизации Медико-Страхового Обслуживания Населения САМСОН</t>
  </si>
  <si>
    <t>ГОСУДАРСТВЕННОЕ БЮДЖЕТНОЕ УЧРЕЖДЕНИЕ ЗДРАВООХРАНЕНИЯ АРХАНГЕЛЬСКОЙ ОБЛАСТИ "АРХАНГЕЛЬСКАЯ КЛИНИЧЕСКАЯ ПСИХИАТРИЧЕСКАЯ БОЛЬНИЦА"</t>
  </si>
  <si>
    <t>2921008381</t>
  </si>
  <si>
    <t>292101001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</si>
  <si>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 в части сервисов: 5 «Электронные Направления» и 11 «Лабораторный журнал»</t>
  </si>
  <si>
    <t>ГОСУДАРСТВЕННОЕ БЮДЖЕТНОЕ УЧРЕЖДЕНИЕ ЗДРАВООХРАНЕНИЯ АРХАНГЕЛЬСКОЙ ОБЛАСТИ "УСТЬЯНСКАЯ ЦЕНТРАЛЬНАЯ РАЙОННАЯ БОЛЬНИЦА"</t>
  </si>
  <si>
    <t>Оказание услуг по сопровождению и технической поддержке "Медицинской Информационной Системы "Комплекс Программных Средств "Система Автоматизации Медико-Страхового Обслуживания Населения" "Самсон" в 2016 году</t>
  </si>
  <si>
    <t>Оказание услуг по развитию Медицинской Информационной Системы «Комплекс Программных Средств «Система Автоматизации Медико-Страхового Обслуживания Населения «САМСОН», внедрение нового функционального сервиса: Учет лекарственных средств и инструментов медицинского назначения</t>
  </si>
  <si>
    <t>Оказание услуг по сопровождению и технической поддержке «Медицинской Информационной Системы «Комплекс Программных Средств "Система Автоматизации Медико-Страхового Обслуживания Населения» «САМСОН»</t>
  </si>
  <si>
    <t>ГОСУДАРСТВЕННОЕ БЮДЖЕТНОЕ УЧРЕЖДЕНИЕ ЗДРАВООХРАНЕНИЯ АРХАНГЕЛЬСКОЙ ОБЛАСТИ "ХОЛМОГОРСКАЯ ЦЕНТРАЛЬНАЯ РАЙОННАЯ БОЛЬНИЦА"</t>
  </si>
  <si>
    <t>2923006894</t>
  </si>
  <si>
    <t>292301001</t>
  </si>
  <si>
    <t>оказание услуг по сопровождению и технической поддержке Медицинской Информационной Системы Комплекс Программных Средств "Система Автоматизации Медико-Страхового Обслуживания Населения САМСОН</t>
  </si>
  <si>
    <t>Услуги по сопровождению и технической поддержке "Медицинской информационной Системы "Комплекс Программных  Средств "Система Автоматизации Медико-Страхового Обслуживания Населения" "Самсон"</t>
  </si>
  <si>
    <t>Оказание услуг по сопровождению и технической поддержке "Медицинской информационной системы "Комплекс программных Средств" Система автоматизации Медико-Страхового Обслуживания населения"" "Самсон"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</si>
  <si>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 в части сервиса 15 «Интеграция. Внешняя ИС складского учета»</t>
  </si>
  <si>
    <t>2</t>
  </si>
  <si>
    <t>ГОСУДАРСТВЕННОЕ БЮДЖЕТНОЕ УЧРЕЖДЕНИЕ ЗДРАВООХРАНЕНИЯ АРХАНГЕЛЬСКОЙ ОБЛАСТИ "ШЕНКУРСКАЯ ЦЕНТРАЛЬНАЯ РАЙОННАЯ БОЛЬНИЦА  ИМ. Н.Н. ПРИОРОВА"</t>
  </si>
  <si>
    <t>на оказание услуг по сопровождению и технической поддержке "Медицинской Информационной Системы "Комплекс Программных Средств "Система Автоматизации Медико-Страхового Обслуживания Населения" "САМСОН"</t>
  </si>
  <si>
    <t>ГОСУДАРСТВЕННОЕ БЮДЖЕТНОЕ УЧРЕЖДЕНИЕ ЗДРАВООХРАНЕНИЯ АРХАНГЕЛЬСКОЙ ОБЛАСТИ "ШЕНКУРСКАЯ ЦЕНТРАЛЬНАЯ РАЙОННАЯ БОЛЬНИЦА ИМ. Н.Н. ПРИОРОВА"</t>
  </si>
  <si>
    <t>ГОСУДАРСТВЕННОЕ БЮДЖЕТНОЕ УЧРЕЖДЕНИЕ ЗДРАВООХРАНЕНИЯ АРХАНГЕЛЬСКОЙ ОБЛАСТИ "МИРНИНСКАЯ ЦЕНТРАЛЬНАЯ ГОРОДСКАЯ БОЛЬНИЦА"</t>
  </si>
  <si>
    <t>Оказание услуг по сопровождению и технической поддержке «Медицинской Информационной Системы»</t>
  </si>
  <si>
    <t>«САМСОН Групп»</t>
  </si>
  <si>
    <t>Оказание услуг по сопровождению и
технической поддержке программного продукта «Медицинская Информационная Система
«Комплекс Программных Средств «Система Автоматизации Медико-Страхового
Обслуживания Населения» «САМСОН»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</si>
  <si>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«САМСОН», в части сервиса «Интеграция. ККТ»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</si>
  <si>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 в части сервиса 15 «Интеграция. Лабораторный анализатор»</t>
  </si>
  <si>
    <t>услуги по сопровождению и технической поддержке программного продукта "МИС "Комплекс программных средств "Система автоматизации медико-страхового обслуживания населения" "САМСОН"</t>
  </si>
  <si>
    <t>ГОСУДАРСТВЕННОЕ БЮДЖЕТНОЕ УЧРЕЖДЕНИЕ ЗДРАВООХРАНЕНИЯ АРХАНГЕЛЬСКОЙ ОБЛАСТИ "АРХАНГЕЛЬСКИЙ ЦЕНТР ЛЕЧЕБНОЙ ФИЗКУЛЬТУРЫ И СПОРТИВНОЙ МЕДИЦИНЫ"</t>
  </si>
  <si>
    <t>оказание услуг по сопровождению и технической поддержке программного продукта «Медицинская информационная система  «Комплекс Программных Средств «Система Автоматизации Медико-Страхового Обслуживания Населения» «САМСОН»</t>
  </si>
  <si>
    <t>Оказание услуг по сопровождению и
технической поддержке программного продукта «Медицинская информационная Система
«Комплекс Программных Средств «Система Автоматизации Медико-Страхового Обслуживания
Населения» «САМСОН»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</si>
  <si>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</si>
  <si>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Оказание услуг по внедрению новых сервисов Медицинской Информационной Системы «Комплекс Программных Средств «Система Автоматизации Медико-Страхового Обслуживания Населения «САМСОН»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</si>
  <si>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 "САМСОН"</t>
  </si>
  <si>
    <t>ГОСУДАРСТВЕННОЕ БЮДЖЕТНОЕ УЧРЕЖДЕНИЕ ЗДРАВООХРАНЕНИЯ ЛЕНИНГРАДСКОЙ ОБЛАСТИ "КИРОВСКАЯ МЕЖРАЙОННАЯ БОЛЬНИЦА"</t>
  </si>
  <si>
    <t>4706014482</t>
  </si>
  <si>
    <t>470601001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</si>
  <si>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"Самсон" в  ГОБУЗ «ОЦГБ"</t>
  </si>
  <si>
    <t>ГОСУДАРСТВЕННОЕ ОБЛАСТНОЕ БЮДЖЕТНОЕ УЧРЕЖДЕНИЕ ЗДРАВООХРАНЕНИЯ "ОЛЕНЕГОРСКАЯ ЦЕНТРАЛЬНАЯ ГОРОДСКАЯ БОЛЬНИЦА"</t>
  </si>
  <si>
    <t>5108900020</t>
  </si>
  <si>
    <t>510801001</t>
  </si>
  <si>
    <t>Оказание услуг по сопровождению и технической поддержке
 программного продукта «Медицинская Информационная Система «Комплекс
 Программных Средств «Система Автоматизации Медико-Страхового
 Обслуживания Населения» «САМСОН».</t>
  </si>
  <si>
    <t>ГОСУДАРСТВЕННОЕ ОБЛАСТНОЕ БЮДЖЕТНОЕ УЧРЕЖДЕНИЕ ЗДРАВООХРАНЕНИЯ "МУРМАНСКАЯ ГОРОДСКАЯ ПОЛИКЛИНИКА № 1"</t>
  </si>
  <si>
    <t>5190069335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</si>
  <si>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«САМСОН».</t>
  </si>
  <si>
    <t>ООО "САМСОН Групп""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</si>
  <si>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"Самсон" в ГОБУЗ "Мурманская городская поликлиника №1"</t>
  </si>
  <si>
    <t>Оказание услуг по внедрение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</si>
  <si>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ГОСУДАРСТВЕННОЕ ОБЛАСТНОЕ БЮДЖЕТНОЕ УЧРЕЖДЕНИЕ ЗДРАВООХРАНЕНИЯ "МУРМАНСКАЯ ГОРОДСКАЯ ПОЛИКЛИНИКА № 2"</t>
  </si>
  <si>
    <t>5190069367</t>
  </si>
  <si>
    <t>Оказание услуг по внедрению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  в ГОБУЗ «Мурманская городская поликлиника № 2».</t>
  </si>
  <si>
    <t>Учет случаев обслуживания</t>
  </si>
  <si>
    <t>ГОСУДАРСТВЕННОЕ БЮДЖЕТНОЕ УЧРЕЖДЕНИЕ ЗДРАВООХРАНЕНИЯ ПСКОВСКОЙ ОБЛАСТИ "НОВОСОКОЛЬНИЧЕСКАЯ МЕЖРАЙОННАЯ БОЛЬНИЦА"</t>
  </si>
  <si>
    <t>6011004086</t>
  </si>
  <si>
    <t>601101001</t>
  </si>
  <si>
    <t>Оказание услуг по модернизации (включая модификацию) эксплуатируемой в ГБУ РО «РОКБ» медицинской информационной системы</t>
  </si>
  <si>
    <t>ГОСУДАРСТВЕННОЕ БЮДЖЕТНОЕ УЧРЕЖДЕНИЕ РОСТОВСКОЙ ОБЛАСТИ "РОСТОВСКАЯ ОБЛАСТНАЯ КЛИНИЧЕСКАЯ БОЛЬНИЦА"</t>
  </si>
  <si>
    <t>6168001358</t>
  </si>
  <si>
    <t>616801001</t>
  </si>
  <si>
    <t>Выполнение работ по разработке и внедрению интеграционного модуля МИС «САМСОН» с сервисом ИЭМК РС ЕГИСЗ в РО</t>
  </si>
  <si>
    <t>Внедрение новых сервисов эксплуатируемой МИС «Комплекс Программных Средств «Система Автоматизации Медико-Страхового Обслуживания Населения» «САМСОН»</t>
  </si>
  <si>
    <t>САНКТ-ПЕТЕРБУРГСКОЕ ГОСУДАРСТВЕННОЕ БЮДЖЕТНОЕ УЧРЕЖДЕНИЕ ЗДРАВООХРАНЕНИЯ "ДЕТСКАЯ ИНФЕКЦИОННАЯ БОЛЬНИЦА №3"</t>
  </si>
  <si>
    <t>7801062280</t>
  </si>
  <si>
    <t>780101001</t>
  </si>
  <si>
    <t>7</t>
  </si>
  <si>
    <t>САНКТ-ПЕТЕРБУРГСКОЕ ГОСУДАРСТВЕННОЕ БЮДЖЕТНОЕ УЧРЕЖДЕНИЕ ЗДРАВООХРАНЕНИЯ "ГОРОДСКАЯ ПОЛИКЛИНИКА № 3"</t>
  </si>
  <si>
    <t>7801075025</t>
  </si>
  <si>
    <t>5.0</t>
  </si>
  <si>
    <t>г</t>
  </si>
  <si>
    <t>Сопровождение и ТО программы САМСОН</t>
  </si>
  <si>
    <t>САНКТ-ПЕТЕРБУРГКОЕ ГОСУДАРСТВЕННОЕ БЮДЖЕТНОЕ УЧРЕЖДЕНИЕ ЗДРАВООХРАНЕНИЯ "ГОРОДСКАЯ ПОЛИКЛИНИКА № 4"</t>
  </si>
  <si>
    <t>7801090464</t>
  </si>
  <si>
    <t>Внедрение программы САМСОН</t>
  </si>
  <si>
    <t>74.87.17.990</t>
  </si>
  <si>
    <t>Услуги, связанные с предпринимательской деятельностью, прочие, не включенные в другие группировки</t>
  </si>
  <si>
    <t>САНКТ-ПЕТЕРБУРГСКОЕ ГОСУДАРСТВЕННОЕ БЮДЖЕТНОЕ УЧРЕЖДЕНИЕ ЗДРАВООХРАНЕНИЯ "ГОРОДСКАЯ ПОЛИКЛИНИКА № 4"</t>
  </si>
  <si>
    <t>Услуги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</t>
  </si>
  <si>
    <t>Внедрение новых сервисов Медицинской Информационной Системы "Комплекс Программных Средств "Система Автоматизации Медико-Страхового Обслуживания Населения" "САМСОН"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</si>
  <si>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  для СПб ГБУЗ «Детская городская поликлиника №11» Выборгского района    в 2016 году</t>
  </si>
  <si>
    <t>САНКТ-ПЕТЕРБУРГСКОЕ ГОСУДАРСТВЕННОЕ БЮДЖЕТНОЕ УЧРЕЖДЕНИЕ ЗДРАВООХРАНЕНИЯ "ДЕТСКАЯ ГОРОДСКАЯ ПОЛИКЛИНИКА № 11"</t>
  </si>
  <si>
    <t>Оказание услуг по внедрению нового сервиса подключения кассовых аппаратов</t>
  </si>
  <si>
    <t>САНКТ-ПЕТЕРБУРГСКОЕ ГОСУДАРСТВЕННОЕ БЮДЖЕТНОЕ УЧРЕЖДЕНИЕ ЗДРАВООХРАНЕНИЯ "ГОРОДСКОЙ ГЕРИАТРИЧЕСКИЙ МЕДИКО-СОЦИАЛЬНЫЙ ЦЕНТР"</t>
  </si>
  <si>
    <t>7805027985</t>
  </si>
  <si>
    <t>Оказание услуг по сопровождению МИС "САМСОН"</t>
  </si>
  <si>
    <t>внедрение новых сервисов МИС САМСОН</t>
  </si>
  <si>
    <t>Разработка дополнительных пользовательских инструкций</t>
  </si>
  <si>
    <t>62.09.20.120</t>
  </si>
  <si>
    <t>Услуги по установке программного обеспечения</t>
  </si>
  <si>
    <t>5</t>
  </si>
  <si>
    <t>САНКТ-ПЕТЕРБУРГСКОЕ ГОСУДАРСТВЕННОЕ БЮДЖЕТНОЕ УЧРЕЖДЕНИЕ ЗДРАВООХРАНЕНИЯ "ГОРОДСКАЯ ПОЛИКЛИНИКА №23"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</si>
  <si>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«САМСОН» для СПб ГБУЗ «Городская поликлиника № 43» в 2016 году</t>
  </si>
  <si>
    <t>САНКТ-ПЕТЕРБУРГСКОЕ ГОСУДАРСТВЕННОЕ БЮДЖЕТНОЕ УЧРЕЖДЕНИЕ ЗДРАВООХРАНЕНИЯ "ГОРОДСКАЯ ПОЛИКЛИНИКА № 43"</t>
  </si>
  <si>
    <t>7805039571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</si>
  <si>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"САМСОН" для СПб ГБУЗ "Городская поликлиника № 43" в 2016 году</t>
  </si>
  <si>
    <t>Главный информационный экран</t>
  </si>
  <si>
    <t>26.20.17.110</t>
  </si>
  <si>
    <t>Мониторы, подключаемые к компьютеру</t>
  </si>
  <si>
    <t>услуги по сопровождению и технической поддержке программного продукта МИС "САМСОН"</t>
  </si>
  <si>
    <t>Сервис. Электронный листок нетрудоспособности</t>
  </si>
  <si>
    <t>92.40.10.120</t>
  </si>
  <si>
    <t>Услуги специализированных организаций по передаче данных и информационному обеспечению пользователей на основе баз данных и информационно-вычислительных сетей</t>
  </si>
  <si>
    <t>САНКТ-ПЕТЕРБУРГСКОЕ ГОСУДАРСТВЕННОЕ БЮДЖЕТНОЕ УЧРЕЖДЕНИЕ ЗДРАВООХРАНЕНИЯ "СТОМАТОЛОГИЧЕСКАЯ ПОЛИКЛИНИКА № 32"</t>
  </si>
  <si>
    <t>7806000721</t>
  </si>
  <si>
    <t>780601001</t>
  </si>
  <si>
    <t>Сопровождение и техническая поддержка Медицинской Информационной Системы "Комплекса Программных Средств "Система Автоматизации Медико-Страхового Обслуживания Населения" "САМСОН"</t>
  </si>
  <si>
    <t>САНКТ-ПЕТЕРБУРГСКОЕ ГОСУДАРСТВЕННОЕ БЮДЖЕТНОЕ УЧРЕЖДЕНИЕ ЗДРАВООХРАНЕНИЯ "ГОРОДСКАЯ ПОЛИКЛИНИКА № 93"</t>
  </si>
  <si>
    <t>Оказание услуг по сопровождению и технической поддержке Медицинской Информационной Системы "Комплекса Программных Средств "Система Автоматизации Медико-Страхового Обслуживания Населения" "САМСОН"</t>
  </si>
  <si>
    <t>Оказание услуг по сопровождению и технической поддержке Медицинской Информационной Системы "Комплекса Программных Средств "Система Автоматизации Медико-Страхового Обслуживания Населения" "САМСОН" для нужд СПб ГБУЗ «Городская поликлиника № 93» в 2018 году.</t>
  </si>
  <si>
    <t>Услуга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в 2019 году</t>
  </si>
  <si>
    <t>Передача результатов исследований в ОДЛИ</t>
  </si>
  <si>
    <t>Услуги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</si>
  <si>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Программный сервис «Администрирования и настройки отображаемой информации»</t>
  </si>
  <si>
    <t>Программный сервис «Информационная поддержка врача при выполнении обслуживания пациента на дому»</t>
  </si>
  <si>
    <t>Оказание услуг по сопровождению и технической поддержке Медицинской Информационной Системы</t>
  </si>
  <si>
    <t>САНКТ-ПЕТЕРБУРГСКОЕ ГОСУДАРСТВЕННОЕ БЮДЖЕТНОЕ УЧРЕЖДЕНИЕ ЗДРАВООХРАНЕНИЯ "ЖЕНСКАЯ КОНСУЛЬТАЦИЯ № 5"</t>
  </si>
  <si>
    <t>7810201036</t>
  </si>
  <si>
    <t>781001001</t>
  </si>
  <si>
    <t>УСЛ РЕМ</t>
  </si>
  <si>
    <t>Внедрение протокола лечения в дневном стационаре</t>
  </si>
  <si>
    <t>58.29.11.000</t>
  </si>
  <si>
    <t>Системы операционные на электронном носителе</t>
  </si>
  <si>
    <t>Услуги по внедрению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</si>
  <si>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САНКТ-ПЕТЕРБУРГСКОЕ ГОСУДАРСТВЕННОЕ БЮДЖЕТНОЕ УЧРЕЖДЕНИЕ ЗДРАВООХРАНЕНИЯ "ГОРОДСКАЯ ПОЛИКЛИНИКА №48"</t>
  </si>
  <si>
    <t>7810219139</t>
  </si>
  <si>
    <t>ОБЩЕСТВО С ОГРАНИЧЕННОЙ ОТВЕТСТВЕННОСТЬЮ "САМСОН Групп"</t>
  </si>
  <si>
    <t>САНКТ-ПЕТЕРБУРГСКОЕ ГОСУДАРСТВЕННОЕ БЮДЖЕТНОЕ УЧРЕЖДЕНИЕ ЗДРАВООХРАНЕНИЯ "ДЕТСКАЯ ГОРОДСКАЯ ПОЛИКЛИНИКА № 35"</t>
  </si>
  <si>
    <t>7810228422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</si>
  <si>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</si>
  <si>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для СПб ГБУЗ "Детская городская поликлиника № 35" в 2018 году</t>
  </si>
  <si>
    <t>Оказание услуг по сопровождению МИС "САМСОН" для СПб ГБУЗ "Городская больница № 20" в 2015 году</t>
  </si>
  <si>
    <t>САНКТ-ПЕТЕРБУРГСКОЕ ГОСУДАРСТВЕННОЕ БЮДЖЕТНОЕ УЧРЕЖДЕНИЕ ЗДРАВООХРАНЕНИЯ "ГОРОДСКАЯ БОЛЬНИЦА № 20"</t>
  </si>
  <si>
    <t>7810247601</t>
  </si>
  <si>
    <t>Услуги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</t>
  </si>
  <si>
    <t>ГОД;^ЛЕТ</t>
  </si>
  <si>
    <t>Оказание услуг по внедрению сервиса «PACS» (система хранения и передачи медицинских изображений | Picture Archiving and Communication System) по протоколу DICOM (Digital Imaging and Communications in Medicine) на базе существующей и эксплуатируемой в учреждении «Медицинской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</si>
  <si>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Оказание услуг по сопровождению и технической поддержке программного продукта "Медицинская Информационная Система" Комплекс Программных Средств "Система Автоматизации Медико-Страхового Обслуживания Населения" "Самсон" для СПб ГБУЗ «Городская больница № 20» в 2018 году</t>
  </si>
  <si>
    <t>Оказание услуг по расширению существующего информационного пространства Заказчика, основанного на ранее приобретенной и внедренной МИС "КПС "Самсон"для СПб ГБУЗ «Городская больница № 20» в 2018 году</t>
  </si>
  <si>
    <t>САНКТ-ПЕТЕРБУРГСКОЕ ГОСУДАРСТВЕННОЕ БЮДЖЕТНОЕ УЧРЕЖДЕНИЕ ЗДРАВООХРАНЕНИЯ "ГОРОДСКАЯ ПОЛИКЛИНИКА №34"</t>
  </si>
  <si>
    <t>7813045635</t>
  </si>
  <si>
    <t>781301001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</si>
  <si>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"САМСОН" для нужд СПб ГБУЗ "Городская поликлиника №34" в 2018 году</t>
  </si>
  <si>
    <t>усл. шт</t>
  </si>
  <si>
    <t>Оказание услуг по сопровождению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для нужд СПБ ГБУЗ "Городская поликлиника №34" в 2019 году</t>
  </si>
  <si>
    <t>Оказание услуг по сопровождению и технической поддержке программного продукта "Медицинская Информационная Система " Комплекс Программных Средств"Система Автоматизации Медико-Страхового Обслуживания Населения" "САМСОН" в 2016 году.</t>
  </si>
  <si>
    <t>САНКТ-ПЕТЕРБУРГСКОЕ ГОСУДАРСТВЕННОЕ БЮДЖЕТНОЕ УЧРЕЖДЕНИЕ ЗДРАВООХРАНЕНИЯ "ДЕТСКАЯ ГОРОДСКАЯ ПОЛИКЛИНИКА №19"</t>
  </si>
  <si>
    <t>7813103446</t>
  </si>
  <si>
    <t>Оказание услуг по внедрению новых сервисов эксплуатируемой                                          в учреждении «Медицинской Информационной Системы «Комплекс Программных Средств «Система Автоматизации Медико-Страхового Обслуживания Населения» «САМСОН» в 2016 году</t>
  </si>
  <si>
    <t>САНКТ-ПЕТЕРБУРГСКОЕ ГОСУДАРСТВЕННОЕ БЮДЖЕТНОЕ УЧРЕЖДЕНИЕ ЗДРАВООХРАНЕНИЯ "ДЕТСКАЯ ГОРОДСКАЯ ПОЛИКЛИНИКА № 19"</t>
  </si>
  <si>
    <t>Оказание услуг по сопровождению и технической поддержке программного продукта</t>
  </si>
  <si>
    <t>Оказание услуг по сопровождению и технической поддержке программного продукта "Медицинская Информационная Система " Комплекс Программных Средств"Система Автоматизации Медико-Страхового Обслуживания Населения" "САМСОН"</t>
  </si>
  <si>
    <t>сопровождение программы Самсон</t>
  </si>
  <si>
    <t>САНКТ-ПЕТЕРБУРГСКОЕ ГОСУДАРСТВЕННОЕ  БЮДЖЕТНОЕ УЧРЕЖДЕНИЕ ЗДРАВООХРАНЕНИЯ "ГОРОДСКАЯ ПОЛИКЛИНИКА №30"</t>
  </si>
  <si>
    <t>7813103573</t>
  </si>
  <si>
    <t>сопровождение медицинской программы</t>
  </si>
  <si>
    <t>СОПРОВОЖДЕНИЕ МЕДИЦИНСКОЙ ПРОГРАММЫ</t>
  </si>
  <si>
    <t>Сопровождение и техническая поддержка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</si>
  <si>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САНКТ-ПЕТЕРБУРГСКОЕ ГОСУДАРСТВЕННОЕ БЮДЖЕТНОЕ УЧРЕЖДЕНИЕ ЗДРАВООХРАНЕНИЯ "МЕЖРАЙОННЫЙ ВРАЧЕБНО-ФИЗКУЛЬТУРНЫЙ ДИСПАНСЕР №1"</t>
  </si>
  <si>
    <t>7813103580</t>
  </si>
  <si>
    <t>Внедрение новых сервисов эксплуатируемой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</si>
  <si>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САНКТ-ПЕТЕРБУРГСКОЕ ГОСУДАРСТВЕННОЕ БЮДЖЕТНОЕ УЧРЕЖДЕНИЕ ЗДРАВООХРАНЕНИЯ "КОЖНО-ВЕНЕРОЛОГИЧЕСКИЙ ДИСПАНСЕР №5"</t>
  </si>
  <si>
    <t>7813103598</t>
  </si>
  <si>
    <t>Сопровождение медико-информационной системы</t>
  </si>
  <si>
    <t>20.0</t>
  </si>
  <si>
    <t>Внедрение  новых сервисов</t>
  </si>
  <si>
    <t>КВАРТ</t>
  </si>
  <si>
    <t>САНКТ-ПЕТЕРБУРГСКОЕ ГОСУДАРСТВЕННОЕ БЮДЖЕТНОЕ УЧРЕЖДЕНИЕ ЗДРАВООХРАНЕНИЯ "ГОРОДСКАЯ ПОЛИКЛИНИКА № 32"</t>
  </si>
  <si>
    <t>7813103630</t>
  </si>
  <si>
    <t>САНКТ-ПЕТЕРБУРГСКОЕ ГОСУДАРСТВЕННОЕ БЮДЖЕТНОЕ УЧРЕЖДЕНИЕ ЗДРАВООХРАНЕНИЯ "СТОМАТОЛОГИЧЕСКАЯ ПОЛИКЛИНИКА №6"</t>
  </si>
  <si>
    <t>7813108571</t>
  </si>
  <si>
    <t>САНКТ-ПЕТЕРБУРГСКОЕ ГОСУДАРСТВЕННОЕ БЮДЖЕТНОЕ УЧРЕЖДЕНИЕ ЗДРАВООХРАНЕНИЯ "ГОРОДСКАЯ ПОЛИКЛИНИКА № 111"</t>
  </si>
  <si>
    <t>7814002183</t>
  </si>
  <si>
    <t>781401001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</si>
  <si>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для СПб ГБУЗ "Городская поликлиника №111" в 2018 году.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</si>
  <si>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</t>
  </si>
  <si>
    <t>Оказание услуг по внедрению Медицинской Информационной Системы «Комплекс Программных Средств «Система Автоматизации Медико-Страхового Обслуживания Населения» «САМСОН» для оказания платных услуг в СПб ГБУЗ «Городская поликлиника № 38» в 2015 году</t>
  </si>
  <si>
    <t>72.30.10.000</t>
  </si>
  <si>
    <t>Услуги в области управления средствами вычислительной техники</t>
  </si>
  <si>
    <t>САНКТ-ПЕТЕРБУРГСКОЕ ГОСУДАРСТВЕННОЕ БЮДЖЕТНОЕ УЧРЕЖДЕНИЕ ЗДРАВООХРАНЕНИЯ "ГОРОДСКАЯ ПОЛИКЛИНИКА № 38"</t>
  </si>
  <si>
    <t>7815001200</t>
  </si>
  <si>
    <t>Оказание консультационных услуг по внедрению сервиса «PACS» на базе существующей и эксплуатируемой в учреждении «Медицинской Информационной Системы «Комплекс Программных Средств «Система Автоматизации Медико-Страхового Обслуживания Населения» «САМСОН» в СПб ГБУЗ «Городская поликлиника № 38» в 2016 году</t>
  </si>
  <si>
    <t>Услуги по сопровождению и технической поддержке программного продукта "САМСОН"</t>
  </si>
  <si>
    <t>Оказание услуг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для нужд СПб ГБУЗ «Городская поликлиника № 38» в 2019 году</t>
  </si>
  <si>
    <t>САНКТ-ПЕТЕРБУРГСКОЕ ГОСУДАРСТВЕННОЕ БЮДЖЕТНОЕ УЧРЕЖДЕНИЕ ЗДРАВООХРАНЕНИЯ "ДЕТСКАЯ ГОРОДСКАЯ ПОЛИКЛИНИКА № 44"</t>
  </si>
  <si>
    <t>7815012314</t>
  </si>
  <si>
    <t>Услуги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неселения "САМСОН" в 2017 году</t>
  </si>
  <si>
    <t>Сопровождение «Медицинская Информационная Система «Комплекс Программных Средств "Система Автоматизации Медико-Страхового Обслуживания Населения» «САМСОН» в 2018 году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</si>
  <si>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для нужд СПБ ГБУЗ «ДГП №44» в 2019 году</t>
  </si>
  <si>
    <t>4</t>
  </si>
  <si>
    <t>Услуги по модификации (модернизации) программно-аппаратного комплекса МИС «САМСОН»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</si>
  <si>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«САМСОН2 в 2016 году</t>
  </si>
  <si>
    <t>Услуга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в 2017 году</t>
  </si>
  <si>
    <t>Оказание услуг по внедрению новых сервисов и функциональных механизмов эксплуатируемой информационной системы, основанной на платформе МИС "КПС "САМСОН". Этап 1</t>
  </si>
  <si>
    <t>Настройка сервиса "Шаблоны назначений"</t>
  </si>
  <si>
    <t>Сопровождение и техническая поддержка программного продукта "Комплекс Программных Средств "Система Автоматизации Медико-Страхового Обслуживания Населения" "САМСОН"</t>
  </si>
  <si>
    <t>САНКТ-ПЕТЕРБУРГСКОЕ ГОСУДАРСТВЕННОЕ БЮДЖЕТНОЕ УЧРЕЖДЕНИЕ ЗДРАВООХРАНЕНИЯ "ДЕТСКИЙ ГОРОДСКОЙ МНОГОПРОФИЛЬНЫЙ КЛИНИЧЕСКИЙ ЦЕНТР ВЫСОКИХ МЕДИЦИНСКИХ ТЕХНОЛОГИЙ ИМ. К.А. РАУХФУСА"</t>
  </si>
  <si>
    <t>01. Этап 1. Услуги по расширению существующего информационного пространства Заказчика на базе предустановленного программного обеспечения, основанного на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</si>
  <si>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1 этап. Уточненное техническое задание</t>
  </si>
  <si>
    <t>Оказание услуг  по внедрению «Медицинской Информационной Системы «Комплекс Программных Средств «Система Автоматизации Медико-Страхового Обслуживания Населения»</t>
  </si>
  <si>
    <t>САНКТ-ПЕТЕРБУРГСКОЕ ГОСУДАРСТВЕННОЕ БЮДЖЕТНОЕ УЧРЕЖДЕНИЕ ЗДРАВООХРАНЕНИЯ "ГОРОДСКАЯ ПОЛИКЛИНИКА № 56"</t>
  </si>
  <si>
    <t>7816049229</t>
  </si>
  <si>
    <t>781601001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</si>
  <si>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(Далее МИС) в 2016 году</t>
  </si>
  <si>
    <t>САНКТ-ПЕТЕРБУРГСКОЕ ГОСУДАРСТВЕННОЕ БЮДЖЕТНОЕ УЧРЕЖДЕНИЕ ЗДРАВООХРАНЕНИЯ "ГОРОДСКАЯ ПОЛИКЛИНИКА № 72"</t>
  </si>
  <si>
    <t>7817025887</t>
  </si>
  <si>
    <t>781701001</t>
  </si>
  <si>
    <t>Оказание услуг по внедрению нового сервиса Медицинской Информационной Системы «Комплекс Программных Средств «Система Автоматизации Медико-Страхового Обслуживания Населения» «САМСОН» (Интеграция с Единой картой Петербуржца)</t>
  </si>
  <si>
    <t>САНКТ-ПЕТЕРБУРГСКОЕ ГОСУДАРСТВЕННОЕ БЮДЖЕТНОЕ УЧРЕЖДЕНИЕ ЗДРАВООХРАНЕНИЯ "ГОРОДСКАЯ ПОЛИКЛИНИКА № 95"</t>
  </si>
  <si>
    <t>7817026947</t>
  </si>
  <si>
    <t>Информационное табло «Диспетчер параклиники»</t>
  </si>
  <si>
    <t>САНКТ-ПЕТЕРБУРГСКОЕ ГОСУДАРСТВЕННОЕ БЮДЖЕТНОЕ УЧРЕЖДЕНИЕ ЗДРАВООХРАНЕНИЯ "ГОРОДСКАЯ ПОЛИКЛИНИКА №74"</t>
  </si>
  <si>
    <t>7818012182</t>
  </si>
  <si>
    <t>784301001</t>
  </si>
  <si>
    <t>Обслуживание прогрмамм</t>
  </si>
  <si>
    <t>Услуга по сопровождению и технической поддержке программного продукта "Медицинская информационная Система "Комплекс Программных Средств "Система Автоматизации Медико-Страхового обслуживания Населения" "САМСОН" в 2018 году</t>
  </si>
  <si>
    <t>САНКТ-ПЕТЕРБУРГСКОЕ ГОСУДАРСТВЕННОЕ БЮДЖЕТНОЕ УЧРЕЖДЕНИЕ ЗДРАВООХРАНЕНИЯ "ВОССТАНОВИТЕЛЬНЫЙ ЦЕНТР ДЕТСКОЙ ОРТОПЕДИИ И ТРАВМАТОЛОГИИ "ОГОНЁК"</t>
  </si>
  <si>
    <t>7819012844</t>
  </si>
  <si>
    <t>781901001</t>
  </si>
  <si>
    <t>электронная регистратура</t>
  </si>
  <si>
    <t>САНКТ-ПЕТЕРБУРГСКОЕ ГОСУДАРСТВЕННОЕ БЮДЖЕТНОЕ УЧРЕЖДЕНИЕ ЗДРАВООХРАНЕНИЯ "ДЕТСКИЙ САНАТОРИЙ "СОЛНЕЧНОЕ"</t>
  </si>
  <si>
    <t>7821007591</t>
  </si>
  <si>
    <t>Настройка и адаптация новых сервисов эксплуатируемой Медицинской Информационной Системы "Комплекс Программных Средств "Система Медико-Страхового Обслуживания Населения" "САМСОН"</t>
  </si>
  <si>
    <t>САНКТ-ПЕТЕРБУРГСКОЕ ГОСУДАРСТВЕННОЕ БЮДЖЕТНОЕ УЧРЕЖДЕНИЕ ЗДРАВООХРАНЕНИЯ "ДЕТСКАЯ ГОРОДСКАЯ ПОЛИКЛИНИКА №8"</t>
  </si>
  <si>
    <t>7825011126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</si>
  <si>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 «Самсон» для нужд СПб ГБУЗ «Детская городская поликлиника №8» в 2018 году</t>
  </si>
  <si>
    <t>САНКТ-ПЕТЕРБУРГСКОЕ ГОСУДАРСТВЕННОЕ БЮДЖЕТНОЕ УЧРЕЖДЕНИЕ ЗДРАВООХРАНЕНИЯ "ГОРОДСКАЯ ПОЛИКЛИНИКА  №39"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</si>
  <si>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"Система Автоматизации Медико-Страхового Обслуживания Населения» «САМСОН»  для СПб ГБУЗ «Городская поликлиника №39» в 2016 году для государственных нужд Санкт-Петербурга</t>
  </si>
  <si>
    <t>САНКТ-ПЕТЕРБУРГСКОЕ ГОСУДАРСТВЕННОЕ БЮДЖЕТНОЕ УЧРЕЖДЕНИЕ ЗДРАВООХРАНЕНИЯ "ГОРОДСКАЯ ПОЛИКЛИНИКА № 37"</t>
  </si>
  <si>
    <t>Услуги по сопровождению и технической поддержке программного продукта «САМСОН»</t>
  </si>
  <si>
    <t>Оказание услуг по внедрению новых сервисов МИС</t>
  </si>
  <si>
    <t>САНКТ-ПЕТЕРБУРГСКОЕ ГОСУДАРСТВЕННОЕ БЮДЖЕТНОЕ УЧРЕЖДЕНИЕ ЗДРАВООХРАНЕНИЯ "ГОРОДСКАЯ БОЛЬНИЦА № 28 "МАКСИМИЛИАНОВСКАЯ"</t>
  </si>
  <si>
    <t>7826667721</t>
  </si>
  <si>
    <t>ед</t>
  </si>
  <si>
    <t>Услуги по сопровождению и технической поддержке установленного программного продукта «Медицинская Информа-ционная Система «Комплекс Программных Средств «Система Автоматизации Медико-Страхового Обслуживания Населения» «САМСОН» в период с 01.07.2018 по 31.12.2018</t>
  </si>
  <si>
    <t>МУНИЦИПАЛЬНОЕ БЮДЖЕТНОЕ УЧРЕЖДЕНИЕ "АМБУЛАТОРИЯ № 3" УПРАВЛЕНИЯ ЗДРАВООХРАНЕНИЯ АДМИНИСТРАЦИИ ГОРОДА НОВОРОССИЙСКА</t>
  </si>
  <si>
    <t>2315077480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</si>
  <si>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</si>
  <si>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15.0</t>
  </si>
  <si>
    <t>МУНИЦИПАЛЬНОЕ БЮДЖЕТНОЕ УЧРЕЖДЕНИЕ ЗДРАВООХРАНЕНИЯ "ГОРОДСКАЯ ПОЛИКЛИНИКА № 4" Г. МУРМАНСКА</t>
  </si>
  <si>
    <t>Оказание 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</t>
  </si>
  <si>
    <t>ГОСУДАРСТВЕННОЕ ОБЛАСТНОЕ БЮДЖЕТНОЕ УЧРЕЖДЕНИЕ ЗДРАВООХРАНЕНИЯ "МУРМАНСКАЯ ГОРОДСКАЯ ПОЛИКЛИНИКА № 5"</t>
  </si>
  <si>
    <t>5190404520</t>
  </si>
  <si>
    <t>Оказание услуг по внедрению Медицинской Информационной Системы «Комплекс Программных Средств «Система Автоматизации Медико-Страхового Обслуживания Населения» «САМСОН»</t>
  </si>
  <si>
    <t>Базы данных и информационно-справочные системы прочие</t>
  </si>
  <si>
    <t>оказание услуг по внедрению новых сервисов, эксплуатируемой в организации Медицинской Информационной Системы «Комплекс Программных Средств «Система Автоматизации Медико-Страхового Обслуживания Населения» «САМСОН», сервис «Ведение протоколов врачебных осмотров» и их последующее  подключение к подсистеме «Управление очередями на оказание медицинской помощи» Регионального сегмента ЕГИСЗ Мурманской области</t>
  </si>
  <si>
    <t>Оказание услуг по сопровождению и технической поддержке программного продукта «Медицинская Информационная Система «Комплекс Программных Средств «Система Автоматизации Медико-Страхового Обслуживания Населения» «САМСОН» на 2016 год.</t>
  </si>
  <si>
    <t>МУНИЦИПАЛЬНОЕ БЮДЖЕТНОЕ УЧРЕЖДЕНИЕ ЗДРАВООХРАНЕНИЯ "ГОРОДСКАЯ ПОЛИКЛИНИКА № 7" Г. МУРМАНСКА</t>
  </si>
  <si>
    <t>5193800480</t>
  </si>
  <si>
    <t>муниципальное бюджетное учреждение здравоохранения "Городская поликлиника № 7" г. Мурманска</t>
  </si>
  <si>
    <t>SAMSON</t>
  </si>
  <si>
    <t>62.01.29.001</t>
  </si>
  <si>
    <t>58.29.13.001</t>
  </si>
  <si>
    <t>26.20.14.001</t>
  </si>
  <si>
    <t>58.29.50.001</t>
  </si>
  <si>
    <t>62.02.30.001</t>
  </si>
  <si>
    <t>62.03.12.131</t>
  </si>
  <si>
    <t>62.01.12.001</t>
  </si>
  <si>
    <t>26.20.11.111</t>
  </si>
  <si>
    <t>26.30.11.191</t>
  </si>
  <si>
    <t>62.01.11.001</t>
  </si>
  <si>
    <t>Услуги в сфере информационных технологий «Модернизация республиканской медицинской информационной системы в части разработки подсистемы «Регистр пациентов, нуждающихся в реабилитации»</t>
  </si>
  <si>
    <t>72.21.20.110</t>
  </si>
  <si>
    <t>бюджетное учреждение Чувашской Республики "Республиканский кардиологический диспансер" Министерства здравоохранения и социального развития Чувашской Республики</t>
  </si>
  <si>
    <t>2129009388</t>
  </si>
  <si>
    <t>213001001</t>
  </si>
  <si>
    <t>Общество с ограниченной ответственностью «Алькона»</t>
  </si>
  <si>
    <t>2130065683</t>
  </si>
  <si>
    <t>Чувашская республика</t>
  </si>
  <si>
    <t>Услуги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</si>
  <si>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Модернизация республиканской медицинской информационной системы в части разработки подсистемы «Регистр пациентов, нуждающихся в реабилитации» для медицинских организаций Чувашской Республики</t>
  </si>
  <si>
    <t>72.40.13.110</t>
  </si>
  <si>
    <t>бюджетное учреждение Чувашской Республики "Республиканская детская клиническая больница" Министерства здравоохранения и социального развития Чувашской Республики</t>
  </si>
  <si>
    <t>2128014804</t>
  </si>
  <si>
    <t>Услуги по внедрению подсистемы ведения персонифицированного учета лекарственных препаратов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</si>
  <si>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"Президентский перинатальный центр" Министерства здравоохранения и социального развития Чувашской Республики</t>
  </si>
  <si>
    <t>2128041445</t>
  </si>
  <si>
    <t>оказание услуг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</si>
  <si>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услуги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здравоохранения»</t>
  </si>
  <si>
    <t>72.10.10.000</t>
  </si>
  <si>
    <t>Услуги, связанные с использованием аппаратных средств вычислительной техники</t>
  </si>
  <si>
    <t>бюджетное учреждение Чувашской Республики "Республиканская клиническая больница" Министерства здравоохранения и социального развития Чувашской Республики</t>
  </si>
  <si>
    <t>2130031892</t>
  </si>
  <si>
    <t>Услуги по внедрению подсистемы ведения персонифицированного учета лекарственных препаратов</t>
  </si>
  <si>
    <t>бюджетное учреждение Чувашской Республики "Республиканская клиническая офтальмологическая больница" Министерства здравоохранения и социального развития Чувашской Республики</t>
  </si>
  <si>
    <t>2127303521</t>
  </si>
  <si>
    <t>Сопровождение и модернизация информационной подсистемы «Электронная медицинская карта» Республиканской медицинской информационной системы для бюджетного учреждения Чувашской Республики "Республиканская клиническая офтальмологическая больница" Минздравсоцразвития Чувашии</t>
  </si>
  <si>
    <t>72.22.13.000</t>
  </si>
  <si>
    <t>Общество с ограниченной ответственностью "Алькона"</t>
  </si>
  <si>
    <t>услуги по модернизации республиканской медицинской информационной системы Чувашской Республики</t>
  </si>
  <si>
    <t>услуги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</si>
  <si>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бюджетное учреждение Чувашской Республики "Республиканский клинический госпиталь для ветеранов войн" Министерства здравоохранения и социального развития Чувашской Республики</t>
  </si>
  <si>
    <t>2129009300</t>
  </si>
  <si>
    <t>автоматизированные информационные системы на основе компьютерных баз даных</t>
  </si>
  <si>
    <t>72.21.20.116</t>
  </si>
  <si>
    <t>Бюджетное учреждение Чувашской Республики "Республиканский эндокринологический диспансер" Министерства здравоохранения и социального развития Чувашской Республики</t>
  </si>
  <si>
    <t>2129024393</t>
  </si>
  <si>
    <t>Сопровождение и модернизация информ.подсистем "Персониф.учет оказ.мед.помощи" и подсистемы "Электр.регистратура"</t>
  </si>
  <si>
    <t>бюджетное учреждение Чувашской Республики "Республиканский кожно-венерологический диспансер" Министерства здравоохранения и социального развития Чувашской Республики</t>
  </si>
  <si>
    <t>2129009282</t>
  </si>
  <si>
    <t>"Алькона"</t>
  </si>
  <si>
    <t>сопровождение и информационных подсистем</t>
  </si>
  <si>
    <t>бюджетное учреждение Чувашской Республики "Мариинско-Посадская центральная районная больница им. Н.А. Геркена" Министерства здравоохранения и социального развития Чувашской Республики</t>
  </si>
  <si>
    <t>2111000810</t>
  </si>
  <si>
    <t>211101001</t>
  </si>
  <si>
    <t>сопровождение и модернизация информационных подсистем"Персонифицированный учет оказанной медицинской помощи" и подсистемы "Электронная грегистратура"</t>
  </si>
  <si>
    <t>услуги по внедрению подсистемы</t>
  </si>
  <si>
    <t>оказание услуг по модернизации</t>
  </si>
  <si>
    <t>оказание услуг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</si>
  <si>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Услуги по системному анализу и программированию при построении и модернизации информационных систем заказчика</t>
  </si>
  <si>
    <t>17000.0</t>
  </si>
  <si>
    <t>бюджетное учреждение Чувашской Республики "Республиканская станция скорой медицинской помощи" Министерства здравоохранения и социального развития Чувашской Республики</t>
  </si>
  <si>
    <t>2130113841</t>
  </si>
  <si>
    <t>бюджетное учреждение Чувашской Республики "Больница скорой медицинской помощи" Министерства здравоохранения и социального развития Чувашской Республики</t>
  </si>
  <si>
    <t>2130115126</t>
  </si>
  <si>
    <t>72.22.14.000 сопровождение</t>
  </si>
  <si>
    <t>бюджетное учреждение Чувашской Республики "Канашский межтерриториальный медицинский центр" Министерства здравоохранения и социального развития Чувашской Республики</t>
  </si>
  <si>
    <t>2123012970</t>
  </si>
  <si>
    <t>212301001</t>
  </si>
  <si>
    <t>Внедрение подсистемы «Ведение персонифицированного учета лекарственных препаратов» Республиканской медицинской информационной системы в медицинских организаций Чувашской Республики»</t>
  </si>
  <si>
    <t>бюджетное учреждение Чувашской Республики "Вторая городская больница" Министерства здравоохранения и социального развития Чувашской Республики</t>
  </si>
  <si>
    <t>2126002641</t>
  </si>
  <si>
    <t>74.30.13.000</t>
  </si>
  <si>
    <t>бюджетное учреждение Чувашской Республики "Вурнарская центральная районная больница" Министерства здравоохранения и социального развития Чувашской Республики</t>
  </si>
  <si>
    <t>2104002292</t>
  </si>
  <si>
    <t>210401001</t>
  </si>
  <si>
    <t>Внедрение подсистемы "Ведение персонифицированного учета лекатственных препаратов" для Бюджетного учреждения "Городская больница №7" Минздравсоцразвития Чувашии</t>
  </si>
  <si>
    <t>бюджетное учреждение Чувашской Республики "Городская больница № 7" Министерства здравоохранения и социального развития Чувашской Республики</t>
  </si>
  <si>
    <t>2126002377</t>
  </si>
  <si>
    <t>Услуги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ЕГИС в сфере здравоохранения</t>
  </si>
  <si>
    <t>43650</t>
  </si>
  <si>
    <t>бюджетное учреждение Чувашской Республики "Городская детская больница № 4" Министерства здравоохранения и социального развития Чувашской Республики</t>
  </si>
  <si>
    <t>2126002680</t>
  </si>
  <si>
    <t>Услуги по внедрению подсистемы ведения персонифицированного учета лекарственных препаратов Республиканской медицинской информационной системы для медицинских организаций Чувашской Республики.</t>
  </si>
  <si>
    <t>бюджетное учреждение Чувашской Республики "Ибресинская центральная районная больница" Министерства здравоохранения и социального развития Чувашской Республики</t>
  </si>
  <si>
    <t>2105002312</t>
  </si>
  <si>
    <t>210501001</t>
  </si>
  <si>
    <t>Сопровождения и модернизация подсистем</t>
  </si>
  <si>
    <t>бюджетное учреждение Чувашской Республики "Урмарская центральная районная больница" Министерства здравоохранения и социального развития Чувашской Республики</t>
  </si>
  <si>
    <t>2114001650</t>
  </si>
  <si>
    <t>211401001</t>
  </si>
  <si>
    <t>Сопровождение и модернизация подсистем Персонифицированный учет</t>
  </si>
  <si>
    <t>72.21.11.000: Обеспечение программное</t>
  </si>
  <si>
    <t>бюджетное учреждение Чувашской Республики "Чебоксарская районная больница" Министерства здравоохранения и социального развития Чувашской Республики</t>
  </si>
  <si>
    <t>2116430101</t>
  </si>
  <si>
    <t>211601001</t>
  </si>
  <si>
    <t>72.22.14.000: Сопровождение систем</t>
  </si>
  <si>
    <t>бюджетное учреждение Чувашской Республики "Батыревская центральная районная больница" Министерства здравоохранения и социального развития Чувашской Республики</t>
  </si>
  <si>
    <t>2103003215</t>
  </si>
  <si>
    <t>210301001</t>
  </si>
  <si>
    <t>Ведение персонифицированного учета лекарственных препаратов</t>
  </si>
  <si>
    <t>72.21.20.111</t>
  </si>
  <si>
    <t>бюджетное учреждение Чувашской Республики "Моргаушская центральная районная больница" Министерства здравоохранения и социального развития Чувашской Республики</t>
  </si>
  <si>
    <t>2112001292</t>
  </si>
  <si>
    <t>211201001</t>
  </si>
  <si>
    <t>услуги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</si>
  <si>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бюджетное учреждение Чувашской Республики "Городской клинический центр" Министерства здравоохранения и социального развития Чувашской Республики</t>
  </si>
  <si>
    <t>2129052584</t>
  </si>
  <si>
    <t>Улуги в сфере информационных технологий "Сопровождение и модернизация информационных подсистем "Персонифицированный учет оказанной медицинской помощи" и подсистемы"Электронная регистратура" Республиканской медицинской информационной системы для  медицинских организаций Чувашской Республики</t>
  </si>
  <si>
    <t>бюджетное учреждение Чувашской Республики "Городская детская больница № 3" Министерства здравоохранения и социального развития Чувашской Республики</t>
  </si>
  <si>
    <t>2126003571</t>
  </si>
  <si>
    <t>Услуги в сфере информационных технологий "Сопровождение  и модернизация информационных подсистем "Электронная медицинская карта" и "Персонифицированный учет лекарственных препаратов" Республиканской медицинской информационной системы для медицинских организаций Чувашской Республики</t>
  </si>
  <si>
    <t>РУБ</t>
  </si>
  <si>
    <t>Сопровождение и модернизация информационных подсистем "Персонифицированный учет оказанной медицинской помощи" и подсистемы "Электронная регистратура" Республиканской медицинской организацией ЧР</t>
  </si>
  <si>
    <t>бюджетное учреждение Чувашской Республики "Центральная городская больница" Министерства здравоохранения и социального развития Чувашской Республики</t>
  </si>
  <si>
    <t>2128700095</t>
  </si>
  <si>
    <t>Сопровождение и модернизация информационных систем "Электронная медицинская карта" и "Персонифицированный учет лекрственных препаратов" Республиканской медицинской информационной системы для медицинских организация ЧР</t>
  </si>
  <si>
    <t>Общество с ограниченной ответственностью" Алькона"</t>
  </si>
  <si>
    <t>Оказание услуг по модернизации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</si>
  <si>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85.11.16.190</t>
  </si>
  <si>
    <t>Услуги прочих больниц, не включенных в другие группировки</t>
  </si>
  <si>
    <t>Внедрение подсистемы «Ведение персонифицированного учета лекарственных препаратов» Республиканской медицинской информационной системы в медицинских организаций Чувашской Республики</t>
  </si>
  <si>
    <t>72.21.20.190</t>
  </si>
  <si>
    <t>бюджетное учреждение Чувашской Республики "Козловская центральная районная больница им. И.Е. Виноградова" Министерства здравоохранения и социального развития Чувашской Республики</t>
  </si>
  <si>
    <t>2107000350</t>
  </si>
  <si>
    <t>210701001</t>
  </si>
  <si>
    <t>бюджетное учреждение Чувашской Республики "Городская детская больница №2" Министерства здравоохранения и социального развития Чувашской Республики</t>
  </si>
  <si>
    <t>2126002659</t>
  </si>
  <si>
    <t>Услуги по модернизации республиканской меди-цинской информационной системы Чувашской Республики в целях расширения функциональ-ных возможностей компонентов регионального уровня Единой государственной информацион-ной системы в сфере здравоохранения</t>
  </si>
  <si>
    <t>модернизация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государственной информационной системы в сфере здравоохранения</t>
  </si>
  <si>
    <t>бюджетное учреждение Чувашской Республики "Городская детская больница № 1" Министерства здравоохранения и социального развития Чувашской Республики</t>
  </si>
  <si>
    <t>2126002602</t>
  </si>
  <si>
    <t>Бюджетное учреждение Чувашской Республики "Городская клиническая больница №1" Министерства здравоохранения и социального развития Чувашской Республики</t>
  </si>
  <si>
    <t>2126002610</t>
  </si>
  <si>
    <t>Общество с ограниченной ответственностью "ЧебМед"</t>
  </si>
  <si>
    <t>2130076903</t>
  </si>
  <si>
    <t>Оказание услуги по внедрению подсистемы ведения персонифицированного учета лекарственных препаратов Республиканской медицинской информационной системы для медицинских организаций Чувашской Республики</t>
  </si>
  <si>
    <t>72.40.13.120</t>
  </si>
  <si>
    <t>бюджетное учреждение Чувашской Республики "Первая Чебоксарская городская больница имени Осипова Петра Николаевича - заслуженного врача РСФСР" Министерства здравоохранения и социального развития Чувашской Республики</t>
  </si>
  <si>
    <t>2126002384</t>
  </si>
  <si>
    <t>бюджетное учреждение Чувашской Республики "Порецкая центральная районная больница" Министерства здравоохранения и социального развития Чувашской Республики</t>
  </si>
  <si>
    <t>2113000630</t>
  </si>
  <si>
    <t>211301001</t>
  </si>
  <si>
    <t>Модернизация республиканской медицинской информационной системы Чувашской Республики в целях расширения функциональных возможностей компонентов регионального уровня Единой госу-дарственной информационной системы в сфере здравоохранения</t>
  </si>
  <si>
    <t>бюджетное учреждение Чувашской Республики "Яльчикская центральная районная больница" Министерства здравоохранения и социального развития Чувашской Республики</t>
  </si>
  <si>
    <t>2120000768</t>
  </si>
  <si>
    <t>212001001</t>
  </si>
  <si>
    <t>УСЛ ШТ</t>
  </si>
  <si>
    <t>бюджетное учреждение Чувашской Республики "Новочебоксарская городская больница" Министерства здравоохранения и социального развития Чувашской Республики</t>
  </si>
  <si>
    <t>2124009994</t>
  </si>
  <si>
    <t>212401001</t>
  </si>
  <si>
    <t>ВЕДЕНИЕ ПЕРСОНИФИЦИРОВАННОГО УЧЕТА</t>
  </si>
  <si>
    <t>64.20.18.190</t>
  </si>
  <si>
    <t>бюджетное учреждение Чувашской Республики "Красночетайская районная больница" Министерства здравоохранения и социального развития Чувашской Республики</t>
  </si>
  <si>
    <t>2110001265</t>
  </si>
  <si>
    <t>211001001</t>
  </si>
  <si>
    <t>услуги по разработке и внедрению подсистемы сбора, обработки и анализа экстренных извещений</t>
  </si>
  <si>
    <t>ФЕДЕРАЛЬНОЕ БЮДЖЕТНОЕ УЧРЕЖДЕНИЕ ЗДРАВООХРАНЕНИЯ "ЦЕНТР ГИГИЕНЫ И ЭПИДЕМИОЛОГИИ В ЧУВАШСКОЙ РЕСПУБЛИКЕ - ЧУВАШИИ"</t>
  </si>
  <si>
    <t>2128701099</t>
  </si>
  <si>
    <t>Услуги по сопровождению автоматизированной информационной системы Информационное сопровождение застрахованных лиц при организации оказания им медицинской помощи страховыми медицинскими организациями в сфере обязательного медицинского страхования</t>
  </si>
  <si>
    <t>ТЕРРИТОРИАЛЬНЫЙ ФОНД ОБЯЗАТЕЛЬНОГО МЕДИЦИНСКОГО СТРАХОВАНИЯ ОРЛОВСКОЙ ОБЛАСТИ</t>
  </si>
  <si>
    <t>5752006960</t>
  </si>
  <si>
    <t>575301001</t>
  </si>
  <si>
    <t>ОБЩЕСТВО С ОГРАНИЧЕННОЙ ОТВЕТСТВЕННОСТЬЮ "АЛЬКОНА"</t>
  </si>
  <si>
    <t>ТЕРРИТОРИАЛЬНЫЙ ФОНД ОБЯЗАТЕЛЬНОГО МЕДИЦИНСКОГО СТРАХОВАНИЯ ЧЕЧЕНСКОЙ РЕСПУБЛИКИ</t>
  </si>
  <si>
    <t>2020000330</t>
  </si>
  <si>
    <t>201401001</t>
  </si>
  <si>
    <t>оказание услуг по обновлению и сопровождению информационных подсистем «Персонифицированный учет оказанной медицинской помощи» и «Электронная регистратура» Республиканской медицинской информационной системы для медицинских организаций Чувашской Республики информационно-телекоммуникационной сети Интернет</t>
  </si>
  <si>
    <t>72.20.19.000</t>
  </si>
  <si>
    <t>Услуги, связанные с научными исследованиями и экспериментальными разработками в области прочих общественных наук</t>
  </si>
  <si>
    <t>БЮДЖЕТНОЕ УЧРЕЖДЕНИЕ ЧУВАШСКОЙ РЕСПУБЛИКИ "ЦЕНТРАЛЬНАЯ РАЙОННАЯ БОЛЬНИЦА АЛАТЫРСКОГО РАЙОНА" МИНИСТЕРСТВА ЗДРАВООХРАНЕНИЯ ЧУВАШСКОЙ РЕСПУБЛИКИ</t>
  </si>
  <si>
    <t>2101002713</t>
  </si>
  <si>
    <t>212201001</t>
  </si>
  <si>
    <t>Оказание услуг по модернизации и сопровождению информационных подсистем «Электронная медицинская карта» и «Персонифицированный учет лекарственных препаратов» Республиканской медицинской информационной системы для медицинских организаций Чувашской Республики</t>
  </si>
  <si>
    <t>Оказание услуг по модернизации и сопровождению подсистемы «Мониторинг состояния здоровья беременных женщин» Республиканской медицинской информационной системы</t>
  </si>
  <si>
    <t>Оказание услуг по обновлению и сопровождению информационной подсистемы «Мониторинг состояния здоровья беременных женщин» Республиканской медицинской информационной системы для медицинских организаций Чувашской Республики</t>
  </si>
  <si>
    <t>Оказание услуг по обновлению и сопровождению информационных подсистем «Персонифицированный учет оказанной медицинской помощи» и «Электронная регистратура» Республиканской медицинской информационной системы для медицинских организаций Чувашской Республики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</si>
  <si>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</si>
  <si>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Оказание услуг по модернизации и сопровождению информационных подсистем «Персонифицированный учет оказанной медицинской помощи» и «Электронная регистратура»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</si>
  <si>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"АЛИКОВСКАЯ ЦЕНТРАЛЬНАЯ РАЙОННАЯ БОЛЬНИЦА" МИНИСТЕРСТВА ЗДРАВООХРАНЕНИЯ ЧУВАШСКОЙ РЕСПУБЛИКИ</t>
  </si>
  <si>
    <t>2102001991</t>
  </si>
  <si>
    <t>210201001</t>
  </si>
  <si>
    <t>ООО" Алькона"</t>
  </si>
  <si>
    <t>ООО"Алькона</t>
  </si>
  <si>
    <t>ООО"Алькона"</t>
  </si>
  <si>
    <t>БЮДЖЕТНОЕ УЧРЕЖДЕНИЕ ЧУВАШСКОЙ РЕСПУБЛИКИ "БАТЫРЕВСКАЯ ЦЕНТРАЛЬНАЯ РАЙОННАЯ БОЛЬНИЦА" МИНИСТЕРСТВА ЗДРАВООХРАНЕНИЯ ЧУВАШСКОЙ РЕСПУБЛИКИ</t>
  </si>
  <si>
    <t>оказание услуг по обновлению и сопровождению подсистемы «Мониторинг состояния здоровья беременных женщин» Республиканской медицинской информационной системы</t>
  </si>
  <si>
    <t>БЮДЖЕТНОЕ УЧРЕЖДЕНИЕ ЧУВАШСКОЙ РЕСПУБЛИКИ "ВУРНАРСКАЯ ЦЕНТРАЛЬНАЯ РАЙОННАЯ БОЛЬНИЦА" МИНИСТЕРСТВА ЗДРАВООХРАНЕНИЯ И СОЦИАЛЬНОГО РАЗВИТИЯ ЧУВАШСКОЙ РЕСПУБЛИКИ</t>
  </si>
  <si>
    <t>оказание услуг по обновлению и сопровождению информационных подсистем  «Электронная медицинская карта» и «Персонифици-рованный учет лекарственных  препаратов»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</si>
  <si>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"ВУРНАРСКАЯ ЦЕНТРАЛЬНАЯ РАЙОННАЯ БОЛЬНИЦА" МИНИСТЕРСТВА ЗДРАВООХРАНЕНИЯ ЧУВАШСКОЙ РЕСПУБЛИКИ</t>
  </si>
  <si>
    <t>бюджетное учреждение Чувашской Республики "Ибресинская центральная районная больница" Министерства здравоохранения Чувашской Республики</t>
  </si>
  <si>
    <t>Оказание услуг по обновлению и сопровождению информационных подсистем «Электронная медицинская карта» и «Персонифици-рованный учет лекарственных препаратов»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</si>
  <si>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"ИБРЕСИНСКАЯ ЦЕНТРАЛЬНАЯ РАЙОННАЯ БОЛЬНИЦА" МИНИСТЕРСТВА ЗДРАВООХРАНЕНИЯ ЧУВАШСКОЙ РЕСПУБЛИКИ</t>
  </si>
  <si>
    <t>Услуги по предоставление доступа к информационно-коммуникационной сети Интернет через сети, установленные между клиентом и провайдером услуг информационно-коммуникационной сети Интернет, не принадлежащие провайдеру услуг информационно-коммуникационно й сети Интернет или не находящиеся под его контролем, такие как доступ к информационно-коммуникационной сети Интернет по телефонной линии и т. д.</t>
  </si>
  <si>
    <t>189720.0</t>
  </si>
  <si>
    <t>БЮДЖЕТНОЕ УЧРЕЖДЕНИЕ ЧУВАШСКОЙ РЕСПУБЛИКИ "КАНАШСКАЯ ЦЕНТРАЛЬНАЯ РАЙОННАЯ БОЛЬНИЦА ИМ. Ф. Г. ГРИГОРЬЕВА" МИНИСТЕРСТВА ЗДРАВООХРАНЕНИЯ И СОЦИАЛЬНОГО РАЗВИТИЯ ЧУВАШСКОЙ РЕСПУБЛИКИ</t>
  </si>
  <si>
    <t>2106005370</t>
  </si>
  <si>
    <t>210601001</t>
  </si>
  <si>
    <t>оказание услуг по обновлению и сопровождению информационных подсистем  «Электронная медицинская карта» и «Персонифицированный учет лекарственных  препаратов»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</si>
  <si>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"КАНАШСКАЯ ЦЕНТРАЛЬНАЯ РАЙОННАЯ БОЛЬНИЦА ИМ. Ф.Г. ГРИГОРЬЕВА" МИНИСТЕРСТВА ЗДРАВООХРАНЕНИЯ ЧУВАШСКОЙ РЕСПУБЛИКИ</t>
  </si>
  <si>
    <t>БЮДЖЕТНОЕ УЧРЕЖДЕНИЕ ЧУВАШСКОЙ РЕСПУБЛИКИ "КОМСОМОЛЬСКАЯ ЦЕНТРАЛЬНАЯ РАЙОННАЯ БОЛЬНИЦА" МИНИСТЕРСТВА ЗДРАВООХРАНЕНИЯ ЧУВАШСКОЙ РЕСПУБЛИКИ</t>
  </si>
  <si>
    <t>2108001099</t>
  </si>
  <si>
    <t>210801001</t>
  </si>
  <si>
    <t>оказание услуг  по сопровождению системы</t>
  </si>
  <si>
    <t>БЮДЖЕТНОЕ УЧРЕЖДЕНИЕ ЧУВАШСКОЙ РЕСПУБЛИКИ "КРАСНОЧЕТАЙСКАЯ  РАЙОННАЯ БОЛЬНИЦА" МИНИСТЕРСТВА ЗДРАВООХРАНЕНИЯ И СОЦИАЛЬНОГО РАЗВИТИЯ ЧУВАШСКОЙ РЕСПУБЛИКИ</t>
  </si>
  <si>
    <t>оказание услуг по сопровождению системы</t>
  </si>
  <si>
    <t>БЮДЖЕТНОЕ УЧРЕЖДЕНИЕ ЧУВАШСКОЙ РЕСПУБЛИКИ "КРАСНОЧЕТАЙСКАЯ РАЙОННАЯ БОЛЬНИЦА" МИНИСТЕРСТВА ЗДРАВООХРАНЕНИЯ ЧУВАШСКОЙ РЕСПУБЛИКИ</t>
  </si>
  <si>
    <t>модернизация и сопровождение информационных подсистем «Электронная медицинская карта» и «Персонифицированный учет лекарственных препаратов» Республиканской медицинской информационной системы</t>
  </si>
  <si>
    <t>БЮДЖЕТНОЕ УЧРЕЖДЕНИЕ ЧУВАШСКОЙ РЕСПУБЛИКИ "МАРИИНСКО-ПОСАДСКАЯ ЦЕНТРАЛЬНАЯ РАЙОННАЯ БОЛЬНИЦА ИМ. Н.А. ГЕРКЕНА" МИНИСТЕРСТВА ЗДРАВООХРАНЕНИЯ И СОЦИАЛЬНОГО РАЗВИТИЯ ЧУВАШСКОЙ РЕСПУБЛИКИ</t>
  </si>
  <si>
    <t>оказание услуг по модернизации и сопровождению информационных подсистем «Персонифицированный учет оказанной медицинской помощи» и подсистемы «Электронная регистратура» Республиканской медицинской информационной системы</t>
  </si>
  <si>
    <t>БЮДЖЕТНОЕ УЧРЕЖДЕНИЕ ЧУВАШСКОЙ РЕСПУБЛИКИ "МАРИИНСКО-ПОСАДСКАЯ ЦЕНТРАЛЬНАЯ РАЙОННАЯ БОЛЬНИЦА ИМ. Н.А. ГЕРКЕНА" МИНИСТЕРСТВА ЗДРАВООХРАНЕНИЯ ЧУВАШСКОЙ РЕСПУБЛИКИ</t>
  </si>
  <si>
    <t>услуг по модернизации и сопровождению информационных подсистем «Электронная медицинская карта» и «Персонифицированный учет лекарственных препаратов» Республиканской медицинской информационной системы.</t>
  </si>
  <si>
    <t>БЮДЖЕТНОЕ УЧРЕЖДЕНИЕ ЧУВАШСКОЙ РЕСПУБЛИКИ "МОРГАУШСКАЯ ЦЕНТРАЛЬНАЯ РАЙОННАЯ БОЛЬНИЦА" МИНИСТЕРСТВА ЗДРАВООХРАНЕНИЯ И СОЦИАЛЬНОГО РАЗВИТИЯ ЧУВАШСКОЙ РЕСПУБЛИКИ</t>
  </si>
  <si>
    <t>казание услуг по модернизации и сопровождению информационных подсистем «Персонифицированный учет оказанной медицинской помощи» и подсистемы «Электронная регистратура» Республиканской медицинской информационной систе-мы</t>
  </si>
  <si>
    <t>82.11.10.000</t>
  </si>
  <si>
    <t>Услуги в области административного обслуживания комплексные</t>
  </si>
  <si>
    <t>38300.0</t>
  </si>
  <si>
    <t>БЮДЖЕТНОЕ УЧРЕЖДЕНИЕ ЧУВАШСКОЙ РЕСПУБЛИКИ "МОРГАУШСКАЯ ЦЕНТРАЛЬНАЯ РАЙОННАЯ БОЛЬНИЦА" МИНИСТЕРСТВА ЗДРАВООХРАНЕНИЯ ЧУВАШСКОЙ РЕСПУБЛИКИ</t>
  </si>
  <si>
    <t>82.19.13.000</t>
  </si>
  <si>
    <t>Услуги по подготовке документов и прочие услуги по обеспечению деятельности офиса</t>
  </si>
  <si>
    <t>182940.0</t>
  </si>
  <si>
    <t>177780.0</t>
  </si>
  <si>
    <t>оказание услуг по модернизации и сопровождению подсистемы «Мониторинг состояния здоровья беременных женщин Чувашской Республики»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</si>
  <si>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"УРМАРСКАЯ ЦЕНТРАЛЬНАЯ РАЙОННАЯ БОЛЬНИЦА" МИНИСТЕРСТВА ЗДРАВООХРАНЕНИЯ И СОЦИАЛЬНОГО РАЗВИТИЯ ЧУВАШСКОЙ РЕСПУБЛИКИ</t>
  </si>
  <si>
    <t>БЮДЖЕТНОЕ УЧРЕЖДЕНИЕ ЧУВАШСКОЙ РЕСПУБЛИКИ "УРМАРСКАЯ ЦЕНТРАЛЬНАЯ РАЙОННАЯ БОЛЬНИЦА" МИНИСТЕРСТВА ЗДРАВООХРАНЕНИЯ ЧУВАШСКОЙ РЕСПУБЛИКИ</t>
  </si>
  <si>
    <t>БЮДЖЕТНОЕ УЧРЕЖДЕНИЕ ЧУВАШСКОЙ РЕСПУБЛИКИ "ЦИВИЛЬСКАЯ ЦЕНТРАЛЬНАЯ РАЙОННАЯ БОЛЬНИЦА" МИНИСТЕРСТВА ЗДРАВООХРАНЕНИЯ ЧУВАШСКОЙ РЕСПУБЛИКИ</t>
  </si>
  <si>
    <t>2115002537</t>
  </si>
  <si>
    <t>211501001</t>
  </si>
  <si>
    <t>оказание услуг по подключению к системе электронных межведомственных запросов и обмена документами АИС "ЭДО"</t>
  </si>
  <si>
    <t>БЮДЖЕТНОЕ УЧРЕЖДЕНИЕ ЧУВАШСКОЙ РЕСПУБЛИКИ "ЦИВИЛЬСКИЙ ЦЕНТР СОЦИАЛЬНОГО ОБСЛУЖИВАНИЯ НАСЕЛЕНИЯ" МИНИСТЕРСТВА ЗДРАВООХРАНЕНИЯ И СОЦИАЛЬНОГО РАЗВИТИЯ ЧУВАШСКОЙ РЕСПУБЛИКИ</t>
  </si>
  <si>
    <t>2115003996</t>
  </si>
  <si>
    <t>БЮДЖЕТНОЕ УЧРЕЖДЕНИЕ ЧУВАШСКОЙ РЕСПУБЛИКИ "ЧЕБОКСАРСКАЯ РАЙОННАЯ БОЛЬНИЦА " МИНИСТЕРСТВА ЗДРАВООХРАНЕНИЯ И СОЦИАЛЬНОГО РАЗВИТИЯ ЧУВАШСКОЙ РЕСПУБЛИКИ</t>
  </si>
  <si>
    <t>бюджетное учреждение Чувашской Республики "Чебоксарская районная больница" Министерства здравоохранения Чувашской Республики</t>
  </si>
  <si>
    <t>БЮДЖЕТНОЕ УЧРЕЖДЕНИЕ ЧУВАШСКОЙ РЕСПУБЛИКИ "ЧЕБОКСАРСКАЯ РАЙОННАЯ БОЛЬНИЦА" МИНИСТЕРСТВА ЗДРАВООХРАНЕНИЯ ЧУВАШСКОЙ  РЕСПУБЛИКИ</t>
  </si>
  <si>
    <t>БЮДЖЕТНОЕ УЧРЕЖДЕНИЕ ЧУВАШСКОЙ РЕСПУБЛИКИ "ЯДРИНСКАЯ ЦЕНТРАЛЬНАЯ РАЙОННАЯ БОЛЬНИЦА ИМ. К. В. ВОЛКОВА" МИНИСТЕРСТВА ЗДРАВООХРАНЕНИЯ ЧУВАШСКОЙ РЕСПУБЛИКИ</t>
  </si>
  <si>
    <t>2119002520</t>
  </si>
  <si>
    <t>211901001</t>
  </si>
  <si>
    <t>Модернизация и сопровождение информационной подсистемы " Мониторинг состояния здоровья беременных женщин" Республиканской медицинской информационной системы</t>
  </si>
  <si>
    <t>БЮДЖЕТНОЕ УЧРЕЖДЕНИЕ ЧУВАШСКОЙ РЕСПУБЛИКИ "ЯЛЬЧИКСКАЯ ЦЕНТРАЛЬНАЯ РАЙОННАЯ БОЛЬНИЦА" МИНИСТЕРСТВА ЗДРАВООХРАНЕНИЯ ЧУВАШСКОЙ РЕСПУБЛИКИ</t>
  </si>
  <si>
    <t>БЮДЖЕТНОЕ УЧРЕЖДЕНИЕ ЧУВАШСКОЙ РЕСПУБЛИКИ "ЯНТИКОВСКАЯ ЦЕНТРАЛЬНАЯ РАЙОННАЯ БОЛЬНИЦА" МИНИСТЕРСТВА ЗДРАВООХРАНЕНИЯ ЧУВАШСКОЙ РЕСПУБЛИКИ</t>
  </si>
  <si>
    <t>2121001186</t>
  </si>
  <si>
    <t>212101001</t>
  </si>
  <si>
    <t>модернизация республиканской медицинской информационной системы ЧР</t>
  </si>
  <si>
    <t>БЮДЖЕТНОЕ УЧРЕЖДЕНИЕ ЧУВАШСКОЙ РЕСПУБЛИКИ "КАНАШСКИЙ МЕЖТЕРРИТОРИАЛЬНЫЙ МЕДИЦИНСКИЙ ЦЕНТР" МИНИСТЕРСТВА ЗДРАВООХРАНЕНИЯ И СОЦИАЛЬНОГО РАЗВИТИЯ ЧУВАШСКОЙ РЕСПУБЛИКИ</t>
  </si>
  <si>
    <t>61.10.41.000</t>
  </si>
  <si>
    <t>Услуги магистральные по информационно-коммуникационной сети Интернет</t>
  </si>
  <si>
    <t>КБАЙТ</t>
  </si>
  <si>
    <t>61.10.43.000</t>
  </si>
  <si>
    <t>Услуги по широкополосному доступу к информационно-коммуникационной сети Интернет по проводным сетям</t>
  </si>
  <si>
    <t>оказание услуг по внедрению
электронной системы управления очередью</t>
  </si>
  <si>
    <t>БЮДЖЕТНОЕ УЧРЕЖДЕНИЕ ЧУВАШСКОЙ РЕСПУБЛИКИ "КАНАШСКИЙ МЕЖТЕРРИТОРИАЛЬНЫЙ МЕДИЦИНСКИЙ ЦЕНТР" МИНИСТЕРСТВА ЗДРАВООХРАНЕНИЯ ЧУВАШСКОЙ РЕСПУБЛИКИ</t>
  </si>
  <si>
    <t>БЮДЖЕТНОЕ УЧРЕЖДЕНИЕ ЧУВАШСКОЙ РЕСПУБЛИКИ "НОВОЧЕБОКСАРСКАЯ ГОРОДСКАЯ БОЛЬНИЦА" МИНИСТЕРСТВА ЗДРАВООХРАНЕНИЯ И СОЦИАЛЬНОГО РАЗВИТИЯ ЧУВАШСКОЙ РЕСПУБЛИКИ</t>
  </si>
  <si>
    <t>оказание услуг по модернизации и сопровождению информационных подсистем "Персонифицированный учет оказанной медицинской помощи" и подсистемы "Электронная регистратура" Республиканской медицинской информационной системы информационно-телекоммуникационной сети Интернет</t>
  </si>
  <si>
    <t>бюджетное учреждение Чувашской Республики "Новочебоксарская городская больница" Министерства здравоохранения Чувашской Республики</t>
  </si>
  <si>
    <t>оказание услуг по обновлению и сопровождению информационных подсистем "Электронная медицинская карта" и "Персонифицированный учет лекарственных препаратов" Республиканской медицинской информационной системы для медицинских организаций Чувашской Республики</t>
  </si>
  <si>
    <t>оказание услуг по развитию компонентов Республиканской медицинской информационной системы для БУ "Новочебоксарская городская больница" Минздрава Чувашии</t>
  </si>
  <si>
    <t>БЮДЖЕТНОЕ УЧРЕЖДЕНИЕ ЧУВАШСКОЙ РЕСПУБЛИКИ "НОВОЧЕБОКСАРСКАЯ ГОРОДСКАЯ БОЛЬНИЦА" МИНИСТЕРСТВА ЗДРАВООХРАНЕНИЯ ЧУВАШСКОЙ РЕСПУБЛИКИ</t>
  </si>
  <si>
    <t>Термопринтер Citizen CT-S310II, Китай</t>
  </si>
  <si>
    <t>26.20.16.120</t>
  </si>
  <si>
    <t>Принтеры</t>
  </si>
  <si>
    <t>61.10.30.190</t>
  </si>
  <si>
    <t>Услуги по передаче данных по проводным телекоммуникационным сетям прочие</t>
  </si>
  <si>
    <t>БЮДЖЕТНОЕ УЧРЕЖДЕНИЕ ЧУВАШСКОЙ РЕСПУБЛИКИ "НОВОЧЕБОКСАРСКИЙ МЕДИЦИНСКИЙ ЦЕНТР" МИНИСТЕРСТВА ЗДРАВООХРАНЕНИЯ ЧУВАШСКОЙ РЕСПУБЛИКИ</t>
  </si>
  <si>
    <t>2124036853</t>
  </si>
  <si>
    <t>Оказание услуг по обновлению и сопровождению подсистемы «Мониторинг состояния здоровья беременных женщин» Республиканской медицинской информационной системы</t>
  </si>
  <si>
    <t>Оказание услуг по развитию компонентов Республиканской медицинской информационной системы в части расширения функциональных возможностей АРМ врача женской консультации для БУ «Новочебоксарский медицинский центр» Минздрава Чувашии</t>
  </si>
  <si>
    <t>оказание услуг по развитию компонентов Республиканской медицинской информационной системы в части расширения функциональных возможностей введения истории родов</t>
  </si>
  <si>
    <t>БЮДЖЕТНОЕ УЧРЕЖДЕНИЕ ЧУВАШСКОЙ РЕСПУБЛИКИ "ШУМЕРЛИНСКИЙ МЕЖТЕРРИТОРИАЛЬНЫЙ МЕДИЦИНСКИЙ ЦЕНТР" МИНИСТЕРСТВА ЗДРАВООХРАНЕНИЯ И СОЦИАЛЬНОГО РАЗВИТИЯ ЧУВАШСКОЙ РЕСПУБЛИКИ</t>
  </si>
  <si>
    <t>2125008440</t>
  </si>
  <si>
    <t>212501001</t>
  </si>
  <si>
    <t>БЮДЖЕТНОЕ УЧРЕЖДЕНИЯ ЧУВАШСКОЙ РЕСПУБЛИКИ "ШУМЕРЛИНСКИЙ МЕЖТЕРРИТОРИАЛЬНЫЙ МЕДИЦИНСКИЙ ЦЕНТР" МИНИСТЕРСТВА ЗДРАВООХРАНЕНИЯ ЧУВАШСКОЙ РЕСПУБЛИКИ</t>
  </si>
  <si>
    <t>Оказание услуг по 
модернизации и сопровождению информационных подсистем "Персонифицированный учет 
оказанной медицинской помощи" и "Электронная регистратура" Республиканской 
медицинской информационной системы для медицинских организаций Чувашской 
Республики</t>
  </si>
  <si>
    <t>БЮДЖЕТНОЕ УЧРЕЖДЕНИЕ ЧУВАШСКОЙ РЕСПУБЛИКИ "ШУМЕРЛИНСКИЙ МЕЖТЕРРИТОРИАЛЬНЫЙ МЕДИЦИНСКИЙ ЦЕНТР" МИНИСТЕРСТВА ЗДРАВООХРАНЕНИЯ ЧУВАШСКОЙ РЕСПУБЛИКИ</t>
  </si>
  <si>
    <t>Оказание услуг по 
модернизации и сопровождению подсистемы «Мониторинг состояния здоровья 
беременных женщин» Республиканской медицинской информационной системы</t>
  </si>
  <si>
    <t>Услуги по модернизации и сопровождению информационных подсистем</t>
  </si>
  <si>
    <t>БЮДЖЕТНОЕ УЧРЕЖДЕНИЕ ЧУВАШСКОЙ РЕСПУБЛИКИ "ГОРОДСКАЯ БОЛЬНИЦА № 7" МИНИСТЕРСТВА ЗДРАВООХРАНЕНИЯ И СОЦИАЛЬНОГО РАЗВИТИЯ ЧУВАШСКОЙ РЕСПУБЛИКИ</t>
  </si>
  <si>
    <t>БЮДЖЕТНОЕ УЧРЕЖДЕНИЕ ЧУВАШСКОЙ РЕСПУБЛИКИ "ПЕРВАЯ ЧЕБОКСАРСКАЯ ГОРОДСКАЯ БОЛЬНИЦА ИМЕНИ ОСИПОВА ПЕТРА НИКОЛАЕВИЧА - ЗАСЛУЖЕННОГО ВРАЧА РСФСР" МИНИСТЕРСТВА ЗДРАВООХРАНЕНИЯ И СОЦИАЛЬНОГО РАЗВИТИЯ ЧУВАШСКОЙ РЕСПУБЛИКИ</t>
  </si>
  <si>
    <t>бюджетное учреждение Чувашской Республики "Первая Чебоксарская городская больница имени Осипова Петра Николаевича - заслуженного врача РСФСР" Министерства здравоохранения Чувашской Республики</t>
  </si>
  <si>
    <t>Оригиналы программного обеспечения компьютерных игр</t>
  </si>
  <si>
    <t>Поставка аппаратно-программного комплекса для записи на приём к врачу в электронном виде</t>
  </si>
  <si>
    <t>26.20.30.000</t>
  </si>
  <si>
    <t>Устройства автоматической обработки данных прочие</t>
  </si>
  <si>
    <t>ШТАММ</t>
  </si>
  <si>
    <t>БЮДЖЕТНОЕ УЧРЕЖДЕНИЕ ЧУВАШСКОЙ РЕСПУБЛИКИ "ПЕРВАЯ ЧЕБОКСАРСКАЯ ГОРОДСКАЯ БОЛЬНИЦА ИМЕНИ ОСИПОВА ПЕТРА НИКОЛАЕВИЧА - ЗАСЛУЖЕННОГО ВРАЧА РСФСР" МИНИСТЕРСТВА ЗДРАВООХРАНЕНИЯ ЧУВАШСКОЙ РЕСПУБЛИКИ</t>
  </si>
  <si>
    <t>оказание услуг по модернизации и сопровождению информационных подсистем «Электронная медицинская карта» и «Персонифицированный учет лекарственных препаратов» Республиканской медицинской информационной системы</t>
  </si>
  <si>
    <t>БЮДЖЕТНОЕ УЧРЕЖДЕНИЕ ЧУВАШСКОЙ РЕСПУБЛИКИ "ВТОРАЯ ГОРОДСКАЯ БОЛЬНИЦА" МИНИСТЕРСТВА ЗДРАВООХРАНЕНИЯ И СОЦИАЛЬНОГО РАЗВИТИЯ ЧУВАШСКОЙ РЕСПУБЛИКИ</t>
  </si>
  <si>
    <t>бюджетное учреждение Чувашской Республики "Вторая городская больница" Министерства здравоохранения Чувашской Республики</t>
  </si>
  <si>
    <t>БЮДЖЕТНОЕ УЧРЕЖДЕНИЕ ЧУВАШСКОЙ РЕСПУБЛИКИ "ВТОРАЯ ГОРОДСКАЯ БОЛЬНИЦА" МИНИСТЕРСТВА ЗДРАВООХРАНЕНИЯ ЧУВАШСКОЙ РЕСПУБЛИКИ</t>
  </si>
  <si>
    <t>БЮДЖЕТНОЕ УЧРЕЖДЕНИЕ ЧУВАШСКОЙ РЕСПУБЛИКИ "ГОРОДСКАЯ ДЕТСКАЯ БОЛЬНИЦА №2" МИНИСТЕРСТВА ЗДРАВООХРАНЕНИЯ И СОЦИАЛЬНОГО РАЗВИТИЯ ЧУВАШСКОЙ РЕСПУБЛИКИ</t>
  </si>
  <si>
    <t>оказание услуг по
модернизации и сопровождению информационных подсистем «Персонифицированный учет
оказанной медицинской помощи» и подсистемы «Электронная регистратура»
Республиканской медицинской информационной системы информационно-телекоммуникационной
сети Интернет</t>
  </si>
  <si>
    <t>бюджетное учреждение Чувашской Республики "Городская детская больница № 2" Министерства здравоохранения Чувашской Республики</t>
  </si>
  <si>
    <t>БЮДЖЕТНОЕ УЧРЕЖДЕНИЕ ЧУВАШСКОЙ РЕСПУБЛИКИ "ГОРОДСКАЯ ДЕТСКАЯ БОЛЬНИЦА № 2" МИНИСТЕРСТВА ЗДРАВООХРАНЕНИЯ ЧУВАШСКОЙ РЕСПУБЛИКИ</t>
  </si>
  <si>
    <t>Оказание услуг по внедрению и сопровождению медицинской информационной системы в составе подсистем "Электронная медицинская карта", "Персонифицированный учет лекарственных препаратов" и модуля "Вакцинопрофилактика 2.0"</t>
  </si>
  <si>
    <t>КАЗЕННОЕ УЧРЕЖДЕНИЕ ЧУВАШСКОЙ РЕСПУБЛИКИ "СПЕЦИАЛИЗИРОВАННЫЙ ДОМ РЕБЕНКА "МАЛЮТКА" ДЛЯ ДЕТЕЙ С ОРГАНИЧЕСКИМИ ПОРАЖЕНИЯМИ ЦЕНТРАЛЬНОЙ НЕРВНОЙ СИСТЕМЫ С НАРУШЕНИЕМ ПСИХИКИ" МИНИСТЕРСТВА ЗДРАВООХРАНЕНИЯ ЧУВАШСКОЙ РЕСПУБЛИКИ</t>
  </si>
  <si>
    <t>2126002754</t>
  </si>
  <si>
    <t>БЮДЖЕТНОЕ УЧРЕЖДЕНИЕ ЧУВАШСКОЙ РЕСПУБЛИКИ "ГОРОДСКАЯ ДЕТСКАЯ БОЛЬНИЦА № 3" МИНИСТЕРСТВА ЗДРАВООХРАНЕНИЯ И СОЦИАЛЬНОГО РАЗВИТИЯ ЧУВАШСКОЙ РЕСПУБЛИКИ</t>
  </si>
  <si>
    <t>БЮДЖЕТНОЕ УЧРЕЖДЕНИЕ ЧУВАШСКОЙ РЕСПУБЛИКИ "ГОРОДСКАЯ ДЕТСКАЯ БОЛЬНИЦА № 3" МИНИСТЕРСТВА ЗДРАВООХРАНЕНИЯ ЧУВАШСКОЙ РЕСПУБЛИКИ</t>
  </si>
  <si>
    <t>БЮДЖЕТНОЕ УЧРЕЖДЕНИЕ ЧУВАШСКОЙ РЕСПУБЛИКИ "ГОРОДСКАЯ ДЕТСКАЯ КЛИНИЧЕСКАЯ БОЛЬНИЦА" МИНИСТЕРСТВА ЗДРАВООХРАНЕНИЯ ЧУВАШСКОЙ РЕСПУБЛИКИ</t>
  </si>
  <si>
    <t>2130200808</t>
  </si>
  <si>
    <t>Территориальный фонд обязательного медицинского страхования Чувашской Республики</t>
  </si>
  <si>
    <t>2127009985</t>
  </si>
  <si>
    <t>Оказание услуг по сопровождению и обновлению автоматизированных информационных систем Территориального фонда обязательного медицинского страхования Чувашской Республики</t>
  </si>
  <si>
    <t>ТЕРРИТОРИАЛЬНЫЙ ФОНД ОБЯЗАТЕЛЬНОГО МЕДИЦИНСКОГО СТРАХОВАНИЯ ЧУВАШСКОЙ РЕСПУБЛИКИ</t>
  </si>
  <si>
    <t>оказание услуг по модернизации автоматизированной информационной системы «Информационное сопровождение застрахованных лиц» Территориального фонда обязательного медицинского страхования Чувашской Республики</t>
  </si>
  <si>
    <t>БЮДЖЕТНОЕ УЧРЕЖДЕНИЕ ЧУВАШСКОЙ РЕСПУБЛИКИ "РЕСПУБЛИКАНСКАЯ КЛИНИЧЕСКАЯ ОФТАЛЬМОЛОГИЧЕСКАЯ БОЛЬНИЦА" МИНИСТЕРСТВА ЗДРАВООХРАНЕНИЯ ЧУВАШСКОЙ РЕСПУБЛИКИ</t>
  </si>
  <si>
    <t>оказание услуг по развитию компонентов Республиканской медицинской информационной системы для БУ ЧР «Республиканская детская клиническая больница» Минздравсоцразвития Чувашии</t>
  </si>
  <si>
    <t>БЮДЖЕТНОЕ УЧРЕЖДЕНИЕ ЧУВАШСКОЙ РЕСПУБЛИКИ "РЕСПУБЛИКАНСКАЯ ДЕТСКАЯ КЛИНИЧЕСКАЯ БОЛЬНИЦА" МИНИСТЕРСТВА ЗДРАВООХРАНЕНИЯ И СОЦИАЛЬНОГО РАЗВИТИЯ ЧУВАШСКОЙ РЕСПУБЛИКИ</t>
  </si>
  <si>
    <t>ЛЕТ</t>
  </si>
  <si>
    <t>БЮДЖЕТНОЕ УЧРЕЖДЕНИЕ ЧУВАШСКОЙ РЕСПУБЛИКИ "РЕСПУБЛИКАНСКАЯ ДЕТСКАЯ КЛИНИЧЕСКАЯ БОЛЬНИЦА" МИНИСТЕРСТВА ЗДРАВООХРАНЕНИЯ ЧУВАШСКОЙ РЕСПУБЛИКИ</t>
  </si>
  <si>
    <t>оказание услуг по развитию
компонентов Республиканской медицинской информационной системы для БУ ЧР
«Республиканский клинический онкологический диспансер» Минздрава Чувашии, Россия</t>
  </si>
  <si>
    <t>БЮДЖЕТНОЕ УЧРЕЖДЕНИЕ ЧУВАШСКОЙ РЕСПУБЛИКИ "РЕСПУБЛИКАНСКИЙ КЛИНИЧЕСКИЙ ОНКОЛОГИЧЕСКИЙ ДИСПАНСЕР" МИНИСТЕРСТВА ЗДРАВООХРАНЕНИЯ ЧУВАШСКОЙ РЕСПУБЛИКИ</t>
  </si>
  <si>
    <t>2128015999</t>
  </si>
  <si>
    <t>услуги по развитию компанентов Республиканской медицинской информационной системы в части реализации личного кабинета пациента БУ "Респликанскийлинический клинический онкологический диспансер" Минздрава Чувашии, Россия</t>
  </si>
  <si>
    <t>Услуги по развитию Республиканской медицинской информационной системы в части реализации подсистемы учета больных, нуждающихся в обезболивании. Россия</t>
  </si>
  <si>
    <t>Услуги по интеграции Республиканской медицинской информационной системы с лабораторной информационной системой БУ «Республиканский клинический онкологический диспансер» Минздрава Чувашии. Россия</t>
  </si>
  <si>
    <t>Бюджетное учреждение Чувашской Республики "Республиканский центр профилактики, лечебной физкультуры и спортивной медицины" Министерства здравоохранения и социального развития Чувашской Республики</t>
  </si>
  <si>
    <t>2128040681</t>
  </si>
  <si>
    <t>Оказание услуг по обновлению и сопровождению информационных подсистем «Персонифицированный учет оказанной медицинской помощи» и «Электронная регистратура» Республиканской медицинской информационной системы для медицинских организаций Чувашской Республики информационно-телекоммуникационной сети Интернет</t>
  </si>
  <si>
    <t>63.12.10.000</t>
  </si>
  <si>
    <t>Содержание порталов в информационно-коммуникационной сети Интернет</t>
  </si>
  <si>
    <t>БЮДЖЕТНОЕ УЧРЕЖДЕНИЕ ЧУВАШСКОЙ РЕСПУБЛИКИ "РЕСПУБЛИКАНСКИЙ ЦЕНТР ПРОФИЛАКТИКИ, ЛЕЧЕБНОЙ ФИЗКУЛЬТУРЫ И СПОРТИВНОЙ МЕДИЦИНЫ" МИНИСТЕРСТВА ЗДРАВООХРАНЕНИЯ И СОЦИАЛЬНОГО РАЗВИТИЯ ЧУВАШСКОЙ РЕСПУБЛИКИ</t>
  </si>
  <si>
    <t>БЮДЖЕТНОЕ УЧРЕЖДЕНИЕ ЧУВАШСКОЙ РЕСПУБЛИКИ "РЕСПУБЛИКАНСКИЙ ЦЕНТР МЕДИЦИНСКОЙ ПРОФИЛАКТИКИ, ЛЕЧЕБНОЙ ФИЗКУЛЬТУРЫ И СПОРТИВНОЙ МЕДИЦИНЫ" МИНИСТЕРСТВА ЗДРАВООХРАНЕНИЯ ЧУВАШСКОЙ РЕСПУБЛИКИ</t>
  </si>
  <si>
    <t>Оказание услуг по подключению дополнительного модуля «Регистратор» подсистемы «Персонифицированный учет оказанной медицинской помощи» РМИС</t>
  </si>
  <si>
    <t>БЮДЖЕТНОЕ УЧРЕЖДЕНИЕ ЧУВАШСКОЙ РЕСПУБЛИКИ "ПРЕЗИДЕНТСКИЙ ПЕРИНАТАЛЬНЫЙ ЦЕНТР" МИНИСТЕРСТВА ЗДРАВООХРАНЕНИЯ И СОЦИАЛЬНОГО РАЗВИТИЯ ЧУВАШСКОЙ РЕСПУБЛИКИ</t>
  </si>
  <si>
    <t>БЮДЖЕТНОЕ УЧРЕЖДЕНИЕ ЧУВАШСКОЙ РЕСПУБЛИКИ "ПРЕЗИДЕНТСКИЙ ПЕРИНАТАЛЬНЫЙ ЦЕНТР" МИНИСТЕРСТВА ЗДРАВООХРАНЕНИЯ ЧУВАШСКОЙ РЕСПУБЛИКИ</t>
  </si>
  <si>
    <t>Оказание услуг  по развитию компонентов Республиканской медицинской информационной системы в части расширения функциональных возможностей системы ведения электронных медицинских карт, в соответствии с техническим заданием.</t>
  </si>
  <si>
    <t>на оказание услуг на развитие компонентов Республиканской медицинской информационной системы в части расширения функциональных возможностей ведения электронной медицинской карты</t>
  </si>
  <si>
    <t>БЮДЖЕТНОЕ УЧРЕЖДЕНИЕ ЧУВАШСКОЙ РЕСПУБЛИКИ "РЕСПУБЛИКАНСКИЙ КОЖНО-ВЕНЕРОЛОГИЧЕСКИЙ ДИСПАНСЕР" МИНИСТЕРСТВА ЗДРАВООХРАНЕНИЯ И СОЦИАЛЬНОГО РАЗВИТИЯ ЧУВАШСКОЙ РЕСПУБЛИКИ</t>
  </si>
  <si>
    <t>БЮДЖЕТНОЕ УЧРЕЖДЕНИЕ ЧУВАШСКОЙ РЕСПУБЛИКИ "РЕСПУБЛИКАНСКИЙ КОЖНО-ВЕНЕРОЛОГИЧЕСКИЙ ДИСПАНСЕР" МИНИСТЕРСТВА ЗДРАВООХРАНЕНИЯ ЧУВАШСКОЙ РЕСПУБЛИКИ</t>
  </si>
  <si>
    <t>Оказание услуг по внедрению лабораторной информационной системы и её интеграции с Республиканской медицинской информационной системой в БУ «Республиканский кожно-венерологический диспансер» Минздрава Чувашии</t>
  </si>
  <si>
    <t>БЮДЖЕТНОЕ УЧРЕЖДЕНИЕ ЧУВАШСКОЙ РЕСПУБЛИКИ  "РЕСПУБЛИКАНСКИЙ КЛИНИЧЕСКИЙ ГОСПИТАЛЬ ДЛЯ ВЕТЕРАНОВ ВОЙН"  МИНИСТЕРСТВА ЗДРАВООХРАНЕНИЯ И СОЦИАЛЬНОГО РАЗВИТИЯ ЧУВАШСКОЙ РЕСПУБЛИКИ</t>
  </si>
  <si>
    <t>БЮДЖЕТНОЕ УЧРЕЖДЕНИЕ ЧУВАШСКОЙ РЕСПУБЛИКИ "РЕСПУБЛИКАНСКИЙ КЛИНИЧЕСКИЙ ГОСПИТАЛЬ ДЛЯ ВЕТЕРАНОВ ВОЙН"  МИНИСТЕРСТВА ЗДРАВООХРАНЕНИЯ ЧУВАШСКОЙ РЕСПУБЛИКИ</t>
  </si>
  <si>
    <t>Оказание услуг по сопровождению информационных подсистем «Персонифицированный учет оказанной медицинской помощи» и подсистемы «Электронная регистратура» Республиканской медицинской информационной системы</t>
  </si>
  <si>
    <t>БЮДЖЕТНОЕ УЧРЕЖДЕНИЕ ЧУВАШСКОЙ РЕСПУБЛИКИ "РЕСПУБЛИКАНСКАЯ ПСИХИАТРИЧЕСКАЯ БОЛЬНИЦА" МИНИСТЕРСТВА ЗДРАВООХРАНЕНИЯ И СОЦИАЛЬНОГО РАЗВИТИЯ ЧУВАШСКОЙ РЕСПУБЛИКИ</t>
  </si>
  <si>
    <t>2129009317</t>
  </si>
  <si>
    <t>Техническое сопровождение функционирования информационных подсистем «Персонифицированный учет оказанной медицинской помощи» и «Электронная регистратура» РМИС</t>
  </si>
  <si>
    <t>БЮДЖЕТНОЕ УЧРЕЖДЕНИЕ ЧУВАШСКОЙ РЕСПУБЛИКИ "РЕСПУБЛИКАНСКАЯ ПСИХИАТРИЧЕСКАЯ БОЛЬНИЦА" МИНИСТЕРСТВА ЗДРАВООХРАНЕНИЯ ЧУВАШСКОЙ РЕСПУБЛИКИ</t>
  </si>
  <si>
    <t>оказание услуг по внедрению подсистемы ведения персонифицированного учета лекарственных препаратов Республиканской медицинской информационной системы</t>
  </si>
  <si>
    <t>БЮДЖЕТНОЕ УЧРЕЖДЕНИЕ ЧУВАШСКОЙ РЕСПУБЛИКИ "РЕСПУБЛИКАНСКАЯ СТАНЦИЯ ПЕРЕЛИВАНИЯ КРОВИ" МИНИСТЕРСТВА ЗДРАВООХРАНЕНИЯ ЧУВАШСКОЙ РЕСПУБЛИКИ</t>
  </si>
  <si>
    <t>2129009356</t>
  </si>
  <si>
    <t>оказание услуг по развитию компонентов Республиканской медицинской информационной системы для бюджетного учреждения Чувашской Республики «Республиканский кардиологический диспансер» Министерства здравоохранения и социального развития 
Чувашской Республики</t>
  </si>
  <si>
    <t>185900.0</t>
  </si>
  <si>
    <t>БЮДЖЕТНОЕ УЧРЕЖДЕНИЕ ЧУВАШСКОЙ РЕСПУБЛИКИ "РЕСПУБЛИКАНСКИЙ КАРДИОЛОГИЧЕСКИЙ ДИСПАНСЕР" МИНИСТЕРСТВА ЗДРАВООХРАНЕНИЯ И СОЦИАЛЬНОГО РАЗВИТИЯ ЧУВАШСКОЙ РЕСПУБЛИКИ</t>
  </si>
  <si>
    <t>Услуги по широкополосному доступу к информационно-коммуникационной сети Интернет по беспроводным сетям</t>
  </si>
  <si>
    <t>120100.0</t>
  </si>
  <si>
    <t>Развитие компонентов Республиканской медицинской информационной системы в части создания региональной библиотеки форматов медицинских записей для БУ ЧР «Республиканский кардиологический диспансер» Минздрава Чувашии в соответствии с технической частью.</t>
  </si>
  <si>
    <t>БЮДЖЕТНОЕ УЧРЕЖДЕНИЕ ЧУВАШСКОЙ РЕСПУБЛИКИ "РЕСПУБЛИКАНСКИЙ КАРДИОЛОГИЧЕСКИЙ ДИСПАНСЕР" МИНИСТЕРСТВА ЗДРАВООХРАНЕНИЯ ЧУВАШСКОЙ РЕСПУБЛИКИ</t>
  </si>
  <si>
    <t>оказание услуг развитию компонентов Республиканской медицинской информационной системы в части модернизации сервисов интеграции с федеральным сегментом ЕГИСЗ</t>
  </si>
  <si>
    <t>Обновление и модернизация Республиканской медицинской информационной системы в части организации информационного взаимодействия с федеральными сервисами Единой государственной информационной системы в сфере здравоохранения</t>
  </si>
  <si>
    <t>Разработка функционала для формирования реестров счетов за оказанную медицинскую помощь по бюджету в подсистеме «Персонифицированный учет оказанной медицинской помощи» Республиканской медицинской информационной системы</t>
  </si>
  <si>
    <t>БЮДЖЕТНОЕ УЧРЕЖДЕНИЕ ЧУВАШСКОЙ РЕСПУБЛИКИ "РЕСПУБЛИКАНСКИЙ НАРКОЛОГИЧЕСКИЙ ДИСПАНСЕР" МИНИСТЕРСТВА ЗДРАВООХРАНЕНИЯ ЧУВАШСКОЙ РЕСПУБЛИКИ</t>
  </si>
  <si>
    <t>2129009395</t>
  </si>
  <si>
    <t>БЮДЖЕТНОЕ УЧРЕЖДЕНИЕ ЧУВАШСКОЙ РЕСПУБЛИКИ "РЕСПУБЛИКАНСКИЙ ПРОТИВОТУБЕРКУЛЕЗНЫЙ ДИСПАНСЕР" МИНИСТЕРСТВА ЗДРАВООХРАНЕНИЯ ЧУВАШСКОЙ РЕСПУБЛИКИ</t>
  </si>
  <si>
    <t>2129009518</t>
  </si>
  <si>
    <t>услуги по модернизации и сопровождению подсистемы «Обеспечение необходимыми лекарственными препаратами» Республиканской медицинской информационной системы</t>
  </si>
  <si>
    <t>БЮДЖЕТНОЕ УЧРЕЖДЕНИЕ ЧУВАШСКОЙ РЕСПУБЛИКИ "МЕДИЦИНСКИЙ ИНФОРМАЦИОННО-АНАЛИТИЧЕСКИЙ ЦЕНТР" МИНИСТЕРСТВА ЗДРАВООХРАНЕНИЯ И СОЦИАЛЬНОГО РАЗВИТИЯ ЧУВАШСКОЙ РЕСПУБЛИКИ</t>
  </si>
  <si>
    <t>2129020600</t>
  </si>
  <si>
    <t>Услуги по модернизации и сопровождению подсистемы "Обеспечение необходимыми лекарственными препаратами" Республиканской медицинской информационной системы</t>
  </si>
  <si>
    <t>БЮДЖЕТНОЕ УЧРЕЖДЕНИЕ ЧУВАШСКОЙ РЕСПУБЛИКИ "МЕДИЦИНСКИЙ ИНФОРМАЦИОННО-АНАЛИТИЧЕСКИЙ ЦЕНТР" МИНИСТЕРСТВА ЗДРАВООХРАНЕНИЯ ЧУВАШСКОЙ РЕСПУБЛИКИ</t>
  </si>
  <si>
    <t>Услуги по развитию компонентов Республиканской медицинской информационной системы в части расширения функциональных возможностей подсистемы обеспечения необходимыми лекарственными препаратами</t>
  </si>
  <si>
    <t>Обновление и сопровождение подсистемы «Обеспечение необходимыми лекарственными препаратами» Республиканской медицинской информационной системы</t>
  </si>
  <si>
    <t>Доработка Республиканской медицинской информационной системы в части расширения функциональных возможностей планирования и обработки результатов проведенной вакцинации</t>
  </si>
  <si>
    <t>Доработка Республиканской медицинской информационной системы в части расширения функциональных возможностей электронной регистратуры для ведения в медицинских организациях, находящихся в ведении Министерства здравоохранения Чувашской Республики расписаний приема врачей в электронном виде и обеспечение возможности дистанционной записи граждан на прием к врачу с использованием Единого портала государственных и муниципальных услуг (функций)</t>
  </si>
  <si>
    <t>Доработка Республиканской медицинской информационной системы в части расширения функциональных возможностей персонифицированного учета оказанной медицинской помощи и обеспечения обмена медицинской документацией в форме электронных документов между медицинскими организациями, находящихся в ведении Министерства здравоохранения Чувашской Республики</t>
  </si>
  <si>
    <t>Доработка Республиканской медицинской информационной системы в части расширения функциональных возможностей ведения электронной медицинской карты пациентов, а также реализация передачи амбулаторного, стационарного эпикризов и лабораторных исследований в федеральный сегмент ЕГИСЗ</t>
  </si>
  <si>
    <t>Доработка Республиканской медицинской информационной системы в части расширения функциональных возможностей ведения данных о диспансерном наблюдении</t>
  </si>
  <si>
    <t>Доработка Республиканской медицинской информационной системы в части расширения функциональных возможностей регионального архива медицинских документов для обеспечения обмена медицинской документацией в форме электронных документов между медицинскими организациями, находящихся в ведении Министерства здравоохранения Чувашской Республики</t>
  </si>
  <si>
    <t>выполнение работ по доработке и развитию регионального сегмента единой государственной информационной системы в сфере здравоохранения Чувашской Республики в части создания централизованного хранилища регистров и нормативно справочной информации</t>
  </si>
  <si>
    <t>выполнение работ по модернизации подсистемы «Персонифицированный учет лекарственных препаратов» Республиканской медицинской информационной системы в части интеграции с ИС «Мониторинг движения лекарственных препаратов»</t>
  </si>
  <si>
    <t>выполнение работ по модернизации Республиканской медицинской информационной системы в части обеспечения расширенного межведомственного информационного взаимодействия</t>
  </si>
  <si>
    <t>Выполнение работ по доработке и развитию регионального сегмента единой государственной информационной системы в сфере здравоохранения Чувашской Республики, в части расширения информационного взаимодействия для обеспечения эффективной маршрутизации пациентов в медицинские организации, участвующие в оказании скорой и неотложной медицинской помощи</t>
  </si>
  <si>
    <t>выполнение работ по модернизации подсистемы «Диспансеризация, профилактические осмотры» Республиканской медицинской информационной системы</t>
  </si>
  <si>
    <t>Выполнение работ по модернизации Республиканской медицинской информационной системы в части интеграции с подсистемой «Телемедицинские консультации»</t>
  </si>
  <si>
    <t>Выполнение работ по доработке и развитию сервисов электронной регистратуры регионального сегмента единой государственной информационной системы с сфере здравоохранения Чувашской Республики</t>
  </si>
  <si>
    <t>выполнение работ по доработке и развитию регионального сегмента единой государственной информационной системы в сфере здравоохранения Чувашской Республики в части совершенствования управления льготным лекарственным обеспечением</t>
  </si>
  <si>
    <t>Выполнение работ по доработке и развитию регионального сегмента единой государственной информационной системы в сфере здравоохранения Чувашской Республики в части развития подсистем родовспоможения и мониторинга беременных</t>
  </si>
  <si>
    <t>Выполнение работ доработке и развитию регионального сегмента единой государственной информационной системы в сфере здравоохранения Чувашской Республики в части создания Регистра больных с сердечно-сосудистыми заболеваниями</t>
  </si>
  <si>
    <t>Выполнение работ по модернизации подсистемы "Электронная медицинская карта" Республиканской медицинской информационной системы</t>
  </si>
  <si>
    <t>Выполнение работ по доработке и развитию компоненты «Республиканский архив медицинских документов» регионального сегмента единой государственной информационной системы в сфере здравоохранения Чувашской Республики</t>
  </si>
  <si>
    <t>Выполнение работ по доработке и развитию регионального сегмента единой государственной информационной системы в сфере здравоохранения Чувашской Республики в части создания региональной централизованной системы «Лабораторные исследования».</t>
  </si>
  <si>
    <t>выполнение работ по обновлению и сопровождение подсистемы «Обеспечение необходимыми лекарственными препаратами» Республиканской медицинской информационной системы</t>
  </si>
  <si>
    <t>выполнение работ по доработке компонентов РМИС в части расширения интеграционных возможностей</t>
  </si>
  <si>
    <t>бюджетное учреждение Чувашской Республики "Республиканский эндокринологический диспансер" Министерства здравоохранения Чувашской Республики</t>
  </si>
  <si>
    <t>БЮДЖЕТНОЕ УЧРЕЖДЕНИЕ ЧУВАШСКОЙ РЕСПУБЛИКИ "РЕСПУБЛИКАНСКИЙ ЭНДОКРИНОЛОГИЧЕСКИЙ ДИСПАНСЕР" МИНИСТЕРСТВА ЗДРАВООХРАНЕНИЯ ЧУВАШСКОЙ РЕСПУБЛИКИ</t>
  </si>
  <si>
    <t>БЮДЖЕТНОЕ УЧРЕЖДЕНИЕ ЧУВАШСКОЙ РЕСПУБЛИКИ "ГОРОДСКОЙ КЛИНИЧЕСКИЙ ЦЕНТР" МИНИСТЕРСТВА ЗДРАВООХРАНЕНИЯ И СОЦИАЛЬНОГО РАЗВИТИЯ ЧУВАШСКОЙ РЕСПУБЛИКИ</t>
  </si>
  <si>
    <t>БЮДЖЕТНОЕ УЧРЕЖДЕНИЕ ЧУВАШСКОЙ РЕСПУБЛИКИ "ГОРОДСКОЙ КЛИНИЧЕСКИЙ ЦЕНТР" МИНИСТЕРСТВА ЗДРАВООХРАНЕНИЯ ЧУВАШСКОЙ РЕСПУБЛИКИ</t>
  </si>
  <si>
    <t>Открытый конкурс на право заключения контракта на оказание услуг по развитию компонентов Республиканской медицинской информационной системы для бюджетного учреждения Чувашской Республики «Республикан-ская клиническая больница» Министерства здравоохранения и социального развития Чувашской Республики</t>
  </si>
  <si>
    <t>БЮДЖЕТНОЕ УЧРЕЖДЕНИЕ ЧУВАШСКОЙ РЕСПУБЛИКИ "РЕСПУБЛИКАНСКАЯ КЛИНИЧЕСКАЯ БОЛЬНИЦА" МИНИСТЕРСТВА ЗДРАВООХРАНЕНИЯ И СОЦИАЛЬНОГО РАЗВИТИЯ ЧУВАШСКОЙ РЕСПУБЛИКИ</t>
  </si>
  <si>
    <t>БЮДЖЕТНОЕ УЧРЕЖДЕНИЕ ЧУВАШСКОЙ РЕСПУБЛИКИ "РЕСПУБЛИКАНСКАЯ КЛИНИЧЕСКАЯ БОЛЬНИЦА" МИНИСТЕРСТВА ЗДРАВООХРАНЕНИЯ ЧУВАШСКОЙ РЕСПУБЛИКИ</t>
  </si>
  <si>
    <t>Оказание услуг по обновлению и сопровождению централизованной лабораторной системы БУ "РКБ" Минздрава Чувашии</t>
  </si>
  <si>
    <t>Оказание услуг по модернизации и сопровождению информационных подсистем «Персонифицированный учет оказанной медицинской помощи» и «Электронная регистратура» Республиканской медицинской информационной системы для БУ "РКБ" Минздрава Чувашии</t>
  </si>
  <si>
    <t>Оказание услуг по информационно-техническому сопровождению централизованной лабораторной информационной системы                                               БУ ЧР "Республиканская клиническая больница" Минздрава Чувашии</t>
  </si>
  <si>
    <t>Оказание услуг по модернизации 
Республиканской медицинской информационной системы 
в части организации взаимодействия с Фондом социального страхования</t>
  </si>
  <si>
    <t>оказание услуг по развитию компонентов республиканской медицинской информационной системы</t>
  </si>
  <si>
    <t>КАЗЕННОЕ УЧРЕЖДЕНИЕ ЧУВАШСКОЙ РЕСПУБЛИКИ "ЦЕНТР РЕСУРСНОГО ОБЕСПЕЧЕНИЯ ГОСУДАРСТВЕННЫХ УЧРЕЖДЕНИЙ ЗДРАВООХРАНЕНИЯ" МИНИСТЕРСТВА ЗДРАВООХРАНЕНИЯ И СОЦИАЛЬНОГО РАЗВИТИЯ ЧУВАШСКОЙ РЕСПУБЛИКИ</t>
  </si>
  <si>
    <t>2130097614</t>
  </si>
  <si>
    <t>БЮДЖЕТНОЕ УЧРЕЖДЕНИЕ ЧУВАШСКОЙ РЕСПУБЛИКИ "БОЛЬНИЦА СКОРОЙ МЕДИЦИНСКОЙ ПОМОЩИ" МИНИСТЕРСТВА ЗДРАВООХРАНЕНИЯ И СОЦИАЛЬНОГО РАЗВИТИЯ ЧУВАШСКОЙ РЕСПУБЛИКИ</t>
  </si>
  <si>
    <t>БЮДЖЕТНОЕ УЧРЕЖДЕНИЕ ЧУВАШСКОЙ РЕСПУБЛИКИ "БОЛЬНИЦА СКОРОЙ МЕДИЦИНСКОЙ ПОМОЩИ" МИНИСТЕРСТВА ЗДРАВООХРАНЕНИЯ ЧУВАШСКОЙ РЕСПУБЛИКИ</t>
  </si>
  <si>
    <t>УСЛ КАТ</t>
  </si>
  <si>
    <t>50000.0</t>
  </si>
  <si>
    <t>Оказание услуг по внедрению программно-аппаратного комплекса «Электронная система управления электронной очередью» для поликлиники БУ «Больница скорой медицинской помощи» Минздрава Чувашии по адресу ул. Университетская, д. 24</t>
  </si>
  <si>
    <t>Услуги по внедрению и сопровождению системы информационного сопровождения застрахованных лиц при организации им медицинской помощи в сфере обязательного медицинского страхования</t>
  </si>
  <si>
    <t>ТЕРРИТОРИАЛЬНЫЙ ФОНД ОБЯЗАТЕЛЬНОГО МЕДИЦИНСКОГО СТРАХОВАНИЯ АСТРАХАНСКОЙ ОБЛАСТИ</t>
  </si>
  <si>
    <t>3015009330</t>
  </si>
  <si>
    <t>301501001</t>
  </si>
  <si>
    <t>услуги по поставке, внедрению и сопровождению программного комплекса для организации информационного взаимодействия между департаментом по труду и социальной защите населения Костромской области и федеральным казенным учреждением "Главное бюро медико-социальной экспертизы по Костромской области"</t>
  </si>
  <si>
    <t>ДЕПАРТАМЕНТ ПО ТРУДУ И СОЦИАЛЬНОЙ ЗАЩИТЕ НАСЕЛЕНИЯ КОСТРОМСКОЙ ОБЛАСТИ</t>
  </si>
  <si>
    <t>4401011720</t>
  </si>
  <si>
    <t>Оказание услуг по внедрению системы информационного сопровождения застрахованных лиц при организации оказания им медицинской помощи страховыми медицинскими организациями в сфере обязательного медицинского страхования.</t>
  </si>
  <si>
    <t>ТЕРРИТОРИАЛЬНЫЙ ФОНД  ОБЯЗАТЕЛЬНОГО МЕДИЦИНСКОГО СТРАХОВАНИЯ ТАМБОВСКОЙ ОБЛАСТИ</t>
  </si>
  <si>
    <t>6831000265</t>
  </si>
  <si>
    <t>683101001</t>
  </si>
  <si>
    <t>оказание услуг по обновлению и сопровождению системы информационного сопровождения застрахованных лиц при организации оказания им медицинской помощи страховыми медицинскими организациями в сфере обязательного медицинского страхования</t>
  </si>
  <si>
    <t>Приобретение простых (неисключительных) прав на использование программного обеспечения 
Информационная система «Информационное сопровождение застрахованных
лиц при организации оказания им медицинской помощи страховыми медицинскими
организациями в сфере обязательного медицинского страхования» 
(ИС  «Госпитализация»)</t>
  </si>
  <si>
    <t>Выполнение работ по технической поддержке и доработке «Системы электронной очереди «АЙРИС» для ГБУ РК «Многофункциональный центр предоставления государственных и муниципальных услуг»</t>
  </si>
  <si>
    <t>ГОСУДАРСТВЕННОЕ БЮДЖЕТНОЕ УЧРЕЖДЕНИЕ РЕСПУБЛИКИ КРЫМ «МНОГОФУНКЦИОНАЛЬНЫЙ ЦЕНТР ПРЕДОСТАВЛЕНИЯ ГОСУДАРСТВЕННЫХ И МУНИЦИПАЛЬНЫХ УСЛУГ»</t>
  </si>
  <si>
    <t>9102068727</t>
  </si>
  <si>
    <t>БЮДЖЕТНОЕ УЧРЕЖДЕНИЕ ЧУВАШСКОЙ РЕСПУБЛИКИ "КОЗЛОВСКАЯ ЦЕНТРАЛЬНАЯ РАЙОННАЯ БОЛЬНИЦА ИМ. И.Е. ВИНОГРАДОВА" МИНИСТЕРСТВА ЗДРАВООХРАНЕНИЯ И СОЦИАЛЬНОГО РАЗВИТИЯ ЧУВАШСКОЙ РЕСПУБЛИКИ</t>
  </si>
  <si>
    <t>62.03.12.110</t>
  </si>
  <si>
    <t>Услуги по управлению компьютерными системами непосредственно</t>
  </si>
  <si>
    <t>оказание услуг по обновлению и сопровождению информационных подсистем «Электронная медицинская карта» и «Персонифицированный учет лекарственных препаратов» Республиканской медицинской информационной системы для медицинских организаций Чувашской Республики</t>
  </si>
  <si>
    <t>БЮДЖЕТНОЕ УЧРЕЖДЕНИЕ ЧУВАШСКОЙ РЕСПУБЛИКИ "КОЗЛОВСКАЯ ЦЕНТРАЛЬНАЯ РАЙОННАЯ БОЛЬНИЦА ИМ. И.Е. ВИНОГРАДОВА" МИНИСТЕРСТВА ЗДРАВООХРАНЕНИЯ ЧУВАШСКОЙ РЕСПУБЛИКИ</t>
  </si>
  <si>
    <t>БЮДЖЕТНОЕ УЧРЕЖДЕНИЕ ЧУВАШСКОЙ РЕСПУБЛИКИ "ШЕМУРШИНСКАЯ РАЙОННАЯ БОЛЬНИЦА" МИНИСТЕРСТВА ЗДРАВООХРАНЕНИЯ ЧУВАШСКОЙ РЕСПУБЛИКИ</t>
  </si>
  <si>
    <t>2117001137</t>
  </si>
  <si>
    <t>211701001</t>
  </si>
  <si>
    <t>БЮДЖЕТНОЕ УЧРЕЖДЕНИЕ ЧУВАШСКОЙ РЕСПУБЛИКИ "ГОРОДСКАЯ ДЕТСКАЯ БОЛЬНИЦА № 1" МИНИСТЕРСТВА ЗДРАВООХРАНЕНИЯ И СОЦИАЛЬНОГО РАЗВИТИЯ ЧУВАШСКОЙ РЕСПУБЛИКИ</t>
  </si>
  <si>
    <t>бюджетное учреждение Чувашской Республики "Городская детская больница №1" Министерства здравоохранения Чувашской Республики</t>
  </si>
  <si>
    <t>БЮДЖЕТНОЕ УЧРЕЖДЕНИЕ ЧУВАШСКОЙ РЕСПУБЛИКИ "ГОРОДСКАЯ ДЕТСКАЯ БОЛЬНИЦА № 1" МИНИСТЕРСТВА ЗДРАВООХРАНЕНИЯ ЧУВАШСКОЙ РЕСПУБЛИКИ</t>
  </si>
  <si>
    <t>БЮДЖЕТНОЕ УЧРЕЖДЕНИЕ ЧУВАШСКОЙ РЕСПУБЛИКИ "ГОРОДСКАЯ КЛИНИЧЕСКАЯ БОЛЬНИЦА №1" МИНИСТЕРСТВА ЗДРАВООХРАНЕНИЯ И СОЦИАЛЬНОГО РАЗВИТИЯ ЧУВАШСКОЙ РЕСПУБЛИКИ</t>
  </si>
  <si>
    <t>Открытый конкурс на право заключения контракта на оказание услуг по развитию компонентов Республиканской медицинской информационной системы для бюджетного учреждения Чувашской Республики «Городская клиническая больница №1» Министерства здравоохранения и социального развития Чувашской Республики</t>
  </si>
  <si>
    <t>бюджетное учреждение Чувашской Республики "Городская клиническая больница №1" Министерства здравоохранения Чувашской Республики</t>
  </si>
  <si>
    <t>оказание услуг по развитию компонентов Республиканской медицинской информационной системы для БУ «Городская клиническая больница №1» Минздрава Чувашии</t>
  </si>
  <si>
    <t>БЮДЖЕТНОЕ УЧРЕЖДЕНИЕ ЧУВАШСКОЙ РЕСПУБЛИКИ "ГОРОДСКАЯ КЛИНИЧЕСКАЯ БОЛЬНИЦА №1" МИНИСТЕРСТВА ЗДРАВООХРАНЕНИЯ ЧУВАШСКОЙ РЕСПУБЛИКИ</t>
  </si>
  <si>
    <t>Услуга по внедрению программного комплекса "Система управления электронной очередью"</t>
  </si>
  <si>
    <t>оказание услуг по развитию подсистем ЭМК и Регионального архива медицинских документов Республиканской медицинской информационной системы в части расширения функций обмена медицинскими сведениями между медицинскими организациями</t>
  </si>
  <si>
    <t>Выполнение работ по модернизации Республиканской медицинской информационной системы в части организации взаимодействия с Пенсионным фондом России</t>
  </si>
  <si>
    <t>Обновление и сопровождение подсистемы "Мониторинг состояния здоровья беременных женщин"</t>
  </si>
  <si>
    <t>БЮДЖЕТНОЕ УЧРЕЖДЕНИЕ ЧУВАШСКОЙ РЕСПУБЛИКИ "ЦЕНТРАЛЬНАЯ ГОРОДСКАЯ БОЛЬНИЦА" МИНИСТЕРСТВА ЗДРАВООХРАНЕНИЯ И СОЦИАЛЬНОГО РАЗВИТИЯ ЧУВАШСКОЙ РЕСПУБЛИКИ</t>
  </si>
  <si>
    <t>63.11.12.000</t>
  </si>
  <si>
    <t>Услуги по размещению в информационно-коммуникационной сети Интернет</t>
  </si>
  <si>
    <t>БЮДЖЕТНОЕ УЧРЕЖДЕНИЕ ЧУВАШСКОЙ РЕСПУБЛИКИ "ЦЕНТРАЛЬНАЯ ГОРОДСКАЯ БОЛЬНИЦА" МИНИСТЕРСТВА ЗДРАВООХРАНЕНИЯ ЧУВАШСКОЙ РЕСПУБЛИКИ</t>
  </si>
  <si>
    <t>210000.0</t>
  </si>
  <si>
    <t>258500.0</t>
  </si>
  <si>
    <t>ТЕРРИТОРИАЛЬНЫЙ ФОНД ОБЯЗАТЕЛЬНОГО МЕДИЦИНСКОГО СТРАХОВАНИЯ РЕСПУБЛИКИ ДАГЕСТАН</t>
  </si>
  <si>
    <t>0541012412</t>
  </si>
  <si>
    <t>057201001</t>
  </si>
  <si>
    <t>Закупка программного обеспечения по внедрению межтерриториальных расчетов</t>
  </si>
  <si>
    <t>Alkona</t>
  </si>
  <si>
    <t>62.02.20.191</t>
  </si>
  <si>
    <t>62.09.20.191</t>
  </si>
  <si>
    <t>72.20.19.001</t>
  </si>
  <si>
    <t>61.90.10.131</t>
  </si>
  <si>
    <t>63.11.11.001</t>
  </si>
  <si>
    <t>63.99.10.191</t>
  </si>
  <si>
    <t>62.01.21.001</t>
  </si>
  <si>
    <t>26.20.30.001</t>
  </si>
  <si>
    <t>63.11.19.001</t>
  </si>
  <si>
    <t>61.20.42.001</t>
  </si>
  <si>
    <t>Управление образования и науки Липецкой области</t>
  </si>
  <si>
    <t>4826008459</t>
  </si>
  <si>
    <t>482601001</t>
  </si>
  <si>
    <t>Закрытое акционерное общество "БАРС Груп"</t>
  </si>
  <si>
    <t>1655251590</t>
  </si>
  <si>
    <t>департамент информатизации и развития телекоммуникационных технологий Новосибирской области</t>
  </si>
  <si>
    <t>5406643611</t>
  </si>
  <si>
    <t>540601001</t>
  </si>
  <si>
    <t>"БАРС груп"</t>
  </si>
  <si>
    <t>Автоматизированные информационные системы на основе компьютерных баз данных (документальные, документографические, реферативные, полнотекстовые, документально - фактографические, объектографические, базы данных показателей, лексикографические, гипертексто</t>
  </si>
  <si>
    <t>Департамент строительства города Москвы</t>
  </si>
  <si>
    <t>7707639796</t>
  </si>
  <si>
    <t>770701001</t>
  </si>
  <si>
    <t>Государственное бюджетное учреждение Республики Саха (Якутия) "Национальное агентство "Информационный центр при Главе Республики Саха (Якутия)"</t>
  </si>
  <si>
    <t>1435118232</t>
  </si>
  <si>
    <t>143501001</t>
  </si>
  <si>
    <t>ЗАО "БАРС Груп"</t>
  </si>
  <si>
    <t>Республика Саха (Якутия)</t>
  </si>
  <si>
    <t>Этап 4</t>
  </si>
  <si>
    <t>ФЕДЕРАЛЬНОЕ ГОСУДАРСТВЕННОЕ БЮДЖЕТНОЕ УЧРЕЖДЕНИЕ "ФЕДЕРАЛЬНЫЙ МЕДИЦИНСКИЙ ИССЛЕДОВАТЕЛЬСКИЙ ЦЕНТР ПСИХИАТРИИ И НАРКОЛОГИИ ИМЕНИ В.П. СЕРБСКОГО" МИНИСТЕРСТВА ЗДРАВООХРАНЕНИЯ РОССИЙСКОЙ ФЕДЕРАЦИИ</t>
  </si>
  <si>
    <t>7704032379</t>
  </si>
  <si>
    <t>АКЦИОНЕРНОЕ ОБЩЕСТВО "БАРС ГРУП"</t>
  </si>
  <si>
    <t>автоматизированные информационные системы на основе компьютерных баз данных (: : Согласно требованиям документации)</t>
  </si>
  <si>
    <t>МИНИСТЕРСТВО ТРУДА, ЗАНЯТОСТИ И СОЦИАЛЬНОЙ ЗАЩИТЫ КАБАРДИНО-БАЛКАРСКОЙ РЕСПУБЛИКИ</t>
  </si>
  <si>
    <t>0721018445</t>
  </si>
  <si>
    <t>072101001</t>
  </si>
  <si>
    <t>АО "БАРС Груп"</t>
  </si>
  <si>
    <t>Кабардино-Балкарская республика</t>
  </si>
  <si>
    <t>Программно-аппаратный
комплекс защиты информации
(ViPNet Coordinator HW1000),
Россия</t>
  </si>
  <si>
    <t>МИНИСТЕРСТВО ИНФОРМАТИЗАЦИИ И СВЯЗИ РЕСПУБЛИКИ ТАТАРСТАН</t>
  </si>
  <si>
    <t>1653007300</t>
  </si>
  <si>
    <t>Аппаратно-программный модуль доверенной загрузки (Российская Федерация)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</si>
  <si>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</si>
  <si>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</si>
  <si>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МИНИСТЕРСТВО ЦИФРОВОГО РАЗВИТИЯ ГОСУДАРСТВЕННОГО УПРАВЛЕНИЯ, ИНФОРМАЦИОННЫХ ТЕХНОЛОГИЙ И СВЯЗИ РЕСПУБЛИКИ ТАТАРСТАН</t>
  </si>
  <si>
    <t>доработка системы автоматизации</t>
  </si>
  <si>
    <t>58.29.14.000</t>
  </si>
  <si>
    <t>Средства разработки инструментальные и программное обеспечение языков программирования на электронном носителе</t>
  </si>
  <si>
    <t>ГОСУДАРСТВЕННОЕ АВТОНОМНОЕ УЧРЕЖДЕНИЕ ЗДРАВООХРАНЕНИЯ "РЕСПУБЛИКАНСКИЙ КЛИНИЧЕСКИЙ КОЖНО-ВЕНЕРОЛОГИЧЕСКИЙ ДИСПАНСЕР"</t>
  </si>
  <si>
    <t>1655032566</t>
  </si>
  <si>
    <t>Акционерное общество «БАРС Груп»</t>
  </si>
  <si>
    <t>оказание услуг по проведению конференции по закрытию проекта</t>
  </si>
  <si>
    <t>МИНИСТЕРСТВО ФИНАНСОВ КАЛИНИНГРАДСКОЙ ОБЛАСТИ</t>
  </si>
  <si>
    <t>3905014118</t>
  </si>
  <si>
    <t>390601001</t>
  </si>
  <si>
    <t>Оказание услуг по передаче неисключительных прав на использование программы для ЭВМ "БАРС. Здравоохранение" модуль "БАРС. Здравоохранение-МИС".</t>
  </si>
  <si>
    <t>ГОСУДАРСТВЕННОЕ БЮДЖЕТНОЕ УЧРЕЖДЕНИЕ ЗДРАВООХРАНЕНИЯ КАЛИНИНГРАДСКОЙ ОБЛАСТИ "ГОРОДСКАЯ СТАНЦИЯ СКОРОЙ МЕДИЦИНСКОЙ ПОМОЩИ"</t>
  </si>
  <si>
    <t>3906029847</t>
  </si>
  <si>
    <t>Неисключительное право на использование программы для ЭВМ «БАРС. Здравоохранение»</t>
  </si>
  <si>
    <t>ГОСУДАРСТВЕННОЕ БЮДЖЕТНОЕ УЧРЕЖДЕНИЕ ЗДРАВООХРАНЕНИЯ КАЛИНИНГРАДСКОЙ ОБЛАСТИ "ГОРОДСКАЯ ДЕТСКАЯ ПОЛИКЛИНИКА № 6"</t>
  </si>
  <si>
    <t>3906037358</t>
  </si>
  <si>
    <t>Акционерное общество "БАРС Груп"</t>
  </si>
  <si>
    <t>Консультационные услуги по сервисным программам</t>
  </si>
  <si>
    <t>33.0</t>
  </si>
  <si>
    <t>ГОСУДАРСТВЕННОЕ БЮДЖЕТНОЕ УЧРЕЖДЕНИЕ ЗДРАВООХРАНЕНИЯ НОВОСИБИРСКОЙ ОБЛАСТИ "ГОРОДСКАЯ КЛИНИЧЕСКАЯ БОЛЬНИЦА № 12"</t>
  </si>
  <si>
    <t>5401117816</t>
  </si>
  <si>
    <t>540101001</t>
  </si>
  <si>
    <t>540743001</t>
  </si>
  <si>
    <t>ДЕПАРТАМЕНТ ИНФОРМАТИЗАЦИИ И РАЗВИТИЯ ТЕЛЕКОММУНИКАЦИОННЫХ ТЕХНОЛОГИЙ НОВОСИБИРСКОЙ ОБЛАСТИ</t>
  </si>
  <si>
    <t>Услуги, связанные с использованием вычислительной техники и информационных технологий</t>
  </si>
  <si>
    <t>Оказание услуг по предоставлению неисключительного права (лицензии) на использование регулярных версий автоматизированной информационно-аналитической системы «БАРС.Мониторинг» модуля «БАРС.Мониторинг-Медицинское страхование» приобрет</t>
  </si>
  <si>
    <t>Территориальный фонд обязательного медицинского страхования Томской области</t>
  </si>
  <si>
    <t>7017001421</t>
  </si>
  <si>
    <t>701701001</t>
  </si>
  <si>
    <t>Консультирование сотрудников централизованной бухгалтерии с выездом на рабочее место Заказчика</t>
  </si>
  <si>
    <t>Ч</t>
  </si>
  <si>
    <t>212.5</t>
  </si>
  <si>
    <t>МУНИЦИПАЛЬНОЕ КАЗЕННОЕ УЧРЕЖДЕНИЕ "УПРАВЛЕНИЕ ОБРАЗОВАНИЯ ИСПОЛНИТЕЛЬНОГО КОМИТЕТА МУНИЦИПАЛЬНОГО ОБРАЗОВАНИЯ ГОРОДА КАЗАНИ"</t>
  </si>
  <si>
    <t>1655065593</t>
  </si>
  <si>
    <t>452.0</t>
  </si>
  <si>
    <t>305.5</t>
  </si>
  <si>
    <t>В соответствии с техническим заданием</t>
  </si>
  <si>
    <t>72.22.12.220</t>
  </si>
  <si>
    <t>Услуги по разработке заказных программных приложений на основе использования стандартных возможностей готового программного обеспечения (программных конструкторов)</t>
  </si>
  <si>
    <t>Администрация муниципального образования городское поселение Андреевка Солнечногорского муниципального района Московской области</t>
  </si>
  <si>
    <t>5044050897</t>
  </si>
  <si>
    <t>504401001</t>
  </si>
  <si>
    <t>Оказание услуг по сопровождению пакета прикладных программ "Коммунальные платежи" для нужд Министерства строительства, архитектуры и жилищно-коммунального хозяйства Республики Татарстан</t>
  </si>
  <si>
    <t>Министерство строительства, архитектуры и жилищно-коммунального хозяйства Республики Татарстан</t>
  </si>
  <si>
    <t>1654022967</t>
  </si>
  <si>
    <t>ЗАКРЫТОЕ АКЦИОНЕРНОЕ ОБЩЕСТВО "БАРС ГРУП"</t>
  </si>
  <si>
    <t>Техническая поддержка и доработка информационной системы для формирования, согласования и размещения закупок для государственных и муниципальных закупок Республики Татарстан</t>
  </si>
  <si>
    <t>Министерство информатизации и связи Республики Татарстан</t>
  </si>
  <si>
    <t>ЗАО «БАРС Груп»</t>
  </si>
  <si>
    <t>Министерство труда и социального развития Республики Саха (Якутия)</t>
  </si>
  <si>
    <t>1435037181</t>
  </si>
  <si>
    <t>Закрытое акционерное общество «БАРС Груп»</t>
  </si>
  <si>
    <t>выполнение работ по разработке проекта технического задания на модернизацию автоматизированной информационной системы планирования и мониторинга муниципальных программ и адресной инвестиционной программы города Твери</t>
  </si>
  <si>
    <t>Администрация города Твери</t>
  </si>
  <si>
    <t>6901000920</t>
  </si>
  <si>
    <t>695001001</t>
  </si>
  <si>
    <t>услуги по обновлению и технической поддержке региональной медицинской информационной системы</t>
  </si>
  <si>
    <t>Министерство здравоохранения Челябинской области</t>
  </si>
  <si>
    <t>7453135827</t>
  </si>
  <si>
    <t>745301001</t>
  </si>
  <si>
    <t>Предоставление прав на программное обеспечение (на условиях простой (неисключительной) лицензии)</t>
  </si>
  <si>
    <t>Министерство финансов Российской Федерации</t>
  </si>
  <si>
    <t>7710168360</t>
  </si>
  <si>
    <t>771001001</t>
  </si>
  <si>
    <t>Оказание услуг по техническому сопровождению системы централизованного сбора отчетности ТФОМС Республики Татарстан на базе информационно-аналитической системы «БАРС. Мониторинг-Медицинское Страхование».</t>
  </si>
  <si>
    <t>государственное учреждение "Территориальный фонд обязательного медицинского страхования Республики Татарстан"</t>
  </si>
  <si>
    <t>1653006786</t>
  </si>
  <si>
    <t>Оказание услуг по техническому сопровождению системы централизованного сбора отчетности ТФОМС Республики Татарстан на базе информационно-аналитической системы «БАРС. Мониторинг-Медицинское Страхование»</t>
  </si>
  <si>
    <t>Оказание услуг по техническому сопровождению  лицензионного программного продукта  «БАРС. Веб-мониторинг  медицинского страхования»</t>
  </si>
  <si>
    <t>территориальный фонд обязательного медицинского страхования Забайкальского края</t>
  </si>
  <si>
    <t>7536009199</t>
  </si>
  <si>
    <t>753601001</t>
  </si>
  <si>
    <t>Оказание услуг по доработке/модернизации существующего программного комплекса "БАРС.Здравоохранение-ТФОМС" (АС ТФОМС) Чеченской Республики</t>
  </si>
  <si>
    <t>Территориальный фонд обязательного медицинского страхования Чеченской Республики</t>
  </si>
  <si>
    <t>"БАРС Групп"</t>
  </si>
  <si>
    <t>Оказание услуги по "Сопровождению пакета прикладных программ "Адресная социальная помощь населению" в МТ и СР РСО-Алания и всех его территориальных органах"</t>
  </si>
  <si>
    <t>Министерство труда и социального развития Республики Северная Осетия - Алания</t>
  </si>
  <si>
    <t>1501003170</t>
  </si>
  <si>
    <t>151301001</t>
  </si>
  <si>
    <t>«БАРС Груп»</t>
  </si>
  <si>
    <t>Республика Северная Осетия — Алания</t>
  </si>
  <si>
    <t>услуги по созданию и внедрению Системы интеграции прикладных программных решений  КНИТУ-КАИ на базе корпоративного хранилища данных</t>
  </si>
  <si>
    <t>ФЕДЕРАЛЬНОЕ ГОСУДАРСТВЕННОЕ БЮДЖЕТНОЕ ОБРАЗОВАТЕЛЬНОЕ УЧРЕЖДЕНИЕ ВЫСШЕГО ПРОФЕССИОНАЛЬНОГО ОБРАЗОВАНИЯ "КАЗАНСКИЙ НАЦИОНАЛЬНЫЙ ИССЛЕДОВАТЕЛЬСКИЙ ТЕХНИЧЕСКИЙ УНИВЕРСИТЕТ ИМ. А.Н. ТУПОЛЕВА-КАИ"</t>
  </si>
  <si>
    <t>1654003114</t>
  </si>
  <si>
    <t>Услуга по созданию информационной системы</t>
  </si>
  <si>
    <t>Государственное казенное учреждение "Комплексный центр подготовки кадров и развития отрасли Министерства труда, занятости и социальной защиты Республики Татарстан"</t>
  </si>
  <si>
    <t>1657062580</t>
  </si>
  <si>
    <t>165701001</t>
  </si>
  <si>
    <t>Абонемент на гарантированную лицензионную поддержку используемой системы «БАРС. Здравоохранение–МИС.Поликлиника»</t>
  </si>
  <si>
    <t>Государственное автономное учреждение здравоохранения "Заинская центральная районная больница"</t>
  </si>
  <si>
    <t>1647002310</t>
  </si>
  <si>
    <t>164701001</t>
  </si>
  <si>
    <t>Оказание услуг по сопровождению медицинской информационной системы в БУ «Городская клиническая больница №1» Минздравсоцразвития Чувашии</t>
  </si>
  <si>
    <t>Доработка, настройка и внедрение Единой интегрированной информационно-аналитической системы по начислению и сбору платежей населения Республики Саха (Якутия) за жилищно-коммунальные услуги (второй этап)</t>
  </si>
  <si>
    <t>Услуги по разработке баз данных</t>
  </si>
  <si>
    <t>ГОСУДАРСТВЕННОЕ БЮДЖЕТНОЕ УЧРЕЖДЕНИЕ РЕСПУБЛИКИ САХА (ЯКУТИЯ) "НАЦИОНАЛЬНОЕ АГЕНТСТВО "ИНФОРМАЦИОННЫЙ ЦЕНТР ПРИ ГЛАВЕ РЕСПУБЛИКИ САХА (ЯКУТИЯ)"</t>
  </si>
  <si>
    <t>Использование готового программного обеспечения</t>
  </si>
  <si>
    <t>краевое государственное бюджетное учреждение здравоохранения "Медицинский центр - управляющая компания Алтайского медицинского кластера"</t>
  </si>
  <si>
    <t>2225100449</t>
  </si>
  <si>
    <t>222101001</t>
  </si>
  <si>
    <t>Услуги по внедрению новых модулей в государственную информационную систему "Энергоэффективность".</t>
  </si>
  <si>
    <t>КРАЕВОЕ ГОСУДАРСТВЕННОЕ БЮДЖЕТНОЕ УЧРЕЖДЕНИЕ "РЕГИОНАЛЬНЫЙ ЦЕНТР РАЗВИТИЯ ЭНЕРГЕТИКИ И ЭНЕРГОСБЕРЕЖЕНИЯ"</t>
  </si>
  <si>
    <t>4101154269</t>
  </si>
  <si>
    <t>410101001</t>
  </si>
  <si>
    <t>Акционерное общество "БАРС ГРУП"</t>
  </si>
  <si>
    <t>Оказание услуг на поставку ключа на гарантированную поддержку для автоматизированной информационно-аналитической системы "Барс.Мониторинг-Здравоохранение Ростовской области" на базе прогаммного продукта "Барс.Мониторинг-Здравоохранение"</t>
  </si>
  <si>
    <t>государственное бюджетное учреждение Ростовской области "Медицинский информационно-аналитический центр"</t>
  </si>
  <si>
    <t>6166052727</t>
  </si>
  <si>
    <t>616601001</t>
  </si>
  <si>
    <t>оказание услуг по сопровождению программного обеспечения «БАРС.Web – Бюджетная отчетность», «БАРС.Web - Управление муниципальными заданиями»</t>
  </si>
  <si>
    <t>ФИНАНСОВОЕ УПРАВЛЕНИЕ АДМИНИСТРАЦИИ ЗАТО СЕВЕРСК ТОМСКОЙ ОБЛАСТИ</t>
  </si>
  <si>
    <t>7024003910</t>
  </si>
  <si>
    <t>702401001</t>
  </si>
  <si>
    <t>оказание услуг по сопровождению и доработке существующей и функционирующей информационно-аналитической системы мониторинга деятельности сети подведомственных бюджетных учреждений в области энергоэффективности</t>
  </si>
  <si>
    <t>74.20.37.990</t>
  </si>
  <si>
    <t>Услуги инженерно-технического характера прочие, не включенные в другие группировки</t>
  </si>
  <si>
    <t>государственное автономное учреждение "Технопарк в сфере высоких технологий "ИТ-парк"</t>
  </si>
  <si>
    <t>1655191213</t>
  </si>
  <si>
    <t>Оказание услуг по сопровождению лицензионного программного обеспечения «БАРС. WEB-Бюджетная Отчетность»</t>
  </si>
  <si>
    <t>72.22.15.123</t>
  </si>
  <si>
    <t>Государственное казенное учреждение Республики Саха (Якутия) "Управление по обеспечению деятельности Министерства здравоохранения Республики Саха (Якутия)"</t>
  </si>
  <si>
    <t>1435242381</t>
  </si>
  <si>
    <t>оказание услуг по технической поддержке и сопровождению модулей БАРС.Здравоохранение-МИС и БАРС.Здравоохранение-Регистратура программы для ЭВМ БАРС. Здравоохранение в составе, для нужд ФГБУ Федеральный научно-клинический центр физико-химической медицины Федерального медико-биологического агентства</t>
  </si>
  <si>
    <t>ФЕДЕРАЛЬНОЕ ГОСУДАРСТВЕННОЕ БЮДЖЕТНОЕ УЧРЕЖДЕНИЕ "ФЕДЕРАЛЬНЫЙ НАУЧНО-КЛИНИЧЕСКИЙ ЦЕНТР ФИЗИКО-ХИМИЧЕСКОЙ МЕДИЦИНЫ ФЕДЕРАЛЬНОГО МЕДИКО-БИОЛОГИЧЕСКОГО АГЕНТСТВА"</t>
  </si>
  <si>
    <t>7704014010</t>
  </si>
  <si>
    <t>Выполнение первого этапа работ по созданию комплексной информационной системы для организационно-методического сопровождения медицинской деятельности по профилю «медицинская реабилитация» в медицинских организациях, в том числе санаторно-курортных организациях, для обеспечения нужд ФГБУ "НМИЦ РК" Минздрава России</t>
  </si>
  <si>
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</si>
  <si>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>Развитие программного обеспечения модуля «Контроль организационно-технологических процессов» компонента «Информационный центр» подсистемы «Внутренний портал ПФР» АИС ПФР-2</t>
  </si>
  <si>
    <t>ГОСУДАРСТВЕННОЕ УЧРЕЖДЕНИЕ-ПЕНСИОННЫЙ ФОНД РОССИЙСКОЙ ФЕДЕРАЦИИ</t>
  </si>
  <si>
    <t>7706016118</t>
  </si>
  <si>
    <t>770601001</t>
  </si>
  <si>
    <t>Техническая поддержка Модуля учета начислений подсистемы управления доходами государственной интегрированной информационной системы управления общественными финансами "Электронный бюджет" Минфина России, установленной на сервере Росстандарта</t>
  </si>
  <si>
    <t>ФЕДЕРАЛЬНОЕ АГЕНТСТВО ПО ТЕХНИЧЕСКОМУ РЕГУЛИРОВАНИЮ И МЕТРОЛОГИИ</t>
  </si>
  <si>
    <t>7706406291</t>
  </si>
  <si>
    <t>Разработка эскизного проекта Единой федеральной
информационной системы о землях сельскохозяйственного назначения и землях,
используемых или представленных для ведения сельского хозяйства в составе
земель иных категорий</t>
  </si>
  <si>
    <t>МИНИСТЕРСТВО СЕЛЬСКОГО ХОЗЯЙСТВА РОССИЙСКОЙ ФЕДЕРАЦИИ</t>
  </si>
  <si>
    <t>7708075454</t>
  </si>
  <si>
    <t>770801001</t>
  </si>
  <si>
    <t>Программное обеспечение обработки, хранения и анализа информации, неисключительных (ограниченных) прав (простой неисключительной лицензии) на использование программного обеспечения обработки, хранения и анализа информации и оказания услуг по внедрению ПО</t>
  </si>
  <si>
    <t>РЕГИОНАЛЬНОЕ ТАМОЖЕННОЕ УПРАВЛЕНИЕ РАДИОЭЛЕКТРОННОЙ БЕЗОПАСНОСТИ ОБЪЕКТОВ ТАМОЖЕННОЙ ИНФРАСТРУКТУРЫ</t>
  </si>
  <si>
    <t>7708098645</t>
  </si>
  <si>
    <t>Услуги по обеспечению выезда специалиста Исполнителя</t>
  </si>
  <si>
    <t>ФЕДЕРАЛЬНОЕ КАЗЕННОЕ УЧРЕЖДЕНИЕ "ЦЕНТР ПО ОБЕСПЕЧЕНИЮ ДЕЯТЕЛЬНОСТИ КАЗНАЧЕЙСТВА РОССИИ"</t>
  </si>
  <si>
    <t>7709895509</t>
  </si>
  <si>
    <t>770901001</t>
  </si>
  <si>
    <t>Оказание услуг по эксплуатации подсистемы «Бюджетное планирование» информационной системы «АКСИОК.Net»</t>
  </si>
  <si>
    <t>Оказание услуг по эксплуатации подсистем «Зарплата и кадры» и «Бюджетное планирование» информационной системы «АКСИОК.Net»</t>
  </si>
  <si>
    <t>Услуги по предоставлению доступа к модифицированной Информационной Системе «Система управления качеством обслуживания» включая её доработку, сопровождение и интеграцию с медицинской информационной системой «Типовой программно-технический комплекс персонифицированного учета оказания медицинской помощи (ФТМИС)» для автоматизации учета ФГБУ «НМИЦ гематологии» Минздрава России</t>
  </si>
  <si>
    <t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</si>
  <si>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>7714061756</t>
  </si>
  <si>
    <t>771401001</t>
  </si>
  <si>
    <t>Услуги по внедрению Единой информационно-аналитической системы "Гематология" для автоматизации организационно-методического регулирования и взаимодействия региональных профильных учреждений</t>
  </si>
  <si>
    <t>Услуги по предоставлению доступа к информационной системе "Система управления качеством обслуживания", включая ее сопровождение и сопровождение подсистемы "Клиника" административно-информационной системы гематологии для автоматизации учета ФГБУ "НМИЦ гематологии" Минздрава России</t>
  </si>
  <si>
    <t>Оказание услуг по модификации Подсистемы "Клиника" Административно-информационной системы гематологии</t>
  </si>
  <si>
    <t>Выполнение научно-исследовательской работы по теме: "Разработка функциональной автоматизированной системы управления процессом субсидирования воздушных перевозок"</t>
  </si>
  <si>
    <t>72.19.29.190</t>
  </si>
  <si>
    <t>Услуги (работы), связанные с научными исследованиями и экспериментальными разработками в области технических наук и в области технологий, прочие, кроме биотехнологии, научных исследований и разработок в области защиты информации</t>
  </si>
  <si>
    <t>ФЕДЕРАЛЬНОЕ АГЕНТСТВО ВОЗДУШНОГО ТРАНСПОРТА</t>
  </si>
  <si>
    <t>7714549744</t>
  </si>
  <si>
    <t>"БАРС Груп"</t>
  </si>
  <si>
    <t>Разработка и внедрение автоматизированной информационной системы управления рисками при осуществлении государственного контроля (надзора) в сфере транспорта (1 очередь)</t>
  </si>
  <si>
    <t>ФЕДЕРАЛЬНАЯ СЛУЖБА ПО НАДЗОРУ В СФЕРЕ ТРАНСПОРТА</t>
  </si>
  <si>
    <t>7714549751</t>
  </si>
  <si>
    <t>Разработка и внедрение автоматизированной информационной системы управления рисками при осуществлении государственного контроля (надзора) в сфере транспорта (2 очередь)</t>
  </si>
  <si>
    <t>Выполнение работ по развитию, модернизации и сопровождению автоматизированной системы мониторинга (АСММС)  ФГБУ «ЦНИИОИЗ» Минздрава России</t>
  </si>
  <si>
    <t>ФЕДЕРАЛЬНОЕ ГОСУДАРСТВЕННОЕ БЮДЖЕТНОЕ УЧРЕЖДЕНИЕ "ЦЕНТРАЛЬНЫЙ НАУЧНО-ИССЛЕДОВАТЕЛЬСКИЙ ИНСТИТУТ ОРГАНИЗАЦИИ И ИНФОРМАТИЗАЦИИ ЗДРАВООХРАНЕНИЯ" МИНИСТЕРСТВА ЗДРАВООХРАНЕНИЯ РОССИЙСКОЙ ФЕДЕРАЦИИ</t>
  </si>
  <si>
    <t>7715217798</t>
  </si>
  <si>
    <t>771501001</t>
  </si>
  <si>
    <t>Выполнение опытно-конструкторских работ по созданию проектной документации на Федеральную государственную информационную систему «Трансплантология»</t>
  </si>
  <si>
    <t>72.19.19.000</t>
  </si>
  <si>
    <t>Услуги, связанные с научными исследованиями и экспериментальными разработками в области прочих естественных наук</t>
  </si>
  <si>
    <t>Оказание услуг: «Адаптация к требованиям действующего бюджетного законодательства, сопровождение и модернизация (доработка) автоматизированной системы финансовой отчетности с учетом особенностей системы МЧС России»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</si>
  <si>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</si>
  <si>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7707034952</t>
  </si>
  <si>
    <t>Оказание услуг по созданию проектного решения единой информационно-аналитической системы "Онкология" и разработке системы в части модуля "Электронный паспорт службы"</t>
  </si>
  <si>
    <t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</si>
  <si>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>7724075162</t>
  </si>
  <si>
    <t>772401001</t>
  </si>
  <si>
    <t>Оказание услуг по развитию медицинской информационной системы для обеспечения единого информационного пространства автоматизации и лечебно-диагностического процесса ФГБУ "НМИЦ онкологии им. Н.Н. Блохина"</t>
  </si>
  <si>
    <t>Работы по развитию портала Государственной информационной системы «Федеральный сегмент Единой федеральной межведомственной системы учета контингента обучающихся по основным и дополнительным образовательным программам»</t>
  </si>
  <si>
    <t>ФЕДЕРАЛЬНОЕ ГОСУДАРСТВЕННОЕ БЮДЖЕТНОЕ УЧРЕЖДЕНИЕ "НАУЧНО-ИССЛЕДОВАТЕЛЬСКИЙ ИНСТИТУТ "ВОСХОД"</t>
  </si>
  <si>
    <t>7729498813</t>
  </si>
  <si>
    <t>772901001</t>
  </si>
  <si>
    <t>Выполнение работ по сопровождению Государственной информационной системы «Федеральный сегмент Единой федеральной межведомственной системы учета контингента обучающихся по основным и дополнительным образовательным программам» в части консультационной поддержки представителей региональных систем</t>
  </si>
  <si>
    <t>Развитие и сопровождение информационно-программных средств учета таможенных платежей</t>
  </si>
  <si>
    <t>ЦЕНТРАЛЬНОЕ ИНФОРМАЦИОННО-ТЕХНИЧЕСКОЕ ТАМОЖЕННОЕ УПРАВЛЕНИЕ</t>
  </si>
  <si>
    <t>7730654471</t>
  </si>
  <si>
    <t>773001001</t>
  </si>
  <si>
    <t>Выполнение работ по созданию программно-аппаратного комплекса обслуживания населения и организаций для нужд Государственного учреждения – регионального отделения Фонда социального страхования Российской Федерации по Республике Татарстан</t>
  </si>
  <si>
    <t>ФОНД СОЦИАЛЬНОГО СТРАХОВАНИЯ РОССИЙСКОЙ ФЕДЕРАЦИИ</t>
  </si>
  <si>
    <t>7736056647</t>
  </si>
  <si>
    <t>модернизация и сопровождения автоматизированной информационной системы «БАРС.ЖКХ» для нужд Министерства строительства, архитектуры и жилищно-коммунального хозяйстваРеспублики Дагестан</t>
  </si>
  <si>
    <t>Министерство строительства, архитектуры и жилищно-коммунального хозяйства Республики Дагестан</t>
  </si>
  <si>
    <t>0562067892</t>
  </si>
  <si>
    <t>оказание услуг в области информационных технологий - продление лицензии и поставка лицензионного ключа для информационно-аналитической системы «БАРС.WEB-Мониторинг Здравоохранения» Республики Карелия, включая техническую поддержку</t>
  </si>
  <si>
    <t>ГОСУДАРСТВЕННОЕ БЮДЖЕТНОЕ  УЧРЕЖДЕНИЕ ЗДРАВООХРАНЕНИЯ РЕСПУБЛИКИ КАРЕЛИЯ "РЕСПУБЛИКАНСКИЙ МЕДИЦИНСКИЙ ИНФОРМАЦИОННО-АНАЛИТИЧЕСКИЙ ЦЕНТР"</t>
  </si>
  <si>
    <t>1001043062</t>
  </si>
  <si>
    <t>Продление лицензии и поставка лицензионного ключа для информационно-аналитической системы "БАРС.WEB-Мониторинг Здравоохранения" Республики Карелия, включая техническую поддержку</t>
  </si>
  <si>
    <t>Оказание услуг по модернизации
автоматизированной информационной системы «Электронное образование» Республики
Карелия в части доработки регионального сегмента единой федеральной
межведомственной системы учета контингента обучающихся по основным
образовательным программам и дополнительным общеобразовательным программам</t>
  </si>
  <si>
    <t>АДМИНИСТРАЦИЯ ГЛАВЫ РЕСПУБЛИКИ КАРЕЛИЯ</t>
  </si>
  <si>
    <t>1001045528</t>
  </si>
  <si>
    <t>на оказание услуг по предоставлению простой неисключительной лицензии на право использования регулярных версий, гарантированной поддержки и сопровождения автоматизированной информационно-аналитической системы «БАРС. Бюджет Онлайн» модуль «БАРС. Бюджет-Отчетность»</t>
  </si>
  <si>
    <t>МИНИСТЕРСТВО ТРУДА И СОЦИАЛЬНОГО РАЗВИТИЯ РЕСПУБЛИКИ САХА (ЯКУТИЯ)</t>
  </si>
  <si>
    <t>Оказание услуг по предоствалению постой не исключительной лицензии на право использования регулярных версий гарантированной поддержки и сопровождения автоматизированной информационно-аналитической системы "БАРС бюджет онлайн"</t>
  </si>
  <si>
    <t>77.40.19.000</t>
  </si>
  <si>
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</si>
  <si>
    <t>АО «БАРС Груп»</t>
  </si>
  <si>
    <t>Выполнение работ по модификации программных модулей обновленной версии Официального информационного портала РС(Я)</t>
  </si>
  <si>
    <t>Выполнение работ по развитию Региональной государственной информационной системы жилищно-коммунального хозяйства Республики Саха (Якутия)»</t>
  </si>
  <si>
    <t>Оказание услуг по обучению на семинаре</t>
  </si>
  <si>
    <t>85.31.11.000</t>
  </si>
  <si>
    <t>Услуги по профессиональному обучению</t>
  </si>
  <si>
    <t>ГОСУДАРСТВЕННОЕ КАЗЕННОЕ УЧРЕЖДЕНИЕ РЕСПУБЛИКИ САХА (ЯКУТИЯ) "АГЕНТСТВО СУБСИДИЙ"</t>
  </si>
  <si>
    <t>1435237430</t>
  </si>
  <si>
    <t>Техническое сопровождение ПО</t>
  </si>
  <si>
    <t>Абонемент на гарантированную лицензионную поддержку используемой системы "БАРС. Здравоохранение-МИС. Поликлиника"</t>
  </si>
  <si>
    <t>ГОСУДАРСТВЕННОЕ АВТОНОМНОЕ УЧРЕЖДЕНИЕ ЗДРАВООХРАНЕНИЯ "ЗАИНСКАЯ ЦЕНТРАЛЬНАЯ РАЙОННАЯ БОЛЬНИЦА"</t>
  </si>
  <si>
    <t>Сопровождение и техническое обслуживание используемого модуля «БАРС.Здравоохранение-МИС.Поликлиника» программы для ЭВМ «БАРС-Здравоохранение» (Предоставление абонемента на гарантированную лицензионную поддержку модуля «БАРС.Здравоохранение-МИС.Поликлиника»)</t>
  </si>
  <si>
    <t>Сопровождение и техническое обслуживание используемого модуля «БАРС.Здравоохранение-МИС.Поликлиника» программы для ЭВМ «БАРС-Здравоохранение»</t>
  </si>
  <si>
    <t>Оказание услуг по сопровождению и техническому обслуживанию модуля «БАРС.Здравоохранение-МИС.Поликлиника» программы для ЭВМ «БАРС-Здравоохранение» на первое полугодие 2017 года</t>
  </si>
  <si>
    <t>Оказание услуг по Сопровождению и  Техническому обслуживанию используемого модуля «БАРС.Здравоохранение-МИС.Стационар»</t>
  </si>
  <si>
    <t>ГОСУДАРСТВЕННОЕ АВТОНОМНОЕ УЧРЕЖДЕНИЕ ЗДРАВООХРАНЕНИЯ "ГОСПИТАЛЬ ДЛЯ ВЕТЕРАНОВ ВОЙН" Г. НАБЕРЕЖНЫЕ ЧЕЛНЫ</t>
  </si>
  <si>
    <t>1650035820</t>
  </si>
  <si>
    <t>165001001</t>
  </si>
  <si>
    <t>Оказание услуг по развитию автоматизированной системы "Web-Информационная система ТФОМС Республики Татарстан"</t>
  </si>
  <si>
    <t>Оказание услуг в области информационных технологий по активации сервиса технического сопровождения программной платформы бизнес-аналитики «Alpha BI».</t>
  </si>
  <si>
    <t>Оказание услуг в области информационных технологий по развитию автоматизированной информационной системы ТФОМС Республики Татарстан на базе программного продукта «БАРС.Здравоохранение - ТФОМС»</t>
  </si>
  <si>
    <t>Оказание услуг в области информационных технологий по развитию автоматизированной информационной системы ТФОМС Республики Татарстан на базе программного продукта «БАРС.Здравоохранение - ТФОМС»</t>
  </si>
  <si>
    <t>Оказание услуг в области информационных технологий по активации сервиса технического сопровождения программной платформы бизнес-аналитики «Alpha BI»</t>
  </si>
  <si>
    <t>Оказание услуг в области информационных технологий по сопровождению и развитию автоматизированной информационной системы ТФОМС Республики Татарстан на базе программного продукта «БАРС.Здравоохранение - ТФОМС»</t>
  </si>
  <si>
    <t>ГОСУДАРСТВЕННОЕ УЧРЕЖДЕНИЕ "ТЕРРИТОРИАЛЬНЫЙ ФОНД ОБЯЗАТЕЛЬНОГО МЕДИЦИНСКОГО СТРАХОВАНИЯ РЕСПУБЛИКИ ТАТАРСТАН"</t>
  </si>
  <si>
    <t>Техническая поддержка программного комплекса автоматизации деятельности медицинского учреждения (медицинская информационная система)  в Государственном автономном учреждении здравоохранения  «Республиканский клинический онкологический диспансер  Министерства здравоохранения Республики Татарстан»</t>
  </si>
  <si>
    <t>Техническая поддержка государственной информационной системы Республики Татарстан «Информационная система о государственных и муниципальных платежах Республики Татарстан»</t>
  </si>
  <si>
    <t>Техническая поддержка государственной информационной системы Республики Татарстан "Информационная система о государственных и муниципальных платежах Республики Татарстан"</t>
  </si>
  <si>
    <t>Проектирование системы защиты информации Региональной информационной системы в сфере закупок товаров, работ, услуг для обеспечения государственных нужд Республики Татарстан</t>
  </si>
  <si>
    <t>Программное обеспечение (Россия)</t>
  </si>
  <si>
    <t>Техническая поддержка программного комплекса автоматизации деятельности медицинского учреждения (медицинская информационная система) в Государственном автономном учреждении здравоохранения «Республиканский клинический онкологический диспансер Министерства здравоохранения Республики Татарстан»</t>
  </si>
  <si>
    <t>Оказание услуги по опережающему профессиональному обучению и дополнительному профессиональному образованию работников организаций, осуществляющих реструктуризацию и модернизацию деятельности в соответствии с инвестиционными проектами, по программе (специальности, профессии): Информационные технологии в профессиональной деятельности на базе системы МИС «БАРС. Здравоохранение» по разделам: «Вакцинопрофилактика», «Диспансеризация государственных служащих», «Фармакогеномика», «Карта пациента», «Работа с расписанием», «Лабораторные исследования», «Настройка пользовательского интерфейса», для медицинского персонала поликлиники и стационара - в  количестве 250 чел., Английский язык в профессиональной деятельности для медицинского персонала начального и основного уровней – в количестве 50 чел., в общем объеме 300 чел.</t>
  </si>
  <si>
    <t>88.99.19.000</t>
  </si>
  <si>
    <t>Услуги социальные без обеспечения проживания прочие, не включенные в другие группировки</t>
  </si>
  <si>
    <t>ГОСУДАРСТВЕННОЕ КАЗЕННОЕ УЧРЕЖДЕНИЕ "ЦЕНТР ЗАНЯТОСТИ НАСЕЛЕНИЯ ГОРОДА КАЗАНИ"</t>
  </si>
  <si>
    <t>1653021329</t>
  </si>
  <si>
    <t>165801001</t>
  </si>
  <si>
    <t>Оказание услуги по опережающему дополнительному профессиональному образованию (профессиональная переподготовка, повышение квалификации) работников организаций, осуществляющих реструктуризацию и модернизацию деятельности в соответствии с инвестиционными проектами</t>
  </si>
  <si>
    <t>Опережающее профессиональное обучение и дополнительное профессиональное образование работников организаций, осуществляющих реструктуризацию и модернизацию деятельности в соответствии с инвестиционными проектами</t>
  </si>
  <si>
    <t>Государственное казенное учреждение "Центр занятости населения Вахитовского района"</t>
  </si>
  <si>
    <t>1655010379</t>
  </si>
  <si>
    <t>Техническая поддержка и сопровождение модуля "БАРС. Здравоохранение-МИС" программы для ЭВМ "БАРС. Здравоохранение"</t>
  </si>
  <si>
    <t>Государственное автономное учреждение здравоохранения "Республиканская клиническая офтальмологическая больница Министерства здравоохранения Республики Татарстан"</t>
  </si>
  <si>
    <t>1655028471</t>
  </si>
  <si>
    <t>оказание услуг  по технической поддержке и сопровождению модуля «БАРС. Здравоохранение-МИС» программы для ЭВМ «БАРС.Здравоохранение»</t>
  </si>
  <si>
    <t>ГОСУДАРСТВЕННОЕ АВТОНОМНОЕ УЧРЕЖДЕНИЕ ЗДРАВООХРАНЕНИЯ "РЕСПУБЛИКАНСКАЯ КЛИНИЧЕСКАЯ ОФТАЛЬМОЛОГИЧЕСКАЯ БОЛЬНИЦА МИНИСТЕРСТВА ЗДРАВООХРАНЕНИЯ РЕСПУБЛИКИ ТАТАРСТАН"</t>
  </si>
  <si>
    <t>сопровождение системы "Барс.Здравоохранение"</t>
  </si>
  <si>
    <t>ГОСУДАРСТВЕННОЕ КАЗЕННОЕ УЧРЕЖДЕНИЕ "РЕСПУБЛИКАНСКИЙ ЦЕНТР МАТЕРИАЛЬНОЙ ПОМОЩИ (КОМПЕНСАЦИОННЫХ ВЫПЛАТ)"</t>
  </si>
  <si>
    <t>1657054678</t>
  </si>
  <si>
    <t>услуги по сопровождению пакета прикладных программ "Адресная социальная помощь населению"</t>
  </si>
  <si>
    <t>оказание услуг по сопровождению пакета прикладных программ</t>
  </si>
  <si>
    <t>Оказание услуг по сопровождению автоматизированной информационной системы "Электронная школа" Республики Тыва</t>
  </si>
  <si>
    <t>МИНИСТЕРСТВО ОБРАЗОВАНИЯ И НАУКИ РЕСПУБЛИКИ ТЫВА</t>
  </si>
  <si>
    <t>1701048891</t>
  </si>
  <si>
    <t>170101001</t>
  </si>
  <si>
    <t>Республика Тыва</t>
  </si>
  <si>
    <t>Модернизация программы для ЭВМ «Программная платформа бизнес-аналитики Alpha BI»</t>
  </si>
  <si>
    <t>ГОСУДАРСТВЕННОЕ КАЗЕННОЕ УЧРЕЖДЕНИЕ "МЕДИЦИНСКИЙ ИНФОРМАЦИОННО-АНАЛИТИЧЕСКИЙ ЦЕНТР"</t>
  </si>
  <si>
    <t>2013429016</t>
  </si>
  <si>
    <t>Модернизация программы для ЭВМ «МАСКАП - мобильная автоматизированная система контроля аналитических показателей»</t>
  </si>
  <si>
    <t>Внедрение и модернизация существующей медицинской информационной системы регионального сегмента единой государственной информационной системы в сфере здравоохранения в Чеченской Республике в соответствии с целями, назначением и требованиями РС ЕГИСЗ</t>
  </si>
  <si>
    <t>оказание услуг по модификации программ для ЭВМ «БАРС. Образование-Контингент обучающихся», «БАРС.Образование» в составе модулей «БАРС.Образование-Электронное дополнительное образование», «БАРС. Образование-Электронная Школа», «БАРС.Образование-Электронный колледж» для Чеченской Республики</t>
  </si>
  <si>
    <t>85.13.12.000</t>
  </si>
  <si>
    <t>Услуги в области основного общего образования прочие</t>
  </si>
  <si>
    <t>МИНИСТЕРСТВО ОБРАЗОВАНИЯ И НАУКИ ЧЕЧЕНСКОЙ РЕСПУБЛИКИ</t>
  </si>
  <si>
    <t>2020001415</t>
  </si>
  <si>
    <t>Выполнение работ по созданию регионального сегмента единой федеральной межведомственной системы учета контингента обучающихся по основным образовательным программам и дополнительным общеобразовательным программам</t>
  </si>
  <si>
    <t>МИНИСТЕРСТВО ИНФОРМАЦИОННОЙ ПОЛИТИКИ И МАССОВЫХ КОММУНИКАЦИЙ ЧУВАШСКОЙ РЕСПУБЛИКИ</t>
  </si>
  <si>
    <t>2130106185</t>
  </si>
  <si>
    <t>Предоставление гарантированной поддержки и простого неисключительного права на использование обновлений автоматизированной информационно-аналитической системы «БАРС.Мониторинг» модуля «БАРС.Мониторинг-Социальная защита»</t>
  </si>
  <si>
    <t>министерство социальной политики Красноярского края</t>
  </si>
  <si>
    <t>2466212572</t>
  </si>
  <si>
    <t>246601001</t>
  </si>
  <si>
    <t>Создание и внедрение регионального сегмента единой федеральной межведомственной системы учета контингента обучающихся по основным образовательным программам и дополнительным общеобразовательным программам</t>
  </si>
  <si>
    <t>АГЕНТСТВО ИНФОРМАТИЗАЦИИ И СВЯЗИ КРАСНОЯРСКОГО КРАЯ</t>
  </si>
  <si>
    <t>2466231215</t>
  </si>
  <si>
    <t>оказание услуг по внедрению имеющейся медицинской информационной системы:  Модуль «БАРС.Здравоохранение-МИС.Поликлиника», программы для ЭВМ «БАРС.Здравоохранение»</t>
  </si>
  <si>
    <t>КРАЕВОЕ ГОСУДАРСТВЕННОЕ БЮДЖЕТНОЕ УЧРЕЖДЕНИЕ ЗДРАВООХРАНЕНИЯ "ВЛАДИВОСТОКСКАЯ ДЕТСКАЯ ПОЛИКЛИНИКА №  3"</t>
  </si>
  <si>
    <t>2538033783</t>
  </si>
  <si>
    <t>253801001</t>
  </si>
  <si>
    <t>Неисключительные (пользовательские) права на использование программного обеспечения</t>
  </si>
  <si>
    <t>КРАЕВОЕ ГОСУДАРСТВЕННОЕ БЮДЖЕТНОЕ УЧРЕЖДЕНИЕ "ИНФОРМАЦИОННО-ТЕХНОЛОГИЧЕСКИЙ ЦЕНТР ПРИМОРСКОГО КРАЯ"</t>
  </si>
  <si>
    <t>2540202566</t>
  </si>
  <si>
    <t>254001001</t>
  </si>
  <si>
    <t>Оказание услуг по созданию портала Ставропольского края «Доступная среда»
в информационно-телекоммуникационной сети «Интернет» в целях обеспечения в Ставропольском крае доступа  инвалидов и других маломобильных групп населения к информации о доступности приоритетных объектов и услуг в приоритетных сферах жизнедеятельности  для обеспечения государственных нужд Ставропольского края</t>
  </si>
  <si>
    <t>ГОСУДАРСТВЕННОЕ КАЗЕННОЕ УЧРЕЖДЕНИЕ СТАВРОПОЛЬСКОГО КРАЯ "КРАЕВОЙ ЦЕНТР ИНФОРМАЦИОННЫХ ТЕХНОЛОГИЙ"</t>
  </si>
  <si>
    <t>2635805516</t>
  </si>
  <si>
    <t>263501001</t>
  </si>
  <si>
    <t>Передача программного комплекса в промышленную эксплуатацию</t>
  </si>
  <si>
    <t>Хабаровский краевой фонд обязательного медицинского страхования</t>
  </si>
  <si>
    <t>2700000539</t>
  </si>
  <si>
    <t>272101001</t>
  </si>
  <si>
    <t>Сопровождение комплекса
информационных систем «БАРС. Здравоохранение – ТФОМС» (АС ТФОМС)</t>
  </si>
  <si>
    <t>ХАБАРОВСКИЙ КРАЕВОЙ ФОНД ОБЯЗАТЕЛЬНОГО МЕДИЦИНСКОГО СТРАХОВАНИЯ</t>
  </si>
  <si>
    <t>«Оказание услуг по модернизации «Государственной информационной системы «Комплексная информационно-аналитическая система Хабаровского края»</t>
  </si>
  <si>
    <t>МИНИСТЕРСТВО ИНФОРМАЦИОННЫХ ТЕХНОЛОГИЙ  И СВЯЗИ ХАБАРОВСКОГО КРАЯ</t>
  </si>
  <si>
    <t>2721194589</t>
  </si>
  <si>
    <t>Модернизация автоматизированной информационной системы мониторинга на основе имеющегося программного продукта "Барс. Мониторинг"</t>
  </si>
  <si>
    <t>ГОСУДАРСТВЕННОЕ БЮДЖЕТНОЕ УЧРЕЖДЕНИЕ КУЛЬТУРЫ АСТРАХАНСКОЙ ОБЛАСТИ "ФИНАНСОВО-ПРАВОВОЙ ЦЕНТР"</t>
  </si>
  <si>
    <t>3015091824</t>
  </si>
  <si>
    <t>Выполнение работ по созданию регионального сегмента единой федеральной межведомственной системы учета контингента обучающихся по основным и дополнительным общеобразовательным программам и программам среднего профессионального образования Воронежской области</t>
  </si>
  <si>
    <t>ДЕПАРТАМЕНТ СВЯЗИ И МАССОВЫХ КОММУНИКАЦИЙ ВОРОНЕЖСКОЙ ОБЛАСТИ</t>
  </si>
  <si>
    <t>3664083641</t>
  </si>
  <si>
    <t>366401001</t>
  </si>
  <si>
    <t>Выполнение работ по созданию государственной информационной системы государственной жилищной инспекции Воронежской области</t>
  </si>
  <si>
    <t>Выполнение работ по развитию Регионального сегмента единой федеральной межведомственной системы учета контингента обучающихся по основным и дополнительным общеобразовательным программам и программам среднего профессионального образования Воронежской области</t>
  </si>
  <si>
    <t>расширение функциональных возможностей программного обеспечения «БАРС. Бюджет – Кадры. ГМС» по оценке эффективности и результативности профессиональной служебной деятельности государственных гражданских служащих Правительства Калининградской области.</t>
  </si>
  <si>
    <t>ПРАВИТЕЛЬСТВО КАЛИНИНГРАДСКОЙ ОБЛАСТИ</t>
  </si>
  <si>
    <t>3905015665</t>
  </si>
  <si>
    <t>разработка и внедрение программного обеспечения мониторинга недропользования для нужд Министерства развития инфраструктуры Калининградской области.</t>
  </si>
  <si>
    <t>МИНИСТЕРСТВО РАЗВИТИЯ ИНФРАСТРУКТУРЫ КАЛИНИНГРАДСКОЙ ОБЛАСТИ</t>
  </si>
  <si>
    <t>3905069558</t>
  </si>
  <si>
    <t>Оказание услуги по технической
  поддержке для пользования программным обеспечением 
  (согласно Приложению № 2 к Контракту
  «Техническое задание»)</t>
  </si>
  <si>
    <t>ОБЛАСТНОЕ БЮДЖЕТНОЕ УЧРЕЖДЕНИЕ ЗДРАВООХРАНЕНИЯ "КУРСКИЙ ОБЛАСТНОЙ КЛИНИЧЕСКИЙ ОНКОЛОГИЧЕСКИЙ ДИСПАНСЕР" КОМИТЕТА ЗДРАВООХРАНЕНИЯ КУРСКОЙ ОБЛАСТИ</t>
  </si>
  <si>
    <t>4629017729</t>
  </si>
  <si>
    <t>461101001</t>
  </si>
  <si>
    <t>Приобретение услуг по настройке и
  модернизации системы (согласно Приложению № 2 к Контракту «Техническое
  задание»)</t>
  </si>
  <si>
    <t>Неисключительная лицензия на программное обеспечение мониторинга родовспоможения (ВТР: Родовспоможение (РИСАР))</t>
  </si>
  <si>
    <t>ОБЛАСТНОЕ БЮДЖЕТНОЕ УЧРЕЖДЕНИЕ ЗДРАВООХРАНЕНИЯ "ОБЛАСТНОЙ ПЕРИНАТАЛЬНЫЙ ЦЕНТР"</t>
  </si>
  <si>
    <t>4629021490</t>
  </si>
  <si>
    <t>463201001</t>
  </si>
  <si>
    <t>Оказание услуг по сопровождению информационной системы планирования и учета информационных систем и компонентов информационно-телекоммуникационной инфраструктуры</t>
  </si>
  <si>
    <t>ОБЛАСТНОЕ БЮДЖЕТНОЕ УЧРЕЖДЕНИЕ "ИНФОРМАЦИОННО-ТЕХНИЧЕСКИЙ ЦЕНТР"</t>
  </si>
  <si>
    <t>4823052731</t>
  </si>
  <si>
    <t>482301001</t>
  </si>
  <si>
    <t>работы по созданию и внедрению в Липецкой области информационной системы "Электронное дополнительное образование" и обучение работе с ней</t>
  </si>
  <si>
    <t>УПРАВЛЕНИЕ ОБРАЗОВАНИЯ И НАУКИ ЛИПЕЦКОЙ ОБЛАСТИ</t>
  </si>
  <si>
    <t>Работы по созданию и внедрению в Липецкой области регионального сегмента единой федеральной межведомственной системы учета контингента обучающихся по основным образовательным программам и дополнительным общеобразовательным программампоказателей социально-экономического развития Липецкой области на базе Информационно-аналитической системы администрации Липецкой области.</t>
  </si>
  <si>
    <t>УПРАВЛЕНИЕ ДЕЛАМИ АДМИНИСТРАЦИИ ЛИПЕЦКОЙ ОБЛАСТИ</t>
  </si>
  <si>
    <t>4826024073</t>
  </si>
  <si>
    <t>Услуги по сопровождению регионального сегмента единой федеральной межведомственной системы учёта контингента обучающихся по основным образовательным программам и дополнительным общеобразовательным программам</t>
  </si>
  <si>
    <t>Работы по модернизации информационной системы "Электронный детский сад" и обучение работе с ней.</t>
  </si>
  <si>
    <t>Работы  по модернизации информационной системы  планирования и учета информационных  систем и компонентов информационно-телекоммуникационной инфраструктуры</t>
  </si>
  <si>
    <t>Услуги по сопровождению информационной системы "Электронный детский сад".</t>
  </si>
  <si>
    <t>услуги по сопровождению регионального сегмента  учета контингента обучающихся</t>
  </si>
  <si>
    <t>Выполнение работ по созданию единой региональной системы по управлению автомобильным транспортом и городским наземным электрическим транспортом, осуществляющим регулярную перевозку пассажиров и багажа в Липецкой области (АИС "Управление транспортом")</t>
  </si>
  <si>
    <t>УПРАВЛЕНИЕ ДОРОГ И ТРАНСПОРТА ЛИПЕЦКОЙ ОБЛАСТИ</t>
  </si>
  <si>
    <t>4826056283</t>
  </si>
  <si>
    <t>Оказание услуг по технической и консультационной поддержке комплексной геоинформационной системы "Инвентаризация"</t>
  </si>
  <si>
    <t>ГОСУДАРСТВЕННОЕ БЮДЖЕТНОЕ УЧРЕЖДЕНИЕ МОСКОВСКОЙ ОБЛАСТИ "МОСАВТОДОР"</t>
  </si>
  <si>
    <t>5000001525</t>
  </si>
  <si>
    <t>502401001</t>
  </si>
  <si>
    <t>Оказание услуг по сопровождению информационной системы для обеспечения выполнения государственных функций</t>
  </si>
  <si>
    <t>Государственная жилищная инспекция Нижегородской области</t>
  </si>
  <si>
    <t>5260109993</t>
  </si>
  <si>
    <t>526001001</t>
  </si>
  <si>
    <t>Выполнение работ по созданию автоматизированной информационной системы планирования и контроля дорожных работ (АИС ПКДР)</t>
  </si>
  <si>
    <t>МИНИСТЕРСТВО ТРАНСПОРТА И АВТОМОБИЛЬНЫХ ДОРОГ НИЖЕГОРОДСКОЙ ОБЛАСТИ</t>
  </si>
  <si>
    <t>5260158694</t>
  </si>
  <si>
    <t>526201001</t>
  </si>
  <si>
    <t>25.0</t>
  </si>
  <si>
    <t>ГОСУДАРСТВЕННОЕ БЮДЖЕТНОЕ УЧРЕЖДЕНИЕ ЗДРАВООХРАНЕНИЯ НОВОСИБИРСКОЙ ОБЛАСТИ "ДЕТСКАЯ ГОРОДСКАЯ ПОЛИКЛИНИКА № 1"</t>
  </si>
  <si>
    <t>5402115106</t>
  </si>
  <si>
    <t>540201001</t>
  </si>
  <si>
    <t>Услуги в виде технической поддержки и технических консультаций</t>
  </si>
  <si>
    <t>ГОСУДАРСТВЕННОЕ БЮДЖЕТНОЕ УЧРЕЖДЕНИЕ ЗДРАВООХРАНЕНИЯ НОВОСИБИРСКОЙ ОБЛАСТИ "ГИНЕКОЛОГИЧЕСКАЯ БОЛЬНИЦА № 2"</t>
  </si>
  <si>
    <t>5402118883</t>
  </si>
  <si>
    <t>ГОСУДАРСТВЕННОЕ БЮДЖЕТНОЕ УЧРЕЖДЕНИЕ ЗДРАВООХРАНЕНИЯ НОВОСИБИРСКОЙ ОБЛАСТИ "ГОРОДСКАЯ ПОЛИКЛИНИКА № 24"</t>
  </si>
  <si>
    <t>5404123751</t>
  </si>
  <si>
    <t>540401001</t>
  </si>
  <si>
    <t>63.0</t>
  </si>
  <si>
    <t>ГОСУДАРСТВЕННОЕ БЮДЖЕТНОЕ УЧРЕЖДЕНИЕ ЗДРАВООХРАНЕНИЯ НОВОСИБИРСКОЙ ОБЛАСТИ "НОВОСИБИРСКИЙ ОБЛАСТНОЙ ПРОТИВОТУБЕРКУЛЁЗНЫЙ ДИСПАНСЕР"</t>
  </si>
  <si>
    <t>5406122873</t>
  </si>
  <si>
    <t>541001001</t>
  </si>
  <si>
    <t>Закупка услуг по сопровождению программы для ЭВМ "БАРС.Мониторинг" модуль "БАРС. Мониторинг-Здравоохранение"</t>
  </si>
  <si>
    <t>ГОСУДАРСТВЕННОЕ БЮДЖЕТНОЕ УЧРЕЖДЕНИЕ РОСТОВСКОЙ ОБЛАСТИ "МЕДИЦИНСКИЙ ИНФОРМАЦИОННО-АНАЛИТИЧЕСКИЙ ЦЕНТР"</t>
  </si>
  <si>
    <t>Закупка услуг в области информационных технологий по активации сервиса технического сопровождения информационно-аналитической системы "БАРС.Мониторинг", модуль "БАРС.Мониторинг-Здравоохранения.</t>
  </si>
  <si>
    <t>Оказание услуг по модернизации автоматизированной информационной системы "Электронное образование Рязанской области"</t>
  </si>
  <si>
    <t>МИНИСТЕРСТВО ОБРАЗОВАНИЯ РЯЗАНСКОЙ ОБЛАСТИ</t>
  </si>
  <si>
    <t>6231012766</t>
  </si>
  <si>
    <t>623401001</t>
  </si>
  <si>
    <t>2623101276619000080</t>
  </si>
  <si>
    <t>Услуги по модификации (создание дополнительного модуля) государственной информационной системы Рязанской области в сфере образования "Электронное образование Рязанской области"</t>
  </si>
  <si>
    <t>МИНИСТЕРСТВО ОБРАЗОВАНИЯ И МОЛОДЕЖНОЙ ПОЛИТИКИ РЯЗАНСКОЙ ОБЛАСТИ</t>
  </si>
  <si>
    <t>2623101276619000082</t>
  </si>
  <si>
    <t>Услуги по модификации (расширение функционала) государственной информационной системы Рязанской области в сфере образования "Электронное образование Рязанской области"</t>
  </si>
  <si>
    <t>услуга по развитию, доработке и тиражированию регионального фрагмента ЕГИСЗ Сахалинской области в части ввода в действия функционала автоматизирующего лечебные процессы в учреждениях здравоохранения Сахалинской области</t>
  </si>
  <si>
    <t>ГОСУДАРСТВЕННОЕ БЮДЖЕТНОЕ УЧРЕЖДЕНИЕ ЗДРАВООХРАНЕНИЯ "САХАЛИНСКИЙ ОБЛАСТНОЙ МЕДИЦИНСКИЙ ИНФОРМАЦИОННО-АНАЛИТИЧЕСКИЙ ЦЕНТР"</t>
  </si>
  <si>
    <t>6501144653</t>
  </si>
  <si>
    <t>650101001</t>
  </si>
  <si>
    <t>услуга по созданию единой информационной системы управления лабораторной службой Сахалинской области в рамках регионального сегмента ЕГИСЗ Сахалинской области</t>
  </si>
  <si>
    <t>ГОСУДАРСТВЕННОЕ БЮДЖЕТНОЕ УЧРЕЖДЕНИЯ ЗДРАВООХРАНЕНИЯ "САХАЛИНСКИЙ ОБЛАСТНОЙ МЕДИЦИНСКИЙ ИНФОРМАЦИОННО-АНАЛИТИЧЕСКИЙ ЦЕНТР</t>
  </si>
  <si>
    <t>Услуги по сопровождению комплексной информационной системы сбора и обработки информации об образовательных учреждениях Смоленской области</t>
  </si>
  <si>
    <t>СМОЛЕНСКОЕ ОБЛАСТНОЕ ГОСУДАРСТВЕННОЕ БЮДЖЕТНОЕ УЧРЕЖДЕНИЕ "ЦЕНТР ИНФОРМАЦИОННО-КОММУНИКАЦИОННЫХ ТЕХНОЛОГИЙ"</t>
  </si>
  <si>
    <t>6730071982</t>
  </si>
  <si>
    <t>673001001</t>
  </si>
  <si>
    <t>Акционерное общество  "БАРС Груп"</t>
  </si>
  <si>
    <t>Оказание услуг по сопровождению комплексной информационной системы сбора и обработки информации об образовательных учреждениях Смоленской области</t>
  </si>
  <si>
    <t>СМОЛЕНСКОЕ ОБЛАСТНОЕ ГОСУДАРСТВЕННОЕ АВТОНОМНОЕ УЧРЕЖДЕНИЕ "ЦЕНТР ИНФОРМАЦИОННЫХ ТЕХНОЛОГИЙ"</t>
  </si>
  <si>
    <t>услуги по модернизации комплексной информационной системы сбора и обработки информации об образовательных учреждениях Смоленской области</t>
  </si>
  <si>
    <t>ДЕПАРТАМЕНТ СМОЛЕНСКОЙ ОБЛАСТИ ПО ИНФОРМАЦИОННЫМ ТЕХНОЛОГИЯМ</t>
  </si>
  <si>
    <t>6730075190</t>
  </si>
  <si>
    <t>Оказание услуг по модернизации системы мониторинга обеспеченности материально-техническими и кадровыми ресурсами медицинских учреждений Смоленской области с доработкой программного продукта в части расширения количества рабочих мест и функциональных возможностей для обеспечения передачи данных на федеральный уровень с предоставлением прав (лицензий) на доработанный программный продукт</t>
  </si>
  <si>
    <t>Оказание услуг по модернизации системы мониторинга обеспеченности материально-техническими и кадровыми ресурсами медицинских учреждений Смоленской области с доработкой программного продукта в части расширения функциональных возможностей для обеспечения передачи данных на федеральный уровень с предоставлением прав (лицензий) на доработанный программный продукт с последующим сопровождением.</t>
  </si>
  <si>
    <t>Оказание услуг по внедрению региональной медицинской информационной системы в государственных учреждениях здравоохранения Тверской области, оказывающих первичную медико-санитарную помощь, обеспечению обмена медицинской документацией в форме электронных документов между медицинскими организациями и информационного взаимодействия с Единой государственной информационной системой в сфере здравоохранения, а также федеральными информационными ресурсами</t>
  </si>
  <si>
    <t>МИНИСТЕРСТВО ЗДРАВООХРАНЕНИЯ ТВЕРСКОЙ ОБЛАСТИ</t>
  </si>
  <si>
    <t>6905044950</t>
  </si>
  <si>
    <t>Оказание услуг по внедрению системы контроля действий поставщиков услуг и программного комплекса защиты web - приложений от несанкционированного доступа</t>
  </si>
  <si>
    <t>выполнение работ по разработке дополнительного функционала по интеграции программного обеспечения «БАРС.Бюджет - Бухгалтерия» с системой «АЦК - финансы» для бюджетных и автономных учреждений</t>
  </si>
  <si>
    <t>Департамент финансов Томской области</t>
  </si>
  <si>
    <t>7000000885</t>
  </si>
  <si>
    <t>Финансово-хозяйственное управление Администрации Томской области</t>
  </si>
  <si>
    <t>7000000934</t>
  </si>
  <si>
    <t>Оказание услуг в сфере информационных технологий по эксплуатации программных средств региональной инфраструктуры электронного правительства Томской области в части организации информационного взаимодействия с использованием Модуля учета начислений системы "Электронный бюджет"</t>
  </si>
  <si>
    <t>ФИНАНСОВО-ХОЗЯЙСТВЕННОЕ УПРАВЛЕНИЕ АДМИНИСТРАЦИИ ТОМСКОЙ ОБЛАСТИ</t>
  </si>
  <si>
    <t>Оказание услуг в сфере информационных технологий по эксплуатации программных средств региональной инфраструктуры электронного правительства Томской области в части организации информационного взаимодействия с использованием Модуля учета начислений системы «Электронный бюджет» на территории Томской области (Свойства : в соответствии с тз)</t>
  </si>
  <si>
    <t>Оказание услуг по сопровождению автоматизированной информационно-аналитической системы "БАРС.Мониторинг" модуль "БАРС.Мониторинг-Медицинское страхование"</t>
  </si>
  <si>
    <t>Услуги по сбору информации из одного или нескольких источников для наполнения баз данных</t>
  </si>
  <si>
    <t>оказание услуг по поддержанию и восстановлению функциональных и пользовательских характеристик оборудования и программного обеспечения Центра обработки данных</t>
  </si>
  <si>
    <t>ОБЛАСТНОЕ ГОСУДАРСТВЕННОЕ БЮДЖЕТНОЕ УЧРЕЖДЕНИЕ ЗДРАВООХРАНЕНИЯ "БЮРО МЕДИЦИНСКОЙ СТАТИСТИКИ"</t>
  </si>
  <si>
    <t>7017054913</t>
  </si>
  <si>
    <t>Оказание услуг по внедрению системы защиты информации и подготовке к аттестации по требованиям безопасности информации РЕГИСО</t>
  </si>
  <si>
    <t>ГОСУДАРСТВЕННОЕ КАЗЕННОЕ УЧРЕЖДЕНИЕ ТЮМЕНСКОЙ ОБЛАСТИ "ЦЕНТР ИНФОРМАЦИОННЫХ ТЕХНОЛОГИЙ ТЮМЕНСКОЙ ОБЛАСТИ"</t>
  </si>
  <si>
    <t>7202190205</t>
  </si>
  <si>
    <t>720301001</t>
  </si>
  <si>
    <t>выполнение работ по модернизации информационной системы «Контингент учащихся» Тюменской области</t>
  </si>
  <si>
    <t>ДЕПАРТАМЕНТ ИНФОРМАТИЗАЦИИ ТЮМЕНСКОЙ ОБЛАСТИ</t>
  </si>
  <si>
    <t>7204155090</t>
  </si>
  <si>
    <t>Оказание услуг по сопровождению региональных информационных систем в сфере образования Тюменской области</t>
  </si>
  <si>
    <t>Акционерное общество «БАРС Груп» (АО «БАРС Груп»)</t>
  </si>
  <si>
    <t>Акционерное общество «Барс Груп»</t>
  </si>
  <si>
    <t>Оказание услуги по модернизации автоматизированной системы
оперативного мониторинга социально-экономического развития Челябинской области</t>
  </si>
  <si>
    <t>Министерство информационных технологий и связи Челябинской области</t>
  </si>
  <si>
    <t>7451310939</t>
  </si>
  <si>
    <t>Оказание услуги по интеграции информационно-аналитической
системы мониторинга жилищного фонда Челябинской области с Единой системой
идентификации и аутентификации в инфраструктуре, обеспечивающей
информационно-технологическое взаимодействие информационных систем,
используемых для предоставления государственных и муниципальных услуг в
электронной форме</t>
  </si>
  <si>
    <t>МИНИСТЕРСТВО ИНФОРМАЦИОННЫХ ТЕХНОЛОГИЙ И СВЯЗИ ЧЕЛЯБИНСКОЙ ОБЛАСТИ</t>
  </si>
  <si>
    <t>Оказание услуги по модернизации информационно - аналитической системы мониторинга
жилищного фонда Челябинской области с целью интеграции с Государственной
информационной системой жилищно-коммунального хозяйства и единой
автоматизированной информационной системой «Обращения граждан» Правительства
Челябинской области, органов исполнительной власти Челябинской области и
органов местного самоуправления Челябинской области»</t>
  </si>
  <si>
    <t>оказание услуги по расширению функциональных возможностей региональной медицинской информационной системы Челябинской области во взаимосвязи с информационными системами регионального и федерального сегментов единой государственной информационной системы в сфере здравоохранения в 2018 году для нужд медицинских организаций Челябинской области оказывающих первичную медико-санитарную помощь</t>
  </si>
  <si>
    <t>МИНИСТЕРСТВО ЗДРАВООХРАНЕНИЯ ЧЕЛЯБИНСКОЙ ОБЛАСТИ</t>
  </si>
  <si>
    <t>Услуги по расширению функциональных возможностей региональной медицинской информационной системы Челябинской области в 2018 году для нужд медицинских организаций Челябинской области оказывающих первичную медико-санитарную помощь</t>
  </si>
  <si>
    <t>Оказание услуги по расширению функциональных возможностей региональной медицинской информационной системы Челябинской области в 2018 году для нужд медицинских организаций Челябинской области оказывающих первичную медико-санитарную помощь
МБУЗ «Детская городская клиническая поликлиника №9» г. Челябинск</t>
  </si>
  <si>
    <t>ГОСУДАРСТВЕННОЕ БЮДЖЕТНОЕ УЧРЕЖДЕНИЕ ГОРОДА МОСКВЫ "ИНФОРМАЦИОННЫЙ ГОРОД"</t>
  </si>
  <si>
    <t>7701356086</t>
  </si>
  <si>
    <t>770101001</t>
  </si>
  <si>
    <t>АО "БАРС ГРУП"</t>
  </si>
  <si>
    <t>ГОСУДАРСТВЕННОЕ КАЗЕННОЕ УЧРЕЖДЕНИЕ ГОРОДА МОСКВЫ "ИНФОРМАЦИОННЫЙ ГОРОД"</t>
  </si>
  <si>
    <t>770301001</t>
  </si>
  <si>
    <t>Оказание услуг по модернизации модуля "Барс. Мониторинг-Здравоохранение"</t>
  </si>
  <si>
    <t>МЛН УСЛ ЕД</t>
  </si>
  <si>
    <t>ГОСУДАРСТВЕННОЕ БЮДЖЕТНОЕ УЧРЕЖДЕНИЕ ЗДРАВООХРАНЕНИЯ МОСКОВСКОЙ ОБЛАСТИ "МОСКОВСКИЙ ОБЛАСТНОЙ МЕДИЦИНСКИЙ ИНФОРМАЦИОННО-АНАЛИТИЧЕСКИЙ ЦЕНТР"</t>
  </si>
  <si>
    <t>7702404293</t>
  </si>
  <si>
    <t>770201001</t>
  </si>
  <si>
    <t>ДЕПАРТАМЕНТ СТРОИТЕЛЬСТВА ГОРОДА МОСКВЫ</t>
  </si>
  <si>
    <t>Услуги, связанные с научными исследованиями и экспериментальными разработками в области технических наук</t>
  </si>
  <si>
    <t>73.10.13.000</t>
  </si>
  <si>
    <t>Департамент информационных технологий города Москвы</t>
  </si>
  <si>
    <t>7710878000</t>
  </si>
  <si>
    <t>ДЕПАРТАМЕНТ ИНФОРМАЦИОННЫХ ТЕХНОЛОГИЙ ГОРОДА МОСКВЫ</t>
  </si>
  <si>
    <t>Оказание услуг по сопровождению Информационно-аналитической системы сбора, консолидации и сдачи бюджетной отчетности Департамента социального развития Ханты-Мансийского автономного округа – Югры (БАРС.Бюджет-Отчетность) в 2015 году</t>
  </si>
  <si>
    <t>ДЕПАРТАМЕНТ СОЦИАЛЬНОГО РАЗВИТИЯ ХАНТЫ-МАНСИЙСКОГО АВТОНОМНОГО ОКРУГА - ЮГРЫ</t>
  </si>
  <si>
    <t>8601009644</t>
  </si>
  <si>
    <t>860101001</t>
  </si>
  <si>
    <t>Ханты-Мансийский автономный округ - Югра</t>
  </si>
  <si>
    <t>Внедрение  программного обеспечения</t>
  </si>
  <si>
    <t>ДЕПАРТАМЕНТ ИНФОРМАЦИОННЫХ ТЕХНОЛОГИЙ И ЦИФРОВОГО РАЗВИТИЯ ХАНТЫ-МАНСИЙСКОГО АВТОНОМНОГО ОКРУГА - ЮГРЫ</t>
  </si>
  <si>
    <t>8601041920</t>
  </si>
  <si>
    <t>Оказание услуг по развитию информационно-аналитической системы природопользования и охраны окружающей среды территориального уровня в части создания функционала подсистемы мобильного клиента</t>
  </si>
  <si>
    <t>ГОСУДАРСТВЕННОЕ КАЗЁННОЕ УЧРЕЖДЕНИЕ "РЕСУРСЫ ЯМАЛА"</t>
  </si>
  <si>
    <t>8901010785</t>
  </si>
  <si>
    <t>Выполнение работ по модернизации существующей информационной системы и созданию единой информационно-аналитической системы Ситуационного центра Губернатора Ямало-Ненецкого автономного округа</t>
  </si>
  <si>
    <t>ГОСУДАРСТВЕННОЕ КАЗЁННОЕ УЧРЕЖДЕНИЕ "УПРАВЛЕНИЕ ПО ОБЕСПЕЧЕНИЮ ДЕЯТЕЛЬНОСТИ СИТУАЦИОННОГО ЦЕНТРА ГУБЕРНАТОРА ЯМАЛО-НЕНЕЦКОГО АВТОНОМНОГО ОКРУГА"</t>
  </si>
  <si>
    <t>8901026048</t>
  </si>
  <si>
    <t>Гарантированная поддержка ПК "БАРС-бюджет"</t>
  </si>
  <si>
    <t>1012.5</t>
  </si>
  <si>
    <t>Гарантированная поддержка программного комплекса "БАРС- бюджет"</t>
  </si>
  <si>
    <t>934.5</t>
  </si>
  <si>
    <t>Гарантированная поддержка программного комплекса "БАРС-бюджет"</t>
  </si>
  <si>
    <t>ч</t>
  </si>
  <si>
    <t>311.5</t>
  </si>
  <si>
    <t>оказание услуг по модернизации и сопровождению 
программы для ЭВМ «БАРС.Муниципалитет» 
модуль «БАРС.Муниципалитет-Электронная Похозяйственная Книга»</t>
  </si>
  <si>
    <t>МЭРИЯ ГОРОДА ГРОЗНОГО</t>
  </si>
  <si>
    <t>2014000452</t>
  </si>
  <si>
    <t>Оказание услуги по гарантированной поддержке программного продукта "Реестр муниципальных служащих"</t>
  </si>
  <si>
    <t>АДМИНИСТРАЦИЯ ГОРОДА ИВАНОВА</t>
  </si>
  <si>
    <t>3728012487</t>
  </si>
  <si>
    <t>370201001</t>
  </si>
  <si>
    <t>создание и внедрение системы «Электронная Похозяйственная Книга»</t>
  </si>
  <si>
    <t>Базы данных и информационно-поисковые полнотекстовые системы</t>
  </si>
  <si>
    <t>МУНИЦИПАЛЬНОЕ КАЗЕННОЕ УЧРЕЖДЕНИЕ "ПРОИЗВОДСТВЕННО-ТЕХНИЧЕСКОЕ УПРАВЛЕНИЕ ПО ОБЕСПЕЧЕНИЮ ДЕЯТЕЛЬНОСТИ ОРГАНОВ МЕСТНОГО САМОУПРАВЛЕНИЯ МО "ТЫМОВСКИЙ ГОРОДСКОЙ ОКРУГ""</t>
  </si>
  <si>
    <t>6517008078</t>
  </si>
  <si>
    <t>651701001</t>
  </si>
  <si>
    <t>Оказание услуг по сопровождению автоматизированной информационной системы "БАРС. Электронная школа"</t>
  </si>
  <si>
    <t>муниципальное казенное учреждение "Информационно-методический центр"</t>
  </si>
  <si>
    <t>8602003290</t>
  </si>
  <si>
    <t>860201001</t>
  </si>
  <si>
    <t>Bars</t>
  </si>
  <si>
    <t>Оказание услуг по осуществлению деятельности по выпуску, выдаче и обслуживанию универсальных электронных карт на территории Пензенской области</t>
  </si>
  <si>
    <t>72.30.21.000</t>
  </si>
  <si>
    <t>Услуги, непосредственно связанные с обработкой данных</t>
  </si>
  <si>
    <t>Управление информатизации Пензенской области</t>
  </si>
  <si>
    <t>5836013428</t>
  </si>
  <si>
    <t>583601001</t>
  </si>
  <si>
    <t>ОТКРЫТОЕ АКЦИОНЕРНОЕ ОБЩЕСТВО "ОПЕРАТОР ЭЛЕКТРОННОГО ПРАВИТЕЛЬСТВА"</t>
  </si>
  <si>
    <t>5836646090</t>
  </si>
  <si>
    <t>583701001</t>
  </si>
  <si>
    <t>Оказание услуг по разработке и внедрению дополнительного программного обеспечения для компонентов регионального фрагмента ЕГИСЗ Пензенской области</t>
  </si>
  <si>
    <t>государственное бюджетное учреждение здравоохранения Пензенской области "Пензенский областной медицинский информационно-аналитический центр"</t>
  </si>
  <si>
    <t>5836013467</t>
  </si>
  <si>
    <t>583401001</t>
  </si>
  <si>
    <t>"Оператор Электронного Правительства"</t>
  </si>
  <si>
    <t>Оказание услуги по разработке учебно-методических материалов по порядку формирования реестров оказанных услуг в Территориальный фонд обязательного медицинского страхования Пензенской области</t>
  </si>
  <si>
    <t>36.63.74.119</t>
  </si>
  <si>
    <t>Пособия учебно-наглядные для обучения прочим профессиям, кроме печатных</t>
  </si>
  <si>
    <t>Федеральное казенное учреждение "Войсковая часть 45108"</t>
  </si>
  <si>
    <t>5819003660</t>
  </si>
  <si>
    <t>580301001</t>
  </si>
  <si>
    <t>Открытое акционерное общество "Оператор электронного правительства"</t>
  </si>
  <si>
    <t>Оказание услуги по сопровождению подсистемы "Управления взаиморасчетами за оказанную медицинскую услугу" регионального фрагмента единой государственной системы здравоохранения Пензенской области для формирования реестров оказанных услуг в Территориальный фонд обязательного медицинского страхования Пензенской области</t>
  </si>
  <si>
    <t>Оказание услуг по сопровождению подсистемы «Управления взаиморасчетами за оказанную медицинскую услугу» регионального фрагмента единой государственной системы здравоохранения Пензенской области</t>
  </si>
  <si>
    <t>ФЕДЕРАЛЬНОЕ КАЗЕННОЕ УЧРЕЖДЕНИЕ "ВОЙСКОВАЯ ЧАСТЬ 45108"</t>
  </si>
  <si>
    <t>АКЦИОНЕРНОЕ ОБЩЕСТВО "ОПЕРАТОР ЭЛЕКТРОННОГО ПРАВИТЕЛЬСТВА"</t>
  </si>
  <si>
    <t>Поставка и внедрение медицинской информационной системы, обеспечивающей возможность выгрузки реестров счетов за оказанную медицинскую помощь в рамках ОМС для нужд филиала №3 ФГКУ "428 ВГ" Минобороны России</t>
  </si>
  <si>
    <t>ФЕДЕРАЛЬНОЕ ГОСУДАРСТВЕННОЕ КАЗЕННОЕ УЧРЕЖДЕНИЕ "428 ВОЕННЫЙ ГОСПИТАЛЬ" МИНИСТЕРСТВА ОБОРОНЫ РОССИЙСКОЙ ФЕДЕРАЦИИ</t>
  </si>
  <si>
    <t>6452113882</t>
  </si>
  <si>
    <t>645201001</t>
  </si>
  <si>
    <t>"Оператор электронного правительства"</t>
  </si>
  <si>
    <t>Услуги по обновлению ФТМИС (Федеральная типовая медицинская информационная система) для работы в системе ОМС</t>
  </si>
  <si>
    <t>Акционерное общество "Оператор электронного правительства"</t>
  </si>
  <si>
    <t>Выпуск квалифицированных сертификатов ключа проверки электронных подписей для медицинского персонала</t>
  </si>
  <si>
    <t>ГОСУДАРСТВЕННОЕ БЮДЖЕТНОЕ УЧРЕЖДЕНИЕ ЗДРАВООХРАНЕНИЯ "КАМЕНСКАЯ МЕЖРАЙОННАЯ БОЛЬНИЦА"</t>
  </si>
  <si>
    <t>5802101281</t>
  </si>
  <si>
    <t>580201001</t>
  </si>
  <si>
    <t>ГОСУДАРСТВЕННОЕ БЮДЖЕТНОЕ УЧРЕЖДЕНИЕ ЗДРАВООХРАНЕНИЯ "КУЗНЕЦКАЯ МЕЖРАЙОННАЯ СТОМАТОЛОГИЧЕСКАЯ ПОЛИКЛИНИКА"</t>
  </si>
  <si>
    <t>5803007683</t>
  </si>
  <si>
    <t>ГОСУДАРСТВЕННОЕ БЮДЖЕТНОЕ УЧРЕЖДЕНИЕ ЗДРАВООХРАНЕНИЯ "КУЗНЕЦКАЯ МЕЖРАЙОННАЯ ДЕТСКАЯ БОЛЬНИЦА"</t>
  </si>
  <si>
    <t>5803015684</t>
  </si>
  <si>
    <t>Оказание услуг по сопровождению подсистемы "Управление взаиморасчетами за оказанную медицинскую помощь" регионального фрагмента единой государственной информационной системы здравоохранения Пензенской области</t>
  </si>
  <si>
    <t>ГОСУДАРСТВЕННОЕ БЮДЖЕТНОЕ УЧРЕЖДЕНИЕ ЗДРАВООХРАНЕНИЯ "БАШМАКОВСКАЯ РАЙОННАЯ БОЛЬНИЦА"</t>
  </si>
  <si>
    <t>5806002203</t>
  </si>
  <si>
    <t>580601001</t>
  </si>
  <si>
    <t>Оказание услуг по сопровождению подсистемы «Управление взаиморасчетами за оказанную медицинскую помощь» регионального фрагмента ЕГИСЗ Пензенской области во втором полугодии 2015 года, за раб место</t>
  </si>
  <si>
    <t>ГОСУДАРСТВЕННОЕ БЮДЖЕТНОЕ УЧРЕЖДЕНИЕ ЗДРАВООХРАНЕНИЯ "БЕССОНОВСКАЯ РАЙОННАЯ БОЛЬНИЦА"</t>
  </si>
  <si>
    <t>5809012707</t>
  </si>
  <si>
    <t>580901001</t>
  </si>
  <si>
    <t>Оказание услуг по сопровождению подсистемы "Управление взаиморасчетами за оказанную медицинскую помощь" регионального фрагмента ЕГИСЗ Пензенской области в 2016 году</t>
  </si>
  <si>
    <t>Оказание услуг по сопровождению подсистемы «Управление взаиморасчетами за оказанную медицинскую помощь» регионального фрагмента ЕГИСЗ Пензенской области в 2017 году</t>
  </si>
  <si>
    <t>ОАО «Оператор электронного правительства»</t>
  </si>
  <si>
    <t>51</t>
  </si>
  <si>
    <t>ГОСУДАРСТВЕННОЕ БЮДЖЕТНОЕ УЧРЕЖДЕНИЕ ЗДРАВООХРАНЕНИЯ "БЕЛИНСКАЯ РАЙОННАЯ БОЛЬНИЦА"</t>
  </si>
  <si>
    <t>5810001347</t>
  </si>
  <si>
    <t>581001001</t>
  </si>
  <si>
    <t>ГОСУДАРСТВЕННОЕ БЮДЖЕТНОЕ УЧРЕЖДЕНИЕ ЗДРАВООХРАНЕНИЯ "ГОРОДИЩЕНСКАЯ РАЙОННАЯ БОЛЬНИЦА"</t>
  </si>
  <si>
    <t>5812005837</t>
  </si>
  <si>
    <t>581201001</t>
  </si>
  <si>
    <t>Сопровождение подсистемы ЕГИСЗ</t>
  </si>
  <si>
    <t>ГОСУДАРСТВЕННОЕ БЮДЖЕТНОЕ УЧРЕЖДЕНИЕ ЗДРАВООХРАНЕНИЯ "ЗЕМЕТЧИНСКАЯ РАЙОННАЯ БОЛЬНИЦА"</t>
  </si>
  <si>
    <t>5813000895</t>
  </si>
  <si>
    <t>581301001</t>
  </si>
  <si>
    <t>Оказание услуг по выпуску квалифицированных сертификатов ключа проверки электронных подписей для медицинского персонала в рамках реализации регионального проекта «Создание единого цифрового контура в здравоохранении на основе государственной информационной системы в сфере здравоохранения Пензенской области» в 2019 году</t>
  </si>
  <si>
    <t>41</t>
  </si>
  <si>
    <t>60</t>
  </si>
  <si>
    <t>ГОСУДАРСТВЕННОЕ БЮДЖЕТНОЕ УЧРЕЖДЕНИЕ ЗДРАВООХРАНЕНИЯ "КОЛЫШЛЕЙСКАЯ РАЙОННАЯ БОЛЬНИЦА"</t>
  </si>
  <si>
    <t>5817000600</t>
  </si>
  <si>
    <t>581701001</t>
  </si>
  <si>
    <t>Оказание услуг по сопровождению подсистемы "Управление взаиморасчетами за оказанную медицинскую помощь" регионального фрагмента ЕГИСЗ Пензенской области во втором полугодии 2015года</t>
  </si>
  <si>
    <t>ГОСУДАРСТВЕННОЕ БЮДЖЕТНОЕ УЧРЕЖДЕНИЕ ЗДРАВООХРАНЕНИЯ "ПЕНЗЕНСКАЯ РАЙОННАЯ БОЛЬНИЦА"</t>
  </si>
  <si>
    <t>5818003709</t>
  </si>
  <si>
    <t>581801001</t>
  </si>
  <si>
    <t>Оказание услуг по сопровождению подсистемы «Управление
взаиморасчетами за оказанную медицинскую помощь» регионального фрагмента ЕГИСЗ
Пензенской области для нужд ГБУЗ «Пензенская РБ» в 2017г.</t>
  </si>
  <si>
    <t>АО "Оператор электронного правительства"</t>
  </si>
  <si>
    <t>Оказание услуг по сопровождению подсистемы "Управление взаимозачетами за оказанную медицинскую помощь" регионального фрагмента ЕГИСЗ Пензенской области для нужд ГБУЗ "Пензенская РБ"</t>
  </si>
  <si>
    <t>государственное бюджетное учреждение здравоохранения "Пензенская районная больница"</t>
  </si>
  <si>
    <t>ГОСУДАРСТВЕННОЕ БЮДЖЕТНОЕ УЧРЕЖДЕНИЕ ЗДРАВООХРАНЕНИЯ "КУЗНЕЦКАЯ МЕЖРАЙОННАЯ БОЛЬНИЦА"</t>
  </si>
  <si>
    <t>5819001736</t>
  </si>
  <si>
    <t>Оказание услуг по выпуску квалифицированных сертификатов ключа проверки электронных подписей для медицинского персонала в рамках реализации регионального проекта "Создание единого цифрового контура в здравоохранении на основе государственной информационной системы в сфере здравоохранения Пензенской области" в 2019 году.</t>
  </si>
  <si>
    <t>ГОСУДАРСТВЕННОЕ БЮДЖЕТНОЕ УЧРЕЖДЕНИЕ ЗДРАВООХРАНЕНИЯ "ЛОПАТИНСКАЯ УЧАСТКОВАЯ БОЛЬНИЦА"</t>
  </si>
  <si>
    <t>5820001145</t>
  </si>
  <si>
    <t>582001001</t>
  </si>
  <si>
    <t>ГОСУДАРСТВЕННОЕ БЮДЖЕТНОЕ УЧРЕЖДЕНИЕ ЗДРАВООХРАНЕНИЯ "ЛУНИНСКАЯ РАЙОННАЯ БОЛЬНИЦА"</t>
  </si>
  <si>
    <t>5821001123</t>
  </si>
  <si>
    <t>582101001</t>
  </si>
  <si>
    <t>Оказание услуг по сопровождению подсистемы «Управление взаиморасчетами за оказанную медицинскую помощь» регионального фрагмента единой государственной информационной системы здравоохранения Пензенской области</t>
  </si>
  <si>
    <t>ГОСУДАРСТВЕННОЕ БЮДЖЕТНОЕ УЧРЕЖДЕНИЕ ЗДРАВООХРАНЕНИЯ "МОКШАНСКАЯ РАЙОННАЯ БОЛЬНИЦА"</t>
  </si>
  <si>
    <t>5823004088</t>
  </si>
  <si>
    <t>582301001</t>
  </si>
  <si>
    <t>Оказания услуг по сопровождению подсистемы «Управление взаиморасчетами за оказанную медицинскую помощь» регионального фрагмента единой государственной информационной системы здравоохранения Пензенской области (1 р.м.)</t>
  </si>
  <si>
    <t>55</t>
  </si>
  <si>
    <t>ГОСУДАРСТВЕННОЕ БЮДЖЕТНОЕ УЧРЕЖДЕНИЕ ЗДРАВООХРАНЕНИЯ "НИКОЛЬСКАЯ РАЙОННАЯ БОЛЬНИЦА"</t>
  </si>
  <si>
    <t>5826100150</t>
  </si>
  <si>
    <t>582601001</t>
  </si>
  <si>
    <t>Оказание услуг по сопровождению подсистемы " Управление взаиморвсчетами за оказанную медицинскую помощь" регионального фрагмента единой государственной информационной системы здравоохранения Пензенской области в 2016 году</t>
  </si>
  <si>
    <t>ГОСУДАРСТВЕННОЕ БЮДЖЕТНОЕ УЧРЕЖДЕНИЕ ЗДРАВООХРАНЕНИЯ "НИЖНЕЛОМОВСКАЯ МЕЖРАЙОННАЯ БОЛЬНИЦА"</t>
  </si>
  <si>
    <t>5827001659</t>
  </si>
  <si>
    <t>582701001</t>
  </si>
  <si>
    <t>159</t>
  </si>
  <si>
    <t>ГОСУДАРСТВЕННОЕ БЮДЖЕТНОЕ УЧРЕЖДЕНИЕ ЗДРАВООХРАНЕНИЯ "СЕРДОБСКАЯ МЕЖРАЙОННАЯ БОЛЬНИЦА ИМ. А.И. НАСТИНА"</t>
  </si>
  <si>
    <t>5830000535</t>
  </si>
  <si>
    <t>580501001</t>
  </si>
  <si>
    <t>ГОСУДАРСТВЕННОЕ БЮДЖЕТНОЕ УЧРЕЖДЕНИЕ ЗДРАВООХРАНЕНИЯ "ТАМАЛИНСКАЯ УЧАСТКОВАЯ БОЛЬНИЦА"</t>
  </si>
  <si>
    <t>5832000604</t>
  </si>
  <si>
    <t>583201001</t>
  </si>
  <si>
    <t>Оказание услуг по сопровождению подсистемы «Управление взаиморасчетами за оказанную медицинскую помощь» регионального фрагмента ЕГИСЗ Пензенской области во втором полугодии 2015 года</t>
  </si>
  <si>
    <t>ГОСУДАРСТВЕННОЕ БЮДЖЕТНОЕ УЧРЕЖДЕНИЕ ЗДРАВООХРАНЕНИЯ "ПЕНЗЕНСКАЯ ГОРОДСКАЯ КЛИНИЧЕСКАЯ БОЛЬНИЦА № 4"</t>
  </si>
  <si>
    <t>5834011030</t>
  </si>
  <si>
    <t>Оказание услуг по сопровождению подсистемы Управление взаиморасчетами за оказанную медицинскую помощь регионального фрагмента ЕГИСЗ Пензенской области в 2016 году</t>
  </si>
  <si>
    <t>государственное бюджетное учреждение здравоохранения "Клиническая больница № 4"</t>
  </si>
  <si>
    <t>ГОСУДАРСТВЕННОЕ БЮДЖЕТНОЕ УЧРЕЖДЕНИЕ ЗДРАВООХРАНЕНИЯ "КЛИНИЧЕСКАЯ БОЛЬНИЦА № 4"</t>
  </si>
  <si>
    <t>Оказание услуг по сопровождению подсистемы «Управление взаиморасчетами за оказанную медицинскую помощь» регионального фрагмента ЕГИСЗ Пензенской области</t>
  </si>
  <si>
    <t>ГОСУДАРСТВЕННОЕ БЮДЖЕТНОЕ УЧРЕЖДЕНИЕ ЗДРАВООХРАНЕНИЯ "ПЕНЗЕНСКИЙ ОБЛАСТНОЙ ГОСПИТАЛЬ ДЛЯ ВЕТЕРАНОВ ВОЙН"</t>
  </si>
  <si>
    <t>5834011915</t>
  </si>
  <si>
    <t>583501001</t>
  </si>
  <si>
    <t>37</t>
  </si>
  <si>
    <t>Оказание услуг по техническому обслуживанию подключения к региональной инфраструктуре электронного Правительства Пензенской области (РИЭП) и системе межведомственного электронного взаимодействия (СМЭВ).</t>
  </si>
  <si>
    <t>ТЕРРИТОРИАЛЬНЫЙ ФОНД ОБЯЗАТЕЛЬНОГО МЕДИЦИНСКОГО СТРАХОВАНИЯ ПЕНЗЕНСКОЙ ОБЛАСТИ</t>
  </si>
  <si>
    <t>5835004660</t>
  </si>
  <si>
    <t>Услуги по техническому обслуживанию подключения к региональной инфраструктуре электронного Правительства Пензенской области (РИЭП) и системе межведомственного электронного взаимодействия (СМЭВ)</t>
  </si>
  <si>
    <t>ГОСУДАРСТВЕННОЕ БЮДЖЕТНОЕ УЧРЕЖДЕНИЕ ЗДРАВООХРАНЕНИЯ "КЛИНИЧЕСКАЯ БОЛЬНИЦА № 5"</t>
  </si>
  <si>
    <t>5835034753</t>
  </si>
  <si>
    <t>ГОСУДАРСТВЕННОЕ БЮДЖЕТНОЕ УЧРЕЖДЕНИЕ ЗДРАВООХРАНЕНИЯ "ОБЛАСТНАЯ НАРКОЛОГИЧЕСКАЯ БОЛЬНИЦА"</t>
  </si>
  <si>
    <t>5835040860</t>
  </si>
  <si>
    <t>оказание услуг по сопровождению подсистемы «Управление взаиморасчетами за оказанную медицинскую помощь» регионального фрагмента единой государственной информационной системы здравоохранения Пензенской области 1 раб. место</t>
  </si>
  <si>
    <t>ГОСУДАРСТВЕННОЕ БЮДЖЕТНОЕ УЧРЕЖДЕНИЕ ЗДРАВООХРАНЕНИЯ "ГОРОДСКАЯ ДЕТСКАЯ ПОЛИКЛИНИКА"</t>
  </si>
  <si>
    <t>5835064204</t>
  </si>
  <si>
    <t>ОКАЗАНИЕ УСЛУГ ПО СОПРОВОЖДЕНИЮ ПОДСИСТЕМЫ УПРАВЛЕНИЕ ВЗАИМОРАСЧЕТАМИ ЗА ОКАЗАННУЮ МЕДИЦИНСКУЮ ПОМОЩЬ РЕГИОНАЛЬНОГО ФРАГМЕНТА ЕДИНОЙ ГОСУДАРСТВЕННОЙ ИНФОРМАЦИОННОЙ СИСТЕМЫ ЗДРАВООХРАНЕНИЯ ПЕНЗЕНСКОЙ ОБЛАСТИ</t>
  </si>
  <si>
    <t>Оказание услуг по интеграции медицинской информационной системы и системы мониторинга проведения медицинских осмотров несовершеннолетних, в том числе при поступлении в образовательные учреждения и в период обучения в них</t>
  </si>
  <si>
    <t>ГОСУДАРСТВЕННОЕ БЮДЖЕТНОЕ УЧРЕЖДЕНИЕ ЗДРАВООХРАНЕНИЯ "ПЕНЗЕНСКИЙ ОБЛАСТНОЙ ЦЕНТР МЕДИЦИНСКОЙ ПРОФИЛАКТИКИ"</t>
  </si>
  <si>
    <t>5835108606</t>
  </si>
  <si>
    <t>ГОСУДАРСТВЕННОЕ БЮДЖЕТНОЕ  УЧРЕЖДЕНИЕ ЗДРАВООХРАНЕНИЯ "ПЕНЗЕНСКАЯ ОБЛАСТНАЯ ДЕТСКАЯ КЛИНИЧЕСКАЯ БОЛЬНИЦА ИМ. Н.Ф. ФИЛАТОВА"</t>
  </si>
  <si>
    <t>5836011734</t>
  </si>
  <si>
    <t>Оказание услуг по технической поддержке информационной системы "Электронный социальный регистр населения Пензенской области" Министерства труда, социальной защиты и демографии Пензенской области и органов социальной защиты населения Пензенской области</t>
  </si>
  <si>
    <t>МИНИСТЕРСТВО ТРУДА, СОЦИАЛЬНОЙ ЗАЩИТЫ И ДЕМОГРАФИИ ПЕНЗЕНСКОЙ ОБЛАСТИ</t>
  </si>
  <si>
    <t>5836013499</t>
  </si>
  <si>
    <t>Оказание услуг по технической поддержке информационной системы "Электронный социальный регистр населения Пензенской области" Министерства труда, социальной защиты и демографии Пензенской области и органов защиты населения в Пензенской области</t>
  </si>
  <si>
    <t>Техническое сопровождение системы</t>
  </si>
  <si>
    <t>Услуги по сопровождению подсистемы "Управление взаиморасчетами за оказанную медицинскую помощь" регионального фрагмента Единой государственной информационной системы здравоохранения Пензенской области</t>
  </si>
  <si>
    <t>М</t>
  </si>
  <si>
    <t>ГОСУДАРСТВЕННОЕ БЮДЖЕТНОЕ УЧРЕЖДЕНИЕ ЗДРАВООХРАНЕНИЯ "ПЕНЗЕНСКИЙ ГОРОДСКОЙ РОДИЛЬНЫЙ ДОМ"</t>
  </si>
  <si>
    <t>5836200160</t>
  </si>
  <si>
    <t>121</t>
  </si>
  <si>
    <t>ГОСУДАРСТВЕННОЕ БЮДЖЕТНОЕ УЧРЕЖДЕНИЕ ЗДРАВООХРАНЕНИЯ "ГОРОДСКАЯ ПОЛИКЛИНИКА"</t>
  </si>
  <si>
    <t>5836200690</t>
  </si>
  <si>
    <t>ГОСУДАРСТВЕННОЕ БЮДЖЕТНОЕ УЧРЕЖДЕНИЕ ЗДРАВООХРАНЕНИЯ "ОБЛАСТНОЙ ВРАЧЕБНО-ФИЗКУЛЬТУРНЫЙ ДИСПАНСЕР"</t>
  </si>
  <si>
    <t>5836680615</t>
  </si>
  <si>
    <t>68</t>
  </si>
  <si>
    <t>ГОСУДАРСТВЕННОЕ БЮДЖЕТНОЕ УЧРЕЖДЕНИЕ ЗДРАВООХРАНЕНИЯ "ПЕНЗЕНСКАЯ ОБЛАСТНАЯ ТУБЕРКУЛЕЗНАЯ БОЛЬНИЦА"</t>
  </si>
  <si>
    <t>5837004708</t>
  </si>
  <si>
    <t>ГОСУДАРСТВЕННОЕ БЮДЖЕТНОЕ УЧРЕЖДЕНИЕ ЗДРАВООХРАНЕНИЯ "ОБЛАСТНАЯ ПСИХИАТРИЧЕСКАЯ БОЛЬНИЦА ИМ. К.Р. ЕВГРАФОВА"</t>
  </si>
  <si>
    <t>5837007970</t>
  </si>
  <si>
    <t>оказание услуг по сопровождению подсистемы " Управление взаиморасчетами за оказанную медицинскую помощь" регионального фрагмента единой государственной информационной системы здравоохранения Пензенской области</t>
  </si>
  <si>
    <t>ГОСУДАРСТВЕННОЕ БЮДЖЕТНОЕ УЧРЕЖДЕНИЕ ЗДРАВООХРАНЕНИЯ "ПЕНЗЕНСКАЯ ОБЛАСТНАЯ ОФТАЛЬМОЛОГИЧЕСКАЯ БОЛЬНИЦА"</t>
  </si>
  <si>
    <t>5837008558</t>
  </si>
  <si>
    <t>ОКАЗАНИЕ УСЛУГ ПО СОПРОВОЖДЕНИЮ ПОДСИСТЕМЫ
«УПРАВЛЕНИЕ ВЗАИМОРАСЧЕТАМИ ЗА ОКАЗАННУЮ МЕДИЦИНСКУЮ ПОМОЩЬ» РЕГИОНАЛЬНОГО
ФРАГМЕНТА ЕДИНОЙ ГОСУДАРСТВЕННОЙ ИНФОРМАЦИОННОЙ СИСТЕМЫ ЗДРАВООХРАНЕНИЯ
ПЕНЗЕНСКОЙ ОБЛАСТИ</t>
  </si>
  <si>
    <t>58.29.31.000</t>
  </si>
  <si>
    <t>Обеспечение программное системное для загрузки</t>
  </si>
  <si>
    <t>Открытое акционерное общество «Оператор электронного правительства»</t>
  </si>
  <si>
    <t>14</t>
  </si>
  <si>
    <t>104</t>
  </si>
  <si>
    <t>ГОСУДАРСТВЕННОЕ БЮДЖЕТНОЕ УЧРЕЖДЕНИЕ ЗДРАВООХРАНЕНИЯ "ПЕНЗЕНСКИЙ ОБЛАСТНОЙ КЛИНИЧЕСКИЙ ЦЕНТР СПЕЦИАЛИЗИРОВАННЫХ ВИДОВ МЕДИЦИНСКОЙ ПОМОЩИ"</t>
  </si>
  <si>
    <t>5837027215</t>
  </si>
  <si>
    <t>ГОСУДАРСТВЕННОЕ АВТОНОМНОЕ УЧРЕЖДЕНИЕ ЯРОСЛАВСКОЙ ОБЛАСТИ "МНОГОФУНКЦИОНАЛЬНЫЙ ЦЕНТР ПРЕДОСТАВЛЕНИЯ ГОСУДАРСТВЕННЫХ И МУНИЦИПАЛЬНЫХ УСЛУГ"</t>
  </si>
  <si>
    <t>7604157656</t>
  </si>
  <si>
    <t>760601001</t>
  </si>
  <si>
    <t>Оказание услуг по изготовлению ключей электронно-цифровых подписей.</t>
  </si>
  <si>
    <t>АДМИНИСТРАЦИЯ НИКОЛЬСКОГО РАЙОНА ПЕНЗЕНСКОЙ ОБЛАСТИ</t>
  </si>
  <si>
    <t>5826102083</t>
  </si>
  <si>
    <t>Оказание услуг по выпуску квалифицированных сертификатов ключа проверки электронных подписей для медицинского персонала в рамках реализации регионального проекта «Создание единого цифрового контура в здравоохранении на основе государственной информационной системы в сфере здравоохранения Пензенской области» 
в 2019 году</t>
  </si>
  <si>
    <t>ГОСУДАРСТВЕННОЕ БЮДЖЕТНОЕ УЧРЕЖДЕНИЕ ЗДРАВООХРАНЕНИЯ "ШЕМЫШЕЙСКАЯ УЧАСТКОВАЯ БОЛЬНИЦА"</t>
  </si>
  <si>
    <t>5833000149</t>
  </si>
  <si>
    <t>583301001</t>
  </si>
  <si>
    <t>Оказание услуг удостоверяющего центра  по изготовлению сертификатов ЭЦП для работы на Портале ФСС</t>
  </si>
  <si>
    <t>МУНИЦИПАЛЬНОЕ КАЗЕННОЕ УЧРЕЖДЕНИЕ "ЦЕНТРАЛИЗОВАННАЯ БУХГАЛТЕРИЯ УЧРЕЖДЕНИЙ ОБРАЗОВАНИЯ БАЛАКОВСКОГО МУНИЦИПАЛЬНОГО РАЙОНА САРАТОВСКОЙ ОБЛАСТИ"</t>
  </si>
  <si>
    <t>6439062967</t>
  </si>
  <si>
    <t>643901001</t>
  </si>
  <si>
    <t>Оказание услуг по технической поддержке средств криптографической защиты информации (СКЗИ) администрации г.Рязани</t>
  </si>
  <si>
    <t>администрация города Рязани</t>
  </si>
  <si>
    <t>6227000292</t>
  </si>
  <si>
    <t>Общество с ограниченной ответственностью «АЛМАЗ»</t>
  </si>
  <si>
    <t>6234052929</t>
  </si>
  <si>
    <t>Услуги по техническому сопровождению информационных систем ТФОМС</t>
  </si>
  <si>
    <t>Территориальный фонд обязательного медицинского страхования Рязанской области</t>
  </si>
  <si>
    <t>6229005200</t>
  </si>
  <si>
    <t>"АЛМАЗ"</t>
  </si>
  <si>
    <t>Сопровождение систем "ТМ:Регистратура".</t>
  </si>
  <si>
    <t>Государственное бюджетное учреждение Рязанской области "Городская клиническая больница № 5"</t>
  </si>
  <si>
    <t>6229019299</t>
  </si>
  <si>
    <t>622901001</t>
  </si>
  <si>
    <t>Общество с ограниченной ответственностью "АЛМАЗ"</t>
  </si>
  <si>
    <t>Оказание услуг по сервисному сопровождению медицинской информационной системы «ТМ:Регистратура» и обеспечению он-лайн доступа к сервису записи в сети интернет для ГБУ РО «Городская поликлиника № 2»</t>
  </si>
  <si>
    <t>Государственное бюджетное учреждение Рязанской области "Городская поликлиника № 2"</t>
  </si>
  <si>
    <t>6228022468</t>
  </si>
  <si>
    <t>Выполнение работ по техническому сопровождению программы «Лечебно-профилактические учреждения – Льгота» для ГБУ РО «Городская поликлиника № 2»</t>
  </si>
  <si>
    <t>Услуга по сервисному  сопровождению медицинской информационной системы «ТМ: МИС» и  обеспечению он-лайн доступа к сервису записи в сети Интернет</t>
  </si>
  <si>
    <t>Государственное бюджетное учреждение Рязанской области "Городская клиническая больница № 10"</t>
  </si>
  <si>
    <t>6229018295</t>
  </si>
  <si>
    <t>Общество с ограниченной ответственностью"Алмаз"</t>
  </si>
  <si>
    <t>Оказание услуг по сервисному сопровождению медицинской информационной системы «ТМ:Регистратура» и обеспечению он-лайн доступа к сервису записи в сети интернет</t>
  </si>
  <si>
    <t>ГОСУДАРСТВЕННОЕ БЮДЖЕТНОЕ УЧРЕЖДЕНИЕ РЯЗАНСКОЙ ОБЛАСТИ "ГОРОДСКАЯ ПОЛИКЛИНИКА № 2"</t>
  </si>
  <si>
    <t>ОБЩЕСТВО С ОГРАНИЧЕННОЙ ОТВЕТСТВЕННОСТЬЮ "АЛМАЗ"</t>
  </si>
  <si>
    <t>Приобретение информационной системы для нужд МКУ "ЦАХО"</t>
  </si>
  <si>
    <t>Муниципальное казенное учреждение "Центр административно-хозяйственного обеспечения"</t>
  </si>
  <si>
    <t>6514009122</t>
  </si>
  <si>
    <t>651401001</t>
  </si>
  <si>
    <t>Общество с ограниченной ответственностью "Алмаз"</t>
  </si>
  <si>
    <t>оптический панкратический прицел 5.5-22х50 ZeroStop, сетка Mmil-R с крепежной планкой для прицела в рамках государственного оборонного заказа в целях обеспечения государственной программы вооружения</t>
  </si>
  <si>
    <t>26.70.24.000</t>
  </si>
  <si>
    <t>Части и принадлежности биноклей, монокуляров и прочих оптических телескопов, прочих астрономических приборов и оптических микроскопов</t>
  </si>
  <si>
    <t>УПРАВЛЕНИЕ ФЕДЕРАЛЬНОЙ СЛУЖБЫ БЕЗОПАСНОСТИ РОССИЙСКОЙ ФЕДЕРАЦИИ ПО РЯЗАНСКОЙ ОБЛАСТИ</t>
  </si>
  <si>
    <t>6231024930</t>
  </si>
  <si>
    <t>Приобретение программного обеспечения</t>
  </si>
  <si>
    <t>ФЕДЕРАЛЬНОЕ КАЗЕННОЕ УЧРЕЖДЕНИЕ "ГЛАВНОЕ БЮРО МЕДИКО-СОЦИАЛЬНОЙ ЭКСПЕРТИЗЫ ПО РЯЗАНСКОЙ ОБЛАСТИ" МИНИСТЕРСТВА ТРУДА И СОЦИАЛЬНОЙ ЗАЩИТЫ РОССИЙСКОЙ ФЕДЕРАЦИИ</t>
  </si>
  <si>
    <t>6234010990</t>
  </si>
  <si>
    <t>Работы по аттестации рабочих и учебных мест в информационной системе Система обеспечения вызова экстренных оперативных служб по единому номеру 112 Ростовской области</t>
  </si>
  <si>
    <t>62.02.20.120</t>
  </si>
  <si>
    <t>Услуги по обследованию и экспертизе компьютерных систем</t>
  </si>
  <si>
    <t>ДЕПАРТАМЕНТ ПО ПРЕДУПРЕЖДЕНИЮ И ЛИКВИДАЦИИ ЧРЕЗВЫЧАЙНЫХ СИТУАЦИЙ РОСТОВСКОЙ ОБЛАСТИ</t>
  </si>
  <si>
    <t>6165119111</t>
  </si>
  <si>
    <t>616501001</t>
  </si>
  <si>
    <t>Оказание услуг по обслуживанию средств криптографической защиты информации</t>
  </si>
  <si>
    <t>ГОСУДАРСТВЕННОЕ БЮДЖЕТНОЕ УЧРЕЖДЕНИЕ РЯЗАНСКОЙ ОБЛАСТИ "ЕРМИШИНСКАЯ ЦЕНТРАЛЬНАЯ РАЙОННАЯ БОЛЬНИЦА"</t>
  </si>
  <si>
    <t>6201001044</t>
  </si>
  <si>
    <t>620101001</t>
  </si>
  <si>
    <t>Оказание услуг по провождению медицинской информационной системы "ТМ:МИС"</t>
  </si>
  <si>
    <t>Оказание услуг по сопровождению программного комплекса  «ТрастМед»</t>
  </si>
  <si>
    <t>Оказание услуг по сопровождению программного комплекса "ТрастМед"</t>
  </si>
  <si>
    <t>ГОСУДАРСТВЕННОЕ БЮДЖЕТНОЕ УЧРЕЖДЕНИЕ РЯЗАНСКОЙ ОБЛАСТИ "КАДОМСКАЯ ЦЕНТРАЛЬНАЯ РАЙОННАЯ БОЛЬНИЦА"</t>
  </si>
  <si>
    <t>6203000670</t>
  </si>
  <si>
    <t>620301001</t>
  </si>
  <si>
    <t>услуги по сервисному сопровождению медицинской информационной системы «ТМ:МИС»</t>
  </si>
  <si>
    <t>ГОСУДАРСТВЕННОЕ БЮДЖЕТНОЕ УЧРЕЖДЕНИЕ РЯЗАНСКОЙ ОБЛАСТИ "КОРАБЛИНСКАЯ ЦЕНТРАЛЬНАЯ РАЙОННАЯ БОЛЬНИЦА"</t>
  </si>
  <si>
    <t>6206010719</t>
  </si>
  <si>
    <t>620601001</t>
  </si>
  <si>
    <t>сопровождение программного комплекса "ТрастМед"</t>
  </si>
  <si>
    <t>обслуживание средств криптографической защиты информации</t>
  </si>
  <si>
    <t>Обеспечение программное ТМ-Регистратура</t>
  </si>
  <si>
    <t>Государственное бюджетное учреждение Рязанской области "Новомичуринская центральная районная больница"</t>
  </si>
  <si>
    <t>6211001808</t>
  </si>
  <si>
    <t>621101001</t>
  </si>
  <si>
    <t>ГОСУДАРСТВЕННОЕ БЮДЖЕТНОЕ УЧРЕЖДЕНИЕ РЯЗАНСКОЙ ОБЛАСТИ "НОВОМИЧУРИНСКАЯ ЦЕНТРАЛЬНАЯ РАЙОННАЯ БОЛЬНИЦА"</t>
  </si>
  <si>
    <t>Услуги по сопровождению программного комплекса  «ТрастМед»</t>
  </si>
  <si>
    <t>ГОСУДАРСТВЕННОЕ БЮДЖЕТНОЕ УЧРЕЖДЕНИЕ РЯЗАНСКОЙ ОБЛАСТИ "САПОЖКОВСКАЯ ЦЕНТРАЛЬНАЯ РАЙОННАЯ БОЛЬНИЦА"</t>
  </si>
  <si>
    <t>6216000685</t>
  </si>
  <si>
    <t>621601001</t>
  </si>
  <si>
    <t>Услуги по администрированию и обслуживанию технических средств, общесистемного программного обеспечения и средств защиты информации телекоммуникационной инфраструктуры здравоохранения Рязанской области»</t>
  </si>
  <si>
    <t>Оказание услуг по сопровождению программного комплекса 
«ТрастМед»</t>
  </si>
  <si>
    <t>ГОСУДАРСТВЕННОЕ БЮДЖЕТНОЕ УЧРЕЖДЕНИЕ РЯЗАНСКОЙ ОБЛАСТИ "СПАССКАЯ ЦЕНТРАЛЬНАЯ РАЙОННАЯ БОЛЬНИЦА"</t>
  </si>
  <si>
    <t>6220003720</t>
  </si>
  <si>
    <t>622001001</t>
  </si>
  <si>
    <t>Услуги по сопровождению программного комплекса "ТрастМед"</t>
  </si>
  <si>
    <t>ГОСУДАРСТВЕННОЕ БЮДЖЕТНОЕ УЧРЕЖДЕНИЕ РЯЗАНСКОЙ ОБЛАСТИ "УХОЛОВСКАЯ ЦЕНТРАЛЬНАЯ РАЙОННАЯ БОЛЬНИЦА"</t>
  </si>
  <si>
    <t>6222000235</t>
  </si>
  <si>
    <t>622201001</t>
  </si>
  <si>
    <t>Оказание услуг по техническому сопровождению и технической поддержке СКЗИ VipNet</t>
  </si>
  <si>
    <t>61.90.10.140</t>
  </si>
  <si>
    <t>Услуги по предоставлению телефонной связи и доступа к информационно-коммуникационной сети Интернет в общественных зданиях</t>
  </si>
  <si>
    <t>ГОСУДАРСТВЕННОЕ БЮДЖЕТНОЕ УЧРЕЖДЕНИЕ РЯЗАНСКОЙ ОБЛАСТИ "ЧУЧКОВСКАЯ ЦЕНТРАЛЬНАЯ РАЙОННАЯ БОЛЬНИЦА"</t>
  </si>
  <si>
    <t>6223000502</t>
  </si>
  <si>
    <t>622301001</t>
  </si>
  <si>
    <t>Оказание услуг по сопровождению программного комплекса «ТрастМед»</t>
  </si>
  <si>
    <t>Оказание услуги по сопровождению медицинской информационной системы "ТМ:МИС" (модули "Поликлиника", "Регистратура", "Стационар") ГБУ РО "Шацкая ЦРБ"</t>
  </si>
  <si>
    <t>ГОСУДАРСТВЕННОЕ БЮДЖЕТНОЕ УЧРЕЖДЕНИЕ РЯЗАНСКОЙ ОБЛАСТИ  "ШАЦКАЯ ЦЕНТРАЛЬНАЯ РАЙОННАЯ БОЛЬНИЦА"</t>
  </si>
  <si>
    <t>6224000978</t>
  </si>
  <si>
    <t>622401001</t>
  </si>
  <si>
    <t>Государственное бюджетное учреждение Рязанской области "Шиловская центральная районная больница"</t>
  </si>
  <si>
    <t>6225002470</t>
  </si>
  <si>
    <t>622501001</t>
  </si>
  <si>
    <t>Услуга по сопровождению программного комплекса "ТрастМед"</t>
  </si>
  <si>
    <t>ГОСУДАРСТВЕННОЕ БЮДЖЕТНОЕ УЧРЕЖДЕНИЕ РЯЗАНСКОЙ ОБЛАСТИ  "ШИЛОВСКАЯ ЦЕНТРАЛЬНАЯ РАЙОННАЯ БОЛЬНИЦА"</t>
  </si>
  <si>
    <t>Государственное бюджетное учреждение Рязанской области "Касимовская центральная районная больница"</t>
  </si>
  <si>
    <t>6226001871</t>
  </si>
  <si>
    <t>622601001</t>
  </si>
  <si>
    <t>ГОСУДАРСТВЕННОЕ БЮДЖЕТНОЕ УЧРЕЖДЕНИЕ РЯЗАНСКОЙ ОБЛАСТИ "КАСИМОВСКАЯ ЦЕНТРАЛЬНАЯ РАЙОННАЯ БОЛЬНИЦА"</t>
  </si>
  <si>
    <t>Оказание услуг по сервисному сопровождению медицинской информационной системы «ТМ:Регистратура» и обеспечению он-лайн доступа к сервису записи в сети интернет  в соответствии с Техническим заданием.</t>
  </si>
  <si>
    <t>ГОСУДАРСТВЕННОЕ БЮДЖЕТНОЕ УЧРЕЖДЕНИЕ РЯЗАНСКОЙ ОБЛАСТИ "ГОРОДСКАЯ БОЛЬНИЦА №6"</t>
  </si>
  <si>
    <t>6228013897</t>
  </si>
  <si>
    <t>Оказание услуг по сопровождению программного комплекса "Трастмед"</t>
  </si>
  <si>
    <t>оказание услуг по сопровождению программного комплекса «ТрастМед»</t>
  </si>
  <si>
    <t>ГОСУДАРСТВЕННОЕ БЮДЖЕТНОЕ УЧРЕЖДЕНИЕ РЯЗАНСКОЙ ОБЛАСТИ "ГОРОДСКАЯ ПОЛИКЛИНИКА №6"</t>
  </si>
  <si>
    <t>623001001</t>
  </si>
  <si>
    <t>Оказание услуг по сопровождению ранее установленного программного комплекса «ТрастМед»  для нужд ГБУ РО «Городская поликлиника № 2»</t>
  </si>
  <si>
    <t>Оказание услуг по техническому сопровождению СПО «ЛПУ-Льгота»  в рамках закона Рязанской области от 24.04.2008 № 49-ОЗ «О лекарственном обеспечении населения Рязанской области» для нужд ГБУ РО «Городская поликлиника №2»</t>
  </si>
  <si>
    <t>Оказание услуг по модернизации информационной системы "Экспертиза счетов обязательного медицинского страхования"</t>
  </si>
  <si>
    <t>ТЕРРИТОРИАЛЬНЫЙ ФОНД ОБЯЗАТЕЛЬНОГО МЕДИЦИНСКОГО СТРАХОВАНИЯ РЯЗАНСКОЙ ОБЛАСТИ</t>
  </si>
  <si>
    <t>Услуги по предоставлению неисключительного права использования информационной системы "Экспертиза счетов ОМС. Web" на условиях простой (неисключительной) лицензии для нужд ТФОМС Рязанской области приобрет</t>
  </si>
  <si>
    <t>Услуга по сервисному сопровождению медицинской информационной системы "ТМ:МИС" и обеспечению он-лайн доступа к сервису записи в сети Интернет</t>
  </si>
  <si>
    <t>ГОСУДАРСТВЕННОЕ БЮДЖЕТНОЕ УЧРЕЖДЕНИЕ РЯЗАНСКОЙ ОБЛАСТИ "ГОРОДСКАЯ КЛИНИЧЕСКАЯ БОЛЬНИЦА № 10"</t>
  </si>
  <si>
    <t>ГОСУДАРСТВЕННОЕ БЮДЖЕТНОЕ УЧРЕЖДЕНИЕ РЯЗАНСКОЙ ОБЛАСТИ "ПОЛИКЛИНИКА ЗАВОДА "КРАСНОЕ ЗНАМЯ"</t>
  </si>
  <si>
    <t>6229018746</t>
  </si>
  <si>
    <t>Услуги по сопровождению программного комплекса «ТрастМед»</t>
  </si>
  <si>
    <t>Услуги по защите информации</t>
  </si>
  <si>
    <t>ГОСУДАРСТВЕННОЕ БЮДЖЕТНОЕ УЧРЕЖДЕНИЕ РЯЗАНСКОЙ ОБЛАСТИ "ГОРОДСКАЯ КЛИНИЧЕСКАЯ БОЛЬНИЦА № 5"</t>
  </si>
  <si>
    <t>Услуги по сервисному сопровождению медицинской информационной системы</t>
  </si>
  <si>
    <t>ГОСУДАРСТВЕННОЕ БЮДЖЕТНОЕ УЧРЕЖДЕНИЕ РЯЗАНСКОЙ ОБЛАСТИ "ГОРОДСКАЯ КЛИНИЧЕСКАЯ БОЛЬНИЦА №11"</t>
  </si>
  <si>
    <t>6230001056</t>
  </si>
  <si>
    <t>Оказание услуг по сопровождению программного комплекса «ТрастМед» для нужд Государственного бюджетного учреждения Рязанской области «Городская клиническая больница № 11»</t>
  </si>
  <si>
    <t>Сопровождению СКЗИ И ТМ «Регистратура»</t>
  </si>
  <si>
    <t>Государственное бюджетное учреждение Рязанской области "Городская детская поликлиника № 2"</t>
  </si>
  <si>
    <t>6230010830</t>
  </si>
  <si>
    <t>Оказание   услуг по сопровождению программного комплекса «ТрастМед» на 2016 год для нужд ГБУ РО  «Городская детская поликлиника № 2»</t>
  </si>
  <si>
    <t>ГОСУДАРСТВЕННОЕ БЮДЖЕТНОЕ УЧРЕЖДЕНИЕ РЯЗАНСКОЙ ОБЛАСТИ "ГОРОДСКАЯ ДЕТСКАЯ ПОЛИКЛИНИКА № 2"</t>
  </si>
  <si>
    <t>ГОСУДАРСТВЕННОЕ БЮДЖЕТНОЕ УЧРЕЖДЕНИЕ РЯЗАНСКОЙ ОБЛАСТИ ОБЛАСТНОЙ КЛИНИЧЕСКИЙ ПРОТИВОТУБЕРКУЛЕЗНЫЙ ДИСПАНСЕР</t>
  </si>
  <si>
    <t>6230015147</t>
  </si>
  <si>
    <t>Государственное бюджетное учреждение Рязанской области "Городская детская поликлиника № 7"</t>
  </si>
  <si>
    <t>6230019550</t>
  </si>
  <si>
    <t>ООО "Алмаз"</t>
  </si>
  <si>
    <t>Государственное бюджетное учреждение Рязанской области "Городская детская поликлиника  № 7"</t>
  </si>
  <si>
    <t>Оказание услуг по комплексному сопровождения программного комплекса "ТрастМед"</t>
  </si>
  <si>
    <t>ГОСУДАРСТВЕННОЕ БЮДЖЕТНОЕ УЧРЕЖДЕНИЕ РЯЗАНСКОЙ ОБЛАСТИ "ГОРОДСКАЯ ДЕТСКАЯ ПОЛИКЛИНИКА  № 7"</t>
  </si>
  <si>
    <t>Предоставление неисключительных (пользовательских) прав на использование программы для ЭВМ.
Оказание услуг по установке и настройке программы ЭВМ. Security Studio Endpoint Protection: Antivirus, Personal Firewall, HIPS</t>
  </si>
  <si>
    <t>МИНИСТЕРСТВО ФИНАНСОВ РЯЗАНСКОЙ ОБЛАСТИ</t>
  </si>
  <si>
    <t>6231004349</t>
  </si>
  <si>
    <t>Оказание услуг по сопровождению медицинской информационной системы «ТрастМед» для нужд ГБУ РО РОКГВВ</t>
  </si>
  <si>
    <t>ГОСУДАРСТВЕННОЕ БЮДЖЕТНОЕ УЧРЕЖДЕНИЕ РЯЗАНСКОЙ ОБЛАСТИ "РЯЗАНСКИЙ ОБЛАСТНОЙ КЛИНИЧЕСКИЙ ГОСПИТАЛЬ ДЛЯ ВЕТЕРАНОВ ВОЙН"</t>
  </si>
  <si>
    <t>6231010600</t>
  </si>
  <si>
    <t>Сопровождение программного комплекса «ТрастМед"</t>
  </si>
  <si>
    <t>ГОСУДАРСТВЕННОЕ БЮДЖЕТНОЕ УЧРЕЖДЕНИЕ РЯЗАНСКОЙ ОБЛАСТИ "ЖЕНСКАЯ КОНСУЛЬТАЦИЯ № 1"</t>
  </si>
  <si>
    <t>6231012734</t>
  </si>
  <si>
    <t>Администрирование
и обслуживание технических средств, общесистемного программного обеспечения и
средств защиты информации телекоммуникационной инфраструктуры  здравоохранения Рязанской области</t>
  </si>
  <si>
    <t>Оказание услуг по внедрению модуля по выдаче электронных листов нетрудоспособности, подписанных усиленной квалифицированной электронной подписью</t>
  </si>
  <si>
    <t>Оказание работ по установке программного обеспечения ViPNet Client для подключения к сети №3389</t>
  </si>
  <si>
    <t>Услуги по модернизации комплексной АИС "Образование Рязанской области" (внедрение регионального сегмента единой федеральной межведомственной системы учета  «Контингент обучающихся» и интеграции с существующими государственными подсистемами)</t>
  </si>
  <si>
    <t>Оказание услуг по доработке автоматизированной информационной системы "Электронное образование Рязанской области", в рамках разработки и внедрения автоматизированной информационной системы "Электронное дополнительное образование"</t>
  </si>
  <si>
    <t>Оказание услуг по передаче неисключительных прав на использование автоматизированной информационной системы "Электронное образование Рязанской области" на условиях простой (неисключительной) лицензии</t>
  </si>
  <si>
    <t>услуги по модификации и сопровождению регионального сегмента единой федеральной межведомственной системы учета «Контингент обучающихся»</t>
  </si>
  <si>
    <t>услуги по модификации и сопровождению автоматизированной информационной системы "Электронное образование Рязанской области"</t>
  </si>
  <si>
    <t>Оказание услуг по сопровождению имеющегося программного обеспечения</t>
  </si>
  <si>
    <t>министерство социальной защиты населения Рязанской области</t>
  </si>
  <si>
    <t>6234005728</t>
  </si>
  <si>
    <t>Ноутбук с предустановленным ПО для защиты каналов связи</t>
  </si>
  <si>
    <t>ГОСУДАРСТВЕННОЕ БЮДЖЕТНОЕ УЧРЕЖДЕНИЕ РЯЗАНСКОЙ ОБЛАСТИ "МНОГОФУНКЦИОНАЛЬНЫЙ ЦЕНТР ПРЕДОСТАВЛЕНИЯ ГОСУДАРСТВЕННЫХ И МУНИЦИПАЛЬНЫХ УСЛУГ РЯЗАНСКОЙ ОБЛАСТИ"</t>
  </si>
  <si>
    <t>6234116361</t>
  </si>
  <si>
    <t>Лицензия Dallas Lock 8.0-K</t>
  </si>
  <si>
    <t>Право на использование ПО ViPNet Client for Windows 3.x (KC2)</t>
  </si>
  <si>
    <t>Оказание услуг по проектированию системы защиты информации ГБУ РО "МФЦ Рязанской области"</t>
  </si>
  <si>
    <t>Оказание услуг по проведению аттестации информационной системы по требованиям безопасности информации и оказанию технической поддержки системы защиты информации, обрабатываемой в автоматизированной информационной системе Государственного казенного учреждения Центр занятости населения Рязанской области.</t>
  </si>
  <si>
    <t>ГОСУДАРСТВЕННОЕ КАЗЕННОЕ УЧРЕЖДЕНИЕ ЦЕНТР ЗАНЯТОСТИ НАСЕЛЕНИЯ РЯЗАНСКОЙ ОБЛАСТИ</t>
  </si>
  <si>
    <t>6234131264</t>
  </si>
  <si>
    <t>Поставка программного средства защиты информации от несанкционированного доступа</t>
  </si>
  <si>
    <t>АДМИНИСТРАЦИЯ МУНИЦИПАЛЬНОГО ОБРАЗОВАНИЯ МЕЛЕНКОВСКИЙ РАЙОН</t>
  </si>
  <si>
    <t>3319003481</t>
  </si>
  <si>
    <t>331901001</t>
  </si>
  <si>
    <t>Оказание услуг по технической поддержке средств криптографической защиты информации (СКЗИ) администрации г. Рязани</t>
  </si>
  <si>
    <t>Almaz</t>
  </si>
  <si>
    <t>OEP</t>
  </si>
  <si>
    <t>code_reg</t>
  </si>
  <si>
    <t>Право на использование  программы для ЭВМ «МКТ-Агент Т Ф ОМС: госпитализация»</t>
  </si>
  <si>
    <t>Оказание услуг по  модернизации единой краевой государственной системы "Семья" для учета детей-сирот</t>
  </si>
  <si>
    <t xml:space="preserve">Оказание услуг по внедрению новых сервисов «Медицинской Информационной Системы «Комплекс Программных Средств «Система Автоматизации Медико-Страхового Обслуживания Населения» «САМСОН» </t>
  </si>
  <si>
    <t xml:space="preserve">Оказание услуг по внедрению новых сервисов «Система Автоматизации Медико-Страхового Обслуживания Населения» «САМСОН» </t>
  </si>
  <si>
    <t xml:space="preserve">Оказание услуг по внедрению новых сервисов </t>
  </si>
  <si>
    <t>Оказание услуг по установке и настройке Модуля учета начислений подсистемы управления доходами государственной и обучению пользователей</t>
  </si>
  <si>
    <t>Исполнители</t>
  </si>
  <si>
    <t>num</t>
  </si>
  <si>
    <t>В столбцах закодирована информация:</t>
  </si>
  <si>
    <t xml:space="preserve">F </t>
  </si>
  <si>
    <t>1=поставки для ТФОМС, 0=иное</t>
  </si>
  <si>
    <t xml:space="preserve">G </t>
  </si>
  <si>
    <t>1=контракт на проектирование / разработку/ создание ИС, 0=иное</t>
  </si>
  <si>
    <t xml:space="preserve">H </t>
  </si>
  <si>
    <t>1=контракт на модификацию / развитие / модернизацию / интеграцию / адаптацию / настройку / внедрение ИС; 0=иное</t>
  </si>
  <si>
    <t xml:space="preserve">I </t>
  </si>
  <si>
    <t>1= контракт на сопровождение / поддержку / эксплуатацию ИС; 0=иное</t>
  </si>
  <si>
    <t>Цена контракта = contract_price столбик X</t>
  </si>
  <si>
    <t>Дата контракта = sign_date</t>
  </si>
  <si>
    <t>Дано:</t>
  </si>
  <si>
    <t>Найти:</t>
  </si>
  <si>
    <t>- количество заказчиков</t>
  </si>
  <si>
    <t>- количество контрактов</t>
  </si>
  <si>
    <t>- средняя стоимость контрактов за весь период</t>
  </si>
  <si>
    <t>(постройте гистограмму, оцените среднее, стандартное отклонение)</t>
  </si>
  <si>
    <t>Проанализируйте распределение этих контрактов по исполнителям, а именно, для исполнителя контрактов с максимальной суммарной стоимостью всех контрактов за весь анализируемый период определите:</t>
  </si>
  <si>
    <t>среднее</t>
  </si>
  <si>
    <t>стандартное отклонение</t>
  </si>
  <si>
    <t>Код региона</t>
  </si>
  <si>
    <t>Название региона</t>
  </si>
  <si>
    <t>о выполненных контрактах на поставку ИС.</t>
  </si>
  <si>
    <t xml:space="preserve">https://zakupki.gov.ru/epz/main/public/home.html </t>
  </si>
  <si>
    <t>Вычисления надо выполнить на листах 1, 2, и т.д.</t>
  </si>
  <si>
    <t>Ответы указать на этом листе в желтых ячейках.</t>
  </si>
  <si>
    <t xml:space="preserve">Проанализируйте распределение контрактов  по цене </t>
  </si>
  <si>
    <t>Вариант 1 ФИО от А до К</t>
  </si>
  <si>
    <t xml:space="preserve">контракты на проектирование / разработку/ создание ИС для ТФОМС </t>
  </si>
  <si>
    <t>Вариант 2 ФИО от Л до П</t>
  </si>
  <si>
    <t>контракты на модификацию / развитие / модернизацию / интеграцию / адаптацию / настройку / внедрение ИС для ТФОМС</t>
  </si>
  <si>
    <t>Вариант 3 ФИО от Р до Я</t>
  </si>
  <si>
    <t xml:space="preserve">контракты на сопровождение / поддержку / эксплуатацию ИС для ТФОМС </t>
  </si>
  <si>
    <t xml:space="preserve">На листе Данные представлены сведения с сайта единой информационной системы в сфере закупок </t>
  </si>
  <si>
    <t>ТФОМС /обязате / страх</t>
  </si>
  <si>
    <t>Гисторамму постройте в Tableau и разместите ниже скрин</t>
  </si>
  <si>
    <t>При выполнении задания целесообразно использовать сводные таблицы, статистические функции и Tableau (для построения гистограммы)</t>
  </si>
  <si>
    <t>Стоимость контрактов</t>
  </si>
  <si>
    <t>Фирма</t>
  </si>
  <si>
    <t>Наибольшая стоимость</t>
  </si>
  <si>
    <t>Сумма по полю contract_price</t>
  </si>
  <si>
    <t>Сумма по полю 3 сопровождение и поддержка эксплуатация</t>
  </si>
  <si>
    <t>Сумма по полю 2 - модификация развитие модернизация интеграция адаптация настройка внедрение</t>
  </si>
  <si>
    <t>Названия строк</t>
  </si>
  <si>
    <t>Общий итог</t>
  </si>
  <si>
    <t>Среднее</t>
  </si>
  <si>
    <t>Стандартное отклонение</t>
  </si>
  <si>
    <t>Количество заказчиков</t>
  </si>
  <si>
    <t>Количесво контрактов</t>
  </si>
  <si>
    <t>Средняя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</si>
</sst>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Times New Roman"/>
      <family val="1"/>
    </font>
    <font>
      <u/>
      <sz val="20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2" borderId="0" xfId="0" applyFill="1"/>
    <xf numFmtId="0" fontId="0" fillId="2" borderId="1" xfId="0" applyFill="1" applyBorder="1"/>
    <xf numFmtId="3" fontId="0" fillId="0" borderId="0" xfId="0" applyNumberFormat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0" fontId="0" fillId="0" borderId="2" xfId="0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5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6" borderId="0" xfId="0" applyFill="1"/>
    <xf numFmtId="1" fontId="0" fillId="0" borderId="0" xfId="0" applyNumberFormat="1" applyFill="1"/>
    <xf numFmtId="1" fontId="0" fillId="0" borderId="1" xfId="0" applyNumberFormat="1" applyFill="1" applyBorder="1"/>
    <xf numFmtId="0" fontId="0" fillId="8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0" fillId="7" borderId="0" xfId="0" applyFill="1" applyAlignment="1">
      <alignment horizontal="right"/>
    </xf>
    <xf numFmtId="0" fontId="0" fillId="7" borderId="4" xfId="0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Border="1"/>
    <xf numFmtId="164" fontId="0" fillId="0" borderId="0" xfId="1" applyNumberFormat="1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indent="5"/>
    </xf>
    <xf numFmtId="0" fontId="5" fillId="0" borderId="0" xfId="0" applyFont="1"/>
    <xf numFmtId="0" fontId="0" fillId="9" borderId="0" xfId="0" applyFill="1"/>
    <xf numFmtId="0" fontId="4" fillId="0" borderId="0" xfId="2"/>
    <xf numFmtId="0" fontId="6" fillId="9" borderId="5" xfId="0" applyFont="1" applyFill="1" applyBorder="1"/>
    <xf numFmtId="0" fontId="0" fillId="9" borderId="5" xfId="0" applyFill="1" applyBorder="1"/>
    <xf numFmtId="0" fontId="3" fillId="0" borderId="0" xfId="0" applyFont="1" applyFill="1" applyAlignment="1">
      <alignment horizontal="left" vertical="center" indent="5"/>
    </xf>
    <xf numFmtId="0" fontId="7" fillId="0" borderId="0" xfId="0" applyFont="1" applyAlignment="1">
      <alignment vertical="center"/>
    </xf>
    <xf numFmtId="0" fontId="8" fillId="0" borderId="0" xfId="2" applyFont="1"/>
    <xf numFmtId="0" fontId="0" fillId="0" borderId="0" xfId="0"/>
    <xf numFmtId="3" fontId="0" fillId="0" borderId="0" xfId="0" applyNumberFormat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3" fontId="0" fillId="3" borderId="1" xfId="0" applyNumberForma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9" borderId="0" xfId="0" applyFill="1"/>
    <xf numFmtId="3" fontId="0" fillId="9" borderId="5" xfId="0" applyNumberFormat="1" applyFill="1" applyBorder="1"/>
    <xf numFmtId="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0" fillId="0" borderId="4" xfId="0" applyBorder="1"/>
    <xf numFmtId="0" fontId="6" fillId="0" borderId="0" xfId="0" applyFont="1" applyFill="1"/>
    <xf numFmtId="3" fontId="0" fillId="0" borderId="0" xfId="0" applyNumberFormat="1" applyFill="1"/>
    <xf numFmtId="0" fontId="6" fillId="9" borderId="0" xfId="0" applyFont="1" applyFill="1"/>
    <xf numFmtId="3" fontId="6" fillId="9" borderId="5" xfId="0" applyNumberFormat="1" applyFont="1" applyFill="1" applyBorder="1"/>
  </cellXfs>
  <cellStyles count="4">
    <cellStyle name="Гиперссылка" xfId="2" builtinId="8"/>
    <cellStyle name="Обычный" xfId="0" builtinId="0"/>
    <cellStyle name="Финансовый" xfId="1" builtinId="3"/>
    <cellStyle name="Финансовый 2" xfId="3" xr:uid="{E2D0CAA9-8FE3-4205-BDAF-1AEAB621E1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8208C495-365C-439B-A0B0-74862EE97D82}">
          <cx:dataId val="0"/>
          <cx:layoutPr>
            <cx:aggregation/>
          </cx:layoutPr>
          <cx:axisId val="1"/>
        </cx:series>
        <cx:series layoutId="paretoLine" ownerIdx="0" uniqueId="{2B8F9019-11A8-42A4-A411-FF8C065A570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2C2445B-12BA-4D48-BFE4-BC5DFD00C35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154215</xdr:rowOff>
    </xdr:from>
    <xdr:to>
      <xdr:col>10</xdr:col>
      <xdr:colOff>444500</xdr:colOff>
      <xdr:row>73</xdr:row>
      <xdr:rowOff>17966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5B9F556-4F3A-484B-B588-72D29ACEA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04072"/>
          <a:ext cx="8273143" cy="45808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727075</xdr:colOff>
      <xdr:row>21</xdr:row>
      <xdr:rowOff>142875</xdr:rowOff>
    </xdr:from>
    <xdr:to>
      <xdr:col>8</xdr:col>
      <xdr:colOff>771525</xdr:colOff>
      <xdr:row>36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25D5AE6B-C03B-4419-B3A8-5052AD92AF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3025" y="401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4</xdr:col>
      <xdr:colOff>760941</xdr:colOff>
      <xdr:row>37</xdr:row>
      <xdr:rowOff>142875</xdr:rowOff>
    </xdr:from>
    <xdr:to>
      <xdr:col>8</xdr:col>
      <xdr:colOff>805391</xdr:colOff>
      <xdr:row>52</xdr:row>
      <xdr:rowOff>128058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B766FDDA-BF40-4E3A-9F37-08D5AD3091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6891" y="6956425"/>
              <a:ext cx="4572000" cy="27474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79211" refreshedDate="44536.141115972219" createdVersion="7" refreshedVersion="7" minRefreshableVersion="3" recordCount="102" xr:uid="{F54EC7A2-2278-4DF8-9EA8-9CCAE2C70073}">
  <cacheSource type="worksheet">
    <worksheetSource ref="A1:D103" sheet="Лист1"/>
  </cacheSource>
  <cacheFields count="4">
    <cacheField name="Исполнители" numFmtId="0">
      <sharedItems count="5">
        <s v="VitaCor"/>
        <s v="Alkona"/>
        <s v="Bars"/>
        <s v="OEP"/>
        <s v="Almaz"/>
      </sharedItems>
    </cacheField>
    <cacheField name="2 - модификация развитие модернизация интеграция адаптация настройка внедрение" numFmtId="0">
      <sharedItems containsSemiMixedTypes="0" containsString="0" containsNumber="1" containsInteger="1" minValue="0" maxValue="1"/>
    </cacheField>
    <cacheField name="3 сопровождение и поддержка эксплуатация" numFmtId="0">
      <sharedItems containsSemiMixedTypes="0" containsString="0" containsNumber="1" containsInteger="1" minValue="0" maxValue="1"/>
    </cacheField>
    <cacheField name="contract_price" numFmtId="0">
      <sharedItems containsSemiMixedTypes="0" containsString="0" containsNumber="1" minValue="60000" maxValue="15675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0"/>
    <n v="1"/>
    <n v="400000"/>
  </r>
  <r>
    <x v="0"/>
    <n v="1"/>
    <n v="0"/>
    <n v="1487500"/>
  </r>
  <r>
    <x v="0"/>
    <n v="0"/>
    <n v="1"/>
    <n v="139500"/>
  </r>
  <r>
    <x v="0"/>
    <n v="0"/>
    <n v="1"/>
    <n v="492000"/>
  </r>
  <r>
    <x v="0"/>
    <n v="0"/>
    <n v="1"/>
    <n v="600000"/>
  </r>
  <r>
    <x v="0"/>
    <n v="0"/>
    <n v="1"/>
    <n v="300000"/>
  </r>
  <r>
    <x v="0"/>
    <n v="0"/>
    <n v="1"/>
    <n v="400000"/>
  </r>
  <r>
    <x v="0"/>
    <n v="1"/>
    <n v="0"/>
    <n v="300000"/>
  </r>
  <r>
    <x v="0"/>
    <n v="0"/>
    <n v="1"/>
    <n v="4666900"/>
  </r>
  <r>
    <x v="0"/>
    <n v="0"/>
    <n v="1"/>
    <n v="600000"/>
  </r>
  <r>
    <x v="0"/>
    <n v="0"/>
    <n v="1"/>
    <n v="1000000"/>
  </r>
  <r>
    <x v="0"/>
    <n v="0"/>
    <n v="1"/>
    <n v="1200000"/>
  </r>
  <r>
    <x v="0"/>
    <n v="0"/>
    <n v="1"/>
    <n v="1200000"/>
  </r>
  <r>
    <x v="0"/>
    <n v="0"/>
    <n v="1"/>
    <n v="1320000"/>
  </r>
  <r>
    <x v="0"/>
    <n v="1"/>
    <n v="1"/>
    <n v="2060000"/>
  </r>
  <r>
    <x v="0"/>
    <n v="0"/>
    <n v="1"/>
    <n v="3000000"/>
  </r>
  <r>
    <x v="0"/>
    <n v="0"/>
    <n v="1"/>
    <n v="6500000"/>
  </r>
  <r>
    <x v="0"/>
    <n v="0"/>
    <n v="1"/>
    <n v="7366666.6799999997"/>
  </r>
  <r>
    <x v="0"/>
    <n v="0"/>
    <n v="1"/>
    <n v="3150000"/>
  </r>
  <r>
    <x v="0"/>
    <n v="1"/>
    <n v="0"/>
    <n v="300000"/>
  </r>
  <r>
    <x v="0"/>
    <n v="1"/>
    <n v="1"/>
    <n v="100000"/>
  </r>
  <r>
    <x v="0"/>
    <n v="1"/>
    <n v="0"/>
    <n v="591000"/>
  </r>
  <r>
    <x v="0"/>
    <n v="1"/>
    <n v="0"/>
    <n v="900000"/>
  </r>
  <r>
    <x v="0"/>
    <n v="0"/>
    <n v="1"/>
    <n v="645000"/>
  </r>
  <r>
    <x v="0"/>
    <n v="0"/>
    <n v="1"/>
    <n v="638550"/>
  </r>
  <r>
    <x v="0"/>
    <n v="0"/>
    <n v="1"/>
    <n v="638549"/>
  </r>
  <r>
    <x v="0"/>
    <n v="0"/>
    <n v="1"/>
    <n v="635325"/>
  </r>
  <r>
    <x v="0"/>
    <n v="0"/>
    <n v="1"/>
    <n v="641775"/>
  </r>
  <r>
    <x v="0"/>
    <n v="1"/>
    <n v="0"/>
    <n v="500000"/>
  </r>
  <r>
    <x v="0"/>
    <n v="0"/>
    <n v="1"/>
    <n v="810000"/>
  </r>
  <r>
    <x v="0"/>
    <n v="1"/>
    <n v="0"/>
    <n v="1950000"/>
  </r>
  <r>
    <x v="0"/>
    <n v="0"/>
    <n v="1"/>
    <n v="290000"/>
  </r>
  <r>
    <x v="0"/>
    <n v="0"/>
    <n v="1"/>
    <n v="585000"/>
  </r>
  <r>
    <x v="0"/>
    <n v="0"/>
    <n v="1"/>
    <n v="585000"/>
  </r>
  <r>
    <x v="0"/>
    <n v="0"/>
    <n v="1"/>
    <n v="495000"/>
  </r>
  <r>
    <x v="0"/>
    <n v="0"/>
    <n v="1"/>
    <n v="495000"/>
  </r>
  <r>
    <x v="0"/>
    <n v="0"/>
    <n v="1"/>
    <n v="570000"/>
  </r>
  <r>
    <x v="0"/>
    <n v="0"/>
    <n v="1"/>
    <n v="726133.33"/>
  </r>
  <r>
    <x v="0"/>
    <n v="0"/>
    <n v="1"/>
    <n v="450000"/>
  </r>
  <r>
    <x v="0"/>
    <n v="0"/>
    <n v="1"/>
    <n v="450000"/>
  </r>
  <r>
    <x v="0"/>
    <n v="0"/>
    <n v="1"/>
    <n v="846666.67"/>
  </r>
  <r>
    <x v="0"/>
    <n v="0"/>
    <n v="1"/>
    <n v="350000"/>
  </r>
  <r>
    <x v="0"/>
    <n v="0"/>
    <n v="1"/>
    <n v="550000"/>
  </r>
  <r>
    <x v="0"/>
    <n v="0"/>
    <n v="1"/>
    <n v="3152000"/>
  </r>
  <r>
    <x v="0"/>
    <n v="1"/>
    <n v="1"/>
    <n v="600000"/>
  </r>
  <r>
    <x v="0"/>
    <n v="0"/>
    <n v="1"/>
    <n v="1100000"/>
  </r>
  <r>
    <x v="0"/>
    <n v="0"/>
    <n v="1"/>
    <n v="200000"/>
  </r>
  <r>
    <x v="0"/>
    <n v="0"/>
    <n v="1"/>
    <n v="200000"/>
  </r>
  <r>
    <x v="0"/>
    <n v="0"/>
    <n v="1"/>
    <n v="208083.37"/>
  </r>
  <r>
    <x v="0"/>
    <n v="0"/>
    <n v="1"/>
    <n v="1084416.6299999999"/>
  </r>
  <r>
    <x v="0"/>
    <n v="0"/>
    <n v="1"/>
    <n v="442000"/>
  </r>
  <r>
    <x v="0"/>
    <n v="0"/>
    <n v="1"/>
    <n v="350000"/>
  </r>
  <r>
    <x v="0"/>
    <n v="0"/>
    <n v="1"/>
    <n v="350000"/>
  </r>
  <r>
    <x v="0"/>
    <n v="0"/>
    <n v="1"/>
    <n v="799999.97"/>
  </r>
  <r>
    <x v="0"/>
    <n v="0"/>
    <n v="1"/>
    <n v="1010666.64"/>
  </r>
  <r>
    <x v="0"/>
    <n v="0"/>
    <n v="1"/>
    <n v="1287000"/>
  </r>
  <r>
    <x v="0"/>
    <n v="0"/>
    <n v="1"/>
    <n v="1420000"/>
  </r>
  <r>
    <x v="0"/>
    <n v="0"/>
    <n v="1"/>
    <n v="1540000"/>
  </r>
  <r>
    <x v="0"/>
    <n v="0"/>
    <n v="1"/>
    <n v="1485000"/>
  </r>
  <r>
    <x v="0"/>
    <n v="0"/>
    <n v="1"/>
    <n v="1489928"/>
  </r>
  <r>
    <x v="0"/>
    <n v="0"/>
    <n v="1"/>
    <n v="195384"/>
  </r>
  <r>
    <x v="0"/>
    <n v="0"/>
    <n v="1"/>
    <n v="1489928"/>
  </r>
  <r>
    <x v="0"/>
    <n v="0"/>
    <n v="1"/>
    <n v="256666.67"/>
  </r>
  <r>
    <x v="0"/>
    <n v="0"/>
    <n v="1"/>
    <n v="1500000"/>
  </r>
  <r>
    <x v="0"/>
    <n v="0"/>
    <n v="1"/>
    <n v="300000"/>
  </r>
  <r>
    <x v="0"/>
    <n v="0"/>
    <n v="1"/>
    <n v="500000"/>
  </r>
  <r>
    <x v="0"/>
    <n v="0"/>
    <n v="1"/>
    <n v="1560000"/>
  </r>
  <r>
    <x v="0"/>
    <n v="0"/>
    <n v="1"/>
    <n v="312000"/>
  </r>
  <r>
    <x v="0"/>
    <n v="0"/>
    <n v="1"/>
    <n v="520000"/>
  </r>
  <r>
    <x v="0"/>
    <n v="0"/>
    <n v="1"/>
    <n v="202750"/>
  </r>
  <r>
    <x v="0"/>
    <n v="0"/>
    <n v="1"/>
    <n v="1416000"/>
  </r>
  <r>
    <x v="1"/>
    <n v="0"/>
    <n v="1"/>
    <n v="60000"/>
  </r>
  <r>
    <x v="1"/>
    <n v="0"/>
    <n v="1"/>
    <n v="97500"/>
  </r>
  <r>
    <x v="1"/>
    <n v="0"/>
    <n v="1"/>
    <n v="1832600"/>
  </r>
  <r>
    <x v="1"/>
    <n v="0"/>
    <n v="1"/>
    <n v="5148000"/>
  </r>
  <r>
    <x v="1"/>
    <n v="1"/>
    <n v="1"/>
    <n v="940500"/>
  </r>
  <r>
    <x v="1"/>
    <n v="1"/>
    <n v="1"/>
    <n v="410000"/>
  </r>
  <r>
    <x v="1"/>
    <n v="1"/>
    <n v="1"/>
    <n v="240000"/>
  </r>
  <r>
    <x v="1"/>
    <n v="0"/>
    <n v="1"/>
    <n v="270000"/>
  </r>
  <r>
    <x v="1"/>
    <n v="0"/>
    <n v="1"/>
    <n v="151608"/>
  </r>
  <r>
    <x v="1"/>
    <n v="0"/>
    <n v="1"/>
    <n v="300000"/>
  </r>
  <r>
    <x v="1"/>
    <n v="1"/>
    <n v="0"/>
    <n v="933333.33"/>
  </r>
  <r>
    <x v="2"/>
    <n v="0"/>
    <n v="1"/>
    <n v="121440.01"/>
  </r>
  <r>
    <x v="2"/>
    <n v="0"/>
    <n v="1"/>
    <n v="303600.01"/>
  </r>
  <r>
    <x v="2"/>
    <n v="0"/>
    <n v="1"/>
    <n v="272852.88"/>
  </r>
  <r>
    <x v="2"/>
    <n v="1"/>
    <n v="0"/>
    <n v="3475340"/>
  </r>
  <r>
    <x v="2"/>
    <n v="1"/>
    <n v="0"/>
    <n v="15675900"/>
  </r>
  <r>
    <x v="2"/>
    <n v="0"/>
    <n v="1"/>
    <n v="11562210"/>
  </r>
  <r>
    <x v="2"/>
    <n v="1"/>
    <n v="0"/>
    <n v="1782000"/>
  </r>
  <r>
    <x v="2"/>
    <n v="0"/>
    <n v="1"/>
    <n v="297000"/>
  </r>
  <r>
    <x v="2"/>
    <n v="0"/>
    <n v="1"/>
    <n v="215159.99"/>
  </r>
  <r>
    <x v="2"/>
    <n v="1"/>
    <n v="0"/>
    <n v="4537499.66"/>
  </r>
  <r>
    <x v="2"/>
    <n v="1"/>
    <n v="0"/>
    <n v="1435500"/>
  </r>
  <r>
    <x v="2"/>
    <n v="0"/>
    <n v="1"/>
    <n v="200000"/>
  </r>
  <r>
    <x v="2"/>
    <n v="1"/>
    <n v="1"/>
    <n v="5742000"/>
  </r>
  <r>
    <x v="2"/>
    <n v="0"/>
    <n v="1"/>
    <n v="7179783.3300000001"/>
  </r>
  <r>
    <x v="2"/>
    <n v="0"/>
    <n v="1"/>
    <n v="1950000"/>
  </r>
  <r>
    <x v="2"/>
    <n v="0"/>
    <n v="1"/>
    <n v="357251.4"/>
  </r>
  <r>
    <x v="3"/>
    <n v="1"/>
    <n v="1"/>
    <n v="96000"/>
  </r>
  <r>
    <x v="3"/>
    <n v="1"/>
    <n v="1"/>
    <n v="156000"/>
  </r>
  <r>
    <x v="4"/>
    <n v="0"/>
    <n v="1"/>
    <n v="252000"/>
  </r>
  <r>
    <x v="4"/>
    <n v="1"/>
    <n v="0"/>
    <n v="15309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5E0DB6-E912-4F37-B5E7-4242522C9740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F9:I15" firstHeaderRow="0" firstDataRow="1" firstDataCol="1"/>
  <pivotFields count="4">
    <pivotField axis="axisRow" showAll="0">
      <items count="6">
        <item x="1"/>
        <item x="4"/>
        <item x="2"/>
        <item x="3"/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2 - модификация развитие модернизация интеграция адаптация настройка внедрение" fld="1" baseField="0" baseItem="0"/>
    <dataField name="Сумма по полю 3 сопровождение и поддержка эксплуатация" fld="2" baseField="0" baseItem="0"/>
    <dataField name="Сумма по полю contract_pri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akupki.gov.ru/epz/main/public/h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4E7F-A948-3D42-B251-6E677776573D}">
  <dimension ref="A1:I101"/>
  <sheetViews>
    <sheetView tabSelected="1" topLeftCell="A34" zoomScale="70" zoomScaleNormal="70" workbookViewId="0">
      <selection activeCell="A49" sqref="A49"/>
    </sheetView>
  </sheetViews>
  <sheetFormatPr defaultColWidth="10.90625" defaultRowHeight="14.5" x14ac:dyDescent="0.35"/>
  <cols>
    <col min="1" max="1" width="7.1796875" customWidth="1"/>
    <col min="5" max="5" width="17.6328125" customWidth="1"/>
  </cols>
  <sheetData>
    <row r="1" spans="1:6" ht="26" x14ac:dyDescent="0.6">
      <c r="A1" s="46"/>
    </row>
    <row r="2" spans="1:6" ht="21" x14ac:dyDescent="0.5">
      <c r="A2" s="39" t="s">
        <v>2647</v>
      </c>
    </row>
    <row r="4" spans="1:6" ht="18" x14ac:dyDescent="0.4">
      <c r="A4" s="37" t="s">
        <v>2669</v>
      </c>
    </row>
    <row r="5" spans="1:6" ht="18" x14ac:dyDescent="0.35">
      <c r="A5" s="36" t="s">
        <v>2658</v>
      </c>
      <c r="F5" s="41" t="s">
        <v>2659</v>
      </c>
    </row>
    <row r="6" spans="1:6" ht="18" x14ac:dyDescent="0.35">
      <c r="A6" s="36"/>
    </row>
    <row r="7" spans="1:6" ht="18" x14ac:dyDescent="0.4">
      <c r="A7" s="37" t="s">
        <v>2636</v>
      </c>
    </row>
    <row r="8" spans="1:6" ht="18" x14ac:dyDescent="0.4">
      <c r="A8" s="37"/>
    </row>
    <row r="9" spans="1:6" ht="18" x14ac:dyDescent="0.35">
      <c r="A9" s="36" t="s">
        <v>2637</v>
      </c>
      <c r="B9" s="36" t="s">
        <v>2638</v>
      </c>
    </row>
    <row r="10" spans="1:6" ht="18" x14ac:dyDescent="0.35">
      <c r="A10" s="36"/>
    </row>
    <row r="11" spans="1:6" ht="18" x14ac:dyDescent="0.35">
      <c r="A11" s="36" t="s">
        <v>2639</v>
      </c>
      <c r="B11" s="36" t="s">
        <v>2640</v>
      </c>
    </row>
    <row r="12" spans="1:6" ht="18" x14ac:dyDescent="0.35">
      <c r="A12" s="36"/>
    </row>
    <row r="13" spans="1:6" ht="18" x14ac:dyDescent="0.35">
      <c r="A13" s="36" t="s">
        <v>2641</v>
      </c>
      <c r="B13" s="36" t="s">
        <v>2642</v>
      </c>
    </row>
    <row r="14" spans="1:6" ht="18" x14ac:dyDescent="0.35">
      <c r="A14" s="36"/>
    </row>
    <row r="15" spans="1:6" ht="18" x14ac:dyDescent="0.35">
      <c r="A15" s="36" t="s">
        <v>2643</v>
      </c>
      <c r="B15" s="36" t="s">
        <v>2644</v>
      </c>
    </row>
    <row r="16" spans="1:6" ht="18" x14ac:dyDescent="0.35">
      <c r="A16" s="36"/>
    </row>
    <row r="17" spans="1:1" ht="18" x14ac:dyDescent="0.35">
      <c r="A17" s="36"/>
    </row>
    <row r="18" spans="1:1" ht="18" x14ac:dyDescent="0.35">
      <c r="A18" s="36" t="s">
        <v>2645</v>
      </c>
    </row>
    <row r="19" spans="1:1" ht="18" x14ac:dyDescent="0.35">
      <c r="A19" s="36" t="s">
        <v>2646</v>
      </c>
    </row>
    <row r="22" spans="1:1" ht="21" x14ac:dyDescent="0.5">
      <c r="A22" s="39" t="s">
        <v>2648</v>
      </c>
    </row>
    <row r="24" spans="1:1" ht="17.5" x14ac:dyDescent="0.35">
      <c r="A24" s="45" t="s">
        <v>2663</v>
      </c>
    </row>
    <row r="25" spans="1:1" ht="18" x14ac:dyDescent="0.4">
      <c r="A25" s="37" t="s">
        <v>2664</v>
      </c>
    </row>
    <row r="26" spans="1:1" s="37" customFormat="1" ht="18" x14ac:dyDescent="0.4">
      <c r="A26" s="37" t="s">
        <v>2666</v>
      </c>
    </row>
    <row r="27" spans="1:1" ht="17.5" x14ac:dyDescent="0.35">
      <c r="A27" s="45" t="s">
        <v>2665</v>
      </c>
    </row>
    <row r="28" spans="1:1" ht="18" x14ac:dyDescent="0.4">
      <c r="A28" s="37" t="s">
        <v>2666</v>
      </c>
    </row>
    <row r="29" spans="1:1" ht="18" x14ac:dyDescent="0.4">
      <c r="A29" s="37" t="s">
        <v>2668</v>
      </c>
    </row>
    <row r="30" spans="1:1" ht="17.5" x14ac:dyDescent="0.35">
      <c r="A30" s="45" t="s">
        <v>2667</v>
      </c>
    </row>
    <row r="31" spans="1:1" ht="18" x14ac:dyDescent="0.4">
      <c r="A31" s="37" t="s">
        <v>2668</v>
      </c>
    </row>
    <row r="32" spans="1:1" ht="18" x14ac:dyDescent="0.4">
      <c r="A32" s="37" t="s">
        <v>2664</v>
      </c>
    </row>
    <row r="33" spans="1:6" ht="18" x14ac:dyDescent="0.35">
      <c r="A33" s="36"/>
    </row>
    <row r="34" spans="1:6" ht="18" x14ac:dyDescent="0.35">
      <c r="A34" s="36" t="s">
        <v>2662</v>
      </c>
    </row>
    <row r="35" spans="1:6" ht="18" x14ac:dyDescent="0.35">
      <c r="A35" s="36" t="s">
        <v>2652</v>
      </c>
    </row>
    <row r="36" spans="1:6" ht="18" x14ac:dyDescent="0.35">
      <c r="A36" s="36" t="s">
        <v>2654</v>
      </c>
      <c r="F36" s="56">
        <f>Лист1!G17</f>
        <v>1406111.4467647057</v>
      </c>
    </row>
    <row r="37" spans="1:6" ht="18" x14ac:dyDescent="0.35">
      <c r="A37" s="36" t="s">
        <v>2655</v>
      </c>
      <c r="F37" s="43">
        <f>Лист1!G18</f>
        <v>2304815.5516584166</v>
      </c>
    </row>
    <row r="38" spans="1:6" ht="18" x14ac:dyDescent="0.35">
      <c r="A38" s="36" t="s">
        <v>2653</v>
      </c>
    </row>
    <row r="39" spans="1:6" ht="18" x14ac:dyDescent="0.35">
      <c r="A39" s="38" t="s">
        <v>2649</v>
      </c>
      <c r="F39" s="42">
        <f>'Лист 2'!G2</f>
        <v>17.999999999999982</v>
      </c>
    </row>
    <row r="40" spans="1:6" ht="18" x14ac:dyDescent="0.35">
      <c r="A40" s="38" t="s">
        <v>2650</v>
      </c>
      <c r="F40" s="42">
        <f>'Лист 2'!G3</f>
        <v>71</v>
      </c>
    </row>
    <row r="41" spans="1:6" ht="18" x14ac:dyDescent="0.35">
      <c r="A41" s="38" t="s">
        <v>2651</v>
      </c>
      <c r="F41" s="66">
        <f>'Лист 2'!G4</f>
        <v>1068977.3092957747</v>
      </c>
    </row>
    <row r="42" spans="1:6" ht="18" x14ac:dyDescent="0.35">
      <c r="A42" s="38"/>
      <c r="F42" s="11"/>
    </row>
    <row r="43" spans="1:6" ht="18" x14ac:dyDescent="0.35">
      <c r="A43" s="38" t="s">
        <v>2672</v>
      </c>
      <c r="F43" s="11"/>
    </row>
    <row r="44" spans="1:6" ht="18" x14ac:dyDescent="0.35">
      <c r="A44" s="38"/>
      <c r="F44" s="11"/>
    </row>
    <row r="45" spans="1:6" ht="18" x14ac:dyDescent="0.35">
      <c r="A45" s="38" t="s">
        <v>2660</v>
      </c>
      <c r="F45" s="11"/>
    </row>
    <row r="46" spans="1:6" ht="18" x14ac:dyDescent="0.35">
      <c r="A46" s="38" t="s">
        <v>2661</v>
      </c>
      <c r="F46" s="11"/>
    </row>
    <row r="47" spans="1:6" ht="18" x14ac:dyDescent="0.35">
      <c r="A47" s="44" t="s">
        <v>2671</v>
      </c>
      <c r="B47" s="11"/>
      <c r="C47" s="11"/>
      <c r="D47" s="11"/>
    </row>
    <row r="49" spans="1:9" x14ac:dyDescent="0.35">
      <c r="A49" s="40"/>
      <c r="B49" s="40"/>
      <c r="C49" s="40"/>
      <c r="D49" s="40"/>
      <c r="E49" s="40"/>
      <c r="F49" s="40"/>
      <c r="G49" s="40"/>
      <c r="H49" s="40"/>
      <c r="I49" s="40"/>
    </row>
    <row r="50" spans="1:9" x14ac:dyDescent="0.35">
      <c r="A50" s="40"/>
      <c r="B50" s="40"/>
      <c r="C50" s="40"/>
      <c r="D50" s="40"/>
      <c r="E50" s="40"/>
      <c r="F50" s="40"/>
      <c r="G50" s="40"/>
      <c r="H50" s="40"/>
      <c r="I50" s="40"/>
    </row>
    <row r="51" spans="1:9" x14ac:dyDescent="0.35">
      <c r="A51" s="40"/>
      <c r="B51" s="40"/>
      <c r="C51" s="40"/>
      <c r="D51" s="40"/>
      <c r="E51" s="40"/>
      <c r="F51" s="40"/>
      <c r="G51" s="40"/>
      <c r="H51" s="40"/>
      <c r="I51" s="40"/>
    </row>
    <row r="52" spans="1:9" x14ac:dyDescent="0.35">
      <c r="A52" s="40"/>
      <c r="B52" s="40"/>
      <c r="C52" s="40"/>
      <c r="D52" s="40"/>
      <c r="E52" s="40"/>
      <c r="F52" s="40"/>
      <c r="G52" s="40"/>
      <c r="H52" s="40"/>
      <c r="I52" s="40"/>
    </row>
    <row r="53" spans="1:9" x14ac:dyDescent="0.35">
      <c r="A53" s="40"/>
      <c r="B53" s="40"/>
      <c r="C53" s="40"/>
      <c r="D53" s="40"/>
      <c r="E53" s="40"/>
      <c r="F53" s="40"/>
      <c r="G53" s="40"/>
      <c r="H53" s="40"/>
      <c r="I53" s="40"/>
    </row>
    <row r="54" spans="1:9" x14ac:dyDescent="0.35">
      <c r="A54" s="40"/>
      <c r="B54" s="40"/>
      <c r="C54" s="40"/>
      <c r="D54" s="40"/>
      <c r="E54" s="40"/>
      <c r="F54" s="40"/>
      <c r="G54" s="40"/>
      <c r="H54" s="40"/>
      <c r="I54" s="40"/>
    </row>
    <row r="55" spans="1:9" x14ac:dyDescent="0.35">
      <c r="A55" s="40"/>
      <c r="B55" s="40"/>
      <c r="C55" s="40"/>
      <c r="D55" s="40"/>
      <c r="E55" s="40"/>
      <c r="F55" s="40"/>
      <c r="G55" s="40"/>
      <c r="H55" s="40"/>
      <c r="I55" s="40"/>
    </row>
    <row r="56" spans="1:9" x14ac:dyDescent="0.35">
      <c r="A56" s="40"/>
      <c r="B56" s="40"/>
      <c r="C56" s="40"/>
      <c r="D56" s="40"/>
      <c r="E56" s="40"/>
      <c r="F56" s="40"/>
      <c r="G56" s="40"/>
      <c r="H56" s="40"/>
      <c r="I56" s="40"/>
    </row>
    <row r="57" spans="1:9" x14ac:dyDescent="0.35">
      <c r="A57" s="40"/>
      <c r="B57" s="40"/>
      <c r="C57" s="40"/>
      <c r="D57" s="40"/>
      <c r="E57" s="40"/>
      <c r="F57" s="40"/>
      <c r="G57" s="40"/>
      <c r="H57" s="40"/>
      <c r="I57" s="40"/>
    </row>
    <row r="58" spans="1:9" x14ac:dyDescent="0.35">
      <c r="A58" s="40"/>
      <c r="B58" s="40"/>
      <c r="C58" s="40"/>
      <c r="D58" s="40"/>
      <c r="E58" s="40"/>
      <c r="F58" s="40"/>
      <c r="G58" s="40"/>
      <c r="H58" s="40"/>
      <c r="I58" s="40"/>
    </row>
    <row r="59" spans="1:9" x14ac:dyDescent="0.35">
      <c r="A59" s="40"/>
      <c r="B59" s="40"/>
      <c r="C59" s="40"/>
      <c r="D59" s="40"/>
      <c r="E59" s="40"/>
      <c r="F59" s="40"/>
      <c r="G59" s="40"/>
      <c r="H59" s="40"/>
      <c r="I59" s="40"/>
    </row>
    <row r="60" spans="1:9" x14ac:dyDescent="0.35">
      <c r="A60" s="40"/>
      <c r="B60" s="40"/>
      <c r="C60" s="40"/>
      <c r="D60" s="40"/>
      <c r="E60" s="40"/>
      <c r="F60" s="40"/>
      <c r="G60" s="40"/>
      <c r="H60" s="40"/>
      <c r="I60" s="40"/>
    </row>
    <row r="61" spans="1:9" x14ac:dyDescent="0.35">
      <c r="A61" s="40"/>
      <c r="B61" s="40"/>
      <c r="C61" s="40"/>
      <c r="D61" s="40"/>
      <c r="E61" s="40"/>
      <c r="F61" s="40"/>
      <c r="G61" s="40"/>
      <c r="H61" s="40"/>
      <c r="I61" s="40"/>
    </row>
    <row r="62" spans="1:9" x14ac:dyDescent="0.35">
      <c r="A62" s="40"/>
      <c r="B62" s="40"/>
      <c r="C62" s="40"/>
      <c r="D62" s="40"/>
      <c r="E62" s="40"/>
      <c r="F62" s="40"/>
      <c r="G62" s="40"/>
      <c r="H62" s="40"/>
      <c r="I62" s="40"/>
    </row>
    <row r="63" spans="1:9" x14ac:dyDescent="0.35">
      <c r="A63" s="40"/>
      <c r="B63" s="40"/>
      <c r="C63" s="40"/>
      <c r="D63" s="40"/>
      <c r="E63" s="40"/>
      <c r="F63" s="40"/>
      <c r="G63" s="40"/>
      <c r="H63" s="40"/>
      <c r="I63" s="40"/>
    </row>
    <row r="64" spans="1:9" x14ac:dyDescent="0.35">
      <c r="A64" s="40"/>
      <c r="B64" s="40"/>
      <c r="C64" s="40"/>
      <c r="D64" s="40"/>
      <c r="E64" s="40"/>
      <c r="F64" s="40"/>
      <c r="G64" s="40"/>
      <c r="H64" s="40"/>
      <c r="I64" s="40"/>
    </row>
    <row r="65" spans="1:9" x14ac:dyDescent="0.35">
      <c r="A65" s="40"/>
      <c r="B65" s="40"/>
      <c r="C65" s="40"/>
      <c r="D65" s="40"/>
      <c r="E65" s="40"/>
      <c r="F65" s="40"/>
      <c r="G65" s="40"/>
      <c r="H65" s="40"/>
      <c r="I65" s="40"/>
    </row>
    <row r="66" spans="1:9" x14ac:dyDescent="0.35">
      <c r="A66" s="40"/>
      <c r="B66" s="40"/>
      <c r="C66" s="40"/>
      <c r="D66" s="40"/>
      <c r="E66" s="40"/>
      <c r="F66" s="40"/>
      <c r="G66" s="40"/>
      <c r="H66" s="40"/>
      <c r="I66" s="40"/>
    </row>
    <row r="67" spans="1:9" x14ac:dyDescent="0.35">
      <c r="A67" s="40"/>
      <c r="B67" s="40"/>
      <c r="C67" s="40"/>
      <c r="D67" s="40"/>
      <c r="E67" s="40"/>
      <c r="F67" s="40"/>
      <c r="G67" s="40"/>
      <c r="H67" s="40"/>
      <c r="I67" s="40"/>
    </row>
    <row r="68" spans="1:9" x14ac:dyDescent="0.35">
      <c r="A68" s="40"/>
      <c r="B68" s="40"/>
      <c r="C68" s="40"/>
      <c r="D68" s="40"/>
      <c r="E68" s="40"/>
      <c r="F68" s="40"/>
      <c r="G68" s="40"/>
      <c r="H68" s="40"/>
      <c r="I68" s="40"/>
    </row>
    <row r="69" spans="1:9" x14ac:dyDescent="0.35">
      <c r="A69" s="40"/>
      <c r="B69" s="40"/>
      <c r="C69" s="40"/>
      <c r="D69" s="40"/>
      <c r="E69" s="40"/>
      <c r="F69" s="40"/>
      <c r="G69" s="40"/>
      <c r="H69" s="40"/>
      <c r="I69" s="40"/>
    </row>
    <row r="70" spans="1:9" x14ac:dyDescent="0.35">
      <c r="A70" s="40"/>
      <c r="B70" s="40"/>
      <c r="C70" s="40"/>
      <c r="D70" s="40"/>
      <c r="E70" s="40"/>
      <c r="F70" s="40"/>
      <c r="G70" s="40"/>
      <c r="H70" s="40"/>
      <c r="I70" s="40"/>
    </row>
    <row r="71" spans="1:9" x14ac:dyDescent="0.35">
      <c r="A71" s="40"/>
      <c r="B71" s="40"/>
      <c r="C71" s="40"/>
      <c r="D71" s="40"/>
      <c r="E71" s="40"/>
      <c r="F71" s="40"/>
      <c r="G71" s="40"/>
      <c r="H71" s="40"/>
      <c r="I71" s="40"/>
    </row>
    <row r="72" spans="1:9" x14ac:dyDescent="0.35">
      <c r="A72" s="40"/>
      <c r="B72" s="40"/>
      <c r="C72" s="40"/>
      <c r="D72" s="40"/>
      <c r="E72" s="40"/>
      <c r="F72" s="40"/>
      <c r="G72" s="40"/>
      <c r="H72" s="40"/>
      <c r="I72" s="40"/>
    </row>
    <row r="73" spans="1:9" x14ac:dyDescent="0.35">
      <c r="A73" s="40"/>
      <c r="B73" s="40"/>
      <c r="C73" s="40"/>
      <c r="D73" s="40"/>
      <c r="E73" s="40"/>
      <c r="F73" s="40"/>
      <c r="G73" s="40"/>
      <c r="H73" s="40"/>
      <c r="I73" s="40"/>
    </row>
    <row r="74" spans="1:9" x14ac:dyDescent="0.35">
      <c r="A74" s="40"/>
      <c r="B74" s="40"/>
      <c r="C74" s="40"/>
      <c r="D74" s="40"/>
      <c r="E74" s="40"/>
      <c r="F74" s="40"/>
      <c r="G74" s="40"/>
      <c r="H74" s="40"/>
      <c r="I74" s="40"/>
    </row>
    <row r="75" spans="1:9" x14ac:dyDescent="0.35">
      <c r="A75" s="40"/>
      <c r="B75" s="40"/>
      <c r="C75" s="40"/>
      <c r="D75" s="40"/>
      <c r="E75" s="40"/>
      <c r="F75" s="40"/>
      <c r="G75" s="40"/>
      <c r="H75" s="40"/>
      <c r="I75" s="40"/>
    </row>
    <row r="76" spans="1:9" x14ac:dyDescent="0.35">
      <c r="A76" s="40"/>
      <c r="B76" s="40"/>
      <c r="C76" s="40"/>
      <c r="D76" s="40"/>
      <c r="E76" s="40"/>
      <c r="F76" s="40"/>
      <c r="G76" s="40"/>
      <c r="H76" s="40"/>
      <c r="I76" s="40"/>
    </row>
    <row r="77" spans="1:9" x14ac:dyDescent="0.35">
      <c r="A77" s="40"/>
      <c r="B77" s="40"/>
      <c r="C77" s="40"/>
      <c r="D77" s="40"/>
      <c r="E77" s="40"/>
      <c r="F77" s="40"/>
      <c r="G77" s="40"/>
      <c r="H77" s="40"/>
      <c r="I77" s="40"/>
    </row>
    <row r="78" spans="1:9" x14ac:dyDescent="0.35">
      <c r="A78" s="40"/>
      <c r="B78" s="40"/>
      <c r="C78" s="40"/>
      <c r="D78" s="40"/>
      <c r="E78" s="40"/>
      <c r="F78" s="40"/>
      <c r="G78" s="40"/>
      <c r="H78" s="40"/>
      <c r="I78" s="40"/>
    </row>
    <row r="79" spans="1:9" x14ac:dyDescent="0.35">
      <c r="A79" s="40"/>
      <c r="B79" s="40"/>
      <c r="C79" s="40"/>
      <c r="D79" s="40"/>
      <c r="E79" s="40"/>
      <c r="F79" s="40"/>
      <c r="G79" s="40"/>
      <c r="H79" s="40"/>
      <c r="I79" s="40"/>
    </row>
    <row r="80" spans="1:9" x14ac:dyDescent="0.35">
      <c r="A80" s="40"/>
      <c r="B80" s="40"/>
      <c r="C80" s="40"/>
      <c r="D80" s="40"/>
      <c r="E80" s="40"/>
      <c r="F80" s="40"/>
      <c r="G80" s="40"/>
      <c r="H80" s="40"/>
      <c r="I80" s="40"/>
    </row>
    <row r="81" spans="1:9" x14ac:dyDescent="0.35">
      <c r="A81" s="40"/>
      <c r="B81" s="40"/>
      <c r="C81" s="40"/>
      <c r="D81" s="40"/>
      <c r="E81" s="40"/>
      <c r="F81" s="40"/>
      <c r="G81" s="40"/>
      <c r="H81" s="40"/>
      <c r="I81" s="40"/>
    </row>
    <row r="82" spans="1:9" x14ac:dyDescent="0.35">
      <c r="A82" s="40"/>
      <c r="B82" s="40"/>
      <c r="C82" s="40"/>
      <c r="D82" s="40"/>
      <c r="E82" s="40"/>
      <c r="F82" s="40"/>
      <c r="G82" s="40"/>
      <c r="H82" s="40"/>
      <c r="I82" s="40"/>
    </row>
    <row r="83" spans="1:9" x14ac:dyDescent="0.35">
      <c r="A83" s="40"/>
      <c r="B83" s="40"/>
      <c r="C83" s="40"/>
      <c r="D83" s="40"/>
      <c r="E83" s="40"/>
      <c r="F83" s="40"/>
      <c r="G83" s="40"/>
      <c r="H83" s="40"/>
      <c r="I83" s="40"/>
    </row>
    <row r="84" spans="1:9" x14ac:dyDescent="0.35">
      <c r="A84" s="40"/>
      <c r="B84" s="40"/>
      <c r="C84" s="40"/>
      <c r="D84" s="40"/>
      <c r="E84" s="40"/>
      <c r="F84" s="40"/>
      <c r="G84" s="40"/>
      <c r="H84" s="40"/>
      <c r="I84" s="40"/>
    </row>
    <row r="85" spans="1:9" x14ac:dyDescent="0.35">
      <c r="A85" s="40"/>
      <c r="B85" s="40"/>
      <c r="C85" s="40"/>
      <c r="D85" s="40"/>
      <c r="E85" s="40"/>
      <c r="F85" s="40"/>
      <c r="G85" s="40"/>
      <c r="H85" s="40"/>
      <c r="I85" s="40"/>
    </row>
    <row r="86" spans="1:9" x14ac:dyDescent="0.35">
      <c r="A86" s="40"/>
      <c r="B86" s="40"/>
      <c r="C86" s="40"/>
      <c r="D86" s="40"/>
      <c r="E86" s="40"/>
      <c r="F86" s="40"/>
      <c r="G86" s="40"/>
      <c r="H86" s="40"/>
      <c r="I86" s="40"/>
    </row>
    <row r="87" spans="1:9" x14ac:dyDescent="0.35">
      <c r="A87" s="40"/>
      <c r="B87" s="40"/>
      <c r="C87" s="40"/>
      <c r="D87" s="40"/>
      <c r="E87" s="40"/>
      <c r="F87" s="40"/>
      <c r="G87" s="40"/>
      <c r="H87" s="40"/>
      <c r="I87" s="40"/>
    </row>
    <row r="88" spans="1:9" x14ac:dyDescent="0.35">
      <c r="A88" s="40"/>
      <c r="B88" s="40"/>
      <c r="C88" s="40"/>
      <c r="D88" s="40"/>
      <c r="E88" s="40"/>
      <c r="F88" s="40"/>
      <c r="G88" s="40"/>
      <c r="H88" s="40"/>
      <c r="I88" s="40"/>
    </row>
    <row r="89" spans="1:9" x14ac:dyDescent="0.35">
      <c r="A89" s="40"/>
      <c r="B89" s="40"/>
      <c r="C89" s="40"/>
      <c r="D89" s="40"/>
      <c r="E89" s="40"/>
      <c r="F89" s="40"/>
      <c r="G89" s="40"/>
      <c r="H89" s="40"/>
      <c r="I89" s="40"/>
    </row>
    <row r="90" spans="1:9" x14ac:dyDescent="0.35">
      <c r="A90" s="40"/>
      <c r="B90" s="40"/>
      <c r="C90" s="40"/>
      <c r="D90" s="40"/>
      <c r="E90" s="40"/>
      <c r="F90" s="40"/>
      <c r="G90" s="40"/>
      <c r="H90" s="40"/>
      <c r="I90" s="40"/>
    </row>
    <row r="91" spans="1:9" x14ac:dyDescent="0.35">
      <c r="A91" s="40"/>
      <c r="B91" s="40"/>
      <c r="C91" s="40"/>
      <c r="D91" s="40"/>
      <c r="E91" s="40"/>
      <c r="F91" s="40"/>
      <c r="G91" s="40"/>
      <c r="H91" s="40"/>
      <c r="I91" s="40"/>
    </row>
    <row r="92" spans="1:9" x14ac:dyDescent="0.35">
      <c r="A92" s="40"/>
      <c r="B92" s="40"/>
      <c r="C92" s="40"/>
      <c r="D92" s="40"/>
      <c r="E92" s="40"/>
      <c r="F92" s="40"/>
      <c r="G92" s="40"/>
      <c r="H92" s="40"/>
      <c r="I92" s="40"/>
    </row>
    <row r="93" spans="1:9" x14ac:dyDescent="0.35">
      <c r="A93" s="40"/>
      <c r="B93" s="40"/>
      <c r="C93" s="40"/>
      <c r="D93" s="40"/>
      <c r="E93" s="40"/>
      <c r="F93" s="40"/>
      <c r="G93" s="40"/>
      <c r="H93" s="40"/>
      <c r="I93" s="40"/>
    </row>
    <row r="94" spans="1:9" x14ac:dyDescent="0.35">
      <c r="A94" s="40"/>
      <c r="B94" s="40"/>
      <c r="C94" s="40"/>
      <c r="D94" s="40"/>
      <c r="E94" s="40"/>
      <c r="F94" s="40"/>
      <c r="G94" s="40"/>
      <c r="H94" s="40"/>
      <c r="I94" s="40"/>
    </row>
    <row r="95" spans="1:9" x14ac:dyDescent="0.35">
      <c r="A95" s="40"/>
      <c r="B95" s="40"/>
      <c r="C95" s="40"/>
      <c r="D95" s="40"/>
      <c r="E95" s="40"/>
      <c r="F95" s="40"/>
      <c r="G95" s="40"/>
      <c r="H95" s="40"/>
      <c r="I95" s="40"/>
    </row>
    <row r="96" spans="1:9" x14ac:dyDescent="0.35">
      <c r="A96" s="40"/>
      <c r="B96" s="40"/>
      <c r="C96" s="40"/>
      <c r="D96" s="40"/>
      <c r="E96" s="40"/>
      <c r="F96" s="40"/>
      <c r="G96" s="40"/>
      <c r="H96" s="40"/>
      <c r="I96" s="40"/>
    </row>
    <row r="97" spans="1:9" x14ac:dyDescent="0.35">
      <c r="A97" s="40"/>
      <c r="B97" s="40"/>
      <c r="C97" s="40"/>
      <c r="D97" s="40"/>
      <c r="E97" s="40"/>
      <c r="F97" s="40"/>
      <c r="G97" s="40"/>
      <c r="H97" s="40"/>
      <c r="I97" s="40"/>
    </row>
    <row r="98" spans="1:9" x14ac:dyDescent="0.35">
      <c r="A98" s="40"/>
      <c r="B98" s="40"/>
      <c r="C98" s="40"/>
      <c r="D98" s="40"/>
      <c r="E98" s="40"/>
      <c r="F98" s="40"/>
      <c r="G98" s="40"/>
      <c r="H98" s="40"/>
      <c r="I98" s="40"/>
    </row>
    <row r="99" spans="1:9" x14ac:dyDescent="0.35">
      <c r="A99" s="40"/>
      <c r="B99" s="40"/>
      <c r="C99" s="40"/>
      <c r="D99" s="40"/>
      <c r="E99" s="40"/>
      <c r="F99" s="40"/>
      <c r="G99" s="40"/>
      <c r="H99" s="40"/>
      <c r="I99" s="40"/>
    </row>
    <row r="100" spans="1:9" x14ac:dyDescent="0.35">
      <c r="A100" s="40"/>
      <c r="B100" s="40"/>
      <c r="C100" s="40"/>
      <c r="D100" s="40"/>
      <c r="E100" s="40"/>
      <c r="F100" s="40"/>
      <c r="G100" s="40"/>
      <c r="H100" s="40"/>
      <c r="I100" s="40"/>
    </row>
    <row r="101" spans="1:9" x14ac:dyDescent="0.35">
      <c r="A101" s="40"/>
      <c r="B101" s="40"/>
      <c r="C101" s="40"/>
      <c r="D101" s="40"/>
      <c r="E101" s="40"/>
      <c r="F101" s="40"/>
      <c r="G101" s="40"/>
      <c r="H101" s="40"/>
      <c r="I101" s="40"/>
    </row>
  </sheetData>
  <hyperlinks>
    <hyperlink ref="F5" r:id="rId1" display="https://zakupki.gov.ru/epz/main/public/home.html" xr:uid="{843DC2B1-11AB-B148-96A7-5A1AF4F6ECE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652"/>
  <sheetViews>
    <sheetView topLeftCell="R1" zoomScale="140" zoomScaleNormal="140" workbookViewId="0">
      <selection activeCell="AF1" sqref="AF1"/>
    </sheetView>
  </sheetViews>
  <sheetFormatPr defaultColWidth="8.81640625" defaultRowHeight="14.5" x14ac:dyDescent="0.35"/>
  <cols>
    <col min="1" max="1" width="6" style="11" customWidth="1"/>
    <col min="2" max="2" width="10.1796875" style="20" customWidth="1"/>
    <col min="3" max="3" width="7" style="22" customWidth="1"/>
    <col min="4" max="5" width="14" style="11" customWidth="1"/>
    <col min="6" max="9" width="5.81640625" style="7" customWidth="1"/>
    <col min="10" max="10" width="4.1796875" style="7" customWidth="1"/>
    <col min="11" max="11" width="6.453125" style="11" customWidth="1"/>
    <col min="12" max="12" width="4.1796875" style="11" customWidth="1"/>
    <col min="13" max="13" width="9.453125" style="30" customWidth="1"/>
    <col min="14" max="14" width="8.81640625" style="26"/>
    <col min="15" max="15" width="12.81640625" style="11" customWidth="1"/>
    <col min="16" max="16" width="8.81640625" style="26"/>
    <col min="17" max="17" width="14.6328125" style="5" customWidth="1"/>
    <col min="18" max="20" width="5.81640625" style="11" customWidth="1"/>
    <col min="21" max="21" width="7.1796875" style="11" customWidth="1"/>
    <col min="22" max="22" width="5.1796875" style="11" customWidth="1"/>
    <col min="23" max="23" width="4.36328125" style="13" customWidth="1"/>
    <col min="24" max="24" width="13.81640625" style="32" customWidth="1"/>
    <col min="25" max="25" width="3.81640625" style="11" customWidth="1"/>
    <col min="26" max="26" width="15.453125" style="11" customWidth="1"/>
    <col min="27" max="27" width="3.6328125" style="11" customWidth="1"/>
    <col min="28" max="28" width="3.81640625" style="11" customWidth="1"/>
    <col min="29" max="29" width="4.1796875" style="11" customWidth="1"/>
    <col min="30" max="30" width="8.81640625" style="11"/>
    <col min="31" max="31" width="12.36328125" style="11" bestFit="1" customWidth="1"/>
    <col min="32" max="16384" width="8.81640625" style="11"/>
  </cols>
  <sheetData>
    <row r="1" spans="1:31" x14ac:dyDescent="0.35">
      <c r="A1" s="11" t="s">
        <v>2635</v>
      </c>
      <c r="B1" s="19" t="s">
        <v>2634</v>
      </c>
      <c r="C1" s="22" t="s">
        <v>0</v>
      </c>
      <c r="D1" s="11" t="s">
        <v>1</v>
      </c>
      <c r="E1" s="11" t="s">
        <v>2</v>
      </c>
      <c r="F1" s="18" t="s">
        <v>2670</v>
      </c>
      <c r="G1" s="18" t="s">
        <v>595</v>
      </c>
      <c r="H1" s="18" t="s">
        <v>596</v>
      </c>
      <c r="I1" s="18" t="s">
        <v>597</v>
      </c>
      <c r="J1" s="7" t="s">
        <v>3</v>
      </c>
      <c r="K1" s="11" t="s">
        <v>4</v>
      </c>
      <c r="L1" s="11" t="s">
        <v>5</v>
      </c>
      <c r="M1" s="30" t="s">
        <v>6</v>
      </c>
      <c r="N1" s="26" t="s">
        <v>7</v>
      </c>
      <c r="O1" s="11" t="s">
        <v>8</v>
      </c>
      <c r="P1" s="26" t="s">
        <v>9</v>
      </c>
      <c r="Q1" s="5" t="s">
        <v>10</v>
      </c>
      <c r="R1" s="11" t="s">
        <v>11</v>
      </c>
      <c r="S1" s="11" t="s">
        <v>12</v>
      </c>
      <c r="T1" s="11" t="s">
        <v>13</v>
      </c>
      <c r="U1" s="11" t="s">
        <v>14</v>
      </c>
      <c r="V1" s="11" t="s">
        <v>15</v>
      </c>
      <c r="W1" s="13" t="s">
        <v>16</v>
      </c>
      <c r="X1" s="32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34" t="s">
        <v>2627</v>
      </c>
    </row>
    <row r="2" spans="1:31" x14ac:dyDescent="0.35">
      <c r="A2" s="11">
        <v>1</v>
      </c>
      <c r="B2" s="20" t="s">
        <v>713</v>
      </c>
      <c r="C2" s="22">
        <v>1.8300010413180001E+18</v>
      </c>
      <c r="D2" s="12">
        <v>43090</v>
      </c>
      <c r="E2" s="11" t="s">
        <v>52</v>
      </c>
      <c r="F2" s="8">
        <f>IF(OR(ISNUMBER(SEARCH("фонд",Q2)), ISNUMBER(SEARCH("ФОМС",Q2))), 1,0)</f>
        <v>1</v>
      </c>
      <c r="G2" s="8">
        <f>IF(OR(ISNUMBER(SEARCH("проектиро",E2)), ISNUMBER(SEARCH("разработка",E2)),  ISNUMBER(SEARCH("приобрет",E2)),  ISNUMBER(SEARCH("установк",E2)), ISNUMBER(SEARCH("постав",E2)),  (ISNUMBER(SEARCH("создани",E2)))),1,0)</f>
        <v>0</v>
      </c>
      <c r="H2" s="8">
        <f>IF(OR(ISNUMBER(SEARCH("развит",E2)), ISNUMBER(SEARCH("модифика",E2)), ISNUMBER(SEARCH("интегра",E2)),  ISNUMBER(SEARCH("внедрен",E2)), ISNUMBER(SEARCH("расшир",E2)), ISNUMBER(SEARCH("адаптац",E2)),ISNUMBER(SEARCH("настрой",E2)), ISNUMBER(SEARCH("подключ",E2)),   (ISNUMBER(SEARCH("модерниз",E2)))),1,0)</f>
        <v>0</v>
      </c>
      <c r="I2" s="8">
        <f>IF(OR(ISNUMBER(SEARCH("сопрово",E2)), ISNUMBER(SEARCH("поддержк",E2)), ISNUMBER(SEARCH("эксплуат",E2)), ISNUMBER(SEARCH("обслужи",E2)), ISNUMBER(SEARCH("подготов",E2)), (ISNUMBER(SEARCH("обуче",E2)))),1,0)</f>
        <v>1</v>
      </c>
      <c r="J2" s="9">
        <f>SUM(G2:I2)</f>
        <v>1</v>
      </c>
      <c r="K2" s="11" t="s">
        <v>53</v>
      </c>
      <c r="L2" s="11" t="s">
        <v>52</v>
      </c>
      <c r="M2" s="30">
        <v>400000</v>
      </c>
      <c r="N2" s="26" t="s">
        <v>39</v>
      </c>
      <c r="O2" s="11">
        <v>400000</v>
      </c>
      <c r="P2" s="26" t="s">
        <v>184</v>
      </c>
      <c r="Q2" s="5" t="s">
        <v>253</v>
      </c>
      <c r="R2" s="11" t="s">
        <v>254</v>
      </c>
      <c r="S2" s="11" t="s">
        <v>255</v>
      </c>
      <c r="T2" s="11" t="s">
        <v>111</v>
      </c>
      <c r="U2" s="11" t="s">
        <v>32</v>
      </c>
      <c r="V2" s="11" t="s">
        <v>33</v>
      </c>
      <c r="W2" s="13">
        <v>1</v>
      </c>
      <c r="X2" s="32">
        <v>400000</v>
      </c>
      <c r="Y2" s="11" t="s">
        <v>34</v>
      </c>
      <c r="Z2" s="11" t="s">
        <v>256</v>
      </c>
      <c r="AA2" s="11" t="s">
        <v>36</v>
      </c>
      <c r="AB2" s="11" t="s">
        <v>37</v>
      </c>
      <c r="AC2" s="11">
        <v>29</v>
      </c>
      <c r="AE2" s="35">
        <v>50000</v>
      </c>
    </row>
    <row r="3" spans="1:31" x14ac:dyDescent="0.35">
      <c r="A3" s="11">
        <v>2</v>
      </c>
      <c r="B3" s="20" t="s">
        <v>713</v>
      </c>
      <c r="C3" s="22">
        <v>1.312401411416E+18</v>
      </c>
      <c r="D3" s="12">
        <v>42533</v>
      </c>
      <c r="E3" s="11" t="s">
        <v>408</v>
      </c>
      <c r="F3" s="8">
        <f t="shared" ref="F3:F66" si="0">IF(OR(ISNUMBER(SEARCH("фонд",Q3)), ISNUMBER(SEARCH("ФОМС",Q3))), 1,0)</f>
        <v>1</v>
      </c>
      <c r="G3" s="8">
        <f t="shared" ref="G3:G66" si="1">IF(OR(ISNUMBER(SEARCH("проектиро",E3)), ISNUMBER(SEARCH("разработка",E3)),  ISNUMBER(SEARCH("приобрет",E3)),  ISNUMBER(SEARCH("установк",E3)), ISNUMBER(SEARCH("постав",E3)),  (ISNUMBER(SEARCH("создани",E3)))),1,0)</f>
        <v>1</v>
      </c>
      <c r="H3" s="8">
        <f t="shared" ref="H3:H66" si="2">IF(OR(ISNUMBER(SEARCH("развит",E3)), ISNUMBER(SEARCH("модифика",E3)), ISNUMBER(SEARCH("интегра",E3)),  ISNUMBER(SEARCH("внедрен",E3)), ISNUMBER(SEARCH("расшир",E3)), ISNUMBER(SEARCH("адаптац",E3)),ISNUMBER(SEARCH("настрой",E3)), ISNUMBER(SEARCH("подключ",E3)),   (ISNUMBER(SEARCH("модерниз",E3)))),1,0)</f>
        <v>1</v>
      </c>
      <c r="I3" s="8">
        <f t="shared" ref="I3:I66" si="3">IF(OR(ISNUMBER(SEARCH("сопрово",E3)), ISNUMBER(SEARCH("поддержк",E3)), ISNUMBER(SEARCH("эксплуат",E3)), ISNUMBER(SEARCH("обслужи",E3)), ISNUMBER(SEARCH("подготов",E3)), (ISNUMBER(SEARCH("обуче",E3)))),1,0)</f>
        <v>0</v>
      </c>
      <c r="J3" s="9">
        <f t="shared" ref="J3:J66" si="4">SUM(G3:I3)</f>
        <v>2</v>
      </c>
      <c r="K3" s="11" t="s">
        <v>64</v>
      </c>
      <c r="L3" s="11" t="s">
        <v>65</v>
      </c>
      <c r="M3" s="30">
        <v>1487500</v>
      </c>
      <c r="N3" s="26" t="s">
        <v>409</v>
      </c>
      <c r="O3" s="11">
        <v>1487500</v>
      </c>
      <c r="P3" s="26" t="s">
        <v>184</v>
      </c>
      <c r="Q3" s="5" t="s">
        <v>166</v>
      </c>
      <c r="R3" s="11" t="s">
        <v>167</v>
      </c>
      <c r="S3" s="11" t="s">
        <v>168</v>
      </c>
      <c r="T3" s="11" t="s">
        <v>31</v>
      </c>
      <c r="U3" s="11" t="s">
        <v>32</v>
      </c>
      <c r="V3" s="11" t="s">
        <v>33</v>
      </c>
      <c r="W3" s="13">
        <v>1</v>
      </c>
      <c r="X3" s="32">
        <v>1487500</v>
      </c>
      <c r="Y3" s="11" t="s">
        <v>34</v>
      </c>
      <c r="Z3" s="11" t="s">
        <v>169</v>
      </c>
      <c r="AA3" s="11" t="s">
        <v>36</v>
      </c>
      <c r="AB3" s="11" t="s">
        <v>37</v>
      </c>
      <c r="AC3" s="11">
        <v>31</v>
      </c>
      <c r="AE3" s="35">
        <v>100000</v>
      </c>
    </row>
    <row r="4" spans="1:31" s="14" customFormat="1" x14ac:dyDescent="0.35">
      <c r="A4" s="11">
        <v>3</v>
      </c>
      <c r="B4" s="20" t="s">
        <v>713</v>
      </c>
      <c r="C4" s="23">
        <v>1.3124014114169999E+18</v>
      </c>
      <c r="D4" s="15">
        <v>43033</v>
      </c>
      <c r="E4" s="16" t="s">
        <v>265</v>
      </c>
      <c r="F4" s="8">
        <f t="shared" si="0"/>
        <v>1</v>
      </c>
      <c r="G4" s="8">
        <f t="shared" si="1"/>
        <v>0</v>
      </c>
      <c r="H4" s="8">
        <f t="shared" si="2"/>
        <v>0</v>
      </c>
      <c r="I4" s="8">
        <f t="shared" si="3"/>
        <v>1</v>
      </c>
      <c r="J4" s="9">
        <f t="shared" si="4"/>
        <v>1</v>
      </c>
      <c r="K4" s="14" t="s">
        <v>82</v>
      </c>
      <c r="L4" s="16" t="s">
        <v>76</v>
      </c>
      <c r="M4" s="31">
        <v>69750</v>
      </c>
      <c r="N4" s="29" t="s">
        <v>266</v>
      </c>
      <c r="O4" s="14">
        <v>139500</v>
      </c>
      <c r="P4" s="27" t="s">
        <v>252</v>
      </c>
      <c r="Q4" s="5" t="s">
        <v>166</v>
      </c>
      <c r="R4" s="17" t="s">
        <v>167</v>
      </c>
      <c r="S4" s="14" t="s">
        <v>168</v>
      </c>
      <c r="T4" s="14" t="s">
        <v>121</v>
      </c>
      <c r="U4" s="14" t="s">
        <v>32</v>
      </c>
      <c r="V4" s="14" t="s">
        <v>33</v>
      </c>
      <c r="W4" s="25">
        <v>1</v>
      </c>
      <c r="X4" s="32">
        <v>139500</v>
      </c>
      <c r="Y4" s="17" t="s">
        <v>34</v>
      </c>
      <c r="Z4" s="14" t="s">
        <v>169</v>
      </c>
      <c r="AA4" s="14" t="s">
        <v>36</v>
      </c>
      <c r="AB4" s="14" t="s">
        <v>37</v>
      </c>
      <c r="AC4" s="14">
        <v>31</v>
      </c>
      <c r="AE4" s="35">
        <v>150000</v>
      </c>
    </row>
    <row r="5" spans="1:31" s="14" customFormat="1" x14ac:dyDescent="0.35">
      <c r="A5" s="11">
        <v>4</v>
      </c>
      <c r="B5" s="20" t="s">
        <v>713</v>
      </c>
      <c r="C5" s="23">
        <v>1.3124014114169999E+18</v>
      </c>
      <c r="D5" s="15">
        <v>43067</v>
      </c>
      <c r="E5" s="16" t="s">
        <v>76</v>
      </c>
      <c r="F5" s="8">
        <f t="shared" si="0"/>
        <v>1</v>
      </c>
      <c r="G5" s="8">
        <f t="shared" si="1"/>
        <v>0</v>
      </c>
      <c r="H5" s="8">
        <f t="shared" si="2"/>
        <v>0</v>
      </c>
      <c r="I5" s="8">
        <f t="shared" si="3"/>
        <v>1</v>
      </c>
      <c r="J5" s="9">
        <f t="shared" si="4"/>
        <v>1</v>
      </c>
      <c r="K5" s="14" t="s">
        <v>82</v>
      </c>
      <c r="L5" s="16" t="s">
        <v>76</v>
      </c>
      <c r="M5" s="31">
        <v>41000</v>
      </c>
      <c r="N5" s="29" t="s">
        <v>130</v>
      </c>
      <c r="O5" s="14">
        <v>492000</v>
      </c>
      <c r="P5" s="27" t="s">
        <v>258</v>
      </c>
      <c r="Q5" s="5" t="s">
        <v>166</v>
      </c>
      <c r="R5" s="17" t="s">
        <v>167</v>
      </c>
      <c r="S5" s="14" t="s">
        <v>168</v>
      </c>
      <c r="T5" s="14" t="s">
        <v>121</v>
      </c>
      <c r="U5" s="14" t="s">
        <v>32</v>
      </c>
      <c r="V5" s="14" t="s">
        <v>33</v>
      </c>
      <c r="W5" s="25">
        <v>1</v>
      </c>
      <c r="X5" s="32">
        <v>492000</v>
      </c>
      <c r="Y5" s="17" t="s">
        <v>34</v>
      </c>
      <c r="Z5" s="14" t="s">
        <v>169</v>
      </c>
      <c r="AA5" s="14" t="s">
        <v>36</v>
      </c>
      <c r="AB5" s="14" t="s">
        <v>37</v>
      </c>
      <c r="AC5" s="14">
        <v>31</v>
      </c>
      <c r="AE5" s="35">
        <v>200000</v>
      </c>
    </row>
    <row r="6" spans="1:31" s="14" customFormat="1" x14ac:dyDescent="0.35">
      <c r="A6" s="11">
        <v>5</v>
      </c>
      <c r="B6" s="20" t="s">
        <v>713</v>
      </c>
      <c r="C6" s="23">
        <v>1.3124014114179999E+18</v>
      </c>
      <c r="D6" s="15">
        <v>43425</v>
      </c>
      <c r="E6" s="16" t="s">
        <v>76</v>
      </c>
      <c r="F6" s="8">
        <f t="shared" si="0"/>
        <v>1</v>
      </c>
      <c r="G6" s="8">
        <f t="shared" si="1"/>
        <v>0</v>
      </c>
      <c r="H6" s="8">
        <f t="shared" si="2"/>
        <v>0</v>
      </c>
      <c r="I6" s="8">
        <f t="shared" si="3"/>
        <v>1</v>
      </c>
      <c r="J6" s="9">
        <f t="shared" si="4"/>
        <v>1</v>
      </c>
      <c r="K6" s="14" t="s">
        <v>82</v>
      </c>
      <c r="L6" s="16" t="s">
        <v>76</v>
      </c>
      <c r="M6" s="31">
        <v>50000</v>
      </c>
      <c r="N6" s="29" t="s">
        <v>130</v>
      </c>
      <c r="O6" s="14">
        <v>600000</v>
      </c>
      <c r="P6" s="27" t="s">
        <v>165</v>
      </c>
      <c r="Q6" s="5" t="s">
        <v>166</v>
      </c>
      <c r="R6" s="17" t="s">
        <v>167</v>
      </c>
      <c r="S6" s="14" t="s">
        <v>168</v>
      </c>
      <c r="T6" s="14" t="s">
        <v>121</v>
      </c>
      <c r="U6" s="14" t="s">
        <v>32</v>
      </c>
      <c r="V6" s="14" t="s">
        <v>33</v>
      </c>
      <c r="W6" s="25">
        <v>1</v>
      </c>
      <c r="X6" s="32">
        <v>600000</v>
      </c>
      <c r="Y6" s="17" t="s">
        <v>34</v>
      </c>
      <c r="Z6" s="14" t="s">
        <v>169</v>
      </c>
      <c r="AA6" s="14" t="s">
        <v>36</v>
      </c>
      <c r="AB6" s="14" t="s">
        <v>37</v>
      </c>
      <c r="AC6" s="14">
        <v>31</v>
      </c>
      <c r="AE6" s="35">
        <v>250000</v>
      </c>
    </row>
    <row r="7" spans="1:31" s="14" customFormat="1" x14ac:dyDescent="0.35">
      <c r="A7" s="11">
        <v>6</v>
      </c>
      <c r="B7" s="20" t="s">
        <v>713</v>
      </c>
      <c r="C7" s="23">
        <v>4.3329007728179999E+18</v>
      </c>
      <c r="D7" s="15">
        <v>43109</v>
      </c>
      <c r="E7" s="16" t="s">
        <v>251</v>
      </c>
      <c r="F7" s="8">
        <f t="shared" si="0"/>
        <v>1</v>
      </c>
      <c r="G7" s="8">
        <f t="shared" si="1"/>
        <v>0</v>
      </c>
      <c r="H7" s="8">
        <f t="shared" si="2"/>
        <v>0</v>
      </c>
      <c r="I7" s="8">
        <f t="shared" si="3"/>
        <v>1</v>
      </c>
      <c r="J7" s="9">
        <f t="shared" si="4"/>
        <v>1</v>
      </c>
      <c r="K7" s="14" t="s">
        <v>53</v>
      </c>
      <c r="L7" s="16" t="s">
        <v>52</v>
      </c>
      <c r="M7" s="31">
        <v>150000</v>
      </c>
      <c r="N7" s="29" t="s">
        <v>26</v>
      </c>
      <c r="O7" s="14">
        <v>300000</v>
      </c>
      <c r="P7" s="27" t="s">
        <v>252</v>
      </c>
      <c r="Q7" s="5" t="s">
        <v>195</v>
      </c>
      <c r="R7" s="17" t="s">
        <v>196</v>
      </c>
      <c r="S7" s="14" t="s">
        <v>197</v>
      </c>
      <c r="T7" s="14" t="s">
        <v>31</v>
      </c>
      <c r="U7" s="14" t="s">
        <v>32</v>
      </c>
      <c r="V7" s="14" t="s">
        <v>33</v>
      </c>
      <c r="W7" s="25">
        <v>1</v>
      </c>
      <c r="X7" s="32">
        <v>300000</v>
      </c>
      <c r="Y7" s="17" t="s">
        <v>34</v>
      </c>
      <c r="Z7" s="14" t="s">
        <v>198</v>
      </c>
      <c r="AA7" s="14" t="s">
        <v>36</v>
      </c>
      <c r="AB7" s="14" t="s">
        <v>37</v>
      </c>
      <c r="AC7" s="14">
        <v>33</v>
      </c>
      <c r="AE7" s="35">
        <v>300000</v>
      </c>
    </row>
    <row r="8" spans="1:31" s="14" customFormat="1" x14ac:dyDescent="0.35">
      <c r="A8" s="11">
        <v>7</v>
      </c>
      <c r="B8" s="20" t="s">
        <v>713</v>
      </c>
      <c r="C8" s="23">
        <v>4.3329007728179999E+18</v>
      </c>
      <c r="D8" s="15">
        <v>43109</v>
      </c>
      <c r="E8" s="16" t="s">
        <v>52</v>
      </c>
      <c r="F8" s="8">
        <f t="shared" si="0"/>
        <v>1</v>
      </c>
      <c r="G8" s="8">
        <f t="shared" si="1"/>
        <v>0</v>
      </c>
      <c r="H8" s="8">
        <f t="shared" si="2"/>
        <v>0</v>
      </c>
      <c r="I8" s="8">
        <f t="shared" si="3"/>
        <v>1</v>
      </c>
      <c r="J8" s="9">
        <f t="shared" si="4"/>
        <v>1</v>
      </c>
      <c r="K8" s="14" t="s">
        <v>53</v>
      </c>
      <c r="L8" s="16" t="s">
        <v>52</v>
      </c>
      <c r="M8" s="31">
        <v>200000</v>
      </c>
      <c r="N8" s="29" t="s">
        <v>26</v>
      </c>
      <c r="O8" s="14">
        <v>400000</v>
      </c>
      <c r="P8" s="27" t="s">
        <v>252</v>
      </c>
      <c r="Q8" s="5" t="s">
        <v>195</v>
      </c>
      <c r="R8" s="17" t="s">
        <v>196</v>
      </c>
      <c r="S8" s="14" t="s">
        <v>197</v>
      </c>
      <c r="T8" s="14" t="s">
        <v>31</v>
      </c>
      <c r="U8" s="14" t="s">
        <v>32</v>
      </c>
      <c r="V8" s="14" t="s">
        <v>33</v>
      </c>
      <c r="W8" s="25">
        <v>1</v>
      </c>
      <c r="X8" s="32">
        <v>400000</v>
      </c>
      <c r="Y8" s="17" t="s">
        <v>34</v>
      </c>
      <c r="Z8" s="14" t="s">
        <v>198</v>
      </c>
      <c r="AA8" s="14" t="s">
        <v>36</v>
      </c>
      <c r="AB8" s="14" t="s">
        <v>37</v>
      </c>
      <c r="AC8" s="14">
        <v>33</v>
      </c>
      <c r="AE8" s="35">
        <v>350000</v>
      </c>
    </row>
    <row r="9" spans="1:31" s="14" customFormat="1" x14ac:dyDescent="0.35">
      <c r="A9" s="11">
        <v>8</v>
      </c>
      <c r="B9" s="20" t="s">
        <v>713</v>
      </c>
      <c r="C9" s="23">
        <v>4.3329007728179999E+18</v>
      </c>
      <c r="D9" s="15">
        <v>43287</v>
      </c>
      <c r="E9" s="16" t="s">
        <v>192</v>
      </c>
      <c r="F9" s="8">
        <f t="shared" si="0"/>
        <v>1</v>
      </c>
      <c r="G9" s="8">
        <f t="shared" si="1"/>
        <v>0</v>
      </c>
      <c r="H9" s="8">
        <f t="shared" si="2"/>
        <v>1</v>
      </c>
      <c r="I9" s="8">
        <f t="shared" si="3"/>
        <v>0</v>
      </c>
      <c r="J9" s="9">
        <f t="shared" si="4"/>
        <v>1</v>
      </c>
      <c r="K9" s="14" t="s">
        <v>193</v>
      </c>
      <c r="L9" s="16" t="s">
        <v>194</v>
      </c>
      <c r="M9" s="31">
        <v>300000</v>
      </c>
      <c r="N9" s="29" t="s">
        <v>39</v>
      </c>
      <c r="O9" s="14">
        <v>300000</v>
      </c>
      <c r="P9" s="27" t="s">
        <v>184</v>
      </c>
      <c r="Q9" s="5" t="s">
        <v>195</v>
      </c>
      <c r="R9" s="17" t="s">
        <v>196</v>
      </c>
      <c r="S9" s="14" t="s">
        <v>197</v>
      </c>
      <c r="T9" s="14" t="s">
        <v>31</v>
      </c>
      <c r="U9" s="14" t="s">
        <v>32</v>
      </c>
      <c r="V9" s="14" t="s">
        <v>33</v>
      </c>
      <c r="W9" s="25">
        <v>1</v>
      </c>
      <c r="X9" s="32">
        <v>300000</v>
      </c>
      <c r="Y9" s="17" t="s">
        <v>34</v>
      </c>
      <c r="Z9" s="14" t="s">
        <v>198</v>
      </c>
      <c r="AA9" s="14" t="s">
        <v>36</v>
      </c>
      <c r="AB9" s="14" t="s">
        <v>37</v>
      </c>
      <c r="AC9" s="14">
        <v>33</v>
      </c>
      <c r="AE9" s="35">
        <v>400000</v>
      </c>
    </row>
    <row r="10" spans="1:31" s="14" customFormat="1" x14ac:dyDescent="0.35">
      <c r="A10" s="11">
        <v>9</v>
      </c>
      <c r="B10" s="20" t="s">
        <v>713</v>
      </c>
      <c r="C10" s="23">
        <v>1.4027005123180001E+18</v>
      </c>
      <c r="D10" s="15">
        <v>43427</v>
      </c>
      <c r="E10" s="16" t="s">
        <v>65</v>
      </c>
      <c r="F10" s="8">
        <f t="shared" si="0"/>
        <v>1</v>
      </c>
      <c r="G10" s="8">
        <f t="shared" si="1"/>
        <v>0</v>
      </c>
      <c r="H10" s="8">
        <f t="shared" si="2"/>
        <v>0</v>
      </c>
      <c r="I10" s="8">
        <f t="shared" si="3"/>
        <v>0</v>
      </c>
      <c r="J10" s="9">
        <f t="shared" si="4"/>
        <v>0</v>
      </c>
      <c r="K10" s="14" t="s">
        <v>64</v>
      </c>
      <c r="L10" s="16" t="s">
        <v>65</v>
      </c>
      <c r="M10" s="31">
        <v>1333100</v>
      </c>
      <c r="N10" s="29" t="s">
        <v>26</v>
      </c>
      <c r="O10" s="14">
        <v>1333100</v>
      </c>
      <c r="P10" s="27" t="s">
        <v>27</v>
      </c>
      <c r="Q10" s="5" t="s">
        <v>114</v>
      </c>
      <c r="R10" s="17" t="s">
        <v>115</v>
      </c>
      <c r="S10" s="14" t="s">
        <v>116</v>
      </c>
      <c r="T10" s="14" t="s">
        <v>164</v>
      </c>
      <c r="U10" s="14" t="s">
        <v>32</v>
      </c>
      <c r="V10" s="14" t="s">
        <v>33</v>
      </c>
      <c r="W10" s="25">
        <v>1</v>
      </c>
      <c r="X10" s="32">
        <v>1333100</v>
      </c>
      <c r="Y10" s="17" t="s">
        <v>34</v>
      </c>
      <c r="Z10" s="14" t="s">
        <v>117</v>
      </c>
      <c r="AA10" s="14" t="s">
        <v>36</v>
      </c>
      <c r="AB10" s="14" t="s">
        <v>37</v>
      </c>
      <c r="AC10" s="14">
        <v>40</v>
      </c>
      <c r="AE10" s="35">
        <v>450000</v>
      </c>
    </row>
    <row r="11" spans="1:31" s="14" customFormat="1" x14ac:dyDescent="0.35">
      <c r="A11" s="11">
        <v>10</v>
      </c>
      <c r="B11" s="20" t="s">
        <v>713</v>
      </c>
      <c r="C11" s="23">
        <v>1.4027005123190001E+18</v>
      </c>
      <c r="D11" s="15">
        <v>43536</v>
      </c>
      <c r="E11" s="16" t="s">
        <v>113</v>
      </c>
      <c r="F11" s="8">
        <f t="shared" si="0"/>
        <v>1</v>
      </c>
      <c r="G11" s="8">
        <f t="shared" si="1"/>
        <v>0</v>
      </c>
      <c r="H11" s="8">
        <f t="shared" si="2"/>
        <v>0</v>
      </c>
      <c r="I11" s="8">
        <f t="shared" si="3"/>
        <v>1</v>
      </c>
      <c r="J11" s="9">
        <f t="shared" si="4"/>
        <v>1</v>
      </c>
      <c r="K11" s="14" t="s">
        <v>82</v>
      </c>
      <c r="L11" s="16" t="s">
        <v>76</v>
      </c>
      <c r="M11" s="31">
        <v>4666900</v>
      </c>
      <c r="N11" s="29" t="s">
        <v>26</v>
      </c>
      <c r="O11" s="14">
        <v>4666900</v>
      </c>
      <c r="P11" s="27" t="s">
        <v>27</v>
      </c>
      <c r="Q11" s="5" t="s">
        <v>114</v>
      </c>
      <c r="R11" s="17" t="s">
        <v>115</v>
      </c>
      <c r="S11" s="14" t="s">
        <v>116</v>
      </c>
      <c r="T11" s="14" t="s">
        <v>31</v>
      </c>
      <c r="U11" s="14" t="s">
        <v>32</v>
      </c>
      <c r="V11" s="14" t="s">
        <v>33</v>
      </c>
      <c r="W11" s="25">
        <v>1</v>
      </c>
      <c r="X11" s="32">
        <v>4666900</v>
      </c>
      <c r="Y11" s="17" t="s">
        <v>34</v>
      </c>
      <c r="Z11" s="14" t="s">
        <v>117</v>
      </c>
      <c r="AA11" s="14" t="s">
        <v>36</v>
      </c>
      <c r="AB11" s="14" t="s">
        <v>37</v>
      </c>
      <c r="AC11" s="14">
        <v>40</v>
      </c>
      <c r="AE11" s="35">
        <v>500000</v>
      </c>
    </row>
    <row r="12" spans="1:31" s="14" customFormat="1" x14ac:dyDescent="0.35">
      <c r="A12" s="11">
        <v>11</v>
      </c>
      <c r="B12" s="20" t="s">
        <v>713</v>
      </c>
      <c r="C12" s="23">
        <v>2.4401004497170002E+18</v>
      </c>
      <c r="D12" s="15">
        <v>42842</v>
      </c>
      <c r="E12" s="16" t="s">
        <v>328</v>
      </c>
      <c r="F12" s="8">
        <f t="shared" si="0"/>
        <v>0</v>
      </c>
      <c r="G12" s="8">
        <f t="shared" si="1"/>
        <v>0</v>
      </c>
      <c r="H12" s="8">
        <f t="shared" si="2"/>
        <v>1</v>
      </c>
      <c r="I12" s="8">
        <f t="shared" si="3"/>
        <v>1</v>
      </c>
      <c r="J12" s="9">
        <f t="shared" si="4"/>
        <v>2</v>
      </c>
      <c r="K12" s="14" t="s">
        <v>53</v>
      </c>
      <c r="L12" s="16" t="s">
        <v>52</v>
      </c>
      <c r="M12" s="31">
        <v>688235.3</v>
      </c>
      <c r="N12" s="29" t="s">
        <v>329</v>
      </c>
      <c r="O12" s="14">
        <v>5505882.4000000004</v>
      </c>
      <c r="P12" s="27" t="s">
        <v>310</v>
      </c>
      <c r="Q12" s="5" t="s">
        <v>162</v>
      </c>
      <c r="R12" s="17" t="s">
        <v>163</v>
      </c>
      <c r="S12" s="14" t="s">
        <v>56</v>
      </c>
      <c r="T12" s="14" t="s">
        <v>31</v>
      </c>
      <c r="U12" s="14" t="s">
        <v>32</v>
      </c>
      <c r="V12" s="14" t="s">
        <v>33</v>
      </c>
      <c r="W12" s="25">
        <v>1</v>
      </c>
      <c r="X12" s="32">
        <v>5850000</v>
      </c>
      <c r="Y12" s="17" t="s">
        <v>34</v>
      </c>
      <c r="Z12" s="14" t="s">
        <v>57</v>
      </c>
      <c r="AA12" s="14" t="s">
        <v>36</v>
      </c>
      <c r="AB12" s="14" t="s">
        <v>37</v>
      </c>
      <c r="AC12" s="14">
        <v>44</v>
      </c>
      <c r="AE12" s="35">
        <v>550000</v>
      </c>
    </row>
    <row r="13" spans="1:31" s="14" customFormat="1" x14ac:dyDescent="0.35">
      <c r="A13" s="11">
        <v>12</v>
      </c>
      <c r="B13" s="20" t="s">
        <v>713</v>
      </c>
      <c r="C13" s="23">
        <v>2.4401004497170002E+18</v>
      </c>
      <c r="D13" s="15">
        <v>42842</v>
      </c>
      <c r="E13" s="16" t="s">
        <v>328</v>
      </c>
      <c r="F13" s="8">
        <f t="shared" si="0"/>
        <v>0</v>
      </c>
      <c r="G13" s="8">
        <f t="shared" si="1"/>
        <v>0</v>
      </c>
      <c r="H13" s="8">
        <f t="shared" si="2"/>
        <v>1</v>
      </c>
      <c r="I13" s="8">
        <f t="shared" si="3"/>
        <v>1</v>
      </c>
      <c r="J13" s="9">
        <f t="shared" si="4"/>
        <v>2</v>
      </c>
      <c r="K13" s="14" t="s">
        <v>53</v>
      </c>
      <c r="L13" s="16" t="s">
        <v>52</v>
      </c>
      <c r="M13" s="31">
        <v>688235.3</v>
      </c>
      <c r="N13" s="29" t="s">
        <v>329</v>
      </c>
      <c r="O13" s="14">
        <v>5505882.4000000004</v>
      </c>
      <c r="P13" s="27" t="s">
        <v>310</v>
      </c>
      <c r="Q13" s="5" t="s">
        <v>162</v>
      </c>
      <c r="R13" s="17" t="s">
        <v>163</v>
      </c>
      <c r="S13" s="14" t="s">
        <v>56</v>
      </c>
      <c r="T13" s="14" t="s">
        <v>31</v>
      </c>
      <c r="U13" s="14" t="s">
        <v>32</v>
      </c>
      <c r="V13" s="14" t="s">
        <v>33</v>
      </c>
      <c r="W13" s="25">
        <v>1</v>
      </c>
      <c r="X13" s="32">
        <v>5850000</v>
      </c>
      <c r="Y13" s="17" t="s">
        <v>34</v>
      </c>
      <c r="Z13" s="14" t="s">
        <v>57</v>
      </c>
      <c r="AA13" s="14" t="s">
        <v>36</v>
      </c>
      <c r="AB13" s="14" t="s">
        <v>37</v>
      </c>
      <c r="AC13" s="14">
        <v>44</v>
      </c>
      <c r="AE13" s="35">
        <v>600000</v>
      </c>
    </row>
    <row r="14" spans="1:31" s="14" customFormat="1" x14ac:dyDescent="0.35">
      <c r="A14" s="11">
        <v>13</v>
      </c>
      <c r="B14" s="20" t="s">
        <v>713</v>
      </c>
      <c r="C14" s="23">
        <v>2.4401004497180001E+18</v>
      </c>
      <c r="D14" s="15">
        <v>43227</v>
      </c>
      <c r="E14" s="16" t="s">
        <v>216</v>
      </c>
      <c r="F14" s="8">
        <f t="shared" si="0"/>
        <v>0</v>
      </c>
      <c r="G14" s="8">
        <f t="shared" si="1"/>
        <v>0</v>
      </c>
      <c r="H14" s="8">
        <f t="shared" si="2"/>
        <v>0</v>
      </c>
      <c r="I14" s="8">
        <f t="shared" si="3"/>
        <v>1</v>
      </c>
      <c r="J14" s="9">
        <f t="shared" si="4"/>
        <v>1</v>
      </c>
      <c r="K14" s="14" t="s">
        <v>53</v>
      </c>
      <c r="L14" s="16" t="s">
        <v>52</v>
      </c>
      <c r="M14" s="31">
        <v>2400000</v>
      </c>
      <c r="N14" s="29" t="s">
        <v>26</v>
      </c>
      <c r="O14" s="14">
        <v>2400000</v>
      </c>
      <c r="P14" s="27" t="s">
        <v>184</v>
      </c>
      <c r="Q14" s="5" t="s">
        <v>162</v>
      </c>
      <c r="R14" s="17" t="s">
        <v>163</v>
      </c>
      <c r="S14" s="14" t="s">
        <v>56</v>
      </c>
      <c r="T14" s="14" t="s">
        <v>31</v>
      </c>
      <c r="U14" s="14" t="s">
        <v>32</v>
      </c>
      <c r="V14" s="14" t="s">
        <v>33</v>
      </c>
      <c r="W14" s="25">
        <v>1</v>
      </c>
      <c r="X14" s="32">
        <v>2400000</v>
      </c>
      <c r="Y14" s="17" t="s">
        <v>34</v>
      </c>
      <c r="Z14" s="14" t="s">
        <v>57</v>
      </c>
      <c r="AA14" s="14" t="s">
        <v>36</v>
      </c>
      <c r="AB14" s="14" t="s">
        <v>37</v>
      </c>
      <c r="AC14" s="14">
        <v>44</v>
      </c>
      <c r="AE14" s="35">
        <v>650000</v>
      </c>
    </row>
    <row r="15" spans="1:31" s="14" customFormat="1" x14ac:dyDescent="0.35">
      <c r="A15" s="11">
        <v>14</v>
      </c>
      <c r="B15" s="20" t="s">
        <v>713</v>
      </c>
      <c r="C15" s="23">
        <v>2.4401004497180001E+18</v>
      </c>
      <c r="D15" s="15">
        <v>43367</v>
      </c>
      <c r="E15" s="16" t="s">
        <v>183</v>
      </c>
      <c r="F15" s="8">
        <f t="shared" si="0"/>
        <v>0</v>
      </c>
      <c r="G15" s="8">
        <f t="shared" si="1"/>
        <v>0</v>
      </c>
      <c r="H15" s="8">
        <f t="shared" si="2"/>
        <v>0</v>
      </c>
      <c r="I15" s="8">
        <f t="shared" si="3"/>
        <v>0</v>
      </c>
      <c r="J15" s="9">
        <f t="shared" si="4"/>
        <v>0</v>
      </c>
      <c r="K15" s="14" t="s">
        <v>53</v>
      </c>
      <c r="L15" s="16" t="s">
        <v>52</v>
      </c>
      <c r="M15" s="31">
        <v>98000</v>
      </c>
      <c r="N15" s="29" t="s">
        <v>26</v>
      </c>
      <c r="O15" s="14">
        <v>98000</v>
      </c>
      <c r="P15" s="27" t="s">
        <v>184</v>
      </c>
      <c r="Q15" s="5" t="s">
        <v>162</v>
      </c>
      <c r="R15" s="17" t="s">
        <v>163</v>
      </c>
      <c r="S15" s="14" t="s">
        <v>56</v>
      </c>
      <c r="T15" s="14" t="s">
        <v>182</v>
      </c>
      <c r="U15" s="14" t="s">
        <v>32</v>
      </c>
      <c r="V15" s="14" t="s">
        <v>33</v>
      </c>
      <c r="W15" s="25">
        <v>1</v>
      </c>
      <c r="X15" s="32">
        <v>14700000</v>
      </c>
      <c r="Y15" s="17" t="s">
        <v>34</v>
      </c>
      <c r="Z15" s="14" t="s">
        <v>57</v>
      </c>
      <c r="AA15" s="14" t="s">
        <v>36</v>
      </c>
      <c r="AB15" s="14" t="s">
        <v>37</v>
      </c>
      <c r="AC15" s="14">
        <v>44</v>
      </c>
      <c r="AE15" s="35">
        <v>700000</v>
      </c>
    </row>
    <row r="16" spans="1:31" s="14" customFormat="1" x14ac:dyDescent="0.35">
      <c r="A16" s="11">
        <v>15</v>
      </c>
      <c r="B16" s="20" t="s">
        <v>713</v>
      </c>
      <c r="C16" s="23">
        <v>2.4401004497180001E+18</v>
      </c>
      <c r="D16" s="15">
        <v>43431</v>
      </c>
      <c r="E16" s="16" t="s">
        <v>161</v>
      </c>
      <c r="F16" s="8">
        <f t="shared" si="0"/>
        <v>0</v>
      </c>
      <c r="G16" s="8">
        <f t="shared" si="1"/>
        <v>0</v>
      </c>
      <c r="H16" s="8">
        <f t="shared" si="2"/>
        <v>1</v>
      </c>
      <c r="I16" s="8">
        <f t="shared" si="3"/>
        <v>0</v>
      </c>
      <c r="J16" s="9">
        <f t="shared" si="4"/>
        <v>1</v>
      </c>
      <c r="K16" s="14" t="s">
        <v>53</v>
      </c>
      <c r="L16" s="16" t="s">
        <v>52</v>
      </c>
      <c r="M16" s="31">
        <v>300000</v>
      </c>
      <c r="N16" s="29" t="s">
        <v>26</v>
      </c>
      <c r="O16" s="14">
        <v>300000</v>
      </c>
      <c r="P16" s="27" t="s">
        <v>27</v>
      </c>
      <c r="Q16" s="5" t="s">
        <v>162</v>
      </c>
      <c r="R16" s="17" t="s">
        <v>163</v>
      </c>
      <c r="S16" s="14" t="s">
        <v>56</v>
      </c>
      <c r="T16" s="14" t="s">
        <v>121</v>
      </c>
      <c r="U16" s="14" t="s">
        <v>32</v>
      </c>
      <c r="V16" s="14" t="s">
        <v>33</v>
      </c>
      <c r="W16" s="25">
        <v>1</v>
      </c>
      <c r="X16" s="32">
        <v>300000</v>
      </c>
      <c r="Y16" s="17" t="s">
        <v>34</v>
      </c>
      <c r="Z16" s="14" t="s">
        <v>57</v>
      </c>
      <c r="AA16" s="14" t="s">
        <v>36</v>
      </c>
      <c r="AB16" s="14" t="s">
        <v>37</v>
      </c>
      <c r="AC16" s="14">
        <v>44</v>
      </c>
      <c r="AE16" s="35">
        <v>750000</v>
      </c>
    </row>
    <row r="17" spans="1:31" s="14" customFormat="1" x14ac:dyDescent="0.35">
      <c r="A17" s="11">
        <v>16</v>
      </c>
      <c r="B17" s="20" t="s">
        <v>713</v>
      </c>
      <c r="C17" s="23">
        <v>2.440101709416E+18</v>
      </c>
      <c r="D17" s="15">
        <v>42647</v>
      </c>
      <c r="E17" s="16" t="s">
        <v>367</v>
      </c>
      <c r="F17" s="8">
        <f t="shared" si="0"/>
        <v>1</v>
      </c>
      <c r="G17" s="8">
        <f t="shared" si="1"/>
        <v>0</v>
      </c>
      <c r="H17" s="8">
        <f t="shared" si="2"/>
        <v>0</v>
      </c>
      <c r="I17" s="8">
        <f t="shared" si="3"/>
        <v>1</v>
      </c>
      <c r="J17" s="9">
        <f t="shared" si="4"/>
        <v>1</v>
      </c>
      <c r="K17" s="14" t="s">
        <v>45</v>
      </c>
      <c r="L17" s="16" t="s">
        <v>46</v>
      </c>
      <c r="M17" s="31">
        <v>600000</v>
      </c>
      <c r="N17" s="29" t="s">
        <v>329</v>
      </c>
      <c r="O17" s="14">
        <v>600000</v>
      </c>
      <c r="P17" s="27" t="s">
        <v>184</v>
      </c>
      <c r="Q17" s="5" t="s">
        <v>54</v>
      </c>
      <c r="R17" s="17" t="s">
        <v>55</v>
      </c>
      <c r="S17" s="14" t="s">
        <v>56</v>
      </c>
      <c r="T17" s="14" t="s">
        <v>111</v>
      </c>
      <c r="U17" s="14" t="s">
        <v>32</v>
      </c>
      <c r="V17" s="14" t="s">
        <v>33</v>
      </c>
      <c r="W17" s="25">
        <v>1</v>
      </c>
      <c r="X17" s="32">
        <v>600000</v>
      </c>
      <c r="Y17" s="17" t="s">
        <v>34</v>
      </c>
      <c r="Z17" s="14" t="s">
        <v>57</v>
      </c>
      <c r="AA17" s="14" t="s">
        <v>36</v>
      </c>
      <c r="AB17" s="14" t="s">
        <v>37</v>
      </c>
      <c r="AC17" s="14">
        <v>44</v>
      </c>
      <c r="AE17" s="35">
        <v>800000</v>
      </c>
    </row>
    <row r="18" spans="1:31" x14ac:dyDescent="0.35">
      <c r="A18" s="11">
        <v>17</v>
      </c>
      <c r="B18" s="20" t="s">
        <v>713</v>
      </c>
      <c r="C18" s="22">
        <v>2.4401017094169999E+18</v>
      </c>
      <c r="D18" s="12">
        <v>42975</v>
      </c>
      <c r="E18" s="11" t="s">
        <v>279</v>
      </c>
      <c r="F18" s="8">
        <f t="shared" si="0"/>
        <v>1</v>
      </c>
      <c r="G18" s="8">
        <f t="shared" si="1"/>
        <v>0</v>
      </c>
      <c r="H18" s="8">
        <f t="shared" si="2"/>
        <v>0</v>
      </c>
      <c r="I18" s="8">
        <f t="shared" si="3"/>
        <v>0</v>
      </c>
      <c r="J18" s="9">
        <f t="shared" si="4"/>
        <v>0</v>
      </c>
      <c r="K18" s="11" t="s">
        <v>88</v>
      </c>
      <c r="L18" s="11" t="s">
        <v>38</v>
      </c>
      <c r="M18" s="30">
        <v>200000</v>
      </c>
      <c r="N18" s="26" t="s">
        <v>280</v>
      </c>
      <c r="O18" s="11">
        <v>200000</v>
      </c>
      <c r="P18" s="26" t="s">
        <v>184</v>
      </c>
      <c r="Q18" s="5" t="s">
        <v>54</v>
      </c>
      <c r="R18" s="11" t="s">
        <v>55</v>
      </c>
      <c r="S18" s="11" t="s">
        <v>56</v>
      </c>
      <c r="T18" s="11" t="s">
        <v>111</v>
      </c>
      <c r="U18" s="11" t="s">
        <v>32</v>
      </c>
      <c r="V18" s="11" t="s">
        <v>33</v>
      </c>
      <c r="W18" s="13">
        <v>1</v>
      </c>
      <c r="X18" s="32">
        <v>200000</v>
      </c>
      <c r="Y18" s="11" t="s">
        <v>34</v>
      </c>
      <c r="Z18" s="11" t="s">
        <v>57</v>
      </c>
      <c r="AA18" s="11" t="s">
        <v>36</v>
      </c>
      <c r="AB18" s="11" t="s">
        <v>37</v>
      </c>
      <c r="AC18" s="14">
        <v>44</v>
      </c>
      <c r="AE18" s="35">
        <v>850000</v>
      </c>
    </row>
    <row r="19" spans="1:31" x14ac:dyDescent="0.35">
      <c r="A19" s="11">
        <v>18</v>
      </c>
      <c r="B19" s="20" t="s">
        <v>713</v>
      </c>
      <c r="C19" s="22">
        <v>2.4401017094189998E+18</v>
      </c>
      <c r="D19" s="12">
        <v>43774</v>
      </c>
      <c r="E19" s="11" t="s">
        <v>52</v>
      </c>
      <c r="F19" s="8">
        <f t="shared" si="0"/>
        <v>1</v>
      </c>
      <c r="G19" s="8">
        <f t="shared" si="1"/>
        <v>0</v>
      </c>
      <c r="H19" s="8">
        <f t="shared" si="2"/>
        <v>0</v>
      </c>
      <c r="I19" s="8">
        <f t="shared" si="3"/>
        <v>1</v>
      </c>
      <c r="J19" s="9">
        <f t="shared" si="4"/>
        <v>1</v>
      </c>
      <c r="K19" s="11" t="s">
        <v>53</v>
      </c>
      <c r="L19" s="11" t="s">
        <v>52</v>
      </c>
      <c r="M19" s="30">
        <v>1000000</v>
      </c>
      <c r="N19" s="26" t="s">
        <v>26</v>
      </c>
      <c r="O19" s="11">
        <v>1000000</v>
      </c>
      <c r="P19" s="26" t="s">
        <v>27</v>
      </c>
      <c r="Q19" s="5" t="s">
        <v>54</v>
      </c>
      <c r="R19" s="11" t="s">
        <v>55</v>
      </c>
      <c r="S19" s="11" t="s">
        <v>56</v>
      </c>
      <c r="T19" s="11" t="s">
        <v>31</v>
      </c>
      <c r="U19" s="11" t="s">
        <v>32</v>
      </c>
      <c r="V19" s="11" t="s">
        <v>33</v>
      </c>
      <c r="W19" s="13">
        <v>1</v>
      </c>
      <c r="X19" s="32">
        <v>1000000</v>
      </c>
      <c r="Y19" s="11" t="s">
        <v>34</v>
      </c>
      <c r="Z19" s="11" t="s">
        <v>57</v>
      </c>
      <c r="AA19" s="11" t="s">
        <v>36</v>
      </c>
      <c r="AB19" s="11" t="s">
        <v>37</v>
      </c>
      <c r="AC19" s="14">
        <v>44</v>
      </c>
      <c r="AE19" s="35">
        <v>900000</v>
      </c>
    </row>
    <row r="20" spans="1:31" x14ac:dyDescent="0.35">
      <c r="A20" s="11">
        <v>19</v>
      </c>
      <c r="B20" s="20" t="s">
        <v>713</v>
      </c>
      <c r="C20" s="22">
        <v>2.7815000132189998E+18</v>
      </c>
      <c r="D20" s="12">
        <v>43738</v>
      </c>
      <c r="E20" s="11" t="s">
        <v>63</v>
      </c>
      <c r="F20" s="8">
        <f t="shared" si="0"/>
        <v>1</v>
      </c>
      <c r="G20" s="8">
        <f t="shared" si="1"/>
        <v>1</v>
      </c>
      <c r="H20" s="8">
        <f t="shared" si="2"/>
        <v>0</v>
      </c>
      <c r="I20" s="8">
        <f t="shared" si="3"/>
        <v>0</v>
      </c>
      <c r="J20" s="9">
        <f t="shared" si="4"/>
        <v>1</v>
      </c>
      <c r="K20" s="11" t="s">
        <v>64</v>
      </c>
      <c r="L20" s="11" t="s">
        <v>65</v>
      </c>
      <c r="M20" s="30">
        <v>898333.33</v>
      </c>
      <c r="N20" s="26" t="s">
        <v>26</v>
      </c>
      <c r="O20" s="11">
        <v>898333.33</v>
      </c>
      <c r="P20" s="26" t="s">
        <v>27</v>
      </c>
      <c r="Q20" s="5" t="s">
        <v>66</v>
      </c>
      <c r="R20" s="11" t="s">
        <v>67</v>
      </c>
      <c r="S20" s="11" t="s">
        <v>68</v>
      </c>
      <c r="T20" s="11" t="s">
        <v>31</v>
      </c>
      <c r="U20" s="11" t="s">
        <v>32</v>
      </c>
      <c r="V20" s="11" t="s">
        <v>33</v>
      </c>
      <c r="W20" s="13">
        <v>1</v>
      </c>
      <c r="X20" s="32">
        <v>2550000</v>
      </c>
      <c r="Y20" s="11" t="s">
        <v>34</v>
      </c>
      <c r="Z20" s="11" t="s">
        <v>69</v>
      </c>
      <c r="AA20" s="11" t="s">
        <v>36</v>
      </c>
      <c r="AB20" s="11" t="s">
        <v>37</v>
      </c>
      <c r="AC20" s="10">
        <v>47</v>
      </c>
      <c r="AE20" s="35">
        <v>950000</v>
      </c>
    </row>
    <row r="21" spans="1:31" x14ac:dyDescent="0.35">
      <c r="A21" s="11">
        <v>20</v>
      </c>
      <c r="B21" s="20" t="s">
        <v>713</v>
      </c>
      <c r="C21" s="22">
        <v>2.4909052042150001E+18</v>
      </c>
      <c r="D21" s="12">
        <v>42199</v>
      </c>
      <c r="E21" s="11" t="s">
        <v>474</v>
      </c>
      <c r="F21" s="8">
        <f t="shared" si="0"/>
        <v>1</v>
      </c>
      <c r="G21" s="8">
        <f t="shared" si="1"/>
        <v>1</v>
      </c>
      <c r="H21" s="8">
        <f t="shared" si="2"/>
        <v>0</v>
      </c>
      <c r="I21" s="8">
        <f t="shared" si="3"/>
        <v>0</v>
      </c>
      <c r="J21" s="9">
        <f t="shared" si="4"/>
        <v>1</v>
      </c>
      <c r="K21" s="11" t="s">
        <v>475</v>
      </c>
      <c r="L21" s="11" t="s">
        <v>476</v>
      </c>
      <c r="M21" s="30">
        <v>1620000</v>
      </c>
      <c r="N21" s="26" t="s">
        <v>264</v>
      </c>
      <c r="O21" s="11">
        <v>1620000</v>
      </c>
      <c r="P21" s="26" t="s">
        <v>184</v>
      </c>
      <c r="Q21" s="5" t="s">
        <v>448</v>
      </c>
      <c r="R21" s="11" t="s">
        <v>95</v>
      </c>
      <c r="S21" s="11" t="s">
        <v>96</v>
      </c>
      <c r="T21" s="11" t="s">
        <v>31</v>
      </c>
      <c r="U21" s="11" t="s">
        <v>32</v>
      </c>
      <c r="V21" s="11" t="s">
        <v>33</v>
      </c>
      <c r="W21" s="13">
        <v>1</v>
      </c>
      <c r="X21" s="32">
        <v>1620000</v>
      </c>
      <c r="Y21" s="11" t="s">
        <v>34</v>
      </c>
      <c r="Z21" s="11" t="s">
        <v>97</v>
      </c>
      <c r="AA21" s="11" t="s">
        <v>36</v>
      </c>
      <c r="AB21" s="11" t="s">
        <v>37</v>
      </c>
      <c r="AC21" s="10">
        <v>49</v>
      </c>
      <c r="AE21" s="35">
        <v>1000000</v>
      </c>
    </row>
    <row r="22" spans="1:31" x14ac:dyDescent="0.35">
      <c r="A22" s="11">
        <v>21</v>
      </c>
      <c r="B22" s="20" t="s">
        <v>713</v>
      </c>
      <c r="C22" s="22">
        <v>2.490905204216E+18</v>
      </c>
      <c r="D22" s="12">
        <v>42429</v>
      </c>
      <c r="E22" s="11" t="s">
        <v>447</v>
      </c>
      <c r="F22" s="8">
        <f t="shared" si="0"/>
        <v>1</v>
      </c>
      <c r="G22" s="8">
        <f t="shared" si="1"/>
        <v>1</v>
      </c>
      <c r="H22" s="8">
        <f t="shared" si="2"/>
        <v>0</v>
      </c>
      <c r="I22" s="8">
        <f t="shared" si="3"/>
        <v>0</v>
      </c>
      <c r="J22" s="9">
        <f t="shared" si="4"/>
        <v>1</v>
      </c>
      <c r="K22" s="11" t="s">
        <v>45</v>
      </c>
      <c r="L22" s="11" t="s">
        <v>46</v>
      </c>
      <c r="M22" s="30">
        <v>2600000</v>
      </c>
      <c r="N22" s="26" t="s">
        <v>329</v>
      </c>
      <c r="O22" s="11">
        <v>2600000</v>
      </c>
      <c r="P22" s="26" t="s">
        <v>184</v>
      </c>
      <c r="Q22" s="5" t="s">
        <v>448</v>
      </c>
      <c r="R22" s="11" t="s">
        <v>95</v>
      </c>
      <c r="S22" s="11" t="s">
        <v>96</v>
      </c>
      <c r="T22" s="11" t="s">
        <v>31</v>
      </c>
      <c r="U22" s="11" t="s">
        <v>32</v>
      </c>
      <c r="V22" s="11" t="s">
        <v>33</v>
      </c>
      <c r="W22" s="13">
        <v>1</v>
      </c>
      <c r="X22" s="32">
        <v>2600000</v>
      </c>
      <c r="Y22" s="11" t="s">
        <v>34</v>
      </c>
      <c r="Z22" s="11" t="s">
        <v>97</v>
      </c>
      <c r="AA22" s="11" t="s">
        <v>36</v>
      </c>
      <c r="AB22" s="11" t="s">
        <v>37</v>
      </c>
      <c r="AC22" s="10">
        <v>49</v>
      </c>
      <c r="AE22" s="35">
        <v>1050000</v>
      </c>
    </row>
    <row r="23" spans="1:31" x14ac:dyDescent="0.35">
      <c r="A23" s="11">
        <v>22</v>
      </c>
      <c r="B23" s="20" t="s">
        <v>713</v>
      </c>
      <c r="C23" s="22">
        <v>2.4909052042169999E+18</v>
      </c>
      <c r="D23" s="12">
        <v>42793</v>
      </c>
      <c r="E23" s="11" t="s">
        <v>354</v>
      </c>
      <c r="F23" s="8">
        <f t="shared" si="0"/>
        <v>1</v>
      </c>
      <c r="G23" s="8">
        <f t="shared" si="1"/>
        <v>0</v>
      </c>
      <c r="H23" s="8">
        <f t="shared" si="2"/>
        <v>0</v>
      </c>
      <c r="I23" s="8">
        <f t="shared" si="3"/>
        <v>1</v>
      </c>
      <c r="J23" s="9">
        <f t="shared" si="4"/>
        <v>1</v>
      </c>
      <c r="K23" s="11" t="s">
        <v>82</v>
      </c>
      <c r="L23" s="11" t="s">
        <v>76</v>
      </c>
      <c r="M23" s="30">
        <v>1200000</v>
      </c>
      <c r="N23" s="26" t="s">
        <v>264</v>
      </c>
      <c r="O23" s="11">
        <v>1200000</v>
      </c>
      <c r="P23" s="26" t="s">
        <v>184</v>
      </c>
      <c r="Q23" s="5" t="s">
        <v>94</v>
      </c>
      <c r="R23" s="11" t="s">
        <v>95</v>
      </c>
      <c r="S23" s="11" t="s">
        <v>96</v>
      </c>
      <c r="T23" s="11" t="s">
        <v>31</v>
      </c>
      <c r="U23" s="11" t="s">
        <v>32</v>
      </c>
      <c r="V23" s="11" t="s">
        <v>33</v>
      </c>
      <c r="W23" s="13">
        <v>1</v>
      </c>
      <c r="X23" s="32">
        <v>1200000</v>
      </c>
      <c r="Y23" s="11" t="s">
        <v>34</v>
      </c>
      <c r="Z23" s="11" t="s">
        <v>97</v>
      </c>
      <c r="AA23" s="11" t="s">
        <v>36</v>
      </c>
      <c r="AB23" s="11" t="s">
        <v>37</v>
      </c>
      <c r="AC23" s="10">
        <v>49</v>
      </c>
      <c r="AE23" s="35">
        <v>1100000</v>
      </c>
    </row>
    <row r="24" spans="1:31" x14ac:dyDescent="0.35">
      <c r="A24" s="11">
        <v>23</v>
      </c>
      <c r="B24" s="20" t="s">
        <v>713</v>
      </c>
      <c r="C24" s="22">
        <v>2.4909052042179999E+18</v>
      </c>
      <c r="D24" s="12">
        <v>43208</v>
      </c>
      <c r="E24" s="11" t="s">
        <v>93</v>
      </c>
      <c r="F24" s="8">
        <f t="shared" si="0"/>
        <v>1</v>
      </c>
      <c r="G24" s="8">
        <f t="shared" si="1"/>
        <v>0</v>
      </c>
      <c r="H24" s="8">
        <f t="shared" si="2"/>
        <v>0</v>
      </c>
      <c r="I24" s="8">
        <f t="shared" si="3"/>
        <v>1</v>
      </c>
      <c r="J24" s="9">
        <f t="shared" si="4"/>
        <v>1</v>
      </c>
      <c r="K24" s="11" t="s">
        <v>82</v>
      </c>
      <c r="L24" s="11" t="s">
        <v>76</v>
      </c>
      <c r="M24" s="30">
        <v>1200000</v>
      </c>
      <c r="N24" s="26" t="s">
        <v>26</v>
      </c>
      <c r="O24" s="11">
        <v>1200000</v>
      </c>
      <c r="P24" s="26" t="s">
        <v>27</v>
      </c>
      <c r="Q24" s="5" t="s">
        <v>94</v>
      </c>
      <c r="R24" s="11" t="s">
        <v>95</v>
      </c>
      <c r="S24" s="11" t="s">
        <v>96</v>
      </c>
      <c r="T24" s="11" t="s">
        <v>111</v>
      </c>
      <c r="U24" s="11" t="s">
        <v>32</v>
      </c>
      <c r="V24" s="11" t="s">
        <v>33</v>
      </c>
      <c r="W24" s="13">
        <v>1</v>
      </c>
      <c r="X24" s="32">
        <v>1200000</v>
      </c>
      <c r="Y24" s="11" t="s">
        <v>34</v>
      </c>
      <c r="Z24" s="11" t="s">
        <v>97</v>
      </c>
      <c r="AA24" s="11" t="s">
        <v>36</v>
      </c>
      <c r="AB24" s="11" t="s">
        <v>37</v>
      </c>
      <c r="AC24" s="10">
        <v>49</v>
      </c>
      <c r="AE24" s="35">
        <v>1150000</v>
      </c>
    </row>
    <row r="25" spans="1:31" s="14" customFormat="1" x14ac:dyDescent="0.35">
      <c r="A25" s="11">
        <v>24</v>
      </c>
      <c r="B25" s="20" t="s">
        <v>713</v>
      </c>
      <c r="C25" s="23">
        <v>2.4909052042189998E+18</v>
      </c>
      <c r="D25" s="15">
        <v>43605</v>
      </c>
      <c r="E25" s="16" t="s">
        <v>93</v>
      </c>
      <c r="F25" s="8">
        <f t="shared" si="0"/>
        <v>1</v>
      </c>
      <c r="G25" s="8">
        <f t="shared" si="1"/>
        <v>0</v>
      </c>
      <c r="H25" s="8">
        <f t="shared" si="2"/>
        <v>0</v>
      </c>
      <c r="I25" s="8">
        <f t="shared" si="3"/>
        <v>1</v>
      </c>
      <c r="J25" s="9">
        <f t="shared" si="4"/>
        <v>1</v>
      </c>
      <c r="K25" s="14" t="s">
        <v>82</v>
      </c>
      <c r="L25" s="16" t="s">
        <v>76</v>
      </c>
      <c r="M25" s="31">
        <v>1320000</v>
      </c>
      <c r="N25" s="29" t="s">
        <v>26</v>
      </c>
      <c r="O25" s="14">
        <v>1320000</v>
      </c>
      <c r="P25" s="27" t="s">
        <v>27</v>
      </c>
      <c r="Q25" s="5" t="s">
        <v>94</v>
      </c>
      <c r="R25" s="17" t="s">
        <v>95</v>
      </c>
      <c r="S25" s="14" t="s">
        <v>96</v>
      </c>
      <c r="T25" s="14" t="s">
        <v>31</v>
      </c>
      <c r="U25" s="14" t="s">
        <v>32</v>
      </c>
      <c r="V25" s="14" t="s">
        <v>33</v>
      </c>
      <c r="W25" s="25">
        <v>1</v>
      </c>
      <c r="X25" s="32">
        <v>1320000</v>
      </c>
      <c r="Y25" s="17" t="s">
        <v>34</v>
      </c>
      <c r="Z25" s="14" t="s">
        <v>97</v>
      </c>
      <c r="AA25" s="14" t="s">
        <v>36</v>
      </c>
      <c r="AB25" s="14" t="s">
        <v>37</v>
      </c>
      <c r="AC25" s="10">
        <v>49</v>
      </c>
      <c r="AE25" s="35">
        <v>1200000</v>
      </c>
    </row>
    <row r="26" spans="1:31" s="14" customFormat="1" x14ac:dyDescent="0.35">
      <c r="A26" s="11">
        <v>25</v>
      </c>
      <c r="B26" s="20" t="s">
        <v>713</v>
      </c>
      <c r="C26" s="23">
        <v>2.48100000114E+17</v>
      </c>
      <c r="D26" s="15">
        <v>41857</v>
      </c>
      <c r="E26" s="16" t="s">
        <v>599</v>
      </c>
      <c r="F26" s="8">
        <f t="shared" si="0"/>
        <v>1</v>
      </c>
      <c r="G26" s="8">
        <f t="shared" si="1"/>
        <v>1</v>
      </c>
      <c r="H26" s="8">
        <f t="shared" si="2"/>
        <v>0</v>
      </c>
      <c r="I26" s="8">
        <f t="shared" si="3"/>
        <v>0</v>
      </c>
      <c r="J26" s="9">
        <f t="shared" si="4"/>
        <v>1</v>
      </c>
      <c r="K26" s="14" t="s">
        <v>465</v>
      </c>
      <c r="L26" s="16" t="s">
        <v>25</v>
      </c>
      <c r="M26" s="31">
        <v>1150000</v>
      </c>
      <c r="N26" s="29" t="s">
        <v>329</v>
      </c>
      <c r="O26" s="14">
        <v>1150000</v>
      </c>
      <c r="P26" s="27" t="s">
        <v>27</v>
      </c>
      <c r="Q26" s="5" t="s">
        <v>366</v>
      </c>
      <c r="R26" s="17" t="s">
        <v>103</v>
      </c>
      <c r="S26" s="14" t="s">
        <v>104</v>
      </c>
      <c r="T26" s="14" t="s">
        <v>164</v>
      </c>
      <c r="U26" s="14" t="s">
        <v>32</v>
      </c>
      <c r="V26" s="14" t="s">
        <v>33</v>
      </c>
      <c r="W26" s="25">
        <v>1</v>
      </c>
      <c r="X26" s="32">
        <v>1150000</v>
      </c>
      <c r="Y26" s="17" t="s">
        <v>34</v>
      </c>
      <c r="Z26" s="14" t="s">
        <v>105</v>
      </c>
      <c r="AA26" s="14" t="s">
        <v>36</v>
      </c>
      <c r="AB26" s="14" t="s">
        <v>37</v>
      </c>
      <c r="AC26" s="14">
        <v>50</v>
      </c>
      <c r="AE26" s="35">
        <v>1250000</v>
      </c>
    </row>
    <row r="27" spans="1:31" s="14" customFormat="1" x14ac:dyDescent="0.35">
      <c r="A27" s="11">
        <v>26</v>
      </c>
      <c r="B27" s="20" t="s">
        <v>713</v>
      </c>
      <c r="C27" s="23">
        <v>1.7702129350150001E+18</v>
      </c>
      <c r="D27" s="15">
        <v>42233</v>
      </c>
      <c r="E27" s="16" t="s">
        <v>470</v>
      </c>
      <c r="F27" s="8">
        <f t="shared" si="0"/>
        <v>1</v>
      </c>
      <c r="G27" s="8">
        <f t="shared" si="1"/>
        <v>0</v>
      </c>
      <c r="H27" s="8">
        <f t="shared" si="2"/>
        <v>1</v>
      </c>
      <c r="I27" s="8">
        <f t="shared" si="3"/>
        <v>1</v>
      </c>
      <c r="J27" s="9">
        <f t="shared" si="4"/>
        <v>2</v>
      </c>
      <c r="K27" s="14" t="s">
        <v>456</v>
      </c>
      <c r="L27" s="16" t="s">
        <v>457</v>
      </c>
      <c r="M27" s="31">
        <v>2060000</v>
      </c>
      <c r="N27" s="29" t="s">
        <v>264</v>
      </c>
      <c r="O27" s="14">
        <v>2060000</v>
      </c>
      <c r="P27" s="27" t="s">
        <v>184</v>
      </c>
      <c r="Q27" s="5" t="s">
        <v>102</v>
      </c>
      <c r="R27" s="17" t="s">
        <v>103</v>
      </c>
      <c r="S27" s="14" t="s">
        <v>104</v>
      </c>
      <c r="T27" s="14" t="s">
        <v>31</v>
      </c>
      <c r="U27" s="14" t="s">
        <v>32</v>
      </c>
      <c r="V27" s="14" t="s">
        <v>33</v>
      </c>
      <c r="W27" s="25">
        <v>1</v>
      </c>
      <c r="X27" s="32">
        <v>2060000</v>
      </c>
      <c r="Y27" s="17" t="s">
        <v>34</v>
      </c>
      <c r="Z27" s="14" t="s">
        <v>105</v>
      </c>
      <c r="AA27" s="14" t="s">
        <v>36</v>
      </c>
      <c r="AB27" s="14" t="s">
        <v>37</v>
      </c>
      <c r="AC27" s="14">
        <v>50</v>
      </c>
      <c r="AE27" s="35">
        <v>1300000</v>
      </c>
    </row>
    <row r="28" spans="1:31" s="14" customFormat="1" x14ac:dyDescent="0.35">
      <c r="A28" s="11">
        <v>27</v>
      </c>
      <c r="B28" s="20" t="s">
        <v>713</v>
      </c>
      <c r="C28" s="23">
        <v>1.770212935016E+18</v>
      </c>
      <c r="D28" s="15">
        <v>42587</v>
      </c>
      <c r="E28" s="16" t="s">
        <v>374</v>
      </c>
      <c r="F28" s="8">
        <f t="shared" si="0"/>
        <v>1</v>
      </c>
      <c r="G28" s="8">
        <f t="shared" si="1"/>
        <v>0</v>
      </c>
      <c r="H28" s="8">
        <f t="shared" si="2"/>
        <v>0</v>
      </c>
      <c r="I28" s="8">
        <f t="shared" si="3"/>
        <v>1</v>
      </c>
      <c r="J28" s="9">
        <f t="shared" si="4"/>
        <v>1</v>
      </c>
      <c r="K28" s="14" t="s">
        <v>82</v>
      </c>
      <c r="L28" s="16" t="s">
        <v>76</v>
      </c>
      <c r="M28" s="31">
        <v>300000</v>
      </c>
      <c r="N28" s="29" t="s">
        <v>264</v>
      </c>
      <c r="O28" s="14">
        <v>300000</v>
      </c>
      <c r="P28" s="27" t="s">
        <v>184</v>
      </c>
      <c r="Q28" s="5" t="s">
        <v>102</v>
      </c>
      <c r="R28" s="17" t="s">
        <v>103</v>
      </c>
      <c r="S28" s="14" t="s">
        <v>104</v>
      </c>
      <c r="T28" s="14" t="s">
        <v>31</v>
      </c>
      <c r="U28" s="14" t="s">
        <v>32</v>
      </c>
      <c r="V28" s="14" t="s">
        <v>33</v>
      </c>
      <c r="W28" s="25">
        <v>1</v>
      </c>
      <c r="X28" s="32">
        <v>3000000</v>
      </c>
      <c r="Y28" s="17" t="s">
        <v>34</v>
      </c>
      <c r="Z28" s="14" t="s">
        <v>105</v>
      </c>
      <c r="AA28" s="14" t="s">
        <v>36</v>
      </c>
      <c r="AB28" s="14" t="s">
        <v>37</v>
      </c>
      <c r="AC28" s="14">
        <v>50</v>
      </c>
      <c r="AE28" s="35">
        <v>1350000</v>
      </c>
    </row>
    <row r="29" spans="1:31" s="14" customFormat="1" x14ac:dyDescent="0.35">
      <c r="A29" s="11">
        <v>28</v>
      </c>
      <c r="B29" s="20" t="s">
        <v>713</v>
      </c>
      <c r="C29" s="23">
        <v>1.770212935016E+18</v>
      </c>
      <c r="D29" s="15">
        <v>42650</v>
      </c>
      <c r="E29" s="16" t="s">
        <v>365</v>
      </c>
      <c r="F29" s="8">
        <f t="shared" si="0"/>
        <v>1</v>
      </c>
      <c r="G29" s="8">
        <f t="shared" si="1"/>
        <v>1</v>
      </c>
      <c r="H29" s="8">
        <f t="shared" si="2"/>
        <v>0</v>
      </c>
      <c r="I29" s="8">
        <f t="shared" si="3"/>
        <v>1</v>
      </c>
      <c r="J29" s="9">
        <f t="shared" si="4"/>
        <v>2</v>
      </c>
      <c r="K29" s="14" t="s">
        <v>45</v>
      </c>
      <c r="L29" s="16" t="s">
        <v>46</v>
      </c>
      <c r="M29" s="31">
        <v>1754999.16</v>
      </c>
      <c r="N29" s="29" t="s">
        <v>264</v>
      </c>
      <c r="O29" s="14">
        <v>1754999.16</v>
      </c>
      <c r="P29" s="27" t="s">
        <v>184</v>
      </c>
      <c r="Q29" s="5" t="s">
        <v>366</v>
      </c>
      <c r="R29" s="17" t="s">
        <v>103</v>
      </c>
      <c r="S29" s="14" t="s">
        <v>104</v>
      </c>
      <c r="T29" s="14" t="s">
        <v>31</v>
      </c>
      <c r="U29" s="14" t="s">
        <v>32</v>
      </c>
      <c r="V29" s="14" t="s">
        <v>33</v>
      </c>
      <c r="W29" s="25">
        <v>1</v>
      </c>
      <c r="X29" s="32">
        <v>6500000</v>
      </c>
      <c r="Y29" s="17" t="s">
        <v>34</v>
      </c>
      <c r="Z29" s="14" t="s">
        <v>105</v>
      </c>
      <c r="AA29" s="14" t="s">
        <v>36</v>
      </c>
      <c r="AB29" s="14" t="s">
        <v>37</v>
      </c>
      <c r="AC29" s="14">
        <v>50</v>
      </c>
      <c r="AE29" s="35">
        <v>1400000</v>
      </c>
    </row>
    <row r="30" spans="1:31" s="14" customFormat="1" x14ac:dyDescent="0.35">
      <c r="A30" s="11">
        <v>29</v>
      </c>
      <c r="B30" s="20" t="s">
        <v>713</v>
      </c>
      <c r="C30" s="23">
        <v>1.7702129350179999E+18</v>
      </c>
      <c r="D30" s="15">
        <v>43166</v>
      </c>
      <c r="E30" s="16" t="s">
        <v>46</v>
      </c>
      <c r="F30" s="8">
        <f t="shared" si="0"/>
        <v>1</v>
      </c>
      <c r="G30" s="8">
        <f t="shared" si="1"/>
        <v>1</v>
      </c>
      <c r="H30" s="8">
        <f t="shared" si="2"/>
        <v>0</v>
      </c>
      <c r="I30" s="8">
        <f t="shared" si="3"/>
        <v>0</v>
      </c>
      <c r="J30" s="9">
        <f t="shared" si="4"/>
        <v>1</v>
      </c>
      <c r="K30" s="14" t="s">
        <v>45</v>
      </c>
      <c r="L30" s="16" t="s">
        <v>46</v>
      </c>
      <c r="M30" s="31">
        <v>750000</v>
      </c>
      <c r="N30" s="29" t="s">
        <v>26</v>
      </c>
      <c r="O30" s="14">
        <v>750000</v>
      </c>
      <c r="P30" s="27" t="s">
        <v>184</v>
      </c>
      <c r="Q30" s="5" t="s">
        <v>102</v>
      </c>
      <c r="R30" s="17" t="s">
        <v>103</v>
      </c>
      <c r="S30" s="14" t="s">
        <v>104</v>
      </c>
      <c r="T30" s="14" t="s">
        <v>31</v>
      </c>
      <c r="U30" s="14" t="s">
        <v>32</v>
      </c>
      <c r="V30" s="14" t="s">
        <v>33</v>
      </c>
      <c r="W30" s="25">
        <v>1</v>
      </c>
      <c r="X30" s="32">
        <v>3000000</v>
      </c>
      <c r="Y30" s="17" t="s">
        <v>34</v>
      </c>
      <c r="Z30" s="14" t="s">
        <v>105</v>
      </c>
      <c r="AA30" s="14" t="s">
        <v>36</v>
      </c>
      <c r="AB30" s="14" t="s">
        <v>37</v>
      </c>
      <c r="AC30" s="14">
        <v>50</v>
      </c>
      <c r="AE30" s="35">
        <v>1450000</v>
      </c>
    </row>
    <row r="31" spans="1:31" x14ac:dyDescent="0.35">
      <c r="A31" s="11">
        <v>30</v>
      </c>
      <c r="B31" s="20" t="s">
        <v>713</v>
      </c>
      <c r="C31" s="22">
        <v>1.7702129350179999E+18</v>
      </c>
      <c r="D31" s="12">
        <v>43171</v>
      </c>
      <c r="E31" s="11" t="s">
        <v>46</v>
      </c>
      <c r="F31" s="8">
        <f t="shared" si="0"/>
        <v>1</v>
      </c>
      <c r="G31" s="8">
        <f t="shared" si="1"/>
        <v>1</v>
      </c>
      <c r="H31" s="8">
        <f t="shared" si="2"/>
        <v>0</v>
      </c>
      <c r="I31" s="8">
        <f t="shared" si="3"/>
        <v>0</v>
      </c>
      <c r="J31" s="9">
        <f t="shared" si="4"/>
        <v>1</v>
      </c>
      <c r="K31" s="11" t="s">
        <v>45</v>
      </c>
      <c r="L31" s="11" t="s">
        <v>46</v>
      </c>
      <c r="M31" s="30">
        <v>730000</v>
      </c>
      <c r="N31" s="26" t="s">
        <v>26</v>
      </c>
      <c r="O31" s="11">
        <v>730000</v>
      </c>
      <c r="P31" s="26" t="s">
        <v>184</v>
      </c>
      <c r="Q31" s="5" t="s">
        <v>102</v>
      </c>
      <c r="R31" s="11" t="s">
        <v>103</v>
      </c>
      <c r="S31" s="11" t="s">
        <v>104</v>
      </c>
      <c r="T31" s="11" t="s">
        <v>31</v>
      </c>
      <c r="U31" s="11" t="s">
        <v>32</v>
      </c>
      <c r="V31" s="11" t="s">
        <v>33</v>
      </c>
      <c r="W31" s="13">
        <v>1</v>
      </c>
      <c r="X31" s="32">
        <v>7300000</v>
      </c>
      <c r="Y31" s="11" t="s">
        <v>34</v>
      </c>
      <c r="Z31" s="11" t="s">
        <v>105</v>
      </c>
      <c r="AA31" s="11" t="s">
        <v>36</v>
      </c>
      <c r="AB31" s="11" t="s">
        <v>37</v>
      </c>
      <c r="AC31" s="14">
        <v>50</v>
      </c>
      <c r="AE31" s="35">
        <v>1500000</v>
      </c>
    </row>
    <row r="32" spans="1:31" x14ac:dyDescent="0.35">
      <c r="A32" s="11">
        <v>31</v>
      </c>
      <c r="B32" s="20" t="s">
        <v>713</v>
      </c>
      <c r="C32" s="22">
        <v>1.7702129350179999E+18</v>
      </c>
      <c r="D32" s="12">
        <v>43458</v>
      </c>
      <c r="E32" s="11" t="s">
        <v>157</v>
      </c>
      <c r="F32" s="8">
        <f t="shared" si="0"/>
        <v>1</v>
      </c>
      <c r="G32" s="8">
        <f t="shared" si="1"/>
        <v>0</v>
      </c>
      <c r="H32" s="8">
        <f t="shared" si="2"/>
        <v>0</v>
      </c>
      <c r="I32" s="8">
        <f t="shared" si="3"/>
        <v>1</v>
      </c>
      <c r="J32" s="9">
        <f t="shared" si="4"/>
        <v>1</v>
      </c>
      <c r="K32" s="11" t="s">
        <v>45</v>
      </c>
      <c r="L32" s="11" t="s">
        <v>46</v>
      </c>
      <c r="M32" s="30">
        <v>736666.67</v>
      </c>
      <c r="N32" s="26" t="s">
        <v>26</v>
      </c>
      <c r="O32" s="11">
        <v>736666.67</v>
      </c>
      <c r="P32" s="26" t="s">
        <v>27</v>
      </c>
      <c r="Q32" s="5" t="s">
        <v>102</v>
      </c>
      <c r="R32" s="11" t="s">
        <v>103</v>
      </c>
      <c r="S32" s="11" t="s">
        <v>104</v>
      </c>
      <c r="T32" s="11" t="s">
        <v>111</v>
      </c>
      <c r="U32" s="11" t="s">
        <v>32</v>
      </c>
      <c r="V32" s="11" t="s">
        <v>33</v>
      </c>
      <c r="W32" s="13">
        <v>1</v>
      </c>
      <c r="X32" s="32">
        <v>7366666.6799999997</v>
      </c>
      <c r="Y32" s="11" t="s">
        <v>34</v>
      </c>
      <c r="Z32" s="11" t="s">
        <v>105</v>
      </c>
      <c r="AA32" s="11" t="s">
        <v>36</v>
      </c>
      <c r="AB32" s="11" t="s">
        <v>37</v>
      </c>
      <c r="AC32" s="14">
        <v>50</v>
      </c>
      <c r="AE32" s="35">
        <v>1550000</v>
      </c>
    </row>
    <row r="33" spans="1:31" x14ac:dyDescent="0.35">
      <c r="A33" s="11">
        <v>32</v>
      </c>
      <c r="B33" s="20" t="s">
        <v>713</v>
      </c>
      <c r="C33" s="22">
        <v>1.7702129350190001E+18</v>
      </c>
      <c r="D33" s="12">
        <v>43480</v>
      </c>
      <c r="E33" s="11" t="s">
        <v>146</v>
      </c>
      <c r="F33" s="8">
        <f t="shared" si="0"/>
        <v>1</v>
      </c>
      <c r="G33" s="8">
        <f t="shared" si="1"/>
        <v>0</v>
      </c>
      <c r="H33" s="8">
        <f t="shared" si="2"/>
        <v>0</v>
      </c>
      <c r="I33" s="8">
        <f t="shared" si="3"/>
        <v>1</v>
      </c>
      <c r="J33" s="9">
        <f t="shared" si="4"/>
        <v>1</v>
      </c>
      <c r="K33" s="11" t="s">
        <v>45</v>
      </c>
      <c r="L33" s="11" t="s">
        <v>46</v>
      </c>
      <c r="M33" s="30">
        <v>787500</v>
      </c>
      <c r="N33" s="26" t="s">
        <v>26</v>
      </c>
      <c r="O33" s="11">
        <v>787500</v>
      </c>
      <c r="P33" s="26" t="s">
        <v>27</v>
      </c>
      <c r="Q33" s="5" t="s">
        <v>102</v>
      </c>
      <c r="R33" s="11" t="s">
        <v>103</v>
      </c>
      <c r="S33" s="11" t="s">
        <v>104</v>
      </c>
      <c r="T33" s="11" t="s">
        <v>147</v>
      </c>
      <c r="U33" s="11" t="s">
        <v>32</v>
      </c>
      <c r="V33" s="11" t="s">
        <v>33</v>
      </c>
      <c r="W33" s="13">
        <v>1</v>
      </c>
      <c r="X33" s="32">
        <v>3150000</v>
      </c>
      <c r="Y33" s="11" t="s">
        <v>34</v>
      </c>
      <c r="Z33" s="11" t="s">
        <v>105</v>
      </c>
      <c r="AA33" s="11" t="s">
        <v>36</v>
      </c>
      <c r="AB33" s="11" t="s">
        <v>37</v>
      </c>
      <c r="AC33" s="14">
        <v>50</v>
      </c>
      <c r="AE33" s="35">
        <v>1600000</v>
      </c>
    </row>
    <row r="34" spans="1:31" x14ac:dyDescent="0.35">
      <c r="A34" s="11">
        <v>33</v>
      </c>
      <c r="B34" s="20" t="s">
        <v>713</v>
      </c>
      <c r="C34" s="22">
        <v>1.7702129350190001E+18</v>
      </c>
      <c r="D34" s="12">
        <v>43578</v>
      </c>
      <c r="E34" s="11" t="s">
        <v>46</v>
      </c>
      <c r="F34" s="8">
        <f t="shared" si="0"/>
        <v>1</v>
      </c>
      <c r="G34" s="8">
        <f t="shared" si="1"/>
        <v>1</v>
      </c>
      <c r="H34" s="8">
        <f t="shared" si="2"/>
        <v>0</v>
      </c>
      <c r="I34" s="8">
        <f t="shared" si="3"/>
        <v>0</v>
      </c>
      <c r="J34" s="9">
        <f t="shared" si="4"/>
        <v>1</v>
      </c>
      <c r="K34" s="11" t="s">
        <v>45</v>
      </c>
      <c r="L34" s="11" t="s">
        <v>46</v>
      </c>
      <c r="M34" s="30">
        <v>900000</v>
      </c>
      <c r="N34" s="26" t="s">
        <v>26</v>
      </c>
      <c r="O34" s="11">
        <v>900000</v>
      </c>
      <c r="P34" s="26" t="s">
        <v>27</v>
      </c>
      <c r="Q34" s="5" t="s">
        <v>102</v>
      </c>
      <c r="R34" s="11" t="s">
        <v>103</v>
      </c>
      <c r="S34" s="11" t="s">
        <v>104</v>
      </c>
      <c r="T34" s="11" t="s">
        <v>31</v>
      </c>
      <c r="U34" s="11" t="s">
        <v>32</v>
      </c>
      <c r="V34" s="11" t="s">
        <v>33</v>
      </c>
      <c r="W34" s="13">
        <v>1</v>
      </c>
      <c r="X34" s="32">
        <v>900000</v>
      </c>
      <c r="Y34" s="11" t="s">
        <v>34</v>
      </c>
      <c r="Z34" s="11" t="s">
        <v>105</v>
      </c>
      <c r="AA34" s="11" t="s">
        <v>36</v>
      </c>
      <c r="AB34" s="11" t="s">
        <v>37</v>
      </c>
      <c r="AC34" s="14">
        <v>50</v>
      </c>
      <c r="AE34" s="35">
        <v>1650000</v>
      </c>
    </row>
    <row r="35" spans="1:31" x14ac:dyDescent="0.35">
      <c r="A35" s="11">
        <v>34</v>
      </c>
      <c r="B35" s="20" t="s">
        <v>713</v>
      </c>
      <c r="C35" s="22">
        <v>2.5192160029180001E+18</v>
      </c>
      <c r="D35" s="12">
        <v>43230</v>
      </c>
      <c r="E35" s="11" t="s">
        <v>214</v>
      </c>
      <c r="F35" s="8">
        <f t="shared" si="0"/>
        <v>1</v>
      </c>
      <c r="G35" s="8">
        <f t="shared" si="1"/>
        <v>0</v>
      </c>
      <c r="H35" s="8">
        <f t="shared" si="2"/>
        <v>1</v>
      </c>
      <c r="I35" s="8">
        <f t="shared" si="3"/>
        <v>0</v>
      </c>
      <c r="J35" s="9">
        <f t="shared" si="4"/>
        <v>1</v>
      </c>
      <c r="K35" s="11" t="s">
        <v>193</v>
      </c>
      <c r="L35" s="11" t="s">
        <v>194</v>
      </c>
      <c r="M35" s="30">
        <v>300000</v>
      </c>
      <c r="N35" s="26" t="s">
        <v>39</v>
      </c>
      <c r="O35" s="11">
        <v>300000</v>
      </c>
      <c r="P35" s="26" t="s">
        <v>184</v>
      </c>
      <c r="Q35" s="5" t="s">
        <v>40</v>
      </c>
      <c r="R35" s="11" t="s">
        <v>41</v>
      </c>
      <c r="S35" s="11" t="s">
        <v>42</v>
      </c>
      <c r="T35" s="11" t="s">
        <v>31</v>
      </c>
      <c r="U35" s="11" t="s">
        <v>32</v>
      </c>
      <c r="V35" s="11" t="s">
        <v>33</v>
      </c>
      <c r="W35" s="13">
        <v>1</v>
      </c>
      <c r="X35" s="32">
        <v>300000</v>
      </c>
      <c r="Y35" s="11" t="s">
        <v>34</v>
      </c>
      <c r="Z35" s="11" t="s">
        <v>43</v>
      </c>
      <c r="AA35" s="11" t="s">
        <v>36</v>
      </c>
      <c r="AB35" s="11" t="s">
        <v>37</v>
      </c>
      <c r="AC35" s="10">
        <v>51</v>
      </c>
      <c r="AE35" s="35">
        <v>1700000</v>
      </c>
    </row>
    <row r="36" spans="1:31" x14ac:dyDescent="0.35">
      <c r="A36" s="11">
        <v>35</v>
      </c>
      <c r="B36" s="20" t="s">
        <v>713</v>
      </c>
      <c r="C36" s="22">
        <v>2.5192160029190001E+18</v>
      </c>
      <c r="D36" s="12">
        <v>43522</v>
      </c>
      <c r="E36" s="11" t="s">
        <v>125</v>
      </c>
      <c r="F36" s="8">
        <f t="shared" si="0"/>
        <v>1</v>
      </c>
      <c r="G36" s="8">
        <f t="shared" si="1"/>
        <v>0</v>
      </c>
      <c r="H36" s="8">
        <f t="shared" si="2"/>
        <v>1</v>
      </c>
      <c r="I36" s="8">
        <f t="shared" si="3"/>
        <v>1</v>
      </c>
      <c r="J36" s="9">
        <f t="shared" si="4"/>
        <v>2</v>
      </c>
      <c r="K36" s="11" t="s">
        <v>82</v>
      </c>
      <c r="L36" s="11" t="s">
        <v>76</v>
      </c>
      <c r="M36" s="30">
        <v>100000</v>
      </c>
      <c r="N36" s="26" t="s">
        <v>26</v>
      </c>
      <c r="O36" s="11">
        <v>100000</v>
      </c>
      <c r="P36" s="26" t="s">
        <v>27</v>
      </c>
      <c r="Q36" s="5" t="s">
        <v>40</v>
      </c>
      <c r="R36" s="11" t="s">
        <v>41</v>
      </c>
      <c r="S36" s="11" t="s">
        <v>42</v>
      </c>
      <c r="T36" s="11" t="s">
        <v>31</v>
      </c>
      <c r="U36" s="11" t="s">
        <v>32</v>
      </c>
      <c r="V36" s="11" t="s">
        <v>33</v>
      </c>
      <c r="W36" s="13">
        <v>1</v>
      </c>
      <c r="X36" s="32">
        <v>100000</v>
      </c>
      <c r="Y36" s="11" t="s">
        <v>34</v>
      </c>
      <c r="Z36" s="11" t="s">
        <v>43</v>
      </c>
      <c r="AA36" s="11" t="s">
        <v>36</v>
      </c>
      <c r="AB36" s="11" t="s">
        <v>37</v>
      </c>
      <c r="AC36" s="10">
        <v>51</v>
      </c>
      <c r="AE36" s="35">
        <v>1750000</v>
      </c>
    </row>
    <row r="37" spans="1:31" x14ac:dyDescent="0.35">
      <c r="A37" s="11">
        <v>36</v>
      </c>
      <c r="B37" s="20" t="s">
        <v>713</v>
      </c>
      <c r="C37" s="22">
        <v>2.5192160029190001E+18</v>
      </c>
      <c r="D37" s="12">
        <v>43808</v>
      </c>
      <c r="E37" s="11" t="s">
        <v>38</v>
      </c>
      <c r="F37" s="8">
        <f t="shared" si="0"/>
        <v>1</v>
      </c>
      <c r="G37" s="8">
        <f t="shared" si="1"/>
        <v>0</v>
      </c>
      <c r="H37" s="8">
        <f t="shared" si="2"/>
        <v>0</v>
      </c>
      <c r="I37" s="8">
        <f t="shared" si="3"/>
        <v>0</v>
      </c>
      <c r="J37" s="9">
        <f t="shared" si="4"/>
        <v>0</v>
      </c>
      <c r="K37" s="11" t="s">
        <v>25</v>
      </c>
      <c r="L37" s="11" t="s">
        <v>25</v>
      </c>
      <c r="M37" s="30">
        <v>1907000</v>
      </c>
      <c r="N37" s="26" t="s">
        <v>39</v>
      </c>
      <c r="O37" s="11">
        <v>1907000</v>
      </c>
      <c r="P37" s="26" t="s">
        <v>27</v>
      </c>
      <c r="Q37" s="5" t="s">
        <v>40</v>
      </c>
      <c r="R37" s="11" t="s">
        <v>41</v>
      </c>
      <c r="S37" s="11" t="s">
        <v>42</v>
      </c>
      <c r="T37" s="11" t="s">
        <v>31</v>
      </c>
      <c r="U37" s="11" t="s">
        <v>32</v>
      </c>
      <c r="V37" s="11" t="s">
        <v>33</v>
      </c>
      <c r="W37" s="13">
        <v>1</v>
      </c>
      <c r="X37" s="32">
        <v>1907000</v>
      </c>
      <c r="Y37" s="11" t="s">
        <v>34</v>
      </c>
      <c r="Z37" s="11" t="s">
        <v>43</v>
      </c>
      <c r="AA37" s="11" t="s">
        <v>36</v>
      </c>
      <c r="AB37" s="11" t="s">
        <v>37</v>
      </c>
      <c r="AC37" s="10">
        <v>51</v>
      </c>
      <c r="AE37" s="35">
        <v>1800000</v>
      </c>
    </row>
    <row r="38" spans="1:31" x14ac:dyDescent="0.35">
      <c r="A38" s="11">
        <v>37</v>
      </c>
      <c r="B38" s="20" t="s">
        <v>713</v>
      </c>
      <c r="C38" s="22">
        <v>1.602702576516E+18</v>
      </c>
      <c r="D38" s="12">
        <v>42716</v>
      </c>
      <c r="E38" s="11" t="s">
        <v>362</v>
      </c>
      <c r="F38" s="8">
        <f t="shared" si="0"/>
        <v>1</v>
      </c>
      <c r="G38" s="8">
        <f t="shared" si="1"/>
        <v>0</v>
      </c>
      <c r="H38" s="8">
        <f t="shared" si="2"/>
        <v>1</v>
      </c>
      <c r="I38" s="8">
        <f t="shared" si="3"/>
        <v>0</v>
      </c>
      <c r="J38" s="9">
        <f t="shared" si="4"/>
        <v>1</v>
      </c>
      <c r="K38" s="11" t="s">
        <v>45</v>
      </c>
      <c r="L38" s="11" t="s">
        <v>46</v>
      </c>
      <c r="M38" s="30">
        <v>591000</v>
      </c>
      <c r="N38" s="26" t="s">
        <v>264</v>
      </c>
      <c r="O38" s="11">
        <v>591000</v>
      </c>
      <c r="P38" s="26" t="s">
        <v>184</v>
      </c>
      <c r="Q38" s="5" t="s">
        <v>47</v>
      </c>
      <c r="R38" s="11" t="s">
        <v>48</v>
      </c>
      <c r="S38" s="11" t="s">
        <v>49</v>
      </c>
      <c r="T38" s="11" t="s">
        <v>164</v>
      </c>
      <c r="U38" s="11" t="s">
        <v>32</v>
      </c>
      <c r="V38" s="11" t="s">
        <v>33</v>
      </c>
      <c r="W38" s="13">
        <v>1</v>
      </c>
      <c r="X38" s="32">
        <v>591000</v>
      </c>
      <c r="Y38" s="11" t="s">
        <v>34</v>
      </c>
      <c r="Z38" s="11" t="s">
        <v>50</v>
      </c>
      <c r="AA38" s="11" t="s">
        <v>36</v>
      </c>
      <c r="AB38" s="11" t="s">
        <v>37</v>
      </c>
      <c r="AC38" s="10">
        <v>60</v>
      </c>
      <c r="AE38" s="35">
        <v>1850000</v>
      </c>
    </row>
    <row r="39" spans="1:31" x14ac:dyDescent="0.35">
      <c r="A39" s="11">
        <v>38</v>
      </c>
      <c r="B39" s="20" t="s">
        <v>713</v>
      </c>
      <c r="C39" s="22">
        <v>1.6027025765190001E+18</v>
      </c>
      <c r="D39" s="12">
        <v>43808</v>
      </c>
      <c r="E39" s="11" t="s">
        <v>44</v>
      </c>
      <c r="F39" s="8">
        <f t="shared" si="0"/>
        <v>1</v>
      </c>
      <c r="G39" s="8">
        <f t="shared" si="1"/>
        <v>0</v>
      </c>
      <c r="H39" s="8">
        <f t="shared" si="2"/>
        <v>1</v>
      </c>
      <c r="I39" s="8">
        <f t="shared" si="3"/>
        <v>0</v>
      </c>
      <c r="J39" s="9">
        <f t="shared" si="4"/>
        <v>1</v>
      </c>
      <c r="K39" s="11" t="s">
        <v>45</v>
      </c>
      <c r="L39" s="11" t="s">
        <v>46</v>
      </c>
      <c r="M39" s="30">
        <v>900000</v>
      </c>
      <c r="N39" s="26" t="s">
        <v>26</v>
      </c>
      <c r="O39" s="11">
        <v>900000</v>
      </c>
      <c r="P39" s="26" t="s">
        <v>27</v>
      </c>
      <c r="Q39" s="5" t="s">
        <v>47</v>
      </c>
      <c r="R39" s="11" t="s">
        <v>48</v>
      </c>
      <c r="S39" s="11" t="s">
        <v>49</v>
      </c>
      <c r="T39" s="11" t="s">
        <v>31</v>
      </c>
      <c r="U39" s="11" t="s">
        <v>32</v>
      </c>
      <c r="V39" s="11" t="s">
        <v>33</v>
      </c>
      <c r="W39" s="13">
        <v>1</v>
      </c>
      <c r="X39" s="32">
        <v>900000</v>
      </c>
      <c r="Y39" s="11" t="s">
        <v>34</v>
      </c>
      <c r="Z39" s="11" t="s">
        <v>50</v>
      </c>
      <c r="AA39" s="11" t="s">
        <v>36</v>
      </c>
      <c r="AB39" s="11" t="s">
        <v>37</v>
      </c>
      <c r="AC39" s="10">
        <v>60</v>
      </c>
      <c r="AE39" s="35">
        <v>1900000</v>
      </c>
    </row>
    <row r="40" spans="1:31" x14ac:dyDescent="0.35">
      <c r="A40" s="11">
        <v>39</v>
      </c>
      <c r="B40" s="20" t="s">
        <v>713</v>
      </c>
      <c r="C40" s="22">
        <v>2.02100000214E+17</v>
      </c>
      <c r="D40" s="12">
        <v>41814</v>
      </c>
      <c r="E40" s="11" t="s">
        <v>489</v>
      </c>
      <c r="F40" s="8">
        <f t="shared" si="0"/>
        <v>1</v>
      </c>
      <c r="G40" s="8">
        <f t="shared" si="1"/>
        <v>0</v>
      </c>
      <c r="H40" s="8">
        <f t="shared" si="2"/>
        <v>0</v>
      </c>
      <c r="I40" s="8">
        <f t="shared" si="3"/>
        <v>1</v>
      </c>
      <c r="J40" s="9">
        <f t="shared" si="4"/>
        <v>1</v>
      </c>
      <c r="K40" s="11" t="s">
        <v>459</v>
      </c>
      <c r="L40" s="11" t="s">
        <v>25</v>
      </c>
      <c r="M40" s="30">
        <v>645000</v>
      </c>
      <c r="N40" s="26" t="s">
        <v>264</v>
      </c>
      <c r="O40" s="11">
        <v>645000</v>
      </c>
      <c r="P40" s="26" t="s">
        <v>27</v>
      </c>
      <c r="Q40" s="5" t="s">
        <v>490</v>
      </c>
      <c r="R40" s="11" t="s">
        <v>145</v>
      </c>
      <c r="S40" s="11" t="s">
        <v>91</v>
      </c>
      <c r="T40" s="11" t="s">
        <v>491</v>
      </c>
      <c r="U40" s="11" t="s">
        <v>32</v>
      </c>
      <c r="V40" s="11" t="s">
        <v>485</v>
      </c>
      <c r="W40" s="13">
        <v>1</v>
      </c>
      <c r="X40" s="32">
        <v>645000</v>
      </c>
      <c r="Y40" s="11" t="s">
        <v>34</v>
      </c>
      <c r="Z40" s="11" t="s">
        <v>92</v>
      </c>
      <c r="AA40" s="11" t="s">
        <v>36</v>
      </c>
      <c r="AB40" s="11" t="s">
        <v>37</v>
      </c>
      <c r="AC40" s="10">
        <v>3</v>
      </c>
      <c r="AE40" s="35">
        <v>1950000</v>
      </c>
    </row>
    <row r="41" spans="1:31" x14ac:dyDescent="0.35">
      <c r="A41" s="11">
        <v>40</v>
      </c>
      <c r="B41" s="20" t="s">
        <v>713</v>
      </c>
      <c r="C41" s="22">
        <v>1.0323029832150001E+18</v>
      </c>
      <c r="D41" s="12">
        <v>42030</v>
      </c>
      <c r="E41" s="11" t="s">
        <v>488</v>
      </c>
      <c r="F41" s="8">
        <f t="shared" si="0"/>
        <v>1</v>
      </c>
      <c r="G41" s="8">
        <f t="shared" si="1"/>
        <v>0</v>
      </c>
      <c r="H41" s="8">
        <f t="shared" si="2"/>
        <v>0</v>
      </c>
      <c r="I41" s="8">
        <f t="shared" si="3"/>
        <v>1</v>
      </c>
      <c r="J41" s="9">
        <f t="shared" si="4"/>
        <v>1</v>
      </c>
      <c r="K41" s="11" t="s">
        <v>459</v>
      </c>
      <c r="L41" s="11" t="s">
        <v>460</v>
      </c>
      <c r="M41" s="30">
        <v>638550</v>
      </c>
      <c r="N41" s="26" t="s">
        <v>264</v>
      </c>
      <c r="O41" s="11">
        <v>638550</v>
      </c>
      <c r="P41" s="26" t="s">
        <v>184</v>
      </c>
      <c r="Q41" s="5" t="s">
        <v>144</v>
      </c>
      <c r="R41" s="11" t="s">
        <v>145</v>
      </c>
      <c r="S41" s="11" t="s">
        <v>91</v>
      </c>
      <c r="T41" s="11" t="s">
        <v>182</v>
      </c>
      <c r="U41" s="11" t="s">
        <v>32</v>
      </c>
      <c r="V41" s="11" t="s">
        <v>485</v>
      </c>
      <c r="W41" s="13">
        <v>1</v>
      </c>
      <c r="X41" s="32">
        <v>638550</v>
      </c>
      <c r="Y41" s="11" t="s">
        <v>34</v>
      </c>
      <c r="Z41" s="11" t="s">
        <v>92</v>
      </c>
      <c r="AA41" s="11" t="s">
        <v>36</v>
      </c>
      <c r="AB41" s="11" t="s">
        <v>37</v>
      </c>
      <c r="AC41" s="10">
        <v>3</v>
      </c>
      <c r="AE41" s="35">
        <v>2000000</v>
      </c>
    </row>
    <row r="42" spans="1:31" x14ac:dyDescent="0.35">
      <c r="A42" s="11">
        <v>41</v>
      </c>
      <c r="B42" s="20" t="s">
        <v>713</v>
      </c>
      <c r="C42" s="22">
        <v>1.032302983216E+18</v>
      </c>
      <c r="D42" s="12">
        <v>42370</v>
      </c>
      <c r="E42" s="11" t="s">
        <v>451</v>
      </c>
      <c r="F42" s="8">
        <f t="shared" si="0"/>
        <v>1</v>
      </c>
      <c r="G42" s="8">
        <f t="shared" si="1"/>
        <v>0</v>
      </c>
      <c r="H42" s="8">
        <f t="shared" si="2"/>
        <v>0</v>
      </c>
      <c r="I42" s="8">
        <f t="shared" si="3"/>
        <v>1</v>
      </c>
      <c r="J42" s="9">
        <f t="shared" si="4"/>
        <v>1</v>
      </c>
      <c r="K42" s="11" t="s">
        <v>45</v>
      </c>
      <c r="L42" s="11" t="s">
        <v>46</v>
      </c>
      <c r="M42" s="30">
        <v>638549</v>
      </c>
      <c r="N42" s="26" t="s">
        <v>264</v>
      </c>
      <c r="O42" s="11">
        <v>638549</v>
      </c>
      <c r="P42" s="26" t="s">
        <v>184</v>
      </c>
      <c r="Q42" s="5" t="s">
        <v>144</v>
      </c>
      <c r="R42" s="11" t="s">
        <v>145</v>
      </c>
      <c r="S42" s="11" t="s">
        <v>91</v>
      </c>
      <c r="T42" s="11" t="s">
        <v>31</v>
      </c>
      <c r="U42" s="11" t="s">
        <v>32</v>
      </c>
      <c r="V42" s="11" t="s">
        <v>33</v>
      </c>
      <c r="W42" s="13">
        <v>1</v>
      </c>
      <c r="X42" s="32">
        <v>638549</v>
      </c>
      <c r="Y42" s="11" t="s">
        <v>34</v>
      </c>
      <c r="Z42" s="11" t="s">
        <v>92</v>
      </c>
      <c r="AA42" s="11" t="s">
        <v>36</v>
      </c>
      <c r="AB42" s="11" t="s">
        <v>37</v>
      </c>
      <c r="AC42" s="10">
        <v>3</v>
      </c>
      <c r="AE42" s="35">
        <v>2050000</v>
      </c>
    </row>
    <row r="43" spans="1:31" x14ac:dyDescent="0.35">
      <c r="A43" s="11">
        <v>42</v>
      </c>
      <c r="B43" s="20" t="s">
        <v>713</v>
      </c>
      <c r="C43" s="22">
        <v>1.0323029832169999E+18</v>
      </c>
      <c r="D43" s="12">
        <v>42786</v>
      </c>
      <c r="E43" s="11" t="s">
        <v>358</v>
      </c>
      <c r="F43" s="8">
        <f t="shared" si="0"/>
        <v>1</v>
      </c>
      <c r="G43" s="8">
        <f t="shared" si="1"/>
        <v>0</v>
      </c>
      <c r="H43" s="8">
        <f t="shared" si="2"/>
        <v>0</v>
      </c>
      <c r="I43" s="8">
        <f t="shared" si="3"/>
        <v>1</v>
      </c>
      <c r="J43" s="9">
        <f t="shared" si="4"/>
        <v>1</v>
      </c>
      <c r="K43" s="11" t="s">
        <v>142</v>
      </c>
      <c r="L43" s="11" t="s">
        <v>143</v>
      </c>
      <c r="M43" s="30">
        <v>635325</v>
      </c>
      <c r="N43" s="26" t="s">
        <v>264</v>
      </c>
      <c r="O43" s="11">
        <v>635325</v>
      </c>
      <c r="P43" s="26" t="s">
        <v>184</v>
      </c>
      <c r="Q43" s="5" t="s">
        <v>144</v>
      </c>
      <c r="R43" s="11" t="s">
        <v>145</v>
      </c>
      <c r="S43" s="11" t="s">
        <v>91</v>
      </c>
      <c r="T43" s="11" t="s">
        <v>31</v>
      </c>
      <c r="U43" s="11" t="s">
        <v>32</v>
      </c>
      <c r="V43" s="11" t="s">
        <v>33</v>
      </c>
      <c r="W43" s="13">
        <v>1</v>
      </c>
      <c r="X43" s="32">
        <v>635325</v>
      </c>
      <c r="Y43" s="11" t="s">
        <v>34</v>
      </c>
      <c r="Z43" s="11" t="s">
        <v>92</v>
      </c>
      <c r="AA43" s="11" t="s">
        <v>36</v>
      </c>
      <c r="AB43" s="11" t="s">
        <v>37</v>
      </c>
      <c r="AC43" s="10">
        <v>3</v>
      </c>
      <c r="AE43" s="35">
        <v>2100000</v>
      </c>
    </row>
    <row r="44" spans="1:31" x14ac:dyDescent="0.35">
      <c r="A44" s="11">
        <v>43</v>
      </c>
      <c r="B44" s="20" t="s">
        <v>713</v>
      </c>
      <c r="C44" s="22">
        <v>1.032302983218E+18</v>
      </c>
      <c r="D44" s="12">
        <v>43112</v>
      </c>
      <c r="E44" s="11" t="s">
        <v>143</v>
      </c>
      <c r="F44" s="8">
        <f t="shared" si="0"/>
        <v>1</v>
      </c>
      <c r="G44" s="8">
        <f t="shared" si="1"/>
        <v>0</v>
      </c>
      <c r="H44" s="8">
        <f t="shared" si="2"/>
        <v>0</v>
      </c>
      <c r="I44" s="8">
        <f t="shared" si="3"/>
        <v>1</v>
      </c>
      <c r="J44" s="9">
        <f t="shared" si="4"/>
        <v>1</v>
      </c>
      <c r="K44" s="11" t="s">
        <v>142</v>
      </c>
      <c r="L44" s="11" t="s">
        <v>143</v>
      </c>
      <c r="M44" s="30">
        <v>641775</v>
      </c>
      <c r="N44" s="26" t="s">
        <v>26</v>
      </c>
      <c r="O44" s="11">
        <v>641775</v>
      </c>
      <c r="P44" s="26" t="s">
        <v>27</v>
      </c>
      <c r="Q44" s="5" t="s">
        <v>144</v>
      </c>
      <c r="R44" s="11" t="s">
        <v>145</v>
      </c>
      <c r="S44" s="11" t="s">
        <v>91</v>
      </c>
      <c r="T44" s="11" t="s">
        <v>111</v>
      </c>
      <c r="U44" s="11" t="s">
        <v>32</v>
      </c>
      <c r="V44" s="11" t="s">
        <v>33</v>
      </c>
      <c r="W44" s="13">
        <v>1</v>
      </c>
      <c r="X44" s="32">
        <v>641775</v>
      </c>
      <c r="Y44" s="11" t="s">
        <v>34</v>
      </c>
      <c r="Z44" s="11" t="s">
        <v>92</v>
      </c>
      <c r="AA44" s="11" t="s">
        <v>36</v>
      </c>
      <c r="AB44" s="11" t="s">
        <v>37</v>
      </c>
      <c r="AC44" s="10">
        <v>3</v>
      </c>
      <c r="AE44" s="35">
        <v>2150000</v>
      </c>
    </row>
    <row r="45" spans="1:31" x14ac:dyDescent="0.35">
      <c r="A45" s="11">
        <v>44</v>
      </c>
      <c r="B45" s="20" t="s">
        <v>713</v>
      </c>
      <c r="C45" s="22">
        <v>1.032302983218E+18</v>
      </c>
      <c r="D45" s="12">
        <v>43410</v>
      </c>
      <c r="E45" s="11" t="s">
        <v>170</v>
      </c>
      <c r="F45" s="8">
        <f t="shared" si="0"/>
        <v>1</v>
      </c>
      <c r="G45" s="8">
        <f t="shared" si="1"/>
        <v>1</v>
      </c>
      <c r="H45" s="8">
        <f t="shared" si="2"/>
        <v>1</v>
      </c>
      <c r="I45" s="8">
        <f t="shared" si="3"/>
        <v>0</v>
      </c>
      <c r="J45" s="9">
        <f t="shared" si="4"/>
        <v>2</v>
      </c>
      <c r="K45" s="11" t="s">
        <v>45</v>
      </c>
      <c r="L45" s="11" t="s">
        <v>46</v>
      </c>
      <c r="M45" s="30">
        <v>500000</v>
      </c>
      <c r="N45" s="26" t="s">
        <v>26</v>
      </c>
      <c r="O45" s="11">
        <v>500000</v>
      </c>
      <c r="P45" s="26" t="s">
        <v>27</v>
      </c>
      <c r="Q45" s="5" t="s">
        <v>144</v>
      </c>
      <c r="R45" s="11" t="s">
        <v>145</v>
      </c>
      <c r="S45" s="11" t="s">
        <v>91</v>
      </c>
      <c r="T45" s="11" t="s">
        <v>111</v>
      </c>
      <c r="U45" s="11" t="s">
        <v>32</v>
      </c>
      <c r="V45" s="11" t="s">
        <v>33</v>
      </c>
      <c r="W45" s="13">
        <v>1</v>
      </c>
      <c r="X45" s="32">
        <v>500000</v>
      </c>
      <c r="Y45" s="11" t="s">
        <v>34</v>
      </c>
      <c r="Z45" s="11" t="s">
        <v>92</v>
      </c>
      <c r="AA45" s="11" t="s">
        <v>36</v>
      </c>
      <c r="AB45" s="11" t="s">
        <v>37</v>
      </c>
      <c r="AC45" s="10">
        <v>3</v>
      </c>
      <c r="AE45" s="35">
        <v>2200000</v>
      </c>
    </row>
    <row r="46" spans="1:31" x14ac:dyDescent="0.35">
      <c r="A46" s="11">
        <v>45</v>
      </c>
      <c r="B46" s="20" t="s">
        <v>713</v>
      </c>
      <c r="C46" s="22">
        <v>1.0323029832190001E+18</v>
      </c>
      <c r="D46" s="12">
        <v>43493</v>
      </c>
      <c r="E46" s="11" t="s">
        <v>141</v>
      </c>
      <c r="F46" s="8">
        <f t="shared" si="0"/>
        <v>1</v>
      </c>
      <c r="G46" s="8">
        <f t="shared" si="1"/>
        <v>0</v>
      </c>
      <c r="H46" s="8">
        <f t="shared" si="2"/>
        <v>0</v>
      </c>
      <c r="I46" s="8">
        <f t="shared" si="3"/>
        <v>1</v>
      </c>
      <c r="J46" s="9">
        <f t="shared" si="4"/>
        <v>1</v>
      </c>
      <c r="K46" s="11" t="s">
        <v>142</v>
      </c>
      <c r="L46" s="11" t="s">
        <v>143</v>
      </c>
      <c r="M46" s="30">
        <v>810000</v>
      </c>
      <c r="N46" s="26" t="s">
        <v>26</v>
      </c>
      <c r="O46" s="11">
        <v>810000</v>
      </c>
      <c r="P46" s="26" t="s">
        <v>27</v>
      </c>
      <c r="Q46" s="5" t="s">
        <v>144</v>
      </c>
      <c r="R46" s="11" t="s">
        <v>145</v>
      </c>
      <c r="S46" s="11" t="s">
        <v>91</v>
      </c>
      <c r="T46" s="11" t="s">
        <v>111</v>
      </c>
      <c r="U46" s="11" t="s">
        <v>32</v>
      </c>
      <c r="V46" s="11" t="s">
        <v>33</v>
      </c>
      <c r="W46" s="13">
        <v>1</v>
      </c>
      <c r="X46" s="32">
        <v>810000</v>
      </c>
      <c r="Y46" s="11" t="s">
        <v>34</v>
      </c>
      <c r="Z46" s="11" t="s">
        <v>92</v>
      </c>
      <c r="AA46" s="11" t="s">
        <v>36</v>
      </c>
      <c r="AB46" s="11" t="s">
        <v>37</v>
      </c>
      <c r="AC46" s="10">
        <v>3</v>
      </c>
      <c r="AE46" s="35">
        <v>2250000</v>
      </c>
    </row>
    <row r="47" spans="1:31" x14ac:dyDescent="0.35">
      <c r="A47" s="11">
        <v>46</v>
      </c>
      <c r="B47" s="20" t="s">
        <v>713</v>
      </c>
      <c r="C47" s="22">
        <v>2.0306010454150001E+18</v>
      </c>
      <c r="D47" s="12">
        <v>42262</v>
      </c>
      <c r="E47" s="11" t="s">
        <v>464</v>
      </c>
      <c r="F47" s="8">
        <f t="shared" si="0"/>
        <v>0</v>
      </c>
      <c r="G47" s="8">
        <f t="shared" si="1"/>
        <v>0</v>
      </c>
      <c r="H47" s="8">
        <f t="shared" si="2"/>
        <v>1</v>
      </c>
      <c r="I47" s="8">
        <f t="shared" si="3"/>
        <v>0</v>
      </c>
      <c r="J47" s="9">
        <f t="shared" si="4"/>
        <v>1</v>
      </c>
      <c r="K47" s="11" t="s">
        <v>465</v>
      </c>
      <c r="L47" s="11" t="s">
        <v>466</v>
      </c>
      <c r="M47" s="30">
        <v>338666</v>
      </c>
      <c r="N47" s="26" t="s">
        <v>264</v>
      </c>
      <c r="O47" s="11">
        <v>338666</v>
      </c>
      <c r="P47" s="26" t="s">
        <v>184</v>
      </c>
      <c r="Q47" s="5" t="s">
        <v>467</v>
      </c>
      <c r="R47" s="11" t="s">
        <v>468</v>
      </c>
      <c r="S47" s="11" t="s">
        <v>469</v>
      </c>
      <c r="T47" s="11" t="s">
        <v>31</v>
      </c>
      <c r="U47" s="11" t="s">
        <v>32</v>
      </c>
      <c r="V47" s="11" t="s">
        <v>33</v>
      </c>
      <c r="W47" s="13">
        <v>1</v>
      </c>
      <c r="X47" s="32">
        <v>338666</v>
      </c>
      <c r="Y47" s="11" t="s">
        <v>34</v>
      </c>
      <c r="Z47" s="11" t="s">
        <v>92</v>
      </c>
      <c r="AA47" s="11" t="s">
        <v>36</v>
      </c>
      <c r="AB47" s="11" t="s">
        <v>37</v>
      </c>
      <c r="AC47" s="10">
        <v>3</v>
      </c>
      <c r="AE47" s="35">
        <v>2300000</v>
      </c>
    </row>
    <row r="48" spans="1:31" x14ac:dyDescent="0.35">
      <c r="A48" s="11">
        <v>47</v>
      </c>
      <c r="B48" s="20" t="s">
        <v>713</v>
      </c>
      <c r="C48" s="22">
        <v>2.0313003521180001E+18</v>
      </c>
      <c r="D48" s="12">
        <v>43270</v>
      </c>
      <c r="E48" s="11" t="s">
        <v>205</v>
      </c>
      <c r="F48" s="8">
        <f t="shared" si="0"/>
        <v>0</v>
      </c>
      <c r="G48" s="8">
        <f t="shared" si="1"/>
        <v>0</v>
      </c>
      <c r="H48" s="8">
        <f t="shared" si="2"/>
        <v>0</v>
      </c>
      <c r="I48" s="8">
        <f t="shared" si="3"/>
        <v>1</v>
      </c>
      <c r="J48" s="9">
        <f t="shared" si="4"/>
        <v>1</v>
      </c>
      <c r="K48" s="11" t="s">
        <v>186</v>
      </c>
      <c r="L48" s="11" t="s">
        <v>187</v>
      </c>
      <c r="M48" s="30">
        <v>165000</v>
      </c>
      <c r="N48" s="26" t="s">
        <v>26</v>
      </c>
      <c r="O48" s="11">
        <v>165000</v>
      </c>
      <c r="P48" s="26" t="s">
        <v>184</v>
      </c>
      <c r="Q48" s="5" t="s">
        <v>206</v>
      </c>
      <c r="R48" s="11" t="s">
        <v>207</v>
      </c>
      <c r="S48" s="11" t="s">
        <v>208</v>
      </c>
      <c r="T48" s="11" t="s">
        <v>31</v>
      </c>
      <c r="U48" s="11" t="s">
        <v>32</v>
      </c>
      <c r="V48" s="11" t="s">
        <v>33</v>
      </c>
      <c r="W48" s="13">
        <v>1</v>
      </c>
      <c r="X48" s="32">
        <v>165000</v>
      </c>
      <c r="Y48" s="11" t="s">
        <v>34</v>
      </c>
      <c r="Z48" s="11" t="s">
        <v>92</v>
      </c>
      <c r="AA48" s="11" t="s">
        <v>36</v>
      </c>
      <c r="AB48" s="11" t="s">
        <v>37</v>
      </c>
      <c r="AC48" s="10">
        <v>3</v>
      </c>
      <c r="AE48" s="35">
        <v>2350000</v>
      </c>
    </row>
    <row r="49" spans="1:31" x14ac:dyDescent="0.35">
      <c r="A49" s="11">
        <v>48</v>
      </c>
      <c r="B49" s="20" t="s">
        <v>713</v>
      </c>
      <c r="C49" s="22">
        <v>2.0320001282150001E+18</v>
      </c>
      <c r="D49" s="12">
        <v>42123</v>
      </c>
      <c r="E49" s="11" t="s">
        <v>486</v>
      </c>
      <c r="F49" s="8">
        <f t="shared" si="0"/>
        <v>0</v>
      </c>
      <c r="G49" s="8">
        <f t="shared" si="1"/>
        <v>1</v>
      </c>
      <c r="H49" s="8">
        <f t="shared" si="2"/>
        <v>1</v>
      </c>
      <c r="I49" s="8">
        <f t="shared" si="3"/>
        <v>0</v>
      </c>
      <c r="J49" s="9">
        <f t="shared" si="4"/>
        <v>2</v>
      </c>
      <c r="K49" s="11" t="s">
        <v>472</v>
      </c>
      <c r="L49" s="11" t="s">
        <v>473</v>
      </c>
      <c r="M49" s="30">
        <v>533280.01</v>
      </c>
      <c r="N49" s="26" t="s">
        <v>264</v>
      </c>
      <c r="O49" s="11">
        <v>533280.01</v>
      </c>
      <c r="P49" s="26" t="s">
        <v>184</v>
      </c>
      <c r="Q49" s="5" t="s">
        <v>188</v>
      </c>
      <c r="R49" s="11" t="s">
        <v>189</v>
      </c>
      <c r="S49" s="11" t="s">
        <v>190</v>
      </c>
      <c r="T49" s="11" t="s">
        <v>111</v>
      </c>
      <c r="U49" s="11" t="s">
        <v>32</v>
      </c>
      <c r="V49" s="11" t="s">
        <v>485</v>
      </c>
      <c r="W49" s="13">
        <v>1</v>
      </c>
      <c r="X49" s="32">
        <v>533280.01</v>
      </c>
      <c r="Y49" s="11" t="s">
        <v>34</v>
      </c>
      <c r="Z49" s="11" t="s">
        <v>92</v>
      </c>
      <c r="AA49" s="11" t="s">
        <v>36</v>
      </c>
      <c r="AB49" s="11" t="s">
        <v>37</v>
      </c>
      <c r="AC49" s="10">
        <v>3</v>
      </c>
      <c r="AE49" s="35">
        <v>2400000</v>
      </c>
    </row>
    <row r="50" spans="1:31" x14ac:dyDescent="0.35">
      <c r="A50" s="11">
        <v>49</v>
      </c>
      <c r="B50" s="20" t="s">
        <v>713</v>
      </c>
      <c r="C50" s="22">
        <v>2.0320001282169999E+18</v>
      </c>
      <c r="D50" s="12">
        <v>43046</v>
      </c>
      <c r="E50" s="11" t="s">
        <v>263</v>
      </c>
      <c r="F50" s="8">
        <f t="shared" si="0"/>
        <v>0</v>
      </c>
      <c r="G50" s="8">
        <f t="shared" si="1"/>
        <v>0</v>
      </c>
      <c r="H50" s="8">
        <f t="shared" si="2"/>
        <v>0</v>
      </c>
      <c r="I50" s="8">
        <f t="shared" si="3"/>
        <v>1</v>
      </c>
      <c r="J50" s="9">
        <f t="shared" si="4"/>
        <v>1</v>
      </c>
      <c r="K50" s="11" t="s">
        <v>186</v>
      </c>
      <c r="L50" s="11" t="s">
        <v>187</v>
      </c>
      <c r="M50" s="30">
        <v>330000</v>
      </c>
      <c r="N50" s="26" t="s">
        <v>264</v>
      </c>
      <c r="O50" s="11">
        <v>330000</v>
      </c>
      <c r="P50" s="26" t="s">
        <v>184</v>
      </c>
      <c r="Q50" s="5" t="s">
        <v>188</v>
      </c>
      <c r="R50" s="11" t="s">
        <v>189</v>
      </c>
      <c r="S50" s="11" t="s">
        <v>190</v>
      </c>
      <c r="T50" s="11" t="s">
        <v>31</v>
      </c>
      <c r="U50" s="11" t="s">
        <v>32</v>
      </c>
      <c r="V50" s="11" t="s">
        <v>33</v>
      </c>
      <c r="W50" s="13">
        <v>1</v>
      </c>
      <c r="X50" s="32">
        <v>330000</v>
      </c>
      <c r="Y50" s="11" t="s">
        <v>34</v>
      </c>
      <c r="Z50" s="11" t="s">
        <v>92</v>
      </c>
      <c r="AA50" s="11" t="s">
        <v>36</v>
      </c>
      <c r="AB50" s="11" t="s">
        <v>37</v>
      </c>
      <c r="AC50" s="10">
        <v>3</v>
      </c>
      <c r="AE50" s="35">
        <v>2450000</v>
      </c>
    </row>
    <row r="51" spans="1:31" x14ac:dyDescent="0.35">
      <c r="A51" s="11">
        <v>50</v>
      </c>
      <c r="B51" s="20" t="s">
        <v>713</v>
      </c>
      <c r="C51" s="22">
        <v>2.0320001282179999E+18</v>
      </c>
      <c r="D51" s="12">
        <v>43353</v>
      </c>
      <c r="E51" s="11" t="s">
        <v>185</v>
      </c>
      <c r="F51" s="8">
        <f t="shared" si="0"/>
        <v>0</v>
      </c>
      <c r="G51" s="8">
        <f t="shared" si="1"/>
        <v>0</v>
      </c>
      <c r="H51" s="8">
        <f t="shared" si="2"/>
        <v>0</v>
      </c>
      <c r="I51" s="8">
        <f t="shared" si="3"/>
        <v>1</v>
      </c>
      <c r="J51" s="9">
        <f t="shared" si="4"/>
        <v>1</v>
      </c>
      <c r="K51" s="11" t="s">
        <v>186</v>
      </c>
      <c r="L51" s="11" t="s">
        <v>187</v>
      </c>
      <c r="M51" s="30">
        <v>330000</v>
      </c>
      <c r="N51" s="26" t="s">
        <v>26</v>
      </c>
      <c r="O51" s="11">
        <v>330000</v>
      </c>
      <c r="P51" s="26" t="s">
        <v>184</v>
      </c>
      <c r="Q51" s="5" t="s">
        <v>188</v>
      </c>
      <c r="R51" s="11" t="s">
        <v>189</v>
      </c>
      <c r="S51" s="11" t="s">
        <v>190</v>
      </c>
      <c r="T51" s="11" t="s">
        <v>31</v>
      </c>
      <c r="U51" s="11" t="s">
        <v>32</v>
      </c>
      <c r="V51" s="11" t="s">
        <v>33</v>
      </c>
      <c r="W51" s="13">
        <v>1</v>
      </c>
      <c r="X51" s="32">
        <v>330000</v>
      </c>
      <c r="Y51" s="11" t="s">
        <v>34</v>
      </c>
      <c r="Z51" s="11" t="s">
        <v>92</v>
      </c>
      <c r="AA51" s="11" t="s">
        <v>36</v>
      </c>
      <c r="AB51" s="11" t="s">
        <v>37</v>
      </c>
      <c r="AC51" s="10">
        <v>3</v>
      </c>
      <c r="AE51" s="35">
        <v>2500000</v>
      </c>
    </row>
    <row r="52" spans="1:31" x14ac:dyDescent="0.35">
      <c r="A52" s="11">
        <v>51</v>
      </c>
      <c r="B52" s="20" t="s">
        <v>713</v>
      </c>
      <c r="C52" s="22">
        <v>2.032100095816E+18</v>
      </c>
      <c r="D52" s="12">
        <v>42535</v>
      </c>
      <c r="E52" s="11" t="s">
        <v>405</v>
      </c>
      <c r="F52" s="8">
        <f t="shared" si="0"/>
        <v>0</v>
      </c>
      <c r="G52" s="8">
        <f t="shared" si="1"/>
        <v>0</v>
      </c>
      <c r="H52" s="8">
        <f t="shared" si="2"/>
        <v>1</v>
      </c>
      <c r="I52" s="8">
        <f t="shared" si="3"/>
        <v>0</v>
      </c>
      <c r="J52" s="9">
        <f t="shared" si="4"/>
        <v>1</v>
      </c>
      <c r="K52" s="11" t="s">
        <v>193</v>
      </c>
      <c r="L52" s="11" t="s">
        <v>194</v>
      </c>
      <c r="M52" s="30">
        <v>582000</v>
      </c>
      <c r="N52" s="26" t="s">
        <v>264</v>
      </c>
      <c r="O52" s="11">
        <v>582000</v>
      </c>
      <c r="P52" s="26" t="s">
        <v>184</v>
      </c>
      <c r="Q52" s="5" t="s">
        <v>229</v>
      </c>
      <c r="R52" s="11" t="s">
        <v>230</v>
      </c>
      <c r="S52" s="11" t="s">
        <v>231</v>
      </c>
      <c r="T52" s="11" t="s">
        <v>219</v>
      </c>
      <c r="U52" s="11" t="s">
        <v>32</v>
      </c>
      <c r="V52" s="11" t="s">
        <v>33</v>
      </c>
      <c r="W52" s="13">
        <v>1</v>
      </c>
      <c r="X52" s="32">
        <v>582000</v>
      </c>
      <c r="Y52" s="11" t="s">
        <v>34</v>
      </c>
      <c r="Z52" s="11" t="s">
        <v>92</v>
      </c>
      <c r="AA52" s="11" t="s">
        <v>36</v>
      </c>
      <c r="AB52" s="11" t="s">
        <v>37</v>
      </c>
      <c r="AC52" s="10">
        <v>3</v>
      </c>
      <c r="AE52" s="35">
        <v>2550000</v>
      </c>
    </row>
    <row r="53" spans="1:31" x14ac:dyDescent="0.35">
      <c r="A53" s="11">
        <v>52</v>
      </c>
      <c r="B53" s="20" t="s">
        <v>713</v>
      </c>
      <c r="C53" s="22">
        <v>2.0321000958179999E+18</v>
      </c>
      <c r="D53" s="12">
        <v>43178</v>
      </c>
      <c r="E53" s="11" t="s">
        <v>228</v>
      </c>
      <c r="F53" s="8">
        <f t="shared" si="0"/>
        <v>0</v>
      </c>
      <c r="G53" s="8">
        <f t="shared" si="1"/>
        <v>0</v>
      </c>
      <c r="H53" s="8">
        <f t="shared" si="2"/>
        <v>0</v>
      </c>
      <c r="I53" s="8">
        <f t="shared" si="3"/>
        <v>1</v>
      </c>
      <c r="J53" s="9">
        <f t="shared" si="4"/>
        <v>1</v>
      </c>
      <c r="K53" s="11" t="s">
        <v>82</v>
      </c>
      <c r="L53" s="11" t="s">
        <v>76</v>
      </c>
      <c r="M53" s="30">
        <v>444999.96</v>
      </c>
      <c r="N53" s="26" t="s">
        <v>26</v>
      </c>
      <c r="O53" s="11">
        <v>444999.96</v>
      </c>
      <c r="P53" s="26" t="s">
        <v>184</v>
      </c>
      <c r="Q53" s="5" t="s">
        <v>229</v>
      </c>
      <c r="R53" s="11" t="s">
        <v>230</v>
      </c>
      <c r="S53" s="11" t="s">
        <v>231</v>
      </c>
      <c r="T53" s="11" t="s">
        <v>232</v>
      </c>
      <c r="U53" s="11" t="s">
        <v>32</v>
      </c>
      <c r="V53" s="11" t="s">
        <v>33</v>
      </c>
      <c r="W53" s="13">
        <v>1</v>
      </c>
      <c r="X53" s="32">
        <v>444999.96</v>
      </c>
      <c r="Y53" s="11" t="s">
        <v>34</v>
      </c>
      <c r="Z53" s="11" t="s">
        <v>92</v>
      </c>
      <c r="AA53" s="11" t="s">
        <v>36</v>
      </c>
      <c r="AB53" s="11" t="s">
        <v>37</v>
      </c>
      <c r="AC53" s="10">
        <v>3</v>
      </c>
      <c r="AE53" s="35">
        <v>2600000</v>
      </c>
    </row>
    <row r="54" spans="1:31" x14ac:dyDescent="0.35">
      <c r="A54" s="11">
        <v>53</v>
      </c>
      <c r="B54" s="20" t="s">
        <v>713</v>
      </c>
      <c r="C54" s="22">
        <v>2.0323049701150001E+18</v>
      </c>
      <c r="D54" s="12">
        <v>42100</v>
      </c>
      <c r="E54" s="11" t="s">
        <v>478</v>
      </c>
      <c r="F54" s="8">
        <f t="shared" si="0"/>
        <v>0</v>
      </c>
      <c r="G54" s="8">
        <f t="shared" si="1"/>
        <v>1</v>
      </c>
      <c r="H54" s="8">
        <f t="shared" si="2"/>
        <v>1</v>
      </c>
      <c r="I54" s="8">
        <f t="shared" si="3"/>
        <v>0</v>
      </c>
      <c r="J54" s="9">
        <f t="shared" si="4"/>
        <v>2</v>
      </c>
      <c r="K54" s="11" t="s">
        <v>465</v>
      </c>
      <c r="L54" s="11" t="s">
        <v>466</v>
      </c>
      <c r="M54" s="30">
        <v>842000</v>
      </c>
      <c r="N54" s="26" t="s">
        <v>329</v>
      </c>
      <c r="O54" s="11">
        <v>842000</v>
      </c>
      <c r="P54" s="26" t="s">
        <v>184</v>
      </c>
      <c r="Q54" s="5" t="s">
        <v>479</v>
      </c>
      <c r="R54" s="11" t="s">
        <v>480</v>
      </c>
      <c r="S54" s="11" t="s">
        <v>91</v>
      </c>
      <c r="T54" s="11" t="s">
        <v>31</v>
      </c>
      <c r="U54" s="11" t="s">
        <v>32</v>
      </c>
      <c r="V54" s="11" t="s">
        <v>33</v>
      </c>
      <c r="W54" s="13">
        <v>1</v>
      </c>
      <c r="X54" s="32">
        <v>842000</v>
      </c>
      <c r="Y54" s="11" t="s">
        <v>34</v>
      </c>
      <c r="Z54" s="11" t="s">
        <v>92</v>
      </c>
      <c r="AA54" s="11" t="s">
        <v>36</v>
      </c>
      <c r="AB54" s="11" t="s">
        <v>37</v>
      </c>
      <c r="AC54" s="10">
        <v>3</v>
      </c>
      <c r="AE54" s="35">
        <v>2650000</v>
      </c>
    </row>
    <row r="55" spans="1:31" x14ac:dyDescent="0.35">
      <c r="A55" s="11">
        <v>54</v>
      </c>
      <c r="B55" s="20" t="s">
        <v>713</v>
      </c>
      <c r="C55" s="22">
        <v>2.0323051250150001E+18</v>
      </c>
      <c r="D55" s="12">
        <v>42136</v>
      </c>
      <c r="E55" s="11" t="s">
        <v>477</v>
      </c>
      <c r="F55" s="8">
        <f t="shared" si="0"/>
        <v>0</v>
      </c>
      <c r="G55" s="8">
        <f t="shared" si="1"/>
        <v>0</v>
      </c>
      <c r="H55" s="8">
        <f t="shared" si="2"/>
        <v>1</v>
      </c>
      <c r="I55" s="8">
        <f t="shared" si="3"/>
        <v>0</v>
      </c>
      <c r="J55" s="9">
        <f t="shared" si="4"/>
        <v>1</v>
      </c>
      <c r="K55" s="11" t="s">
        <v>453</v>
      </c>
      <c r="L55" s="11" t="s">
        <v>454</v>
      </c>
      <c r="M55" s="30">
        <v>337000</v>
      </c>
      <c r="N55" s="26" t="s">
        <v>264</v>
      </c>
      <c r="O55" s="11">
        <v>337000</v>
      </c>
      <c r="P55" s="26" t="s">
        <v>184</v>
      </c>
      <c r="Q55" s="5" t="s">
        <v>201</v>
      </c>
      <c r="R55" s="11" t="s">
        <v>202</v>
      </c>
      <c r="S55" s="11" t="s">
        <v>203</v>
      </c>
      <c r="T55" s="11" t="s">
        <v>31</v>
      </c>
      <c r="U55" s="11" t="s">
        <v>32</v>
      </c>
      <c r="V55" s="11" t="s">
        <v>33</v>
      </c>
      <c r="W55" s="13">
        <v>1</v>
      </c>
      <c r="X55" s="32">
        <v>337000</v>
      </c>
      <c r="Y55" s="11" t="s">
        <v>34</v>
      </c>
      <c r="Z55" s="11" t="s">
        <v>92</v>
      </c>
      <c r="AA55" s="11" t="s">
        <v>36</v>
      </c>
      <c r="AB55" s="11" t="s">
        <v>37</v>
      </c>
      <c r="AC55" s="10">
        <v>3</v>
      </c>
      <c r="AE55" s="35">
        <v>2700000</v>
      </c>
    </row>
    <row r="56" spans="1:31" x14ac:dyDescent="0.35">
      <c r="A56" s="11">
        <v>55</v>
      </c>
      <c r="B56" s="20" t="s">
        <v>713</v>
      </c>
      <c r="C56" s="22">
        <v>2.0323051250150001E+18</v>
      </c>
      <c r="D56" s="12">
        <v>42314</v>
      </c>
      <c r="E56" s="11" t="s">
        <v>458</v>
      </c>
      <c r="F56" s="8">
        <f t="shared" si="0"/>
        <v>0</v>
      </c>
      <c r="G56" s="8">
        <f t="shared" si="1"/>
        <v>0</v>
      </c>
      <c r="H56" s="8">
        <f t="shared" si="2"/>
        <v>1</v>
      </c>
      <c r="I56" s="8">
        <f t="shared" si="3"/>
        <v>0</v>
      </c>
      <c r="J56" s="9">
        <f t="shared" si="4"/>
        <v>1</v>
      </c>
      <c r="K56" s="11" t="s">
        <v>459</v>
      </c>
      <c r="L56" s="11" t="s">
        <v>460</v>
      </c>
      <c r="M56" s="30">
        <v>108244.91</v>
      </c>
      <c r="N56" s="26" t="s">
        <v>264</v>
      </c>
      <c r="O56" s="11">
        <v>108244.91</v>
      </c>
      <c r="P56" s="26" t="s">
        <v>184</v>
      </c>
      <c r="Q56" s="5" t="s">
        <v>201</v>
      </c>
      <c r="R56" s="11" t="s">
        <v>202</v>
      </c>
      <c r="S56" s="11" t="s">
        <v>203</v>
      </c>
      <c r="T56" s="11" t="s">
        <v>111</v>
      </c>
      <c r="U56" s="11" t="s">
        <v>32</v>
      </c>
      <c r="V56" s="11" t="s">
        <v>33</v>
      </c>
      <c r="W56" s="13">
        <v>1</v>
      </c>
      <c r="X56" s="32">
        <v>108244.91</v>
      </c>
      <c r="Y56" s="11" t="s">
        <v>34</v>
      </c>
      <c r="Z56" s="11" t="s">
        <v>92</v>
      </c>
      <c r="AA56" s="11" t="s">
        <v>36</v>
      </c>
      <c r="AB56" s="11" t="s">
        <v>37</v>
      </c>
      <c r="AC56" s="10">
        <v>3</v>
      </c>
      <c r="AE56" s="35">
        <v>2750000</v>
      </c>
    </row>
    <row r="57" spans="1:31" x14ac:dyDescent="0.35">
      <c r="A57" s="11">
        <v>56</v>
      </c>
      <c r="B57" s="20" t="s">
        <v>713</v>
      </c>
      <c r="C57" s="22">
        <v>2.0323051250179999E+18</v>
      </c>
      <c r="D57" s="12">
        <v>43126</v>
      </c>
      <c r="E57" s="11" t="s">
        <v>245</v>
      </c>
      <c r="F57" s="8">
        <f t="shared" si="0"/>
        <v>0</v>
      </c>
      <c r="G57" s="8">
        <f t="shared" si="1"/>
        <v>0</v>
      </c>
      <c r="H57" s="8">
        <f t="shared" si="2"/>
        <v>0</v>
      </c>
      <c r="I57" s="8">
        <f t="shared" si="3"/>
        <v>1</v>
      </c>
      <c r="J57" s="9">
        <f t="shared" si="4"/>
        <v>1</v>
      </c>
      <c r="K57" s="11" t="s">
        <v>142</v>
      </c>
      <c r="L57" s="11" t="s">
        <v>143</v>
      </c>
      <c r="M57" s="30">
        <v>150000</v>
      </c>
      <c r="N57" s="26" t="s">
        <v>26</v>
      </c>
      <c r="O57" s="11">
        <v>150000</v>
      </c>
      <c r="P57" s="26" t="s">
        <v>184</v>
      </c>
      <c r="Q57" s="5" t="s">
        <v>201</v>
      </c>
      <c r="R57" s="11" t="s">
        <v>202</v>
      </c>
      <c r="S57" s="11" t="s">
        <v>203</v>
      </c>
      <c r="T57" s="11" t="s">
        <v>111</v>
      </c>
      <c r="U57" s="11" t="s">
        <v>32</v>
      </c>
      <c r="V57" s="11" t="s">
        <v>33</v>
      </c>
      <c r="W57" s="13">
        <v>1</v>
      </c>
      <c r="X57" s="32">
        <v>150000</v>
      </c>
      <c r="Y57" s="11" t="s">
        <v>34</v>
      </c>
      <c r="Z57" s="11" t="s">
        <v>92</v>
      </c>
      <c r="AA57" s="11" t="s">
        <v>36</v>
      </c>
      <c r="AB57" s="11" t="s">
        <v>37</v>
      </c>
      <c r="AC57" s="10">
        <v>3</v>
      </c>
      <c r="AE57" s="35">
        <v>2800000</v>
      </c>
    </row>
    <row r="58" spans="1:31" x14ac:dyDescent="0.35">
      <c r="A58" s="11">
        <v>57</v>
      </c>
      <c r="B58" s="20" t="s">
        <v>713</v>
      </c>
      <c r="C58" s="22">
        <v>2.0323051250179999E+18</v>
      </c>
      <c r="D58" s="12">
        <v>43272</v>
      </c>
      <c r="E58" s="11" t="s">
        <v>200</v>
      </c>
      <c r="F58" s="8">
        <f t="shared" si="0"/>
        <v>0</v>
      </c>
      <c r="G58" s="8">
        <f t="shared" si="1"/>
        <v>0</v>
      </c>
      <c r="H58" s="8">
        <f t="shared" si="2"/>
        <v>0</v>
      </c>
      <c r="I58" s="8">
        <f t="shared" si="3"/>
        <v>1</v>
      </c>
      <c r="J58" s="9">
        <f t="shared" si="4"/>
        <v>1</v>
      </c>
      <c r="K58" s="11" t="s">
        <v>142</v>
      </c>
      <c r="L58" s="11" t="s">
        <v>143</v>
      </c>
      <c r="M58" s="30">
        <v>450000</v>
      </c>
      <c r="N58" s="26" t="s">
        <v>26</v>
      </c>
      <c r="O58" s="11">
        <v>450000</v>
      </c>
      <c r="P58" s="26" t="s">
        <v>184</v>
      </c>
      <c r="Q58" s="5" t="s">
        <v>201</v>
      </c>
      <c r="R58" s="11" t="s">
        <v>202</v>
      </c>
      <c r="S58" s="11" t="s">
        <v>203</v>
      </c>
      <c r="T58" s="11" t="s">
        <v>204</v>
      </c>
      <c r="U58" s="11" t="s">
        <v>32</v>
      </c>
      <c r="V58" s="11" t="s">
        <v>33</v>
      </c>
      <c r="W58" s="13">
        <v>1</v>
      </c>
      <c r="X58" s="32">
        <v>450000</v>
      </c>
      <c r="Y58" s="11" t="s">
        <v>34</v>
      </c>
      <c r="Z58" s="11" t="s">
        <v>92</v>
      </c>
      <c r="AA58" s="11" t="s">
        <v>36</v>
      </c>
      <c r="AB58" s="11" t="s">
        <v>37</v>
      </c>
      <c r="AC58" s="10">
        <v>3</v>
      </c>
      <c r="AE58" s="35">
        <v>2850000</v>
      </c>
    </row>
    <row r="59" spans="1:31" x14ac:dyDescent="0.35">
      <c r="A59" s="11">
        <v>58</v>
      </c>
      <c r="B59" s="20" t="s">
        <v>713</v>
      </c>
      <c r="C59" s="22">
        <v>2.0323053514150001E+18</v>
      </c>
      <c r="D59" s="12">
        <v>42319</v>
      </c>
      <c r="E59" s="11" t="s">
        <v>455</v>
      </c>
      <c r="F59" s="8">
        <f t="shared" si="0"/>
        <v>0</v>
      </c>
      <c r="G59" s="8">
        <f t="shared" si="1"/>
        <v>0</v>
      </c>
      <c r="H59" s="8">
        <f t="shared" si="2"/>
        <v>1</v>
      </c>
      <c r="I59" s="8">
        <f t="shared" si="3"/>
        <v>0</v>
      </c>
      <c r="J59" s="9">
        <f t="shared" si="4"/>
        <v>1</v>
      </c>
      <c r="K59" s="11" t="s">
        <v>456</v>
      </c>
      <c r="L59" s="11" t="s">
        <v>457</v>
      </c>
      <c r="M59" s="30">
        <v>101500</v>
      </c>
      <c r="N59" s="26" t="s">
        <v>264</v>
      </c>
      <c r="O59" s="11">
        <v>101500</v>
      </c>
      <c r="P59" s="26" t="s">
        <v>184</v>
      </c>
      <c r="Q59" s="5" t="s">
        <v>89</v>
      </c>
      <c r="R59" s="11" t="s">
        <v>90</v>
      </c>
      <c r="S59" s="11" t="s">
        <v>91</v>
      </c>
      <c r="T59" s="11" t="s">
        <v>111</v>
      </c>
      <c r="U59" s="11" t="s">
        <v>32</v>
      </c>
      <c r="V59" s="11" t="s">
        <v>33</v>
      </c>
      <c r="W59" s="13">
        <v>1</v>
      </c>
      <c r="X59" s="32">
        <v>351333.33</v>
      </c>
      <c r="Y59" s="11" t="s">
        <v>34</v>
      </c>
      <c r="Z59" s="11" t="s">
        <v>92</v>
      </c>
      <c r="AA59" s="11" t="s">
        <v>36</v>
      </c>
      <c r="AB59" s="11" t="s">
        <v>37</v>
      </c>
      <c r="AC59" s="10">
        <v>3</v>
      </c>
      <c r="AE59" s="35">
        <v>2900000</v>
      </c>
    </row>
    <row r="60" spans="1:31" x14ac:dyDescent="0.35">
      <c r="A60" s="11">
        <v>59</v>
      </c>
      <c r="B60" s="20" t="s">
        <v>713</v>
      </c>
      <c r="C60" s="22">
        <v>2.0323053514169999E+18</v>
      </c>
      <c r="D60" s="12">
        <v>42842</v>
      </c>
      <c r="E60" s="11" t="s">
        <v>326</v>
      </c>
      <c r="F60" s="8">
        <f t="shared" si="0"/>
        <v>0</v>
      </c>
      <c r="G60" s="8">
        <f t="shared" si="1"/>
        <v>0</v>
      </c>
      <c r="H60" s="8">
        <f t="shared" si="2"/>
        <v>0</v>
      </c>
      <c r="I60" s="8">
        <f t="shared" si="3"/>
        <v>1</v>
      </c>
      <c r="J60" s="9">
        <f t="shared" si="4"/>
        <v>1</v>
      </c>
      <c r="K60" s="11" t="s">
        <v>53</v>
      </c>
      <c r="L60" s="11" t="s">
        <v>52</v>
      </c>
      <c r="M60" s="30">
        <v>320000</v>
      </c>
      <c r="N60" s="26" t="s">
        <v>264</v>
      </c>
      <c r="O60" s="11">
        <v>320000</v>
      </c>
      <c r="P60" s="26" t="s">
        <v>184</v>
      </c>
      <c r="Q60" s="5" t="s">
        <v>89</v>
      </c>
      <c r="R60" s="11" t="s">
        <v>90</v>
      </c>
      <c r="S60" s="11" t="s">
        <v>91</v>
      </c>
      <c r="T60" s="11" t="s">
        <v>31</v>
      </c>
      <c r="U60" s="11" t="s">
        <v>32</v>
      </c>
      <c r="V60" s="11" t="s">
        <v>33</v>
      </c>
      <c r="W60" s="13">
        <v>1</v>
      </c>
      <c r="X60" s="32">
        <v>320000</v>
      </c>
      <c r="Y60" s="11" t="s">
        <v>34</v>
      </c>
      <c r="Z60" s="11" t="s">
        <v>92</v>
      </c>
      <c r="AA60" s="11" t="s">
        <v>36</v>
      </c>
      <c r="AB60" s="11" t="s">
        <v>37</v>
      </c>
      <c r="AC60" s="10">
        <v>3</v>
      </c>
      <c r="AE60" s="35">
        <v>2950000</v>
      </c>
    </row>
    <row r="61" spans="1:31" x14ac:dyDescent="0.35">
      <c r="A61" s="11">
        <v>60</v>
      </c>
      <c r="B61" s="20" t="s">
        <v>713</v>
      </c>
      <c r="C61" s="22">
        <v>2.0323053514179999E+18</v>
      </c>
      <c r="D61" s="12">
        <v>43217</v>
      </c>
      <c r="E61" s="11" t="s">
        <v>217</v>
      </c>
      <c r="F61" s="8">
        <f t="shared" si="0"/>
        <v>0</v>
      </c>
      <c r="G61" s="8">
        <f t="shared" si="1"/>
        <v>0</v>
      </c>
      <c r="H61" s="8">
        <f t="shared" si="2"/>
        <v>0</v>
      </c>
      <c r="I61" s="8">
        <f t="shared" si="3"/>
        <v>1</v>
      </c>
      <c r="J61" s="9">
        <f t="shared" si="4"/>
        <v>1</v>
      </c>
      <c r="K61" s="11" t="s">
        <v>88</v>
      </c>
      <c r="L61" s="11" t="s">
        <v>38</v>
      </c>
      <c r="M61" s="30">
        <v>338750</v>
      </c>
      <c r="N61" s="26" t="s">
        <v>26</v>
      </c>
      <c r="O61" s="11">
        <v>338750</v>
      </c>
      <c r="P61" s="26" t="s">
        <v>184</v>
      </c>
      <c r="Q61" s="5" t="s">
        <v>89</v>
      </c>
      <c r="R61" s="11" t="s">
        <v>90</v>
      </c>
      <c r="S61" s="11" t="s">
        <v>91</v>
      </c>
      <c r="T61" s="11" t="s">
        <v>121</v>
      </c>
      <c r="U61" s="11" t="s">
        <v>32</v>
      </c>
      <c r="V61" s="11" t="s">
        <v>33</v>
      </c>
      <c r="W61" s="13">
        <v>1</v>
      </c>
      <c r="X61" s="32">
        <v>338750</v>
      </c>
      <c r="Y61" s="11" t="s">
        <v>34</v>
      </c>
      <c r="Z61" s="11" t="s">
        <v>92</v>
      </c>
      <c r="AA61" s="11" t="s">
        <v>36</v>
      </c>
      <c r="AB61" s="11" t="s">
        <v>37</v>
      </c>
      <c r="AC61" s="10">
        <v>3</v>
      </c>
      <c r="AE61" s="35">
        <v>3000000</v>
      </c>
    </row>
    <row r="62" spans="1:31" x14ac:dyDescent="0.35">
      <c r="A62" s="11">
        <v>61</v>
      </c>
      <c r="B62" s="20" t="s">
        <v>713</v>
      </c>
      <c r="C62" s="22">
        <v>2.0323053514190001E+18</v>
      </c>
      <c r="D62" s="12">
        <v>43641</v>
      </c>
      <c r="E62" s="11" t="s">
        <v>87</v>
      </c>
      <c r="F62" s="8">
        <f t="shared" si="0"/>
        <v>0</v>
      </c>
      <c r="G62" s="8">
        <f t="shared" si="1"/>
        <v>0</v>
      </c>
      <c r="H62" s="8">
        <f t="shared" si="2"/>
        <v>0</v>
      </c>
      <c r="I62" s="8">
        <f t="shared" si="3"/>
        <v>1</v>
      </c>
      <c r="J62" s="9">
        <f t="shared" si="4"/>
        <v>1</v>
      </c>
      <c r="K62" s="11" t="s">
        <v>88</v>
      </c>
      <c r="L62" s="11" t="s">
        <v>38</v>
      </c>
      <c r="M62" s="30">
        <v>330000</v>
      </c>
      <c r="N62" s="26" t="s">
        <v>26</v>
      </c>
      <c r="O62" s="11">
        <v>330000</v>
      </c>
      <c r="P62" s="26" t="s">
        <v>27</v>
      </c>
      <c r="Q62" s="5" t="s">
        <v>89</v>
      </c>
      <c r="R62" s="11" t="s">
        <v>90</v>
      </c>
      <c r="S62" s="11" t="s">
        <v>91</v>
      </c>
      <c r="T62" s="11" t="s">
        <v>31</v>
      </c>
      <c r="U62" s="11" t="s">
        <v>32</v>
      </c>
      <c r="V62" s="11" t="s">
        <v>33</v>
      </c>
      <c r="W62" s="13">
        <v>1</v>
      </c>
      <c r="X62" s="32">
        <v>330000</v>
      </c>
      <c r="Y62" s="11" t="s">
        <v>34</v>
      </c>
      <c r="Z62" s="11" t="s">
        <v>92</v>
      </c>
      <c r="AA62" s="11" t="s">
        <v>36</v>
      </c>
      <c r="AB62" s="11" t="s">
        <v>37</v>
      </c>
      <c r="AC62" s="10">
        <v>3</v>
      </c>
      <c r="AE62" s="35">
        <v>3050000</v>
      </c>
    </row>
    <row r="63" spans="1:31" x14ac:dyDescent="0.35">
      <c r="A63" s="11">
        <v>62</v>
      </c>
      <c r="B63" s="20" t="s">
        <v>713</v>
      </c>
      <c r="C63" s="22">
        <v>2.0323054067150001E+18</v>
      </c>
      <c r="D63" s="12">
        <v>42255</v>
      </c>
      <c r="E63" s="11" t="s">
        <v>484</v>
      </c>
      <c r="F63" s="8">
        <f t="shared" si="0"/>
        <v>0</v>
      </c>
      <c r="G63" s="8">
        <f t="shared" si="1"/>
        <v>0</v>
      </c>
      <c r="H63" s="8">
        <f t="shared" si="2"/>
        <v>0</v>
      </c>
      <c r="I63" s="8">
        <f t="shared" si="3"/>
        <v>0</v>
      </c>
      <c r="J63" s="9">
        <f t="shared" si="4"/>
        <v>0</v>
      </c>
      <c r="K63" s="11" t="s">
        <v>465</v>
      </c>
      <c r="L63" s="11" t="s">
        <v>466</v>
      </c>
      <c r="M63" s="30">
        <v>342000</v>
      </c>
      <c r="N63" s="26" t="s">
        <v>264</v>
      </c>
      <c r="O63" s="11">
        <v>342000</v>
      </c>
      <c r="P63" s="26" t="s">
        <v>184</v>
      </c>
      <c r="Q63" s="5" t="s">
        <v>119</v>
      </c>
      <c r="R63" s="11" t="s">
        <v>120</v>
      </c>
      <c r="S63" s="11" t="s">
        <v>91</v>
      </c>
      <c r="T63" s="11" t="s">
        <v>121</v>
      </c>
      <c r="U63" s="11" t="s">
        <v>32</v>
      </c>
      <c r="V63" s="11" t="s">
        <v>485</v>
      </c>
      <c r="W63" s="13">
        <v>1</v>
      </c>
      <c r="X63" s="32">
        <v>342000</v>
      </c>
      <c r="Y63" s="11" t="s">
        <v>34</v>
      </c>
      <c r="Z63" s="11" t="s">
        <v>92</v>
      </c>
      <c r="AA63" s="11" t="s">
        <v>36</v>
      </c>
      <c r="AB63" s="11" t="s">
        <v>37</v>
      </c>
      <c r="AC63" s="10">
        <v>3</v>
      </c>
      <c r="AE63" s="35">
        <v>3100000</v>
      </c>
    </row>
    <row r="64" spans="1:31" x14ac:dyDescent="0.35">
      <c r="A64" s="11">
        <v>63</v>
      </c>
      <c r="B64" s="20" t="s">
        <v>713</v>
      </c>
      <c r="C64" s="22">
        <v>2.032305406716E+18</v>
      </c>
      <c r="D64" s="12">
        <v>42612</v>
      </c>
      <c r="E64" s="11" t="s">
        <v>373</v>
      </c>
      <c r="F64" s="8">
        <f t="shared" si="0"/>
        <v>0</v>
      </c>
      <c r="G64" s="8">
        <f t="shared" si="1"/>
        <v>0</v>
      </c>
      <c r="H64" s="8">
        <f t="shared" si="2"/>
        <v>1</v>
      </c>
      <c r="I64" s="8">
        <f t="shared" si="3"/>
        <v>1</v>
      </c>
      <c r="J64" s="9">
        <f t="shared" si="4"/>
        <v>2</v>
      </c>
      <c r="K64" s="11" t="s">
        <v>142</v>
      </c>
      <c r="L64" s="11" t="s">
        <v>143</v>
      </c>
      <c r="M64" s="30">
        <v>450000</v>
      </c>
      <c r="N64" s="26" t="s">
        <v>264</v>
      </c>
      <c r="O64" s="11">
        <v>450000</v>
      </c>
      <c r="P64" s="26" t="s">
        <v>184</v>
      </c>
      <c r="Q64" s="5" t="s">
        <v>119</v>
      </c>
      <c r="R64" s="11" t="s">
        <v>120</v>
      </c>
      <c r="S64" s="11" t="s">
        <v>91</v>
      </c>
      <c r="T64" s="11" t="s">
        <v>111</v>
      </c>
      <c r="U64" s="11" t="s">
        <v>32</v>
      </c>
      <c r="V64" s="11" t="s">
        <v>33</v>
      </c>
      <c r="W64" s="13">
        <v>1</v>
      </c>
      <c r="X64" s="32">
        <v>450000</v>
      </c>
      <c r="Y64" s="11" t="s">
        <v>34</v>
      </c>
      <c r="Z64" s="11" t="s">
        <v>92</v>
      </c>
      <c r="AA64" s="11" t="s">
        <v>36</v>
      </c>
      <c r="AB64" s="11" t="s">
        <v>37</v>
      </c>
      <c r="AC64" s="10">
        <v>3</v>
      </c>
      <c r="AE64" s="35">
        <v>3150000</v>
      </c>
    </row>
    <row r="65" spans="1:31" x14ac:dyDescent="0.35">
      <c r="A65" s="11">
        <v>64</v>
      </c>
      <c r="B65" s="20" t="s">
        <v>713</v>
      </c>
      <c r="C65" s="22">
        <v>2.0323054067180001E+18</v>
      </c>
      <c r="D65" s="12">
        <v>43196</v>
      </c>
      <c r="E65" s="11" t="s">
        <v>218</v>
      </c>
      <c r="F65" s="8">
        <f t="shared" si="0"/>
        <v>0</v>
      </c>
      <c r="G65" s="8">
        <f t="shared" si="1"/>
        <v>0</v>
      </c>
      <c r="H65" s="8">
        <f t="shared" si="2"/>
        <v>0</v>
      </c>
      <c r="I65" s="8">
        <f t="shared" si="3"/>
        <v>1</v>
      </c>
      <c r="J65" s="9">
        <f t="shared" si="4"/>
        <v>1</v>
      </c>
      <c r="K65" s="11" t="s">
        <v>82</v>
      </c>
      <c r="L65" s="11" t="s">
        <v>76</v>
      </c>
      <c r="M65" s="30">
        <v>290000</v>
      </c>
      <c r="N65" s="26" t="s">
        <v>26</v>
      </c>
      <c r="O65" s="11">
        <v>290000</v>
      </c>
      <c r="P65" s="26" t="s">
        <v>184</v>
      </c>
      <c r="Q65" s="5" t="s">
        <v>119</v>
      </c>
      <c r="R65" s="11" t="s">
        <v>120</v>
      </c>
      <c r="S65" s="11" t="s">
        <v>91</v>
      </c>
      <c r="T65" s="11" t="s">
        <v>219</v>
      </c>
      <c r="U65" s="11" t="s">
        <v>32</v>
      </c>
      <c r="V65" s="11" t="s">
        <v>33</v>
      </c>
      <c r="W65" s="13">
        <v>1</v>
      </c>
      <c r="X65" s="32">
        <v>290000</v>
      </c>
      <c r="Y65" s="11" t="s">
        <v>34</v>
      </c>
      <c r="Z65" s="11" t="s">
        <v>92</v>
      </c>
      <c r="AA65" s="11" t="s">
        <v>36</v>
      </c>
      <c r="AB65" s="11" t="s">
        <v>37</v>
      </c>
      <c r="AC65" s="10">
        <v>3</v>
      </c>
      <c r="AE65" s="35">
        <v>3200000</v>
      </c>
    </row>
    <row r="66" spans="1:31" x14ac:dyDescent="0.35">
      <c r="A66" s="11">
        <v>65</v>
      </c>
      <c r="B66" s="20" t="s">
        <v>713</v>
      </c>
      <c r="C66" s="22">
        <v>2.0323054067190001E+18</v>
      </c>
      <c r="D66" s="12">
        <v>43530</v>
      </c>
      <c r="E66" s="11" t="s">
        <v>118</v>
      </c>
      <c r="F66" s="8">
        <f t="shared" si="0"/>
        <v>0</v>
      </c>
      <c r="G66" s="8">
        <f t="shared" si="1"/>
        <v>0</v>
      </c>
      <c r="H66" s="8">
        <f t="shared" si="2"/>
        <v>0</v>
      </c>
      <c r="I66" s="8">
        <f t="shared" si="3"/>
        <v>1</v>
      </c>
      <c r="J66" s="9">
        <f t="shared" si="4"/>
        <v>1</v>
      </c>
      <c r="K66" s="11" t="s">
        <v>82</v>
      </c>
      <c r="L66" s="11" t="s">
        <v>76</v>
      </c>
      <c r="M66" s="30">
        <v>380000</v>
      </c>
      <c r="N66" s="26" t="s">
        <v>26</v>
      </c>
      <c r="O66" s="11">
        <v>380000</v>
      </c>
      <c r="P66" s="26" t="s">
        <v>27</v>
      </c>
      <c r="Q66" s="5" t="s">
        <v>119</v>
      </c>
      <c r="R66" s="11" t="s">
        <v>120</v>
      </c>
      <c r="S66" s="11" t="s">
        <v>91</v>
      </c>
      <c r="T66" s="11" t="s">
        <v>121</v>
      </c>
      <c r="U66" s="11" t="s">
        <v>32</v>
      </c>
      <c r="V66" s="11" t="s">
        <v>33</v>
      </c>
      <c r="W66" s="13">
        <v>1</v>
      </c>
      <c r="X66" s="32">
        <v>380000</v>
      </c>
      <c r="Y66" s="11" t="s">
        <v>34</v>
      </c>
      <c r="Z66" s="11" t="s">
        <v>92</v>
      </c>
      <c r="AA66" s="11" t="s">
        <v>36</v>
      </c>
      <c r="AB66" s="11" t="s">
        <v>37</v>
      </c>
      <c r="AC66" s="10">
        <v>3</v>
      </c>
      <c r="AE66" s="35">
        <v>3250000</v>
      </c>
    </row>
    <row r="67" spans="1:31" x14ac:dyDescent="0.35">
      <c r="A67" s="11">
        <v>66</v>
      </c>
      <c r="B67" s="20" t="s">
        <v>713</v>
      </c>
      <c r="C67" s="22">
        <v>2.032305414816E+18</v>
      </c>
      <c r="D67" s="12">
        <v>42424</v>
      </c>
      <c r="E67" s="11" t="s">
        <v>449</v>
      </c>
      <c r="F67" s="8">
        <f t="shared" ref="F67:F130" si="5">IF(OR(ISNUMBER(SEARCH("фонд",Q67)), ISNUMBER(SEARCH("ФОМС",Q67))), 1,0)</f>
        <v>0</v>
      </c>
      <c r="G67" s="8">
        <f t="shared" ref="G67:G130" si="6">IF(OR(ISNUMBER(SEARCH("проектиро",E67)), ISNUMBER(SEARCH("разработка",E67)),  ISNUMBER(SEARCH("приобрет",E67)),  ISNUMBER(SEARCH("установк",E67)), ISNUMBER(SEARCH("постав",E67)),  (ISNUMBER(SEARCH("создани",E67)))),1,0)</f>
        <v>0</v>
      </c>
      <c r="H67" s="8">
        <f t="shared" ref="H67:H130" si="7">IF(OR(ISNUMBER(SEARCH("развит",E67)), ISNUMBER(SEARCH("модифика",E67)), ISNUMBER(SEARCH("интегра",E67)),  ISNUMBER(SEARCH("внедрен",E67)), ISNUMBER(SEARCH("расшир",E67)), ISNUMBER(SEARCH("адаптац",E67)),ISNUMBER(SEARCH("настрой",E67)), ISNUMBER(SEARCH("подключ",E67)),   (ISNUMBER(SEARCH("модерниз",E67)))),1,0)</f>
        <v>0</v>
      </c>
      <c r="I67" s="8">
        <f t="shared" ref="I67:I130" si="8">IF(OR(ISNUMBER(SEARCH("сопрово",E67)), ISNUMBER(SEARCH("поддержк",E67)), ISNUMBER(SEARCH("эксплуат",E67)), ISNUMBER(SEARCH("обслужи",E67)), ISNUMBER(SEARCH("подготов",E67)), (ISNUMBER(SEARCH("обуче",E67)))),1,0)</f>
        <v>0</v>
      </c>
      <c r="J67" s="9">
        <f t="shared" ref="J67:J130" si="9">SUM(G67:I67)</f>
        <v>0</v>
      </c>
      <c r="K67" s="11" t="s">
        <v>53</v>
      </c>
      <c r="L67" s="11" t="s">
        <v>52</v>
      </c>
      <c r="M67" s="30">
        <v>358666.66</v>
      </c>
      <c r="N67" s="26" t="s">
        <v>264</v>
      </c>
      <c r="O67" s="11">
        <v>358666.66</v>
      </c>
      <c r="P67" s="26" t="s">
        <v>184</v>
      </c>
      <c r="Q67" s="5" t="s">
        <v>127</v>
      </c>
      <c r="R67" s="11" t="s">
        <v>128</v>
      </c>
      <c r="S67" s="11" t="s">
        <v>91</v>
      </c>
      <c r="T67" s="11" t="s">
        <v>31</v>
      </c>
      <c r="U67" s="11" t="s">
        <v>32</v>
      </c>
      <c r="V67" s="11" t="s">
        <v>33</v>
      </c>
      <c r="W67" s="13">
        <v>1</v>
      </c>
      <c r="X67" s="32">
        <v>358666.66</v>
      </c>
      <c r="Y67" s="11" t="s">
        <v>34</v>
      </c>
      <c r="Z67" s="11" t="s">
        <v>92</v>
      </c>
      <c r="AA67" s="11" t="s">
        <v>36</v>
      </c>
      <c r="AB67" s="11" t="s">
        <v>37</v>
      </c>
      <c r="AC67" s="10">
        <v>3</v>
      </c>
      <c r="AE67" s="35">
        <v>3300000</v>
      </c>
    </row>
    <row r="68" spans="1:31" x14ac:dyDescent="0.35">
      <c r="A68" s="11">
        <v>67</v>
      </c>
      <c r="B68" s="20" t="s">
        <v>713</v>
      </c>
      <c r="C68" s="22">
        <v>2.0323054148169999E+18</v>
      </c>
      <c r="D68" s="12">
        <v>42982</v>
      </c>
      <c r="E68" s="11" t="s">
        <v>278</v>
      </c>
      <c r="F68" s="8">
        <f t="shared" si="5"/>
        <v>0</v>
      </c>
      <c r="G68" s="8">
        <f t="shared" si="6"/>
        <v>0</v>
      </c>
      <c r="H68" s="8">
        <f t="shared" si="7"/>
        <v>0</v>
      </c>
      <c r="I68" s="8">
        <f t="shared" si="8"/>
        <v>0</v>
      </c>
      <c r="J68" s="9">
        <f t="shared" si="9"/>
        <v>0</v>
      </c>
      <c r="K68" s="11" t="s">
        <v>53</v>
      </c>
      <c r="L68" s="11" t="s">
        <v>52</v>
      </c>
      <c r="M68" s="30">
        <v>330000</v>
      </c>
      <c r="N68" s="26" t="s">
        <v>26</v>
      </c>
      <c r="O68" s="11">
        <v>330000</v>
      </c>
      <c r="P68" s="26" t="s">
        <v>27</v>
      </c>
      <c r="Q68" s="5" t="s">
        <v>127</v>
      </c>
      <c r="R68" s="11" t="s">
        <v>128</v>
      </c>
      <c r="S68" s="11" t="s">
        <v>91</v>
      </c>
      <c r="T68" s="11" t="s">
        <v>31</v>
      </c>
      <c r="U68" s="11" t="s">
        <v>32</v>
      </c>
      <c r="V68" s="11" t="s">
        <v>33</v>
      </c>
      <c r="W68" s="13">
        <v>1</v>
      </c>
      <c r="X68" s="32">
        <v>330000</v>
      </c>
      <c r="Y68" s="11" t="s">
        <v>34</v>
      </c>
      <c r="Z68" s="11" t="s">
        <v>92</v>
      </c>
      <c r="AA68" s="11" t="s">
        <v>36</v>
      </c>
      <c r="AB68" s="11" t="s">
        <v>37</v>
      </c>
      <c r="AC68" s="10">
        <v>3</v>
      </c>
      <c r="AE68" s="35">
        <v>3350000</v>
      </c>
    </row>
    <row r="69" spans="1:31" x14ac:dyDescent="0.35">
      <c r="A69" s="11">
        <v>68</v>
      </c>
      <c r="B69" s="20" t="s">
        <v>713</v>
      </c>
      <c r="C69" s="22">
        <v>2.0323054148179999E+18</v>
      </c>
      <c r="D69" s="12">
        <v>43175</v>
      </c>
      <c r="E69" s="11" t="s">
        <v>233</v>
      </c>
      <c r="F69" s="8">
        <f t="shared" si="5"/>
        <v>0</v>
      </c>
      <c r="G69" s="8">
        <f t="shared" si="6"/>
        <v>0</v>
      </c>
      <c r="H69" s="8">
        <f t="shared" si="7"/>
        <v>0</v>
      </c>
      <c r="I69" s="8">
        <f t="shared" si="8"/>
        <v>1</v>
      </c>
      <c r="J69" s="9">
        <f t="shared" si="9"/>
        <v>1</v>
      </c>
      <c r="K69" s="11" t="s">
        <v>53</v>
      </c>
      <c r="L69" s="11" t="s">
        <v>52</v>
      </c>
      <c r="M69" s="30">
        <v>330000</v>
      </c>
      <c r="N69" s="26" t="s">
        <v>26</v>
      </c>
      <c r="O69" s="11">
        <v>330000</v>
      </c>
      <c r="P69" s="26" t="s">
        <v>184</v>
      </c>
      <c r="Q69" s="5" t="s">
        <v>127</v>
      </c>
      <c r="R69" s="11" t="s">
        <v>128</v>
      </c>
      <c r="S69" s="11" t="s">
        <v>91</v>
      </c>
      <c r="T69" s="11" t="s">
        <v>31</v>
      </c>
      <c r="U69" s="11" t="s">
        <v>32</v>
      </c>
      <c r="V69" s="11" t="s">
        <v>33</v>
      </c>
      <c r="W69" s="13">
        <v>1</v>
      </c>
      <c r="X69" s="32">
        <v>330000</v>
      </c>
      <c r="Y69" s="11" t="s">
        <v>34</v>
      </c>
      <c r="Z69" s="11" t="s">
        <v>92</v>
      </c>
      <c r="AA69" s="11" t="s">
        <v>36</v>
      </c>
      <c r="AB69" s="11" t="s">
        <v>37</v>
      </c>
      <c r="AC69" s="10">
        <v>3</v>
      </c>
      <c r="AE69" s="35">
        <v>3400000</v>
      </c>
    </row>
    <row r="70" spans="1:31" x14ac:dyDescent="0.35">
      <c r="A70" s="11">
        <v>69</v>
      </c>
      <c r="B70" s="20" t="s">
        <v>713</v>
      </c>
      <c r="C70" s="22">
        <v>2.0323054148190001E+18</v>
      </c>
      <c r="D70" s="12">
        <v>43521</v>
      </c>
      <c r="E70" s="11" t="s">
        <v>126</v>
      </c>
      <c r="F70" s="8">
        <f t="shared" si="5"/>
        <v>0</v>
      </c>
      <c r="G70" s="8">
        <f t="shared" si="6"/>
        <v>0</v>
      </c>
      <c r="H70" s="8">
        <f t="shared" si="7"/>
        <v>0</v>
      </c>
      <c r="I70" s="8">
        <f t="shared" si="8"/>
        <v>1</v>
      </c>
      <c r="J70" s="9">
        <f t="shared" si="9"/>
        <v>1</v>
      </c>
      <c r="K70" s="11" t="s">
        <v>53</v>
      </c>
      <c r="L70" s="11" t="s">
        <v>52</v>
      </c>
      <c r="M70" s="30">
        <v>330000</v>
      </c>
      <c r="N70" s="26" t="s">
        <v>26</v>
      </c>
      <c r="O70" s="11">
        <v>330000</v>
      </c>
      <c r="P70" s="26" t="s">
        <v>27</v>
      </c>
      <c r="Q70" s="5" t="s">
        <v>127</v>
      </c>
      <c r="R70" s="11" t="s">
        <v>128</v>
      </c>
      <c r="S70" s="11" t="s">
        <v>91</v>
      </c>
      <c r="T70" s="11" t="s">
        <v>111</v>
      </c>
      <c r="U70" s="11" t="s">
        <v>32</v>
      </c>
      <c r="V70" s="11" t="s">
        <v>33</v>
      </c>
      <c r="W70" s="13">
        <v>1</v>
      </c>
      <c r="X70" s="32">
        <v>330000</v>
      </c>
      <c r="Y70" s="11" t="s">
        <v>34</v>
      </c>
      <c r="Z70" s="11" t="s">
        <v>92</v>
      </c>
      <c r="AA70" s="11" t="s">
        <v>36</v>
      </c>
      <c r="AB70" s="11" t="s">
        <v>37</v>
      </c>
      <c r="AC70" s="10">
        <v>3</v>
      </c>
      <c r="AE70" s="35">
        <v>3450000</v>
      </c>
    </row>
    <row r="71" spans="1:31" x14ac:dyDescent="0.35">
      <c r="A71" s="11">
        <v>70</v>
      </c>
      <c r="B71" s="20" t="s">
        <v>713</v>
      </c>
      <c r="C71" s="22">
        <v>2.0323126674150001E+18</v>
      </c>
      <c r="D71" s="12">
        <v>42299</v>
      </c>
      <c r="E71" s="11" t="s">
        <v>449</v>
      </c>
      <c r="F71" s="8">
        <f t="shared" si="5"/>
        <v>0</v>
      </c>
      <c r="G71" s="8">
        <f t="shared" si="6"/>
        <v>0</v>
      </c>
      <c r="H71" s="8">
        <f t="shared" si="7"/>
        <v>0</v>
      </c>
      <c r="I71" s="8">
        <f t="shared" si="8"/>
        <v>0</v>
      </c>
      <c r="J71" s="9">
        <f t="shared" si="9"/>
        <v>0</v>
      </c>
      <c r="K71" s="11" t="s">
        <v>461</v>
      </c>
      <c r="L71" s="11" t="s">
        <v>462</v>
      </c>
      <c r="M71" s="30">
        <v>270000</v>
      </c>
      <c r="N71" s="26" t="s">
        <v>264</v>
      </c>
      <c r="O71" s="11">
        <v>270000</v>
      </c>
      <c r="P71" s="26" t="s">
        <v>184</v>
      </c>
      <c r="Q71" s="5" t="s">
        <v>463</v>
      </c>
      <c r="R71" s="11" t="s">
        <v>287</v>
      </c>
      <c r="S71" s="11" t="s">
        <v>91</v>
      </c>
      <c r="T71" s="11" t="s">
        <v>31</v>
      </c>
      <c r="U71" s="11" t="s">
        <v>32</v>
      </c>
      <c r="V71" s="11" t="s">
        <v>33</v>
      </c>
      <c r="W71" s="13">
        <v>1</v>
      </c>
      <c r="X71" s="32">
        <v>270000</v>
      </c>
      <c r="Y71" s="11" t="s">
        <v>34</v>
      </c>
      <c r="Z71" s="11" t="s">
        <v>92</v>
      </c>
      <c r="AA71" s="11" t="s">
        <v>36</v>
      </c>
      <c r="AB71" s="11" t="s">
        <v>37</v>
      </c>
      <c r="AC71" s="10">
        <v>3</v>
      </c>
      <c r="AE71" s="35">
        <v>3500000</v>
      </c>
    </row>
    <row r="72" spans="1:31" x14ac:dyDescent="0.35">
      <c r="A72" s="11">
        <v>71</v>
      </c>
      <c r="B72" s="20" t="s">
        <v>713</v>
      </c>
      <c r="C72" s="22">
        <v>2.032312667416E+18</v>
      </c>
      <c r="D72" s="12">
        <v>42367</v>
      </c>
      <c r="E72" s="11" t="s">
        <v>452</v>
      </c>
      <c r="F72" s="8">
        <f t="shared" si="5"/>
        <v>0</v>
      </c>
      <c r="G72" s="8">
        <f t="shared" si="6"/>
        <v>0</v>
      </c>
      <c r="H72" s="8">
        <f t="shared" si="7"/>
        <v>1</v>
      </c>
      <c r="I72" s="8">
        <f t="shared" si="8"/>
        <v>0</v>
      </c>
      <c r="J72" s="9">
        <f t="shared" si="9"/>
        <v>1</v>
      </c>
      <c r="K72" s="11" t="s">
        <v>45</v>
      </c>
      <c r="L72" s="11" t="s">
        <v>46</v>
      </c>
      <c r="M72" s="30">
        <v>100500</v>
      </c>
      <c r="N72" s="26" t="s">
        <v>264</v>
      </c>
      <c r="O72" s="11">
        <v>100500</v>
      </c>
      <c r="P72" s="26" t="s">
        <v>184</v>
      </c>
      <c r="Q72" s="5" t="s">
        <v>286</v>
      </c>
      <c r="R72" s="11" t="s">
        <v>287</v>
      </c>
      <c r="S72" s="11" t="s">
        <v>91</v>
      </c>
      <c r="T72" s="11" t="s">
        <v>31</v>
      </c>
      <c r="U72" s="11" t="s">
        <v>32</v>
      </c>
      <c r="V72" s="11" t="s">
        <v>33</v>
      </c>
      <c r="W72" s="13">
        <v>1</v>
      </c>
      <c r="X72" s="32">
        <v>100500</v>
      </c>
      <c r="Y72" s="11" t="s">
        <v>34</v>
      </c>
      <c r="Z72" s="11" t="s">
        <v>92</v>
      </c>
      <c r="AA72" s="11" t="s">
        <v>36</v>
      </c>
      <c r="AB72" s="11" t="s">
        <v>37</v>
      </c>
      <c r="AC72" s="10">
        <v>3</v>
      </c>
      <c r="AE72" s="35">
        <v>3550000</v>
      </c>
    </row>
    <row r="73" spans="1:31" x14ac:dyDescent="0.35">
      <c r="A73" s="11">
        <v>72</v>
      </c>
      <c r="B73" s="20" t="s">
        <v>713</v>
      </c>
      <c r="C73" s="22">
        <v>2.0323126674169999E+18</v>
      </c>
      <c r="D73" s="12">
        <v>42943</v>
      </c>
      <c r="E73" s="11" t="s">
        <v>285</v>
      </c>
      <c r="F73" s="8">
        <f t="shared" si="5"/>
        <v>0</v>
      </c>
      <c r="G73" s="8">
        <f t="shared" si="6"/>
        <v>0</v>
      </c>
      <c r="H73" s="8">
        <f t="shared" si="7"/>
        <v>0</v>
      </c>
      <c r="I73" s="8">
        <f t="shared" si="8"/>
        <v>1</v>
      </c>
      <c r="J73" s="9">
        <f t="shared" si="9"/>
        <v>1</v>
      </c>
      <c r="K73" s="11" t="s">
        <v>82</v>
      </c>
      <c r="L73" s="11" t="s">
        <v>76</v>
      </c>
      <c r="M73" s="30">
        <v>200000</v>
      </c>
      <c r="N73" s="26" t="s">
        <v>264</v>
      </c>
      <c r="O73" s="11">
        <v>200000</v>
      </c>
      <c r="P73" s="26" t="s">
        <v>184</v>
      </c>
      <c r="Q73" s="5" t="s">
        <v>286</v>
      </c>
      <c r="R73" s="11" t="s">
        <v>287</v>
      </c>
      <c r="S73" s="11" t="s">
        <v>91</v>
      </c>
      <c r="T73" s="11" t="s">
        <v>31</v>
      </c>
      <c r="U73" s="11" t="s">
        <v>32</v>
      </c>
      <c r="V73" s="11" t="s">
        <v>33</v>
      </c>
      <c r="W73" s="13">
        <v>1</v>
      </c>
      <c r="X73" s="32">
        <v>200000</v>
      </c>
      <c r="Y73" s="11" t="s">
        <v>34</v>
      </c>
      <c r="Z73" s="11" t="s">
        <v>92</v>
      </c>
      <c r="AA73" s="11" t="s">
        <v>36</v>
      </c>
      <c r="AB73" s="11" t="s">
        <v>37</v>
      </c>
      <c r="AC73" s="10">
        <v>3</v>
      </c>
      <c r="AE73" s="35">
        <v>3600000</v>
      </c>
    </row>
    <row r="74" spans="1:31" x14ac:dyDescent="0.35">
      <c r="A74" s="11">
        <v>73</v>
      </c>
      <c r="B74" s="20" t="s">
        <v>713</v>
      </c>
      <c r="C74" s="22">
        <v>2.060200194016E+18</v>
      </c>
      <c r="D74" s="12">
        <v>42494</v>
      </c>
      <c r="E74" s="11" t="s">
        <v>429</v>
      </c>
      <c r="F74" s="8">
        <f t="shared" si="5"/>
        <v>0</v>
      </c>
      <c r="G74" s="8">
        <f t="shared" si="6"/>
        <v>0</v>
      </c>
      <c r="H74" s="8">
        <f t="shared" si="7"/>
        <v>0</v>
      </c>
      <c r="I74" s="8">
        <f t="shared" si="8"/>
        <v>1</v>
      </c>
      <c r="J74" s="9">
        <f t="shared" si="9"/>
        <v>1</v>
      </c>
      <c r="K74" s="11" t="s">
        <v>376</v>
      </c>
      <c r="L74" s="11" t="s">
        <v>377</v>
      </c>
      <c r="M74" s="30">
        <v>192156</v>
      </c>
      <c r="N74" s="26" t="s">
        <v>329</v>
      </c>
      <c r="O74" s="11">
        <v>192156</v>
      </c>
      <c r="P74" s="26" t="s">
        <v>184</v>
      </c>
      <c r="Q74" s="5" t="s">
        <v>430</v>
      </c>
      <c r="R74" s="11" t="s">
        <v>431</v>
      </c>
      <c r="S74" s="11" t="s">
        <v>238</v>
      </c>
      <c r="T74" s="11" t="s">
        <v>31</v>
      </c>
      <c r="U74" s="11" t="s">
        <v>32</v>
      </c>
      <c r="V74" s="11" t="s">
        <v>33</v>
      </c>
      <c r="W74" s="13">
        <v>1</v>
      </c>
      <c r="X74" s="32">
        <v>192156</v>
      </c>
      <c r="Y74" s="11" t="s">
        <v>34</v>
      </c>
      <c r="Z74" s="11" t="s">
        <v>239</v>
      </c>
      <c r="AA74" s="11" t="s">
        <v>36</v>
      </c>
      <c r="AB74" s="11" t="s">
        <v>37</v>
      </c>
      <c r="AC74" s="10">
        <v>6</v>
      </c>
      <c r="AE74" s="35">
        <v>3650000</v>
      </c>
    </row>
    <row r="75" spans="1:31" x14ac:dyDescent="0.35">
      <c r="A75" s="11">
        <v>74</v>
      </c>
      <c r="B75" s="20" t="s">
        <v>713</v>
      </c>
      <c r="C75" s="22">
        <v>2.0602013600150001E+18</v>
      </c>
      <c r="D75" s="12">
        <v>42206</v>
      </c>
      <c r="E75" s="11" t="s">
        <v>471</v>
      </c>
      <c r="F75" s="8">
        <f t="shared" si="5"/>
        <v>1</v>
      </c>
      <c r="G75" s="8">
        <f t="shared" si="6"/>
        <v>1</v>
      </c>
      <c r="H75" s="8">
        <f t="shared" si="7"/>
        <v>1</v>
      </c>
      <c r="I75" s="8">
        <f t="shared" si="8"/>
        <v>0</v>
      </c>
      <c r="J75" s="9">
        <f t="shared" si="9"/>
        <v>2</v>
      </c>
      <c r="K75" s="11" t="s">
        <v>472</v>
      </c>
      <c r="L75" s="11" t="s">
        <v>473</v>
      </c>
      <c r="M75" s="30">
        <v>1950000</v>
      </c>
      <c r="N75" s="26" t="s">
        <v>329</v>
      </c>
      <c r="O75" s="11">
        <v>1950000</v>
      </c>
      <c r="P75" s="26" t="s">
        <v>184</v>
      </c>
      <c r="Q75" s="5" t="s">
        <v>236</v>
      </c>
      <c r="R75" s="11" t="s">
        <v>237</v>
      </c>
      <c r="S75" s="11" t="s">
        <v>238</v>
      </c>
      <c r="T75" s="11" t="s">
        <v>31</v>
      </c>
      <c r="U75" s="11" t="s">
        <v>32</v>
      </c>
      <c r="V75" s="11" t="s">
        <v>33</v>
      </c>
      <c r="W75" s="13">
        <v>1</v>
      </c>
      <c r="X75" s="32">
        <v>1950000</v>
      </c>
      <c r="Y75" s="11" t="s">
        <v>34</v>
      </c>
      <c r="Z75" s="11" t="s">
        <v>239</v>
      </c>
      <c r="AA75" s="11" t="s">
        <v>36</v>
      </c>
      <c r="AB75" s="11" t="s">
        <v>37</v>
      </c>
      <c r="AC75" s="10">
        <v>6</v>
      </c>
      <c r="AE75" s="35">
        <v>3700000</v>
      </c>
    </row>
    <row r="76" spans="1:31" x14ac:dyDescent="0.35">
      <c r="A76" s="11">
        <v>75</v>
      </c>
      <c r="B76" s="20" t="s">
        <v>713</v>
      </c>
      <c r="C76" s="22">
        <v>2.060201360016E+18</v>
      </c>
      <c r="D76" s="12">
        <v>42577</v>
      </c>
      <c r="E76" s="11" t="s">
        <v>381</v>
      </c>
      <c r="F76" s="8">
        <f t="shared" si="5"/>
        <v>1</v>
      </c>
      <c r="G76" s="8">
        <f t="shared" si="6"/>
        <v>0</v>
      </c>
      <c r="H76" s="8">
        <f t="shared" si="7"/>
        <v>0</v>
      </c>
      <c r="I76" s="8">
        <f t="shared" si="8"/>
        <v>1</v>
      </c>
      <c r="J76" s="9">
        <f t="shared" si="9"/>
        <v>1</v>
      </c>
      <c r="K76" s="11" t="s">
        <v>82</v>
      </c>
      <c r="L76" s="11" t="s">
        <v>76</v>
      </c>
      <c r="M76" s="30">
        <v>290000</v>
      </c>
      <c r="N76" s="26" t="s">
        <v>264</v>
      </c>
      <c r="O76" s="11">
        <v>290000</v>
      </c>
      <c r="P76" s="26" t="s">
        <v>184</v>
      </c>
      <c r="Q76" s="5" t="s">
        <v>236</v>
      </c>
      <c r="R76" s="11" t="s">
        <v>237</v>
      </c>
      <c r="S76" s="11" t="s">
        <v>238</v>
      </c>
      <c r="T76" s="11" t="s">
        <v>121</v>
      </c>
      <c r="U76" s="11" t="s">
        <v>32</v>
      </c>
      <c r="V76" s="11" t="s">
        <v>33</v>
      </c>
      <c r="W76" s="13">
        <v>1</v>
      </c>
      <c r="X76" s="32">
        <v>290000</v>
      </c>
      <c r="Y76" s="11" t="s">
        <v>34</v>
      </c>
      <c r="Z76" s="11" t="s">
        <v>239</v>
      </c>
      <c r="AA76" s="11" t="s">
        <v>36</v>
      </c>
      <c r="AB76" s="11" t="s">
        <v>37</v>
      </c>
      <c r="AC76" s="10">
        <v>6</v>
      </c>
      <c r="AE76" s="35">
        <v>3750000</v>
      </c>
    </row>
    <row r="77" spans="1:31" x14ac:dyDescent="0.35">
      <c r="A77" s="11">
        <v>76</v>
      </c>
      <c r="B77" s="20" t="s">
        <v>713</v>
      </c>
      <c r="C77" s="22">
        <v>2.0602013600169999E+18</v>
      </c>
      <c r="D77" s="12">
        <v>42821</v>
      </c>
      <c r="E77" s="11" t="s">
        <v>344</v>
      </c>
      <c r="F77" s="8">
        <f t="shared" si="5"/>
        <v>1</v>
      </c>
      <c r="G77" s="8">
        <f t="shared" si="6"/>
        <v>0</v>
      </c>
      <c r="H77" s="8">
        <f t="shared" si="7"/>
        <v>0</v>
      </c>
      <c r="I77" s="8">
        <f t="shared" si="8"/>
        <v>1</v>
      </c>
      <c r="J77" s="9">
        <f t="shared" si="9"/>
        <v>1</v>
      </c>
      <c r="K77" s="11" t="s">
        <v>82</v>
      </c>
      <c r="L77" s="11" t="s">
        <v>76</v>
      </c>
      <c r="M77" s="30">
        <v>585000</v>
      </c>
      <c r="N77" s="26" t="s">
        <v>264</v>
      </c>
      <c r="O77" s="11">
        <v>585000</v>
      </c>
      <c r="P77" s="26" t="s">
        <v>184</v>
      </c>
      <c r="Q77" s="5" t="s">
        <v>236</v>
      </c>
      <c r="R77" s="11" t="s">
        <v>237</v>
      </c>
      <c r="S77" s="11" t="s">
        <v>238</v>
      </c>
      <c r="T77" s="11" t="s">
        <v>121</v>
      </c>
      <c r="U77" s="11" t="s">
        <v>32</v>
      </c>
      <c r="V77" s="11" t="s">
        <v>33</v>
      </c>
      <c r="W77" s="13">
        <v>1</v>
      </c>
      <c r="X77" s="32">
        <v>585000</v>
      </c>
      <c r="Y77" s="11" t="s">
        <v>34</v>
      </c>
      <c r="Z77" s="11" t="s">
        <v>239</v>
      </c>
      <c r="AA77" s="11" t="s">
        <v>36</v>
      </c>
      <c r="AB77" s="11" t="s">
        <v>37</v>
      </c>
      <c r="AC77" s="10">
        <v>6</v>
      </c>
      <c r="AE77" s="35">
        <v>3800000</v>
      </c>
    </row>
    <row r="78" spans="1:31" x14ac:dyDescent="0.35">
      <c r="A78" s="11">
        <v>77</v>
      </c>
      <c r="B78" s="20" t="s">
        <v>713</v>
      </c>
      <c r="C78" s="22">
        <v>2.0602013600179999E+18</v>
      </c>
      <c r="D78" s="12">
        <v>43158</v>
      </c>
      <c r="E78" s="11" t="s">
        <v>235</v>
      </c>
      <c r="F78" s="8">
        <f t="shared" si="5"/>
        <v>1</v>
      </c>
      <c r="G78" s="8">
        <f t="shared" si="6"/>
        <v>0</v>
      </c>
      <c r="H78" s="8">
        <f t="shared" si="7"/>
        <v>0</v>
      </c>
      <c r="I78" s="8">
        <f t="shared" si="8"/>
        <v>1</v>
      </c>
      <c r="J78" s="9">
        <f t="shared" si="9"/>
        <v>1</v>
      </c>
      <c r="K78" s="11" t="s">
        <v>82</v>
      </c>
      <c r="L78" s="11" t="s">
        <v>76</v>
      </c>
      <c r="M78" s="30">
        <v>585000</v>
      </c>
      <c r="N78" s="26" t="s">
        <v>39</v>
      </c>
      <c r="O78" s="11">
        <v>585000</v>
      </c>
      <c r="P78" s="26" t="s">
        <v>27</v>
      </c>
      <c r="Q78" s="5" t="s">
        <v>236</v>
      </c>
      <c r="R78" s="11" t="s">
        <v>237</v>
      </c>
      <c r="S78" s="11" t="s">
        <v>238</v>
      </c>
      <c r="T78" s="11" t="s">
        <v>31</v>
      </c>
      <c r="U78" s="11" t="s">
        <v>32</v>
      </c>
      <c r="V78" s="11" t="s">
        <v>33</v>
      </c>
      <c r="W78" s="13">
        <v>1</v>
      </c>
      <c r="X78" s="32">
        <v>585000</v>
      </c>
      <c r="Y78" s="11" t="s">
        <v>34</v>
      </c>
      <c r="Z78" s="11" t="s">
        <v>239</v>
      </c>
      <c r="AA78" s="11" t="s">
        <v>36</v>
      </c>
      <c r="AB78" s="11" t="s">
        <v>37</v>
      </c>
      <c r="AC78" s="10">
        <v>6</v>
      </c>
      <c r="AE78" s="35">
        <v>3850000</v>
      </c>
    </row>
    <row r="79" spans="1:31" x14ac:dyDescent="0.35">
      <c r="A79" s="11">
        <v>78</v>
      </c>
      <c r="B79" s="20" t="s">
        <v>713</v>
      </c>
      <c r="C79" s="22">
        <v>2.060300532016E+18</v>
      </c>
      <c r="D79" s="12">
        <v>42580</v>
      </c>
      <c r="E79" s="11" t="s">
        <v>375</v>
      </c>
      <c r="F79" s="8">
        <f t="shared" si="5"/>
        <v>0</v>
      </c>
      <c r="G79" s="8">
        <f t="shared" si="6"/>
        <v>0</v>
      </c>
      <c r="H79" s="8">
        <f t="shared" si="7"/>
        <v>0</v>
      </c>
      <c r="I79" s="8">
        <f t="shared" si="8"/>
        <v>1</v>
      </c>
      <c r="J79" s="9">
        <f t="shared" si="9"/>
        <v>1</v>
      </c>
      <c r="K79" s="11" t="s">
        <v>376</v>
      </c>
      <c r="L79" s="11" t="s">
        <v>377</v>
      </c>
      <c r="M79" s="30">
        <v>278400</v>
      </c>
      <c r="N79" s="26" t="s">
        <v>264</v>
      </c>
      <c r="O79" s="11">
        <v>278400</v>
      </c>
      <c r="P79" s="26" t="s">
        <v>184</v>
      </c>
      <c r="Q79" s="5" t="s">
        <v>378</v>
      </c>
      <c r="R79" s="11" t="s">
        <v>379</v>
      </c>
      <c r="S79" s="11" t="s">
        <v>380</v>
      </c>
      <c r="T79" s="11" t="s">
        <v>31</v>
      </c>
      <c r="U79" s="11" t="s">
        <v>32</v>
      </c>
      <c r="V79" s="11" t="s">
        <v>33</v>
      </c>
      <c r="W79" s="13">
        <v>1</v>
      </c>
      <c r="X79" s="32">
        <v>278400</v>
      </c>
      <c r="Y79" s="11" t="s">
        <v>34</v>
      </c>
      <c r="Z79" s="11" t="s">
        <v>239</v>
      </c>
      <c r="AA79" s="11" t="s">
        <v>36</v>
      </c>
      <c r="AB79" s="11" t="s">
        <v>37</v>
      </c>
      <c r="AC79" s="10">
        <v>6</v>
      </c>
      <c r="AE79" s="35">
        <v>3900000</v>
      </c>
    </row>
    <row r="80" spans="1:31" x14ac:dyDescent="0.35">
      <c r="A80" s="11">
        <v>79</v>
      </c>
      <c r="B80" s="20" t="s">
        <v>713</v>
      </c>
      <c r="C80" s="22">
        <v>2.060600625816E+18</v>
      </c>
      <c r="D80" s="12">
        <v>42453</v>
      </c>
      <c r="E80" s="11" t="s">
        <v>443</v>
      </c>
      <c r="F80" s="8">
        <f t="shared" si="5"/>
        <v>0</v>
      </c>
      <c r="G80" s="8">
        <f t="shared" si="6"/>
        <v>0</v>
      </c>
      <c r="H80" s="8">
        <f t="shared" si="7"/>
        <v>0</v>
      </c>
      <c r="I80" s="8">
        <f t="shared" si="8"/>
        <v>1</v>
      </c>
      <c r="J80" s="9">
        <f t="shared" si="9"/>
        <v>1</v>
      </c>
      <c r="K80" s="11" t="s">
        <v>142</v>
      </c>
      <c r="L80" s="11" t="s">
        <v>143</v>
      </c>
      <c r="M80" s="30">
        <v>204156</v>
      </c>
      <c r="N80" s="26" t="s">
        <v>329</v>
      </c>
      <c r="O80" s="11">
        <v>204156</v>
      </c>
      <c r="P80" s="26" t="s">
        <v>184</v>
      </c>
      <c r="Q80" s="5" t="s">
        <v>444</v>
      </c>
      <c r="R80" s="11" t="s">
        <v>445</v>
      </c>
      <c r="S80" s="11" t="s">
        <v>238</v>
      </c>
      <c r="T80" s="11" t="s">
        <v>121</v>
      </c>
      <c r="U80" s="11" t="s">
        <v>32</v>
      </c>
      <c r="V80" s="11" t="s">
        <v>33</v>
      </c>
      <c r="W80" s="13">
        <v>1</v>
      </c>
      <c r="X80" s="32">
        <v>204156</v>
      </c>
      <c r="Y80" s="11" t="s">
        <v>34</v>
      </c>
      <c r="Z80" s="11" t="s">
        <v>239</v>
      </c>
      <c r="AA80" s="11" t="s">
        <v>36</v>
      </c>
      <c r="AB80" s="11" t="s">
        <v>37</v>
      </c>
      <c r="AC80" s="10">
        <v>6</v>
      </c>
      <c r="AE80" s="35">
        <v>3950000</v>
      </c>
    </row>
    <row r="81" spans="1:31" x14ac:dyDescent="0.35">
      <c r="A81" s="11">
        <v>80</v>
      </c>
      <c r="B81" s="20" t="s">
        <v>713</v>
      </c>
      <c r="C81" s="22">
        <v>2.060600626516E+18</v>
      </c>
      <c r="D81" s="12">
        <v>42478</v>
      </c>
      <c r="E81" s="11" t="s">
        <v>434</v>
      </c>
      <c r="F81" s="8">
        <f t="shared" si="5"/>
        <v>0</v>
      </c>
      <c r="G81" s="8">
        <f t="shared" si="6"/>
        <v>0</v>
      </c>
      <c r="H81" s="8">
        <f t="shared" si="7"/>
        <v>0</v>
      </c>
      <c r="I81" s="8">
        <f t="shared" si="8"/>
        <v>1</v>
      </c>
      <c r="J81" s="9">
        <f t="shared" si="9"/>
        <v>1</v>
      </c>
      <c r="K81" s="11" t="s">
        <v>142</v>
      </c>
      <c r="L81" s="11" t="s">
        <v>143</v>
      </c>
      <c r="M81" s="30">
        <v>219600</v>
      </c>
      <c r="N81" s="26" t="s">
        <v>329</v>
      </c>
      <c r="O81" s="11">
        <v>219600</v>
      </c>
      <c r="P81" s="26" t="s">
        <v>184</v>
      </c>
      <c r="Q81" s="5" t="s">
        <v>435</v>
      </c>
      <c r="R81" s="11" t="s">
        <v>436</v>
      </c>
      <c r="S81" s="11" t="s">
        <v>238</v>
      </c>
      <c r="T81" s="11" t="s">
        <v>31</v>
      </c>
      <c r="U81" s="11" t="s">
        <v>32</v>
      </c>
      <c r="V81" s="11" t="s">
        <v>33</v>
      </c>
      <c r="W81" s="13">
        <v>1</v>
      </c>
      <c r="X81" s="32">
        <v>219600</v>
      </c>
      <c r="Y81" s="11" t="s">
        <v>34</v>
      </c>
      <c r="Z81" s="11" t="s">
        <v>239</v>
      </c>
      <c r="AA81" s="11" t="s">
        <v>36</v>
      </c>
      <c r="AB81" s="11" t="s">
        <v>37</v>
      </c>
      <c r="AC81" s="10">
        <v>6</v>
      </c>
      <c r="AE81" s="35">
        <v>4000000</v>
      </c>
    </row>
    <row r="82" spans="1:31" x14ac:dyDescent="0.35">
      <c r="A82" s="11">
        <v>81</v>
      </c>
      <c r="B82" s="20" t="s">
        <v>713</v>
      </c>
      <c r="C82" s="22">
        <v>2.060700033016E+18</v>
      </c>
      <c r="D82" s="12">
        <v>42500</v>
      </c>
      <c r="E82" s="11" t="s">
        <v>422</v>
      </c>
      <c r="F82" s="8">
        <f t="shared" si="5"/>
        <v>0</v>
      </c>
      <c r="G82" s="8">
        <f t="shared" si="6"/>
        <v>0</v>
      </c>
      <c r="H82" s="8">
        <f t="shared" si="7"/>
        <v>0</v>
      </c>
      <c r="I82" s="8">
        <f t="shared" si="8"/>
        <v>1</v>
      </c>
      <c r="J82" s="9">
        <f t="shared" si="9"/>
        <v>1</v>
      </c>
      <c r="K82" s="11" t="s">
        <v>82</v>
      </c>
      <c r="L82" s="11" t="s">
        <v>76</v>
      </c>
      <c r="M82" s="30">
        <v>219600</v>
      </c>
      <c r="N82" s="26" t="s">
        <v>329</v>
      </c>
      <c r="O82" s="11">
        <v>219600</v>
      </c>
      <c r="P82" s="26" t="s">
        <v>184</v>
      </c>
      <c r="Q82" s="5" t="s">
        <v>423</v>
      </c>
      <c r="R82" s="11" t="s">
        <v>424</v>
      </c>
      <c r="S82" s="11" t="s">
        <v>425</v>
      </c>
      <c r="T82" s="11" t="s">
        <v>31</v>
      </c>
      <c r="U82" s="11" t="s">
        <v>32</v>
      </c>
      <c r="V82" s="11" t="s">
        <v>33</v>
      </c>
      <c r="W82" s="13">
        <v>1</v>
      </c>
      <c r="X82" s="32">
        <v>219600</v>
      </c>
      <c r="Y82" s="11" t="s">
        <v>34</v>
      </c>
      <c r="Z82" s="11" t="s">
        <v>239</v>
      </c>
      <c r="AA82" s="11" t="s">
        <v>36</v>
      </c>
      <c r="AB82" s="11" t="s">
        <v>37</v>
      </c>
      <c r="AC82" s="10">
        <v>6</v>
      </c>
      <c r="AE82" s="35">
        <v>4050000</v>
      </c>
    </row>
    <row r="83" spans="1:31" x14ac:dyDescent="0.35">
      <c r="A83" s="11">
        <v>82</v>
      </c>
      <c r="B83" s="20" t="s">
        <v>713</v>
      </c>
      <c r="C83" s="22">
        <v>2.1001040054150001E+18</v>
      </c>
      <c r="D83" s="12">
        <v>42079</v>
      </c>
      <c r="E83" s="11" t="s">
        <v>487</v>
      </c>
      <c r="F83" s="8">
        <f t="shared" si="5"/>
        <v>1</v>
      </c>
      <c r="G83" s="8">
        <f t="shared" si="6"/>
        <v>0</v>
      </c>
      <c r="H83" s="8">
        <f t="shared" si="7"/>
        <v>0</v>
      </c>
      <c r="I83" s="8">
        <f t="shared" si="8"/>
        <v>1</v>
      </c>
      <c r="J83" s="9">
        <f t="shared" si="9"/>
        <v>1</v>
      </c>
      <c r="K83" s="11" t="s">
        <v>456</v>
      </c>
      <c r="L83" s="11" t="s">
        <v>457</v>
      </c>
      <c r="M83" s="30">
        <v>495000</v>
      </c>
      <c r="N83" s="26" t="s">
        <v>264</v>
      </c>
      <c r="O83" s="11">
        <v>495000</v>
      </c>
      <c r="P83" s="26" t="s">
        <v>184</v>
      </c>
      <c r="Q83" s="5" t="s">
        <v>28</v>
      </c>
      <c r="R83" s="11" t="s">
        <v>29</v>
      </c>
      <c r="S83" s="11" t="s">
        <v>30</v>
      </c>
      <c r="T83" s="11" t="s">
        <v>219</v>
      </c>
      <c r="U83" s="11" t="s">
        <v>32</v>
      </c>
      <c r="V83" s="11" t="s">
        <v>485</v>
      </c>
      <c r="W83" s="13">
        <v>1</v>
      </c>
      <c r="X83" s="32">
        <v>495000</v>
      </c>
      <c r="Y83" s="11" t="s">
        <v>34</v>
      </c>
      <c r="Z83" s="11" t="s">
        <v>35</v>
      </c>
      <c r="AA83" s="11" t="s">
        <v>36</v>
      </c>
      <c r="AB83" s="11" t="s">
        <v>37</v>
      </c>
      <c r="AC83" s="10">
        <v>10</v>
      </c>
      <c r="AE83" s="35">
        <v>4100000</v>
      </c>
    </row>
    <row r="84" spans="1:31" x14ac:dyDescent="0.35">
      <c r="A84" s="11">
        <v>83</v>
      </c>
      <c r="B84" s="20" t="s">
        <v>713</v>
      </c>
      <c r="C84" s="22">
        <v>2.100104005416E+18</v>
      </c>
      <c r="D84" s="12">
        <v>42429</v>
      </c>
      <c r="E84" s="11" t="s">
        <v>446</v>
      </c>
      <c r="F84" s="8">
        <f t="shared" si="5"/>
        <v>1</v>
      </c>
      <c r="G84" s="8">
        <f t="shared" si="6"/>
        <v>0</v>
      </c>
      <c r="H84" s="8">
        <f t="shared" si="7"/>
        <v>0</v>
      </c>
      <c r="I84" s="8">
        <f t="shared" si="8"/>
        <v>1</v>
      </c>
      <c r="J84" s="9">
        <f t="shared" si="9"/>
        <v>1</v>
      </c>
      <c r="K84" s="11" t="s">
        <v>159</v>
      </c>
      <c r="L84" s="11" t="s">
        <v>160</v>
      </c>
      <c r="M84" s="30">
        <v>495000</v>
      </c>
      <c r="N84" s="26" t="s">
        <v>264</v>
      </c>
      <c r="O84" s="11">
        <v>495000</v>
      </c>
      <c r="P84" s="26" t="s">
        <v>184</v>
      </c>
      <c r="Q84" s="5" t="s">
        <v>28</v>
      </c>
      <c r="R84" s="11" t="s">
        <v>29</v>
      </c>
      <c r="S84" s="11" t="s">
        <v>30</v>
      </c>
      <c r="T84" s="11" t="s">
        <v>31</v>
      </c>
      <c r="U84" s="11" t="s">
        <v>32</v>
      </c>
      <c r="V84" s="11" t="s">
        <v>33</v>
      </c>
      <c r="W84" s="13">
        <v>1</v>
      </c>
      <c r="X84" s="32">
        <v>495000</v>
      </c>
      <c r="Y84" s="11" t="s">
        <v>34</v>
      </c>
      <c r="Z84" s="11" t="s">
        <v>35</v>
      </c>
      <c r="AA84" s="11" t="s">
        <v>36</v>
      </c>
      <c r="AB84" s="11" t="s">
        <v>37</v>
      </c>
      <c r="AC84" s="10">
        <v>10</v>
      </c>
      <c r="AE84" s="35">
        <v>4150000</v>
      </c>
    </row>
    <row r="85" spans="1:31" x14ac:dyDescent="0.35">
      <c r="A85" s="11">
        <v>84</v>
      </c>
      <c r="B85" s="20" t="s">
        <v>713</v>
      </c>
      <c r="C85" s="22">
        <v>2.1001040054169999E+18</v>
      </c>
      <c r="D85" s="12">
        <v>42816</v>
      </c>
      <c r="E85" s="11" t="s">
        <v>350</v>
      </c>
      <c r="F85" s="8">
        <f t="shared" si="5"/>
        <v>1</v>
      </c>
      <c r="G85" s="8">
        <f t="shared" si="6"/>
        <v>0</v>
      </c>
      <c r="H85" s="8">
        <f t="shared" si="7"/>
        <v>0</v>
      </c>
      <c r="I85" s="8">
        <f t="shared" si="8"/>
        <v>1</v>
      </c>
      <c r="J85" s="9">
        <f t="shared" si="9"/>
        <v>1</v>
      </c>
      <c r="K85" s="11" t="s">
        <v>159</v>
      </c>
      <c r="L85" s="11" t="s">
        <v>160</v>
      </c>
      <c r="M85" s="30">
        <v>570000</v>
      </c>
      <c r="N85" s="26" t="s">
        <v>264</v>
      </c>
      <c r="O85" s="11">
        <v>570000</v>
      </c>
      <c r="P85" s="26" t="s">
        <v>184</v>
      </c>
      <c r="Q85" s="5" t="s">
        <v>28</v>
      </c>
      <c r="R85" s="11" t="s">
        <v>29</v>
      </c>
      <c r="S85" s="11" t="s">
        <v>30</v>
      </c>
      <c r="T85" s="11" t="s">
        <v>31</v>
      </c>
      <c r="U85" s="11" t="s">
        <v>32</v>
      </c>
      <c r="V85" s="11" t="s">
        <v>33</v>
      </c>
      <c r="W85" s="13">
        <v>1</v>
      </c>
      <c r="X85" s="32">
        <v>570000</v>
      </c>
      <c r="Y85" s="11" t="s">
        <v>34</v>
      </c>
      <c r="Z85" s="11" t="s">
        <v>35</v>
      </c>
      <c r="AA85" s="11" t="s">
        <v>36</v>
      </c>
      <c r="AB85" s="11" t="s">
        <v>37</v>
      </c>
      <c r="AC85" s="10">
        <v>10</v>
      </c>
      <c r="AE85" s="35">
        <v>4200000</v>
      </c>
    </row>
    <row r="86" spans="1:31" x14ac:dyDescent="0.35">
      <c r="A86" s="11">
        <v>85</v>
      </c>
      <c r="B86" s="20" t="s">
        <v>713</v>
      </c>
      <c r="C86" s="22">
        <v>2.1001040054179999E+18</v>
      </c>
      <c r="D86" s="12">
        <v>43143</v>
      </c>
      <c r="E86" s="11" t="s">
        <v>160</v>
      </c>
      <c r="F86" s="8">
        <f t="shared" si="5"/>
        <v>1</v>
      </c>
      <c r="G86" s="8">
        <f t="shared" si="6"/>
        <v>0</v>
      </c>
      <c r="H86" s="8">
        <f t="shared" si="7"/>
        <v>0</v>
      </c>
      <c r="I86" s="8">
        <f t="shared" si="8"/>
        <v>1</v>
      </c>
      <c r="J86" s="9">
        <f t="shared" si="9"/>
        <v>1</v>
      </c>
      <c r="K86" s="11" t="s">
        <v>159</v>
      </c>
      <c r="L86" s="11" t="s">
        <v>160</v>
      </c>
      <c r="M86" s="30">
        <v>726133.33</v>
      </c>
      <c r="N86" s="26" t="s">
        <v>26</v>
      </c>
      <c r="O86" s="11">
        <v>726133.33</v>
      </c>
      <c r="P86" s="26" t="s">
        <v>184</v>
      </c>
      <c r="Q86" s="5" t="s">
        <v>28</v>
      </c>
      <c r="R86" s="11" t="s">
        <v>29</v>
      </c>
      <c r="S86" s="11" t="s">
        <v>30</v>
      </c>
      <c r="T86" s="11" t="s">
        <v>31</v>
      </c>
      <c r="U86" s="11" t="s">
        <v>32</v>
      </c>
      <c r="V86" s="11" t="s">
        <v>33</v>
      </c>
      <c r="W86" s="13">
        <v>1</v>
      </c>
      <c r="X86" s="32">
        <v>726133.33</v>
      </c>
      <c r="Y86" s="11" t="s">
        <v>34</v>
      </c>
      <c r="Z86" s="11" t="s">
        <v>35</v>
      </c>
      <c r="AA86" s="11" t="s">
        <v>36</v>
      </c>
      <c r="AB86" s="11" t="s">
        <v>37</v>
      </c>
      <c r="AC86" s="10">
        <v>10</v>
      </c>
      <c r="AE86" s="35">
        <v>4250000</v>
      </c>
    </row>
    <row r="87" spans="1:31" x14ac:dyDescent="0.35">
      <c r="A87" s="11">
        <v>86</v>
      </c>
      <c r="B87" s="20" t="s">
        <v>713</v>
      </c>
      <c r="C87" s="22">
        <v>2.1001040054179999E+18</v>
      </c>
      <c r="D87" s="12">
        <v>43287</v>
      </c>
      <c r="E87" s="11" t="s">
        <v>199</v>
      </c>
      <c r="F87" s="8">
        <f t="shared" si="5"/>
        <v>1</v>
      </c>
      <c r="G87" s="8">
        <f t="shared" si="6"/>
        <v>0</v>
      </c>
      <c r="H87" s="8">
        <f t="shared" si="7"/>
        <v>0</v>
      </c>
      <c r="I87" s="8">
        <f t="shared" si="8"/>
        <v>1</v>
      </c>
      <c r="J87" s="9">
        <f t="shared" si="9"/>
        <v>1</v>
      </c>
      <c r="K87" s="11" t="s">
        <v>159</v>
      </c>
      <c r="L87" s="11" t="s">
        <v>160</v>
      </c>
      <c r="M87" s="30">
        <v>450000</v>
      </c>
      <c r="N87" s="26" t="s">
        <v>26</v>
      </c>
      <c r="O87" s="11">
        <v>450000</v>
      </c>
      <c r="P87" s="26" t="s">
        <v>27</v>
      </c>
      <c r="Q87" s="5" t="s">
        <v>28</v>
      </c>
      <c r="R87" s="11" t="s">
        <v>29</v>
      </c>
      <c r="S87" s="11" t="s">
        <v>30</v>
      </c>
      <c r="T87" s="11" t="s">
        <v>31</v>
      </c>
      <c r="U87" s="11" t="s">
        <v>32</v>
      </c>
      <c r="V87" s="11" t="s">
        <v>33</v>
      </c>
      <c r="W87" s="13">
        <v>1</v>
      </c>
      <c r="X87" s="32">
        <v>450000</v>
      </c>
      <c r="Y87" s="11" t="s">
        <v>34</v>
      </c>
      <c r="Z87" s="11" t="s">
        <v>35</v>
      </c>
      <c r="AA87" s="11" t="s">
        <v>36</v>
      </c>
      <c r="AB87" s="11" t="s">
        <v>37</v>
      </c>
      <c r="AC87" s="10">
        <v>10</v>
      </c>
      <c r="AE87" s="35">
        <v>4300000</v>
      </c>
    </row>
    <row r="88" spans="1:31" x14ac:dyDescent="0.35">
      <c r="A88" s="11">
        <v>87</v>
      </c>
      <c r="B88" s="20" t="s">
        <v>713</v>
      </c>
      <c r="C88" s="22">
        <v>2.1001040054179999E+18</v>
      </c>
      <c r="D88" s="12">
        <v>43434</v>
      </c>
      <c r="E88" s="11" t="s">
        <v>158</v>
      </c>
      <c r="F88" s="8">
        <f t="shared" si="5"/>
        <v>1</v>
      </c>
      <c r="G88" s="8">
        <f t="shared" si="6"/>
        <v>0</v>
      </c>
      <c r="H88" s="8">
        <f t="shared" si="7"/>
        <v>0</v>
      </c>
      <c r="I88" s="8">
        <f t="shared" si="8"/>
        <v>1</v>
      </c>
      <c r="J88" s="9">
        <f t="shared" si="9"/>
        <v>1</v>
      </c>
      <c r="K88" s="11" t="s">
        <v>159</v>
      </c>
      <c r="L88" s="11" t="s">
        <v>160</v>
      </c>
      <c r="M88" s="30">
        <v>450000</v>
      </c>
      <c r="N88" s="26" t="s">
        <v>26</v>
      </c>
      <c r="O88" s="11">
        <v>450000</v>
      </c>
      <c r="P88" s="26" t="s">
        <v>27</v>
      </c>
      <c r="Q88" s="5" t="s">
        <v>28</v>
      </c>
      <c r="R88" s="11" t="s">
        <v>29</v>
      </c>
      <c r="S88" s="11" t="s">
        <v>30</v>
      </c>
      <c r="T88" s="11" t="s">
        <v>31</v>
      </c>
      <c r="U88" s="11" t="s">
        <v>32</v>
      </c>
      <c r="V88" s="11" t="s">
        <v>33</v>
      </c>
      <c r="W88" s="13">
        <v>1</v>
      </c>
      <c r="X88" s="32">
        <v>450000</v>
      </c>
      <c r="Y88" s="11" t="s">
        <v>34</v>
      </c>
      <c r="Z88" s="11" t="s">
        <v>35</v>
      </c>
      <c r="AA88" s="11" t="s">
        <v>36</v>
      </c>
      <c r="AB88" s="11" t="s">
        <v>37</v>
      </c>
      <c r="AC88" s="10">
        <v>10</v>
      </c>
      <c r="AE88" s="35">
        <v>4350000</v>
      </c>
    </row>
    <row r="89" spans="1:31" x14ac:dyDescent="0.35">
      <c r="A89" s="11">
        <v>88</v>
      </c>
      <c r="B89" s="20" t="s">
        <v>713</v>
      </c>
      <c r="C89" s="22">
        <v>2.1001040054190001E+18</v>
      </c>
      <c r="D89" s="12">
        <v>43543</v>
      </c>
      <c r="E89" s="11" t="s">
        <v>76</v>
      </c>
      <c r="F89" s="8">
        <f t="shared" si="5"/>
        <v>1</v>
      </c>
      <c r="G89" s="8">
        <f t="shared" si="6"/>
        <v>0</v>
      </c>
      <c r="H89" s="8">
        <f t="shared" si="7"/>
        <v>0</v>
      </c>
      <c r="I89" s="8">
        <f t="shared" si="8"/>
        <v>1</v>
      </c>
      <c r="J89" s="9">
        <f t="shared" si="9"/>
        <v>1</v>
      </c>
      <c r="K89" s="11" t="s">
        <v>25</v>
      </c>
      <c r="L89" s="11" t="s">
        <v>25</v>
      </c>
      <c r="M89" s="30">
        <v>846666.67</v>
      </c>
      <c r="N89" s="26" t="s">
        <v>26</v>
      </c>
      <c r="O89" s="11">
        <v>846666.67</v>
      </c>
      <c r="P89" s="26" t="s">
        <v>27</v>
      </c>
      <c r="Q89" s="5" t="s">
        <v>28</v>
      </c>
      <c r="R89" s="11" t="s">
        <v>29</v>
      </c>
      <c r="S89" s="11" t="s">
        <v>30</v>
      </c>
      <c r="T89" s="11" t="s">
        <v>111</v>
      </c>
      <c r="U89" s="11" t="s">
        <v>32</v>
      </c>
      <c r="V89" s="11" t="s">
        <v>33</v>
      </c>
      <c r="W89" s="13">
        <v>1</v>
      </c>
      <c r="X89" s="32">
        <v>846666.67</v>
      </c>
      <c r="Y89" s="11" t="s">
        <v>34</v>
      </c>
      <c r="Z89" s="11" t="s">
        <v>35</v>
      </c>
      <c r="AA89" s="11" t="s">
        <v>36</v>
      </c>
      <c r="AB89" s="11" t="s">
        <v>37</v>
      </c>
      <c r="AC89" s="10">
        <v>10</v>
      </c>
      <c r="AE89" s="35">
        <v>4400000</v>
      </c>
    </row>
    <row r="90" spans="1:31" x14ac:dyDescent="0.35">
      <c r="A90" s="11">
        <v>89</v>
      </c>
      <c r="B90" s="20" t="s">
        <v>713</v>
      </c>
      <c r="C90" s="22">
        <v>2.1001040054190001E+18</v>
      </c>
      <c r="D90" s="12">
        <v>43780</v>
      </c>
      <c r="E90" s="11" t="s">
        <v>51</v>
      </c>
      <c r="F90" s="8">
        <f t="shared" si="5"/>
        <v>1</v>
      </c>
      <c r="G90" s="8">
        <f t="shared" si="6"/>
        <v>0</v>
      </c>
      <c r="H90" s="8">
        <f t="shared" si="7"/>
        <v>0</v>
      </c>
      <c r="I90" s="8">
        <f t="shared" si="8"/>
        <v>1</v>
      </c>
      <c r="J90" s="9">
        <f t="shared" si="9"/>
        <v>1</v>
      </c>
      <c r="K90" s="11" t="s">
        <v>23</v>
      </c>
      <c r="L90" s="11" t="s">
        <v>24</v>
      </c>
      <c r="M90" s="30">
        <v>350000</v>
      </c>
      <c r="N90" s="26" t="s">
        <v>26</v>
      </c>
      <c r="O90" s="11">
        <v>350000</v>
      </c>
      <c r="P90" s="26" t="s">
        <v>27</v>
      </c>
      <c r="Q90" s="5" t="s">
        <v>28</v>
      </c>
      <c r="R90" s="11" t="s">
        <v>29</v>
      </c>
      <c r="S90" s="11" t="s">
        <v>30</v>
      </c>
      <c r="T90" s="11" t="s">
        <v>31</v>
      </c>
      <c r="U90" s="11" t="s">
        <v>32</v>
      </c>
      <c r="V90" s="11" t="s">
        <v>33</v>
      </c>
      <c r="W90" s="13">
        <v>1</v>
      </c>
      <c r="X90" s="32">
        <v>350000</v>
      </c>
      <c r="Y90" s="11" t="s">
        <v>34</v>
      </c>
      <c r="Z90" s="11" t="s">
        <v>35</v>
      </c>
      <c r="AA90" s="11" t="s">
        <v>36</v>
      </c>
      <c r="AB90" s="11" t="s">
        <v>37</v>
      </c>
      <c r="AC90" s="10">
        <v>10</v>
      </c>
      <c r="AE90" s="35">
        <v>4450000</v>
      </c>
    </row>
    <row r="91" spans="1:31" x14ac:dyDescent="0.35">
      <c r="A91" s="11">
        <v>90</v>
      </c>
      <c r="B91" s="20" t="s">
        <v>713</v>
      </c>
      <c r="C91" s="22">
        <v>2.1001040054190001E+18</v>
      </c>
      <c r="D91" s="12">
        <v>43815</v>
      </c>
      <c r="E91" s="11" t="s">
        <v>22</v>
      </c>
      <c r="F91" s="8">
        <f t="shared" si="5"/>
        <v>1</v>
      </c>
      <c r="G91" s="8">
        <f t="shared" si="6"/>
        <v>0</v>
      </c>
      <c r="H91" s="8">
        <f t="shared" si="7"/>
        <v>0</v>
      </c>
      <c r="I91" s="8">
        <f t="shared" si="8"/>
        <v>1</v>
      </c>
      <c r="J91" s="9">
        <f t="shared" si="9"/>
        <v>1</v>
      </c>
      <c r="K91" s="11" t="s">
        <v>23</v>
      </c>
      <c r="L91" s="11" t="s">
        <v>24</v>
      </c>
      <c r="M91" s="30">
        <v>550000</v>
      </c>
      <c r="N91" s="26" t="s">
        <v>26</v>
      </c>
      <c r="O91" s="11">
        <v>550000</v>
      </c>
      <c r="P91" s="26" t="s">
        <v>27</v>
      </c>
      <c r="Q91" s="5" t="s">
        <v>28</v>
      </c>
      <c r="R91" s="11" t="s">
        <v>29</v>
      </c>
      <c r="S91" s="11" t="s">
        <v>30</v>
      </c>
      <c r="T91" s="11" t="s">
        <v>31</v>
      </c>
      <c r="U91" s="11" t="s">
        <v>32</v>
      </c>
      <c r="V91" s="11" t="s">
        <v>33</v>
      </c>
      <c r="W91" s="13">
        <v>1</v>
      </c>
      <c r="X91" s="32">
        <v>550000</v>
      </c>
      <c r="Y91" s="11" t="s">
        <v>34</v>
      </c>
      <c r="Z91" s="11" t="s">
        <v>35</v>
      </c>
      <c r="AA91" s="11" t="s">
        <v>36</v>
      </c>
      <c r="AB91" s="11" t="s">
        <v>37</v>
      </c>
      <c r="AC91" s="10">
        <v>10</v>
      </c>
      <c r="AE91" s="35">
        <v>4500000</v>
      </c>
    </row>
    <row r="92" spans="1:31" x14ac:dyDescent="0.35">
      <c r="A92" s="11">
        <v>91</v>
      </c>
      <c r="B92" s="20" t="s">
        <v>713</v>
      </c>
      <c r="C92" s="22">
        <v>1.784100049916E+18</v>
      </c>
      <c r="D92" s="12">
        <v>42538</v>
      </c>
      <c r="E92" s="11" t="s">
        <v>403</v>
      </c>
      <c r="F92" s="8">
        <f t="shared" si="5"/>
        <v>0</v>
      </c>
      <c r="G92" s="8">
        <f t="shared" si="6"/>
        <v>0</v>
      </c>
      <c r="H92" s="8">
        <f t="shared" si="7"/>
        <v>0</v>
      </c>
      <c r="I92" s="8">
        <f t="shared" si="8"/>
        <v>1</v>
      </c>
      <c r="J92" s="9">
        <f t="shared" si="9"/>
        <v>1</v>
      </c>
      <c r="K92" s="11" t="s">
        <v>53</v>
      </c>
      <c r="L92" s="11" t="s">
        <v>52</v>
      </c>
      <c r="M92" s="30">
        <v>33500</v>
      </c>
      <c r="N92" s="26" t="s">
        <v>264</v>
      </c>
      <c r="O92" s="11">
        <v>201000</v>
      </c>
      <c r="P92" s="26" t="s">
        <v>399</v>
      </c>
      <c r="Q92" s="5" t="s">
        <v>404</v>
      </c>
      <c r="R92" s="11" t="s">
        <v>290</v>
      </c>
      <c r="S92" s="11" t="s">
        <v>85</v>
      </c>
      <c r="T92" s="11" t="s">
        <v>31</v>
      </c>
      <c r="U92" s="11" t="s">
        <v>32</v>
      </c>
      <c r="V92" s="11" t="s">
        <v>33</v>
      </c>
      <c r="W92" s="13">
        <v>1</v>
      </c>
      <c r="X92" s="32">
        <v>201000</v>
      </c>
      <c r="Y92" s="11" t="s">
        <v>34</v>
      </c>
      <c r="Z92" s="11" t="s">
        <v>86</v>
      </c>
      <c r="AA92" s="11" t="s">
        <v>36</v>
      </c>
      <c r="AB92" s="11" t="s">
        <v>37</v>
      </c>
      <c r="AC92" s="10">
        <v>82</v>
      </c>
      <c r="AE92" s="35">
        <v>4550000</v>
      </c>
    </row>
    <row r="93" spans="1:31" x14ac:dyDescent="0.35">
      <c r="A93" s="11">
        <v>92</v>
      </c>
      <c r="B93" s="20" t="s">
        <v>713</v>
      </c>
      <c r="C93" s="22">
        <v>1.7841000499169999E+18</v>
      </c>
      <c r="D93" s="12">
        <v>42912</v>
      </c>
      <c r="E93" s="11" t="s">
        <v>288</v>
      </c>
      <c r="F93" s="8">
        <f t="shared" si="5"/>
        <v>0</v>
      </c>
      <c r="G93" s="8">
        <f t="shared" si="6"/>
        <v>0</v>
      </c>
      <c r="H93" s="8">
        <f t="shared" si="7"/>
        <v>0</v>
      </c>
      <c r="I93" s="8">
        <f t="shared" si="8"/>
        <v>1</v>
      </c>
      <c r="J93" s="9">
        <f t="shared" si="9"/>
        <v>1</v>
      </c>
      <c r="K93" s="11" t="s">
        <v>53</v>
      </c>
      <c r="L93" s="11" t="s">
        <v>52</v>
      </c>
      <c r="M93" s="30">
        <v>22200</v>
      </c>
      <c r="N93" s="26" t="s">
        <v>264</v>
      </c>
      <c r="O93" s="11">
        <v>155400</v>
      </c>
      <c r="P93" s="26" t="s">
        <v>209</v>
      </c>
      <c r="Q93" s="5" t="s">
        <v>289</v>
      </c>
      <c r="R93" s="11" t="s">
        <v>290</v>
      </c>
      <c r="S93" s="11" t="s">
        <v>85</v>
      </c>
      <c r="T93" s="11" t="s">
        <v>31</v>
      </c>
      <c r="U93" s="11" t="s">
        <v>32</v>
      </c>
      <c r="V93" s="11" t="s">
        <v>33</v>
      </c>
      <c r="W93" s="13">
        <v>1</v>
      </c>
      <c r="X93" s="32">
        <v>155400</v>
      </c>
      <c r="Y93" s="11" t="s">
        <v>34</v>
      </c>
      <c r="Z93" s="11" t="s">
        <v>86</v>
      </c>
      <c r="AA93" s="11" t="s">
        <v>36</v>
      </c>
      <c r="AB93" s="11" t="s">
        <v>37</v>
      </c>
      <c r="AC93" s="10">
        <v>82</v>
      </c>
      <c r="AE93" s="35">
        <v>4600000</v>
      </c>
    </row>
    <row r="94" spans="1:31" x14ac:dyDescent="0.35">
      <c r="A94" s="11">
        <v>93</v>
      </c>
      <c r="B94" s="20" t="s">
        <v>713</v>
      </c>
      <c r="C94" s="22">
        <v>1.9102022585169999E+18</v>
      </c>
      <c r="D94" s="12">
        <v>43066</v>
      </c>
      <c r="E94" s="11" t="s">
        <v>259</v>
      </c>
      <c r="F94" s="8">
        <f t="shared" si="5"/>
        <v>0</v>
      </c>
      <c r="G94" s="8">
        <f t="shared" si="6"/>
        <v>0</v>
      </c>
      <c r="H94" s="8">
        <f t="shared" si="7"/>
        <v>0</v>
      </c>
      <c r="I94" s="8">
        <f t="shared" si="8"/>
        <v>1</v>
      </c>
      <c r="J94" s="9">
        <f t="shared" si="9"/>
        <v>1</v>
      </c>
      <c r="K94" s="11" t="s">
        <v>88</v>
      </c>
      <c r="L94" s="11" t="s">
        <v>38</v>
      </c>
      <c r="M94" s="30">
        <v>100000</v>
      </c>
      <c r="N94" s="26" t="s">
        <v>26</v>
      </c>
      <c r="O94" s="11">
        <v>100000</v>
      </c>
      <c r="P94" s="26" t="s">
        <v>184</v>
      </c>
      <c r="Q94" s="5" t="s">
        <v>172</v>
      </c>
      <c r="R94" s="11" t="s">
        <v>173</v>
      </c>
      <c r="S94" s="11" t="s">
        <v>134</v>
      </c>
      <c r="T94" s="11" t="s">
        <v>31</v>
      </c>
      <c r="U94" s="11" t="s">
        <v>32</v>
      </c>
      <c r="V94" s="11" t="s">
        <v>33</v>
      </c>
      <c r="W94" s="13">
        <v>1</v>
      </c>
      <c r="X94" s="32">
        <v>100000</v>
      </c>
      <c r="Y94" s="11" t="s">
        <v>34</v>
      </c>
      <c r="Z94" s="11" t="s">
        <v>86</v>
      </c>
      <c r="AA94" s="11" t="s">
        <v>36</v>
      </c>
      <c r="AB94" s="11" t="s">
        <v>37</v>
      </c>
      <c r="AC94" s="10">
        <v>82</v>
      </c>
      <c r="AE94" s="35">
        <v>4650000</v>
      </c>
    </row>
    <row r="95" spans="1:31" x14ac:dyDescent="0.35">
      <c r="A95" s="11">
        <v>94</v>
      </c>
      <c r="B95" s="20" t="s">
        <v>713</v>
      </c>
      <c r="C95" s="22">
        <v>1.9102022585180001E+18</v>
      </c>
      <c r="D95" s="12">
        <v>43406</v>
      </c>
      <c r="E95" s="11" t="s">
        <v>171</v>
      </c>
      <c r="F95" s="8">
        <f t="shared" si="5"/>
        <v>0</v>
      </c>
      <c r="G95" s="8">
        <f t="shared" si="6"/>
        <v>0</v>
      </c>
      <c r="H95" s="8">
        <f t="shared" si="7"/>
        <v>0</v>
      </c>
      <c r="I95" s="8">
        <f t="shared" si="8"/>
        <v>1</v>
      </c>
      <c r="J95" s="9">
        <f t="shared" si="9"/>
        <v>1</v>
      </c>
      <c r="K95" s="11" t="s">
        <v>53</v>
      </c>
      <c r="L95" s="11" t="s">
        <v>52</v>
      </c>
      <c r="M95" s="30">
        <v>100000</v>
      </c>
      <c r="N95" s="26" t="s">
        <v>26</v>
      </c>
      <c r="O95" s="11">
        <v>100000</v>
      </c>
      <c r="P95" s="26" t="s">
        <v>27</v>
      </c>
      <c r="Q95" s="5" t="s">
        <v>172</v>
      </c>
      <c r="R95" s="11" t="s">
        <v>173</v>
      </c>
      <c r="S95" s="11" t="s">
        <v>134</v>
      </c>
      <c r="T95" s="11" t="s">
        <v>174</v>
      </c>
      <c r="U95" s="11" t="s">
        <v>32</v>
      </c>
      <c r="V95" s="11" t="s">
        <v>33</v>
      </c>
      <c r="W95" s="13">
        <v>1</v>
      </c>
      <c r="X95" s="32">
        <v>100000</v>
      </c>
      <c r="Y95" s="11" t="s">
        <v>34</v>
      </c>
      <c r="Z95" s="11" t="s">
        <v>86</v>
      </c>
      <c r="AA95" s="11" t="s">
        <v>36</v>
      </c>
      <c r="AB95" s="11" t="s">
        <v>37</v>
      </c>
      <c r="AC95" s="10">
        <v>82</v>
      </c>
      <c r="AE95" s="35">
        <v>4700000</v>
      </c>
    </row>
    <row r="96" spans="1:31" x14ac:dyDescent="0.35">
      <c r="A96" s="11">
        <v>95</v>
      </c>
      <c r="B96" s="20" t="s">
        <v>713</v>
      </c>
      <c r="C96" s="22">
        <v>2.910200918216E+18</v>
      </c>
      <c r="D96" s="12">
        <v>42464</v>
      </c>
      <c r="E96" s="11" t="s">
        <v>438</v>
      </c>
      <c r="F96" s="8">
        <f t="shared" si="5"/>
        <v>1</v>
      </c>
      <c r="G96" s="8">
        <f t="shared" si="6"/>
        <v>0</v>
      </c>
      <c r="H96" s="8">
        <f t="shared" si="7"/>
        <v>0</v>
      </c>
      <c r="I96" s="8">
        <f t="shared" si="8"/>
        <v>1</v>
      </c>
      <c r="J96" s="9">
        <f t="shared" si="9"/>
        <v>1</v>
      </c>
      <c r="K96" s="11" t="s">
        <v>417</v>
      </c>
      <c r="L96" s="11" t="s">
        <v>418</v>
      </c>
      <c r="M96" s="30">
        <v>0</v>
      </c>
      <c r="N96" s="26" t="s">
        <v>264</v>
      </c>
      <c r="O96" s="11">
        <v>3152000</v>
      </c>
      <c r="P96" s="26" t="s">
        <v>25</v>
      </c>
      <c r="Q96" s="5" t="s">
        <v>132</v>
      </c>
      <c r="R96" s="11" t="s">
        <v>133</v>
      </c>
      <c r="S96" s="11" t="s">
        <v>134</v>
      </c>
      <c r="T96" s="11" t="s">
        <v>31</v>
      </c>
      <c r="U96" s="11" t="s">
        <v>32</v>
      </c>
      <c r="V96" s="11" t="s">
        <v>33</v>
      </c>
      <c r="W96" s="13">
        <v>1</v>
      </c>
      <c r="X96" s="32">
        <v>3152000</v>
      </c>
      <c r="Y96" s="11" t="s">
        <v>34</v>
      </c>
      <c r="Z96" s="11" t="s">
        <v>86</v>
      </c>
      <c r="AA96" s="11" t="s">
        <v>36</v>
      </c>
      <c r="AB96" s="11" t="s">
        <v>37</v>
      </c>
      <c r="AC96" s="10">
        <v>82</v>
      </c>
      <c r="AE96" s="35">
        <v>4750000</v>
      </c>
    </row>
    <row r="97" spans="1:31" x14ac:dyDescent="0.35">
      <c r="A97" s="11">
        <v>96</v>
      </c>
      <c r="B97" s="20" t="s">
        <v>713</v>
      </c>
      <c r="C97" s="22">
        <v>2.910200918216E+18</v>
      </c>
      <c r="D97" s="12">
        <v>42514</v>
      </c>
      <c r="E97" s="11" t="s">
        <v>416</v>
      </c>
      <c r="F97" s="8">
        <f t="shared" si="5"/>
        <v>1</v>
      </c>
      <c r="G97" s="8">
        <f t="shared" si="6"/>
        <v>0</v>
      </c>
      <c r="H97" s="8">
        <f t="shared" si="7"/>
        <v>1</v>
      </c>
      <c r="I97" s="8">
        <f t="shared" si="8"/>
        <v>1</v>
      </c>
      <c r="J97" s="9">
        <f t="shared" si="9"/>
        <v>2</v>
      </c>
      <c r="K97" s="11" t="s">
        <v>417</v>
      </c>
      <c r="L97" s="11" t="s">
        <v>418</v>
      </c>
      <c r="M97" s="30">
        <v>0</v>
      </c>
      <c r="N97" s="26" t="s">
        <v>264</v>
      </c>
      <c r="O97" s="11">
        <v>600000</v>
      </c>
      <c r="P97" s="26" t="s">
        <v>25</v>
      </c>
      <c r="Q97" s="5" t="s">
        <v>132</v>
      </c>
      <c r="R97" s="11" t="s">
        <v>133</v>
      </c>
      <c r="S97" s="11" t="s">
        <v>134</v>
      </c>
      <c r="T97" s="11" t="s">
        <v>121</v>
      </c>
      <c r="U97" s="11" t="s">
        <v>32</v>
      </c>
      <c r="V97" s="11" t="s">
        <v>33</v>
      </c>
      <c r="W97" s="13">
        <v>1</v>
      </c>
      <c r="X97" s="32">
        <v>600000</v>
      </c>
      <c r="Y97" s="11" t="s">
        <v>34</v>
      </c>
      <c r="Z97" s="11" t="s">
        <v>86</v>
      </c>
      <c r="AA97" s="11" t="s">
        <v>36</v>
      </c>
      <c r="AB97" s="11" t="s">
        <v>37</v>
      </c>
      <c r="AC97" s="10">
        <v>82</v>
      </c>
      <c r="AE97" s="35">
        <v>4800000</v>
      </c>
    </row>
    <row r="98" spans="1:31" x14ac:dyDescent="0.35">
      <c r="A98" s="11">
        <v>97</v>
      </c>
      <c r="B98" s="20" t="s">
        <v>713</v>
      </c>
      <c r="C98" s="22">
        <v>2.9102009182169999E+18</v>
      </c>
      <c r="D98" s="12">
        <v>42859</v>
      </c>
      <c r="E98" s="11" t="s">
        <v>306</v>
      </c>
      <c r="F98" s="8">
        <f t="shared" si="5"/>
        <v>1</v>
      </c>
      <c r="G98" s="8">
        <f t="shared" si="6"/>
        <v>0</v>
      </c>
      <c r="H98" s="8">
        <f t="shared" si="7"/>
        <v>0</v>
      </c>
      <c r="I98" s="8">
        <f t="shared" si="8"/>
        <v>1</v>
      </c>
      <c r="J98" s="9">
        <f t="shared" si="9"/>
        <v>1</v>
      </c>
      <c r="K98" s="11" t="s">
        <v>307</v>
      </c>
      <c r="L98" s="11" t="s">
        <v>308</v>
      </c>
      <c r="M98" s="30">
        <v>1100000</v>
      </c>
      <c r="N98" s="26" t="s">
        <v>264</v>
      </c>
      <c r="O98" s="11">
        <v>1100000</v>
      </c>
      <c r="P98" s="26" t="s">
        <v>184</v>
      </c>
      <c r="Q98" s="5" t="s">
        <v>132</v>
      </c>
      <c r="R98" s="11" t="s">
        <v>133</v>
      </c>
      <c r="S98" s="11" t="s">
        <v>134</v>
      </c>
      <c r="T98" s="11" t="s">
        <v>121</v>
      </c>
      <c r="U98" s="11" t="s">
        <v>32</v>
      </c>
      <c r="V98" s="11" t="s">
        <v>33</v>
      </c>
      <c r="W98" s="13">
        <v>1</v>
      </c>
      <c r="X98" s="32">
        <v>1100000</v>
      </c>
      <c r="Y98" s="11" t="s">
        <v>34</v>
      </c>
      <c r="Z98" s="11" t="s">
        <v>86</v>
      </c>
      <c r="AA98" s="11" t="s">
        <v>36</v>
      </c>
      <c r="AB98" s="11" t="s">
        <v>37</v>
      </c>
      <c r="AC98" s="10">
        <v>82</v>
      </c>
      <c r="AE98" s="35">
        <v>4850000</v>
      </c>
    </row>
    <row r="99" spans="1:31" x14ac:dyDescent="0.35">
      <c r="A99" s="11">
        <v>98</v>
      </c>
      <c r="B99" s="20" t="s">
        <v>713</v>
      </c>
      <c r="C99" s="22">
        <v>2.9102009182169999E+18</v>
      </c>
      <c r="D99" s="12">
        <v>42884</v>
      </c>
      <c r="E99" s="11" t="s">
        <v>295</v>
      </c>
      <c r="F99" s="8">
        <f t="shared" si="5"/>
        <v>1</v>
      </c>
      <c r="G99" s="8">
        <f t="shared" si="6"/>
        <v>0</v>
      </c>
      <c r="H99" s="8">
        <f t="shared" si="7"/>
        <v>0</v>
      </c>
      <c r="I99" s="8">
        <f t="shared" si="8"/>
        <v>1</v>
      </c>
      <c r="J99" s="9">
        <f t="shared" si="9"/>
        <v>1</v>
      </c>
      <c r="K99" s="11" t="s">
        <v>53</v>
      </c>
      <c r="L99" s="11" t="s">
        <v>52</v>
      </c>
      <c r="M99" s="30">
        <v>200000</v>
      </c>
      <c r="N99" s="26" t="s">
        <v>264</v>
      </c>
      <c r="O99" s="11">
        <v>200000</v>
      </c>
      <c r="P99" s="26" t="s">
        <v>184</v>
      </c>
      <c r="Q99" s="5" t="s">
        <v>132</v>
      </c>
      <c r="R99" s="11" t="s">
        <v>133</v>
      </c>
      <c r="S99" s="11" t="s">
        <v>134</v>
      </c>
      <c r="T99" s="11" t="s">
        <v>31</v>
      </c>
      <c r="U99" s="11" t="s">
        <v>32</v>
      </c>
      <c r="V99" s="11" t="s">
        <v>33</v>
      </c>
      <c r="W99" s="13">
        <v>1</v>
      </c>
      <c r="X99" s="32">
        <v>200000</v>
      </c>
      <c r="Y99" s="11" t="s">
        <v>34</v>
      </c>
      <c r="Z99" s="11" t="s">
        <v>86</v>
      </c>
      <c r="AA99" s="11" t="s">
        <v>36</v>
      </c>
      <c r="AB99" s="11" t="s">
        <v>37</v>
      </c>
      <c r="AC99" s="10">
        <v>82</v>
      </c>
      <c r="AE99" s="35">
        <v>4900000</v>
      </c>
    </row>
    <row r="100" spans="1:31" x14ac:dyDescent="0.35">
      <c r="A100" s="11">
        <v>99</v>
      </c>
      <c r="B100" s="20" t="s">
        <v>713</v>
      </c>
      <c r="C100" s="22">
        <v>2.9102009182179999E+18</v>
      </c>
      <c r="D100" s="12">
        <v>43123</v>
      </c>
      <c r="E100" s="11" t="s">
        <v>76</v>
      </c>
      <c r="F100" s="8">
        <f t="shared" si="5"/>
        <v>1</v>
      </c>
      <c r="G100" s="8">
        <f t="shared" si="6"/>
        <v>0</v>
      </c>
      <c r="H100" s="8">
        <f t="shared" si="7"/>
        <v>0</v>
      </c>
      <c r="I100" s="8">
        <f t="shared" si="8"/>
        <v>1</v>
      </c>
      <c r="J100" s="9">
        <f t="shared" si="9"/>
        <v>1</v>
      </c>
      <c r="K100" s="11" t="s">
        <v>82</v>
      </c>
      <c r="L100" s="11" t="s">
        <v>76</v>
      </c>
      <c r="M100" s="30">
        <v>200000</v>
      </c>
      <c r="N100" s="26" t="s">
        <v>26</v>
      </c>
      <c r="O100" s="11">
        <v>200000</v>
      </c>
      <c r="P100" s="26" t="s">
        <v>184</v>
      </c>
      <c r="Q100" s="5" t="s">
        <v>132</v>
      </c>
      <c r="R100" s="11" t="s">
        <v>133</v>
      </c>
      <c r="S100" s="11" t="s">
        <v>134</v>
      </c>
      <c r="T100" s="11" t="s">
        <v>121</v>
      </c>
      <c r="U100" s="11" t="s">
        <v>32</v>
      </c>
      <c r="V100" s="11" t="s">
        <v>33</v>
      </c>
      <c r="W100" s="13">
        <v>1</v>
      </c>
      <c r="X100" s="32">
        <v>200000</v>
      </c>
      <c r="Y100" s="11" t="s">
        <v>34</v>
      </c>
      <c r="Z100" s="11" t="s">
        <v>86</v>
      </c>
      <c r="AA100" s="11" t="s">
        <v>36</v>
      </c>
      <c r="AB100" s="11" t="s">
        <v>37</v>
      </c>
      <c r="AC100" s="10">
        <v>82</v>
      </c>
      <c r="AE100" s="35">
        <v>4950000</v>
      </c>
    </row>
    <row r="101" spans="1:31" x14ac:dyDescent="0.35">
      <c r="A101" s="11">
        <v>100</v>
      </c>
      <c r="B101" s="20" t="s">
        <v>713</v>
      </c>
      <c r="C101" s="22">
        <v>2.9102009182189998E+18</v>
      </c>
      <c r="D101" s="12">
        <v>43516</v>
      </c>
      <c r="E101" s="11" t="s">
        <v>129</v>
      </c>
      <c r="F101" s="8">
        <f t="shared" si="5"/>
        <v>1</v>
      </c>
      <c r="G101" s="8">
        <f t="shared" si="6"/>
        <v>0</v>
      </c>
      <c r="H101" s="8">
        <f t="shared" si="7"/>
        <v>0</v>
      </c>
      <c r="I101" s="8">
        <f t="shared" si="8"/>
        <v>1</v>
      </c>
      <c r="J101" s="9">
        <f t="shared" si="9"/>
        <v>1</v>
      </c>
      <c r="K101" s="11" t="s">
        <v>53</v>
      </c>
      <c r="L101" s="11" t="s">
        <v>52</v>
      </c>
      <c r="M101" s="30">
        <v>18916.669999999998</v>
      </c>
      <c r="N101" s="26" t="s">
        <v>130</v>
      </c>
      <c r="O101" s="11">
        <v>208083.37</v>
      </c>
      <c r="P101" s="26" t="s">
        <v>131</v>
      </c>
      <c r="Q101" s="5" t="s">
        <v>132</v>
      </c>
      <c r="R101" s="11" t="s">
        <v>133</v>
      </c>
      <c r="S101" s="11" t="s">
        <v>134</v>
      </c>
      <c r="T101" s="11" t="s">
        <v>121</v>
      </c>
      <c r="U101" s="11" t="s">
        <v>32</v>
      </c>
      <c r="V101" s="11" t="s">
        <v>33</v>
      </c>
      <c r="W101" s="13">
        <v>1</v>
      </c>
      <c r="X101" s="32">
        <v>208083.37</v>
      </c>
      <c r="Y101" s="11" t="s">
        <v>34</v>
      </c>
      <c r="Z101" s="11" t="s">
        <v>86</v>
      </c>
      <c r="AA101" s="11" t="s">
        <v>36</v>
      </c>
      <c r="AB101" s="11" t="s">
        <v>37</v>
      </c>
      <c r="AC101" s="10">
        <v>82</v>
      </c>
      <c r="AE101" s="35">
        <v>5000000</v>
      </c>
    </row>
    <row r="102" spans="1:31" x14ac:dyDescent="0.35">
      <c r="A102" s="11">
        <v>101</v>
      </c>
      <c r="B102" s="20" t="s">
        <v>713</v>
      </c>
      <c r="C102" s="22">
        <v>2.9102009182189998E+18</v>
      </c>
      <c r="D102" s="12">
        <v>43516</v>
      </c>
      <c r="E102" s="11" t="s">
        <v>135</v>
      </c>
      <c r="F102" s="8">
        <f t="shared" si="5"/>
        <v>1</v>
      </c>
      <c r="G102" s="8">
        <f t="shared" si="6"/>
        <v>0</v>
      </c>
      <c r="H102" s="8">
        <f t="shared" si="7"/>
        <v>0</v>
      </c>
      <c r="I102" s="8">
        <f t="shared" si="8"/>
        <v>1</v>
      </c>
      <c r="J102" s="9">
        <f t="shared" si="9"/>
        <v>1</v>
      </c>
      <c r="K102" s="11" t="s">
        <v>53</v>
      </c>
      <c r="L102" s="11" t="s">
        <v>52</v>
      </c>
      <c r="M102" s="30">
        <v>98583.33</v>
      </c>
      <c r="N102" s="26" t="s">
        <v>130</v>
      </c>
      <c r="O102" s="11">
        <v>1084416.6299999999</v>
      </c>
      <c r="P102" s="26" t="s">
        <v>131</v>
      </c>
      <c r="Q102" s="5" t="s">
        <v>132</v>
      </c>
      <c r="R102" s="11" t="s">
        <v>133</v>
      </c>
      <c r="S102" s="11" t="s">
        <v>134</v>
      </c>
      <c r="T102" s="11" t="s">
        <v>121</v>
      </c>
      <c r="U102" s="11" t="s">
        <v>32</v>
      </c>
      <c r="V102" s="11" t="s">
        <v>33</v>
      </c>
      <c r="W102" s="13">
        <v>1</v>
      </c>
      <c r="X102" s="32">
        <v>1084416.6299999999</v>
      </c>
      <c r="Y102" s="11" t="s">
        <v>34</v>
      </c>
      <c r="Z102" s="11" t="s">
        <v>86</v>
      </c>
      <c r="AA102" s="11" t="s">
        <v>36</v>
      </c>
      <c r="AB102" s="11" t="s">
        <v>37</v>
      </c>
      <c r="AC102" s="10">
        <v>82</v>
      </c>
      <c r="AE102" s="35">
        <v>5050000</v>
      </c>
    </row>
    <row r="103" spans="1:31" x14ac:dyDescent="0.35">
      <c r="A103" s="11">
        <v>102</v>
      </c>
      <c r="B103" s="20" t="s">
        <v>713</v>
      </c>
      <c r="C103" s="22">
        <v>2.9102060975170002E+18</v>
      </c>
      <c r="D103" s="12">
        <v>42821</v>
      </c>
      <c r="E103" s="11" t="s">
        <v>345</v>
      </c>
      <c r="F103" s="8">
        <f t="shared" si="5"/>
        <v>0</v>
      </c>
      <c r="G103" s="8">
        <f t="shared" si="6"/>
        <v>0</v>
      </c>
      <c r="H103" s="8">
        <f t="shared" si="7"/>
        <v>0</v>
      </c>
      <c r="I103" s="8">
        <f t="shared" si="8"/>
        <v>1</v>
      </c>
      <c r="J103" s="9">
        <f t="shared" si="9"/>
        <v>1</v>
      </c>
      <c r="K103" s="11" t="s">
        <v>346</v>
      </c>
      <c r="L103" s="11" t="s">
        <v>347</v>
      </c>
      <c r="M103" s="30">
        <v>200000</v>
      </c>
      <c r="N103" s="26" t="s">
        <v>264</v>
      </c>
      <c r="O103" s="11">
        <v>200000</v>
      </c>
      <c r="P103" s="26" t="s">
        <v>184</v>
      </c>
      <c r="Q103" s="5" t="s">
        <v>348</v>
      </c>
      <c r="R103" s="11" t="s">
        <v>349</v>
      </c>
      <c r="S103" s="11" t="s">
        <v>134</v>
      </c>
      <c r="T103" s="11" t="s">
        <v>31</v>
      </c>
      <c r="U103" s="11" t="s">
        <v>32</v>
      </c>
      <c r="V103" s="11" t="s">
        <v>33</v>
      </c>
      <c r="W103" s="13">
        <v>1</v>
      </c>
      <c r="X103" s="32">
        <v>200000</v>
      </c>
      <c r="Y103" s="11" t="s">
        <v>34</v>
      </c>
      <c r="Z103" s="11" t="s">
        <v>86</v>
      </c>
      <c r="AA103" s="11" t="s">
        <v>36</v>
      </c>
      <c r="AB103" s="11" t="s">
        <v>37</v>
      </c>
      <c r="AC103" s="10">
        <v>82</v>
      </c>
      <c r="AE103" s="35">
        <v>5100000</v>
      </c>
    </row>
    <row r="104" spans="1:31" x14ac:dyDescent="0.35">
      <c r="A104" s="11">
        <v>103</v>
      </c>
      <c r="B104" s="20" t="s">
        <v>713</v>
      </c>
      <c r="C104" s="22">
        <v>2.9102061369159997E+18</v>
      </c>
      <c r="D104" s="12">
        <v>42520</v>
      </c>
      <c r="E104" s="11" t="s">
        <v>411</v>
      </c>
      <c r="F104" s="8">
        <f t="shared" si="5"/>
        <v>0</v>
      </c>
      <c r="G104" s="8">
        <f t="shared" si="6"/>
        <v>1</v>
      </c>
      <c r="H104" s="8">
        <f t="shared" si="7"/>
        <v>0</v>
      </c>
      <c r="I104" s="8">
        <f t="shared" si="8"/>
        <v>1</v>
      </c>
      <c r="J104" s="9">
        <f t="shared" si="9"/>
        <v>2</v>
      </c>
      <c r="K104" s="11" t="s">
        <v>82</v>
      </c>
      <c r="L104" s="11" t="s">
        <v>76</v>
      </c>
      <c r="M104" s="30">
        <v>200000</v>
      </c>
      <c r="N104" s="26" t="s">
        <v>329</v>
      </c>
      <c r="O104" s="11">
        <v>200000</v>
      </c>
      <c r="P104" s="26" t="s">
        <v>184</v>
      </c>
      <c r="Q104" s="5" t="s">
        <v>412</v>
      </c>
      <c r="R104" s="11" t="s">
        <v>413</v>
      </c>
      <c r="S104" s="11" t="s">
        <v>134</v>
      </c>
      <c r="T104" s="11" t="s">
        <v>232</v>
      </c>
      <c r="U104" s="11" t="s">
        <v>32</v>
      </c>
      <c r="V104" s="11" t="s">
        <v>33</v>
      </c>
      <c r="W104" s="13">
        <v>1</v>
      </c>
      <c r="X104" s="32">
        <v>200000</v>
      </c>
      <c r="Y104" s="11" t="s">
        <v>34</v>
      </c>
      <c r="Z104" s="11" t="s">
        <v>86</v>
      </c>
      <c r="AA104" s="11" t="s">
        <v>36</v>
      </c>
      <c r="AB104" s="11" t="s">
        <v>37</v>
      </c>
      <c r="AC104" s="10">
        <v>82</v>
      </c>
      <c r="AE104" s="35">
        <v>5150000</v>
      </c>
    </row>
    <row r="105" spans="1:31" x14ac:dyDescent="0.35">
      <c r="A105" s="11">
        <v>104</v>
      </c>
      <c r="B105" s="20" t="s">
        <v>713</v>
      </c>
      <c r="C105" s="22">
        <v>2.9102061383160003E+18</v>
      </c>
      <c r="D105" s="12">
        <v>42495</v>
      </c>
      <c r="E105" s="11" t="s">
        <v>427</v>
      </c>
      <c r="F105" s="8">
        <f t="shared" si="5"/>
        <v>0</v>
      </c>
      <c r="G105" s="8">
        <f t="shared" si="6"/>
        <v>0</v>
      </c>
      <c r="H105" s="8">
        <f t="shared" si="7"/>
        <v>0</v>
      </c>
      <c r="I105" s="8">
        <f t="shared" si="8"/>
        <v>1</v>
      </c>
      <c r="J105" s="9">
        <f t="shared" si="9"/>
        <v>1</v>
      </c>
      <c r="K105" s="11" t="s">
        <v>64</v>
      </c>
      <c r="L105" s="11" t="s">
        <v>65</v>
      </c>
      <c r="M105" s="30">
        <v>210000</v>
      </c>
      <c r="N105" s="26" t="s">
        <v>264</v>
      </c>
      <c r="O105" s="11">
        <v>210000</v>
      </c>
      <c r="P105" s="26" t="s">
        <v>184</v>
      </c>
      <c r="Q105" s="5" t="s">
        <v>428</v>
      </c>
      <c r="R105" s="11" t="s">
        <v>244</v>
      </c>
      <c r="S105" s="11" t="s">
        <v>134</v>
      </c>
      <c r="T105" s="11" t="s">
        <v>31</v>
      </c>
      <c r="U105" s="11" t="s">
        <v>32</v>
      </c>
      <c r="V105" s="11" t="s">
        <v>33</v>
      </c>
      <c r="W105" s="13">
        <v>1</v>
      </c>
      <c r="X105" s="32">
        <v>210000</v>
      </c>
      <c r="Y105" s="11" t="s">
        <v>34</v>
      </c>
      <c r="Z105" s="11" t="s">
        <v>86</v>
      </c>
      <c r="AA105" s="11" t="s">
        <v>36</v>
      </c>
      <c r="AB105" s="11" t="s">
        <v>37</v>
      </c>
      <c r="AC105" s="10">
        <v>82</v>
      </c>
      <c r="AE105" s="35">
        <v>5200000</v>
      </c>
    </row>
    <row r="106" spans="1:31" x14ac:dyDescent="0.35">
      <c r="A106" s="11">
        <v>105</v>
      </c>
      <c r="B106" s="20" t="s">
        <v>713</v>
      </c>
      <c r="C106" s="22">
        <v>2.9102061383180001E+18</v>
      </c>
      <c r="D106" s="12">
        <v>43129</v>
      </c>
      <c r="E106" s="11" t="s">
        <v>242</v>
      </c>
      <c r="F106" s="8">
        <f t="shared" si="5"/>
        <v>0</v>
      </c>
      <c r="G106" s="8">
        <f t="shared" si="6"/>
        <v>0</v>
      </c>
      <c r="H106" s="8">
        <f t="shared" si="7"/>
        <v>0</v>
      </c>
      <c r="I106" s="8">
        <f t="shared" si="8"/>
        <v>1</v>
      </c>
      <c r="J106" s="9">
        <f t="shared" si="9"/>
        <v>1</v>
      </c>
      <c r="K106" s="11" t="s">
        <v>64</v>
      </c>
      <c r="L106" s="11" t="s">
        <v>65</v>
      </c>
      <c r="M106" s="30">
        <v>200000</v>
      </c>
      <c r="N106" s="26" t="s">
        <v>26</v>
      </c>
      <c r="O106" s="11">
        <v>200000</v>
      </c>
      <c r="P106" s="26" t="s">
        <v>184</v>
      </c>
      <c r="Q106" s="5" t="s">
        <v>243</v>
      </c>
      <c r="R106" s="11" t="s">
        <v>244</v>
      </c>
      <c r="S106" s="11" t="s">
        <v>134</v>
      </c>
      <c r="T106" s="11" t="s">
        <v>31</v>
      </c>
      <c r="U106" s="11" t="s">
        <v>32</v>
      </c>
      <c r="V106" s="11" t="s">
        <v>33</v>
      </c>
      <c r="W106" s="13">
        <v>1</v>
      </c>
      <c r="X106" s="32">
        <v>200000</v>
      </c>
      <c r="Y106" s="11" t="s">
        <v>34</v>
      </c>
      <c r="Z106" s="11" t="s">
        <v>86</v>
      </c>
      <c r="AA106" s="11" t="s">
        <v>36</v>
      </c>
      <c r="AB106" s="11" t="s">
        <v>37</v>
      </c>
      <c r="AC106" s="10">
        <v>82</v>
      </c>
      <c r="AE106" s="35">
        <v>5250000</v>
      </c>
    </row>
    <row r="107" spans="1:31" x14ac:dyDescent="0.35">
      <c r="A107" s="11">
        <v>106</v>
      </c>
      <c r="B107" s="20" t="s">
        <v>713</v>
      </c>
      <c r="C107" s="22">
        <v>2.910206324616E+18</v>
      </c>
      <c r="D107" s="12">
        <v>42480</v>
      </c>
      <c r="E107" s="11" t="s">
        <v>432</v>
      </c>
      <c r="F107" s="8">
        <f t="shared" si="5"/>
        <v>0</v>
      </c>
      <c r="G107" s="8">
        <f t="shared" si="6"/>
        <v>0</v>
      </c>
      <c r="H107" s="8">
        <f t="shared" si="7"/>
        <v>0</v>
      </c>
      <c r="I107" s="8">
        <f t="shared" si="8"/>
        <v>0</v>
      </c>
      <c r="J107" s="9">
        <f t="shared" si="9"/>
        <v>0</v>
      </c>
      <c r="K107" s="11" t="s">
        <v>53</v>
      </c>
      <c r="L107" s="11" t="s">
        <v>52</v>
      </c>
      <c r="M107" s="30">
        <v>23333.360000000001</v>
      </c>
      <c r="N107" s="26" t="s">
        <v>329</v>
      </c>
      <c r="O107" s="11">
        <v>23333.360000000001</v>
      </c>
      <c r="P107" s="26" t="s">
        <v>184</v>
      </c>
      <c r="Q107" s="5" t="s">
        <v>433</v>
      </c>
      <c r="R107" s="11" t="s">
        <v>322</v>
      </c>
      <c r="S107" s="11" t="s">
        <v>134</v>
      </c>
      <c r="T107" s="11" t="s">
        <v>182</v>
      </c>
      <c r="U107" s="11" t="s">
        <v>32</v>
      </c>
      <c r="V107" s="11" t="s">
        <v>33</v>
      </c>
      <c r="W107" s="13">
        <v>1</v>
      </c>
      <c r="X107" s="32">
        <v>210000</v>
      </c>
      <c r="Y107" s="11" t="s">
        <v>34</v>
      </c>
      <c r="Z107" s="11" t="s">
        <v>86</v>
      </c>
      <c r="AA107" s="11" t="s">
        <v>36</v>
      </c>
      <c r="AB107" s="11" t="s">
        <v>37</v>
      </c>
      <c r="AC107" s="10">
        <v>82</v>
      </c>
      <c r="AE107" s="35">
        <v>5300000</v>
      </c>
    </row>
    <row r="108" spans="1:31" x14ac:dyDescent="0.35">
      <c r="A108" s="11">
        <v>107</v>
      </c>
      <c r="B108" s="20" t="s">
        <v>713</v>
      </c>
      <c r="C108" s="22">
        <v>2.9102063246169999E+18</v>
      </c>
      <c r="D108" s="12">
        <v>42846</v>
      </c>
      <c r="E108" s="11" t="s">
        <v>318</v>
      </c>
      <c r="F108" s="8">
        <f t="shared" si="5"/>
        <v>0</v>
      </c>
      <c r="G108" s="8">
        <f t="shared" si="6"/>
        <v>0</v>
      </c>
      <c r="H108" s="8">
        <f t="shared" si="7"/>
        <v>0</v>
      </c>
      <c r="I108" s="8">
        <f t="shared" si="8"/>
        <v>1</v>
      </c>
      <c r="J108" s="9">
        <f t="shared" si="9"/>
        <v>1</v>
      </c>
      <c r="K108" s="11" t="s">
        <v>319</v>
      </c>
      <c r="L108" s="11" t="s">
        <v>320</v>
      </c>
      <c r="M108" s="30">
        <v>200000</v>
      </c>
      <c r="N108" s="26" t="s">
        <v>264</v>
      </c>
      <c r="O108" s="11">
        <v>200000</v>
      </c>
      <c r="P108" s="26" t="s">
        <v>184</v>
      </c>
      <c r="Q108" s="5" t="s">
        <v>321</v>
      </c>
      <c r="R108" s="11" t="s">
        <v>322</v>
      </c>
      <c r="S108" s="11" t="s">
        <v>134</v>
      </c>
      <c r="T108" s="11" t="s">
        <v>182</v>
      </c>
      <c r="U108" s="11" t="s">
        <v>32</v>
      </c>
      <c r="V108" s="11" t="s">
        <v>33</v>
      </c>
      <c r="W108" s="13">
        <v>1</v>
      </c>
      <c r="X108" s="32">
        <v>200000</v>
      </c>
      <c r="Y108" s="11" t="s">
        <v>34</v>
      </c>
      <c r="Z108" s="11" t="s">
        <v>86</v>
      </c>
      <c r="AA108" s="11" t="s">
        <v>36</v>
      </c>
      <c r="AB108" s="11" t="s">
        <v>37</v>
      </c>
      <c r="AC108" s="10">
        <v>82</v>
      </c>
      <c r="AE108" s="35">
        <v>5350000</v>
      </c>
    </row>
    <row r="109" spans="1:31" x14ac:dyDescent="0.35">
      <c r="A109" s="11">
        <v>108</v>
      </c>
      <c r="B109" s="20" t="s">
        <v>713</v>
      </c>
      <c r="C109" s="22">
        <v>2.910206378216E+18</v>
      </c>
      <c r="D109" s="12">
        <v>42494</v>
      </c>
      <c r="E109" s="11" t="s">
        <v>427</v>
      </c>
      <c r="F109" s="8">
        <f t="shared" si="5"/>
        <v>0</v>
      </c>
      <c r="G109" s="8">
        <f t="shared" si="6"/>
        <v>0</v>
      </c>
      <c r="H109" s="8">
        <f t="shared" si="7"/>
        <v>0</v>
      </c>
      <c r="I109" s="8">
        <f t="shared" si="8"/>
        <v>1</v>
      </c>
      <c r="J109" s="9">
        <f t="shared" si="9"/>
        <v>1</v>
      </c>
      <c r="K109" s="11" t="s">
        <v>82</v>
      </c>
      <c r="L109" s="11" t="s">
        <v>76</v>
      </c>
      <c r="M109" s="30">
        <v>215000</v>
      </c>
      <c r="N109" s="26" t="s">
        <v>264</v>
      </c>
      <c r="O109" s="11">
        <v>215000</v>
      </c>
      <c r="P109" s="26" t="s">
        <v>184</v>
      </c>
      <c r="Q109" s="5" t="s">
        <v>226</v>
      </c>
      <c r="R109" s="11" t="s">
        <v>227</v>
      </c>
      <c r="S109" s="11" t="s">
        <v>134</v>
      </c>
      <c r="T109" s="11" t="s">
        <v>31</v>
      </c>
      <c r="U109" s="11" t="s">
        <v>32</v>
      </c>
      <c r="V109" s="11" t="s">
        <v>33</v>
      </c>
      <c r="W109" s="13">
        <v>1</v>
      </c>
      <c r="X109" s="32">
        <v>215000</v>
      </c>
      <c r="Y109" s="11" t="s">
        <v>34</v>
      </c>
      <c r="Z109" s="11" t="s">
        <v>86</v>
      </c>
      <c r="AA109" s="11" t="s">
        <v>36</v>
      </c>
      <c r="AB109" s="11" t="s">
        <v>37</v>
      </c>
      <c r="AC109" s="10">
        <v>82</v>
      </c>
      <c r="AE109" s="35">
        <v>5400000</v>
      </c>
    </row>
    <row r="110" spans="1:31" x14ac:dyDescent="0.35">
      <c r="A110" s="11">
        <v>109</v>
      </c>
      <c r="B110" s="20" t="s">
        <v>713</v>
      </c>
      <c r="C110" s="22">
        <v>2.9102063782169999E+18</v>
      </c>
      <c r="D110" s="12">
        <v>42755</v>
      </c>
      <c r="E110" s="11" t="s">
        <v>359</v>
      </c>
      <c r="F110" s="8">
        <f t="shared" si="5"/>
        <v>0</v>
      </c>
      <c r="G110" s="8">
        <f t="shared" si="6"/>
        <v>0</v>
      </c>
      <c r="H110" s="8">
        <f t="shared" si="7"/>
        <v>0</v>
      </c>
      <c r="I110" s="8">
        <f t="shared" si="8"/>
        <v>1</v>
      </c>
      <c r="J110" s="9">
        <f t="shared" si="9"/>
        <v>1</v>
      </c>
      <c r="K110" s="11" t="s">
        <v>82</v>
      </c>
      <c r="L110" s="11" t="s">
        <v>76</v>
      </c>
      <c r="M110" s="30">
        <v>100000.02</v>
      </c>
      <c r="N110" s="26" t="s">
        <v>264</v>
      </c>
      <c r="O110" s="11">
        <v>100000.02</v>
      </c>
      <c r="P110" s="26" t="s">
        <v>184</v>
      </c>
      <c r="Q110" s="5" t="s">
        <v>226</v>
      </c>
      <c r="R110" s="11" t="s">
        <v>227</v>
      </c>
      <c r="S110" s="11" t="s">
        <v>134</v>
      </c>
      <c r="T110" s="11" t="s">
        <v>31</v>
      </c>
      <c r="U110" s="11" t="s">
        <v>32</v>
      </c>
      <c r="V110" s="11" t="s">
        <v>33</v>
      </c>
      <c r="W110" s="13">
        <v>1</v>
      </c>
      <c r="X110" s="32">
        <v>100000.02</v>
      </c>
      <c r="Y110" s="11" t="s">
        <v>34</v>
      </c>
      <c r="Z110" s="11" t="s">
        <v>86</v>
      </c>
      <c r="AA110" s="11" t="s">
        <v>36</v>
      </c>
      <c r="AB110" s="11" t="s">
        <v>37</v>
      </c>
      <c r="AC110" s="10">
        <v>82</v>
      </c>
      <c r="AE110" s="35">
        <v>5450000</v>
      </c>
    </row>
    <row r="111" spans="1:31" x14ac:dyDescent="0.35">
      <c r="A111" s="11">
        <v>110</v>
      </c>
      <c r="B111" s="20" t="s">
        <v>713</v>
      </c>
      <c r="C111" s="22">
        <v>2.9102063782179999E+18</v>
      </c>
      <c r="D111" s="12">
        <v>43179</v>
      </c>
      <c r="E111" s="11" t="s">
        <v>224</v>
      </c>
      <c r="F111" s="8">
        <f t="shared" si="5"/>
        <v>0</v>
      </c>
      <c r="G111" s="8">
        <f t="shared" si="6"/>
        <v>0</v>
      </c>
      <c r="H111" s="8">
        <f t="shared" si="7"/>
        <v>0</v>
      </c>
      <c r="I111" s="8">
        <f t="shared" si="8"/>
        <v>1</v>
      </c>
      <c r="J111" s="9">
        <f t="shared" si="9"/>
        <v>1</v>
      </c>
      <c r="K111" s="11" t="s">
        <v>82</v>
      </c>
      <c r="L111" s="11" t="s">
        <v>76</v>
      </c>
      <c r="M111" s="30">
        <v>20000</v>
      </c>
      <c r="N111" s="26" t="s">
        <v>130</v>
      </c>
      <c r="O111" s="11">
        <v>200000</v>
      </c>
      <c r="P111" s="26" t="s">
        <v>225</v>
      </c>
      <c r="Q111" s="5" t="s">
        <v>226</v>
      </c>
      <c r="R111" s="11" t="s">
        <v>227</v>
      </c>
      <c r="S111" s="11" t="s">
        <v>134</v>
      </c>
      <c r="T111" s="11" t="s">
        <v>31</v>
      </c>
      <c r="U111" s="11" t="s">
        <v>32</v>
      </c>
      <c r="V111" s="11" t="s">
        <v>33</v>
      </c>
      <c r="W111" s="13">
        <v>1</v>
      </c>
      <c r="X111" s="32">
        <v>200000</v>
      </c>
      <c r="Y111" s="11" t="s">
        <v>34</v>
      </c>
      <c r="Z111" s="11" t="s">
        <v>86</v>
      </c>
      <c r="AA111" s="11" t="s">
        <v>36</v>
      </c>
      <c r="AB111" s="11" t="s">
        <v>37</v>
      </c>
      <c r="AC111" s="10">
        <v>82</v>
      </c>
      <c r="AE111" s="35">
        <v>5500000</v>
      </c>
    </row>
    <row r="112" spans="1:31" x14ac:dyDescent="0.35">
      <c r="A112" s="11">
        <v>111</v>
      </c>
      <c r="B112" s="20" t="s">
        <v>713</v>
      </c>
      <c r="C112" s="22">
        <v>2.9102064137159997E+18</v>
      </c>
      <c r="D112" s="12">
        <v>42605</v>
      </c>
      <c r="E112" s="11" t="s">
        <v>351</v>
      </c>
      <c r="F112" s="8">
        <f t="shared" si="5"/>
        <v>0</v>
      </c>
      <c r="G112" s="8">
        <f t="shared" si="6"/>
        <v>0</v>
      </c>
      <c r="H112" s="8">
        <f t="shared" si="7"/>
        <v>0</v>
      </c>
      <c r="I112" s="8">
        <f t="shared" si="8"/>
        <v>1</v>
      </c>
      <c r="J112" s="9">
        <f t="shared" si="9"/>
        <v>1</v>
      </c>
      <c r="K112" s="11" t="s">
        <v>82</v>
      </c>
      <c r="L112" s="11" t="s">
        <v>76</v>
      </c>
      <c r="M112" s="30">
        <v>200000</v>
      </c>
      <c r="N112" s="26" t="s">
        <v>264</v>
      </c>
      <c r="O112" s="11">
        <v>200000</v>
      </c>
      <c r="P112" s="26" t="s">
        <v>184</v>
      </c>
      <c r="Q112" s="5" t="s">
        <v>352</v>
      </c>
      <c r="R112" s="11" t="s">
        <v>353</v>
      </c>
      <c r="S112" s="11" t="s">
        <v>134</v>
      </c>
      <c r="T112" s="11" t="s">
        <v>121</v>
      </c>
      <c r="U112" s="11" t="s">
        <v>32</v>
      </c>
      <c r="V112" s="11" t="s">
        <v>33</v>
      </c>
      <c r="W112" s="13">
        <v>1</v>
      </c>
      <c r="X112" s="32">
        <v>200000</v>
      </c>
      <c r="Y112" s="11" t="s">
        <v>34</v>
      </c>
      <c r="Z112" s="11" t="s">
        <v>86</v>
      </c>
      <c r="AA112" s="11" t="s">
        <v>36</v>
      </c>
      <c r="AB112" s="11" t="s">
        <v>37</v>
      </c>
      <c r="AC112" s="10">
        <v>82</v>
      </c>
      <c r="AE112" s="35">
        <v>5550000</v>
      </c>
    </row>
    <row r="113" spans="1:31" x14ac:dyDescent="0.35">
      <c r="A113" s="11">
        <v>112</v>
      </c>
      <c r="B113" s="20" t="s">
        <v>713</v>
      </c>
      <c r="C113" s="22">
        <v>2.9102064137170002E+18</v>
      </c>
      <c r="D113" s="12">
        <v>42815</v>
      </c>
      <c r="E113" s="11" t="s">
        <v>351</v>
      </c>
      <c r="F113" s="8">
        <f t="shared" si="5"/>
        <v>0</v>
      </c>
      <c r="G113" s="8">
        <f t="shared" si="6"/>
        <v>0</v>
      </c>
      <c r="H113" s="8">
        <f t="shared" si="7"/>
        <v>0</v>
      </c>
      <c r="I113" s="8">
        <f t="shared" si="8"/>
        <v>1</v>
      </c>
      <c r="J113" s="9">
        <f t="shared" si="9"/>
        <v>1</v>
      </c>
      <c r="K113" s="11" t="s">
        <v>82</v>
      </c>
      <c r="L113" s="11" t="s">
        <v>76</v>
      </c>
      <c r="M113" s="30">
        <v>200000</v>
      </c>
      <c r="N113" s="26" t="s">
        <v>264</v>
      </c>
      <c r="O113" s="11">
        <v>200000</v>
      </c>
      <c r="P113" s="26" t="s">
        <v>184</v>
      </c>
      <c r="Q113" s="5" t="s">
        <v>352</v>
      </c>
      <c r="R113" s="11" t="s">
        <v>353</v>
      </c>
      <c r="S113" s="11" t="s">
        <v>134</v>
      </c>
      <c r="T113" s="11" t="s">
        <v>31</v>
      </c>
      <c r="U113" s="11" t="s">
        <v>32</v>
      </c>
      <c r="V113" s="11" t="s">
        <v>33</v>
      </c>
      <c r="W113" s="13">
        <v>1</v>
      </c>
      <c r="X113" s="32">
        <v>200000</v>
      </c>
      <c r="Y113" s="11" t="s">
        <v>34</v>
      </c>
      <c r="Z113" s="11" t="s">
        <v>86</v>
      </c>
      <c r="AA113" s="11" t="s">
        <v>36</v>
      </c>
      <c r="AB113" s="11" t="s">
        <v>37</v>
      </c>
      <c r="AC113" s="10">
        <v>82</v>
      </c>
      <c r="AE113" s="35">
        <v>5600000</v>
      </c>
    </row>
    <row r="114" spans="1:31" x14ac:dyDescent="0.35">
      <c r="A114" s="11">
        <v>113</v>
      </c>
      <c r="B114" s="20" t="s">
        <v>713</v>
      </c>
      <c r="C114" s="22">
        <v>2.910206438416E+18</v>
      </c>
      <c r="D114" s="12">
        <v>42555</v>
      </c>
      <c r="E114" s="11" t="s">
        <v>388</v>
      </c>
      <c r="F114" s="8">
        <f t="shared" si="5"/>
        <v>0</v>
      </c>
      <c r="G114" s="8">
        <f t="shared" si="6"/>
        <v>0</v>
      </c>
      <c r="H114" s="8">
        <f t="shared" si="7"/>
        <v>0</v>
      </c>
      <c r="I114" s="8">
        <f t="shared" si="8"/>
        <v>1</v>
      </c>
      <c r="J114" s="9">
        <f t="shared" si="9"/>
        <v>1</v>
      </c>
      <c r="K114" s="11" t="s">
        <v>142</v>
      </c>
      <c r="L114" s="11" t="s">
        <v>143</v>
      </c>
      <c r="M114" s="30">
        <v>1</v>
      </c>
      <c r="N114" s="26" t="s">
        <v>329</v>
      </c>
      <c r="O114" s="11">
        <v>117000</v>
      </c>
      <c r="P114" s="26" t="s">
        <v>389</v>
      </c>
      <c r="Q114" s="5" t="s">
        <v>390</v>
      </c>
      <c r="R114" s="11" t="s">
        <v>262</v>
      </c>
      <c r="S114" s="11" t="s">
        <v>134</v>
      </c>
      <c r="T114" s="11" t="s">
        <v>111</v>
      </c>
      <c r="U114" s="11" t="s">
        <v>32</v>
      </c>
      <c r="V114" s="11" t="s">
        <v>33</v>
      </c>
      <c r="W114" s="13">
        <v>1</v>
      </c>
      <c r="X114" s="32">
        <v>117000</v>
      </c>
      <c r="Y114" s="11" t="s">
        <v>34</v>
      </c>
      <c r="Z114" s="11" t="s">
        <v>86</v>
      </c>
      <c r="AA114" s="11" t="s">
        <v>36</v>
      </c>
      <c r="AB114" s="11" t="s">
        <v>37</v>
      </c>
      <c r="AC114" s="10">
        <v>82</v>
      </c>
      <c r="AE114" s="35">
        <v>5650000</v>
      </c>
    </row>
    <row r="115" spans="1:31" x14ac:dyDescent="0.35">
      <c r="A115" s="11">
        <v>114</v>
      </c>
      <c r="B115" s="20" t="s">
        <v>713</v>
      </c>
      <c r="C115" s="22">
        <v>2.9102064384169999E+18</v>
      </c>
      <c r="D115" s="12">
        <v>42828</v>
      </c>
      <c r="E115" s="11" t="s">
        <v>340</v>
      </c>
      <c r="F115" s="8">
        <f t="shared" si="5"/>
        <v>0</v>
      </c>
      <c r="G115" s="8">
        <f t="shared" si="6"/>
        <v>0</v>
      </c>
      <c r="H115" s="8">
        <f t="shared" si="7"/>
        <v>0</v>
      </c>
      <c r="I115" s="8">
        <f t="shared" si="8"/>
        <v>1</v>
      </c>
      <c r="J115" s="9">
        <f t="shared" si="9"/>
        <v>1</v>
      </c>
      <c r="K115" s="11" t="s">
        <v>82</v>
      </c>
      <c r="L115" s="11" t="s">
        <v>76</v>
      </c>
      <c r="M115" s="30">
        <v>199999.98</v>
      </c>
      <c r="N115" s="26" t="s">
        <v>264</v>
      </c>
      <c r="O115" s="11">
        <v>199999.98</v>
      </c>
      <c r="P115" s="26" t="s">
        <v>184</v>
      </c>
      <c r="Q115" s="5" t="s">
        <v>261</v>
      </c>
      <c r="R115" s="11" t="s">
        <v>262</v>
      </c>
      <c r="S115" s="11" t="s">
        <v>134</v>
      </c>
      <c r="T115" s="11" t="s">
        <v>111</v>
      </c>
      <c r="U115" s="11" t="s">
        <v>32</v>
      </c>
      <c r="V115" s="11" t="s">
        <v>33</v>
      </c>
      <c r="W115" s="13">
        <v>1</v>
      </c>
      <c r="X115" s="32">
        <v>199999.98</v>
      </c>
      <c r="Y115" s="11" t="s">
        <v>34</v>
      </c>
      <c r="Z115" s="11" t="s">
        <v>86</v>
      </c>
      <c r="AA115" s="11" t="s">
        <v>36</v>
      </c>
      <c r="AB115" s="11" t="s">
        <v>37</v>
      </c>
      <c r="AC115" s="10">
        <v>82</v>
      </c>
      <c r="AE115" s="35">
        <v>5700000</v>
      </c>
    </row>
    <row r="116" spans="1:31" x14ac:dyDescent="0.35">
      <c r="A116" s="11">
        <v>115</v>
      </c>
      <c r="B116" s="20" t="s">
        <v>713</v>
      </c>
      <c r="C116" s="22">
        <v>2.9102064384169999E+18</v>
      </c>
      <c r="D116" s="12">
        <v>43066</v>
      </c>
      <c r="E116" s="11" t="s">
        <v>76</v>
      </c>
      <c r="F116" s="8">
        <f t="shared" si="5"/>
        <v>0</v>
      </c>
      <c r="G116" s="8">
        <f t="shared" si="6"/>
        <v>0</v>
      </c>
      <c r="H116" s="8">
        <f t="shared" si="7"/>
        <v>0</v>
      </c>
      <c r="I116" s="8">
        <f t="shared" si="8"/>
        <v>1</v>
      </c>
      <c r="J116" s="9">
        <f t="shared" si="9"/>
        <v>1</v>
      </c>
      <c r="K116" s="11" t="s">
        <v>82</v>
      </c>
      <c r="L116" s="11" t="s">
        <v>76</v>
      </c>
      <c r="M116" s="30">
        <v>50000</v>
      </c>
      <c r="N116" s="26" t="s">
        <v>260</v>
      </c>
      <c r="O116" s="11">
        <v>200000</v>
      </c>
      <c r="P116" s="26" t="s">
        <v>247</v>
      </c>
      <c r="Q116" s="5" t="s">
        <v>261</v>
      </c>
      <c r="R116" s="11" t="s">
        <v>262</v>
      </c>
      <c r="S116" s="11" t="s">
        <v>134</v>
      </c>
      <c r="T116" s="11" t="s">
        <v>111</v>
      </c>
      <c r="U116" s="11" t="s">
        <v>32</v>
      </c>
      <c r="V116" s="11" t="s">
        <v>33</v>
      </c>
      <c r="W116" s="13">
        <v>1</v>
      </c>
      <c r="X116" s="32">
        <v>200000</v>
      </c>
      <c r="Y116" s="11" t="s">
        <v>34</v>
      </c>
      <c r="Z116" s="11" t="s">
        <v>86</v>
      </c>
      <c r="AA116" s="11" t="s">
        <v>36</v>
      </c>
      <c r="AB116" s="11" t="s">
        <v>37</v>
      </c>
      <c r="AC116" s="10">
        <v>82</v>
      </c>
      <c r="AE116" s="35">
        <v>5750000</v>
      </c>
    </row>
    <row r="117" spans="1:31" x14ac:dyDescent="0.35">
      <c r="A117" s="11">
        <v>116</v>
      </c>
      <c r="B117" s="20" t="s">
        <v>713</v>
      </c>
      <c r="C117" s="22">
        <v>2.9102064465159997E+18</v>
      </c>
      <c r="D117" s="12">
        <v>42542</v>
      </c>
      <c r="E117" s="11" t="s">
        <v>398</v>
      </c>
      <c r="F117" s="8">
        <f t="shared" si="5"/>
        <v>0</v>
      </c>
      <c r="G117" s="8">
        <f t="shared" si="6"/>
        <v>0</v>
      </c>
      <c r="H117" s="8">
        <f t="shared" si="7"/>
        <v>0</v>
      </c>
      <c r="I117" s="8">
        <f t="shared" si="8"/>
        <v>1</v>
      </c>
      <c r="J117" s="9">
        <f t="shared" si="9"/>
        <v>1</v>
      </c>
      <c r="K117" s="11" t="s">
        <v>82</v>
      </c>
      <c r="L117" s="11" t="s">
        <v>76</v>
      </c>
      <c r="M117" s="30">
        <v>35000</v>
      </c>
      <c r="N117" s="26" t="s">
        <v>266</v>
      </c>
      <c r="O117" s="11">
        <v>210000</v>
      </c>
      <c r="P117" s="26" t="s">
        <v>399</v>
      </c>
      <c r="Q117" s="5" t="s">
        <v>400</v>
      </c>
      <c r="R117" s="11" t="s">
        <v>401</v>
      </c>
      <c r="S117" s="11" t="s">
        <v>134</v>
      </c>
      <c r="T117" s="11" t="s">
        <v>111</v>
      </c>
      <c r="U117" s="11" t="s">
        <v>32</v>
      </c>
      <c r="V117" s="11" t="s">
        <v>33</v>
      </c>
      <c r="W117" s="13">
        <v>1</v>
      </c>
      <c r="X117" s="32">
        <v>210000</v>
      </c>
      <c r="Y117" s="11" t="s">
        <v>34</v>
      </c>
      <c r="Z117" s="11" t="s">
        <v>86</v>
      </c>
      <c r="AA117" s="11" t="s">
        <v>36</v>
      </c>
      <c r="AB117" s="11" t="s">
        <v>37</v>
      </c>
      <c r="AC117" s="10">
        <v>82</v>
      </c>
      <c r="AE117" s="35">
        <v>5800000</v>
      </c>
    </row>
    <row r="118" spans="1:31" x14ac:dyDescent="0.35">
      <c r="A118" s="11">
        <v>117</v>
      </c>
      <c r="B118" s="20" t="s">
        <v>713</v>
      </c>
      <c r="C118" s="22">
        <v>2.910301725016E+18</v>
      </c>
      <c r="D118" s="12">
        <v>42495</v>
      </c>
      <c r="E118" s="11" t="s">
        <v>426</v>
      </c>
      <c r="F118" s="8">
        <f t="shared" si="5"/>
        <v>0</v>
      </c>
      <c r="G118" s="8">
        <f t="shared" si="6"/>
        <v>1</v>
      </c>
      <c r="H118" s="8">
        <f t="shared" si="7"/>
        <v>0</v>
      </c>
      <c r="I118" s="8">
        <f t="shared" si="8"/>
        <v>1</v>
      </c>
      <c r="J118" s="9">
        <f t="shared" si="9"/>
        <v>2</v>
      </c>
      <c r="K118" s="11" t="s">
        <v>142</v>
      </c>
      <c r="L118" s="11" t="s">
        <v>143</v>
      </c>
      <c r="M118" s="30">
        <v>165000</v>
      </c>
      <c r="N118" s="26" t="s">
        <v>264</v>
      </c>
      <c r="O118" s="11">
        <v>165000</v>
      </c>
      <c r="P118" s="26" t="s">
        <v>184</v>
      </c>
      <c r="Q118" s="5" t="s">
        <v>212</v>
      </c>
      <c r="R118" s="11" t="s">
        <v>213</v>
      </c>
      <c r="S118" s="11" t="s">
        <v>153</v>
      </c>
      <c r="T118" s="11" t="s">
        <v>31</v>
      </c>
      <c r="U118" s="11" t="s">
        <v>32</v>
      </c>
      <c r="V118" s="11" t="s">
        <v>33</v>
      </c>
      <c r="W118" s="13">
        <v>1</v>
      </c>
      <c r="X118" s="32">
        <v>165000</v>
      </c>
      <c r="Y118" s="11" t="s">
        <v>34</v>
      </c>
      <c r="Z118" s="11" t="s">
        <v>86</v>
      </c>
      <c r="AA118" s="11" t="s">
        <v>36</v>
      </c>
      <c r="AB118" s="11" t="s">
        <v>37</v>
      </c>
      <c r="AC118" s="10">
        <v>82</v>
      </c>
      <c r="AE118" s="35">
        <v>5850000</v>
      </c>
    </row>
    <row r="119" spans="1:31" x14ac:dyDescent="0.35">
      <c r="A119" s="11">
        <v>118</v>
      </c>
      <c r="B119" s="20" t="s">
        <v>713</v>
      </c>
      <c r="C119" s="22">
        <v>2.9103017250169999E+18</v>
      </c>
      <c r="D119" s="12">
        <v>42829</v>
      </c>
      <c r="E119" s="11" t="s">
        <v>339</v>
      </c>
      <c r="F119" s="8">
        <f t="shared" si="5"/>
        <v>0</v>
      </c>
      <c r="G119" s="8">
        <f t="shared" si="6"/>
        <v>0</v>
      </c>
      <c r="H119" s="8">
        <f t="shared" si="7"/>
        <v>0</v>
      </c>
      <c r="I119" s="8">
        <f t="shared" si="8"/>
        <v>1</v>
      </c>
      <c r="J119" s="9">
        <f t="shared" si="9"/>
        <v>1</v>
      </c>
      <c r="K119" s="11" t="s">
        <v>82</v>
      </c>
      <c r="L119" s="11" t="s">
        <v>76</v>
      </c>
      <c r="M119" s="30">
        <v>24444.48</v>
      </c>
      <c r="N119" s="26" t="s">
        <v>26</v>
      </c>
      <c r="O119" s="11">
        <v>24444.48</v>
      </c>
      <c r="P119" s="26" t="s">
        <v>184</v>
      </c>
      <c r="Q119" s="5" t="s">
        <v>212</v>
      </c>
      <c r="R119" s="11" t="s">
        <v>213</v>
      </c>
      <c r="S119" s="11" t="s">
        <v>153</v>
      </c>
      <c r="T119" s="11" t="s">
        <v>31</v>
      </c>
      <c r="U119" s="11" t="s">
        <v>32</v>
      </c>
      <c r="V119" s="11" t="s">
        <v>33</v>
      </c>
      <c r="W119" s="13">
        <v>1</v>
      </c>
      <c r="X119" s="32">
        <v>220000</v>
      </c>
      <c r="Y119" s="11" t="s">
        <v>34</v>
      </c>
      <c r="Z119" s="11" t="s">
        <v>86</v>
      </c>
      <c r="AA119" s="11" t="s">
        <v>36</v>
      </c>
      <c r="AB119" s="11" t="s">
        <v>37</v>
      </c>
      <c r="AC119" s="10">
        <v>82</v>
      </c>
      <c r="AE119" s="35">
        <v>5900000</v>
      </c>
    </row>
    <row r="120" spans="1:31" x14ac:dyDescent="0.35">
      <c r="A120" s="11">
        <v>119</v>
      </c>
      <c r="B120" s="20" t="s">
        <v>713</v>
      </c>
      <c r="C120" s="22">
        <v>2.9103017250179999E+18</v>
      </c>
      <c r="D120" s="12">
        <v>43238</v>
      </c>
      <c r="E120" s="11" t="s">
        <v>211</v>
      </c>
      <c r="F120" s="8">
        <f t="shared" si="5"/>
        <v>0</v>
      </c>
      <c r="G120" s="8">
        <f t="shared" si="6"/>
        <v>0</v>
      </c>
      <c r="H120" s="8">
        <f t="shared" si="7"/>
        <v>0</v>
      </c>
      <c r="I120" s="8">
        <f t="shared" si="8"/>
        <v>1</v>
      </c>
      <c r="J120" s="9">
        <f t="shared" si="9"/>
        <v>1</v>
      </c>
      <c r="K120" s="11" t="s">
        <v>82</v>
      </c>
      <c r="L120" s="11" t="s">
        <v>76</v>
      </c>
      <c r="M120" s="30">
        <v>165000</v>
      </c>
      <c r="N120" s="26" t="s">
        <v>26</v>
      </c>
      <c r="O120" s="11">
        <v>165000</v>
      </c>
      <c r="P120" s="26" t="s">
        <v>184</v>
      </c>
      <c r="Q120" s="5" t="s">
        <v>212</v>
      </c>
      <c r="R120" s="11" t="s">
        <v>213</v>
      </c>
      <c r="S120" s="11" t="s">
        <v>153</v>
      </c>
      <c r="T120" s="11" t="s">
        <v>31</v>
      </c>
      <c r="U120" s="11" t="s">
        <v>32</v>
      </c>
      <c r="V120" s="11" t="s">
        <v>33</v>
      </c>
      <c r="W120" s="13">
        <v>1</v>
      </c>
      <c r="X120" s="32">
        <v>165000</v>
      </c>
      <c r="Y120" s="11" t="s">
        <v>34</v>
      </c>
      <c r="Z120" s="11" t="s">
        <v>86</v>
      </c>
      <c r="AA120" s="11" t="s">
        <v>36</v>
      </c>
      <c r="AB120" s="11" t="s">
        <v>37</v>
      </c>
      <c r="AC120" s="10">
        <v>82</v>
      </c>
      <c r="AE120" s="35">
        <v>5950000</v>
      </c>
    </row>
    <row r="121" spans="1:31" x14ac:dyDescent="0.35">
      <c r="A121" s="11">
        <v>120</v>
      </c>
      <c r="B121" s="20" t="s">
        <v>713</v>
      </c>
      <c r="C121" s="22">
        <v>2.910301767616E+18</v>
      </c>
      <c r="D121" s="12">
        <v>42551</v>
      </c>
      <c r="E121" s="11" t="s">
        <v>391</v>
      </c>
      <c r="F121" s="8">
        <f t="shared" si="5"/>
        <v>0</v>
      </c>
      <c r="G121" s="8">
        <f t="shared" si="6"/>
        <v>0</v>
      </c>
      <c r="H121" s="8">
        <f t="shared" si="7"/>
        <v>0</v>
      </c>
      <c r="I121" s="8">
        <f t="shared" si="8"/>
        <v>1</v>
      </c>
      <c r="J121" s="9">
        <f t="shared" si="9"/>
        <v>1</v>
      </c>
      <c r="K121" s="11" t="s">
        <v>82</v>
      </c>
      <c r="L121" s="11" t="s">
        <v>76</v>
      </c>
      <c r="M121" s="30">
        <v>150000</v>
      </c>
      <c r="N121" s="26" t="s">
        <v>329</v>
      </c>
      <c r="O121" s="11">
        <v>150000</v>
      </c>
      <c r="P121" s="26" t="s">
        <v>184</v>
      </c>
      <c r="Q121" s="5" t="s">
        <v>392</v>
      </c>
      <c r="R121" s="11" t="s">
        <v>393</v>
      </c>
      <c r="S121" s="11" t="s">
        <v>153</v>
      </c>
      <c r="T121" s="11" t="s">
        <v>31</v>
      </c>
      <c r="U121" s="11" t="s">
        <v>32</v>
      </c>
      <c r="V121" s="11" t="s">
        <v>33</v>
      </c>
      <c r="W121" s="13">
        <v>1</v>
      </c>
      <c r="X121" s="32">
        <v>150000</v>
      </c>
      <c r="Y121" s="11" t="s">
        <v>34</v>
      </c>
      <c r="Z121" s="11" t="s">
        <v>86</v>
      </c>
      <c r="AA121" s="11" t="s">
        <v>36</v>
      </c>
      <c r="AB121" s="11" t="s">
        <v>37</v>
      </c>
      <c r="AC121" s="10">
        <v>82</v>
      </c>
      <c r="AE121" s="35">
        <v>6000000</v>
      </c>
    </row>
    <row r="122" spans="1:31" x14ac:dyDescent="0.35">
      <c r="A122" s="11">
        <v>121</v>
      </c>
      <c r="B122" s="20" t="s">
        <v>713</v>
      </c>
      <c r="C122" s="22">
        <v>2.9103018895170002E+18</v>
      </c>
      <c r="D122" s="12">
        <v>42842</v>
      </c>
      <c r="E122" s="11" t="s">
        <v>327</v>
      </c>
      <c r="F122" s="8">
        <f t="shared" si="5"/>
        <v>0</v>
      </c>
      <c r="G122" s="8">
        <f t="shared" si="6"/>
        <v>0</v>
      </c>
      <c r="H122" s="8">
        <f t="shared" si="7"/>
        <v>0</v>
      </c>
      <c r="I122" s="8">
        <f t="shared" si="8"/>
        <v>1</v>
      </c>
      <c r="J122" s="9">
        <f t="shared" si="9"/>
        <v>1</v>
      </c>
      <c r="K122" s="11" t="s">
        <v>53</v>
      </c>
      <c r="L122" s="11" t="s">
        <v>52</v>
      </c>
      <c r="M122" s="30">
        <v>200000</v>
      </c>
      <c r="N122" s="26" t="s">
        <v>264</v>
      </c>
      <c r="O122" s="11">
        <v>200000</v>
      </c>
      <c r="P122" s="26" t="s">
        <v>184</v>
      </c>
      <c r="Q122" s="5" t="s">
        <v>151</v>
      </c>
      <c r="R122" s="11" t="s">
        <v>152</v>
      </c>
      <c r="S122" s="11" t="s">
        <v>153</v>
      </c>
      <c r="T122" s="11" t="s">
        <v>31</v>
      </c>
      <c r="U122" s="11" t="s">
        <v>32</v>
      </c>
      <c r="V122" s="11" t="s">
        <v>33</v>
      </c>
      <c r="W122" s="13">
        <v>1</v>
      </c>
      <c r="X122" s="32">
        <v>200000</v>
      </c>
      <c r="Y122" s="11" t="s">
        <v>34</v>
      </c>
      <c r="Z122" s="11" t="s">
        <v>86</v>
      </c>
      <c r="AA122" s="11" t="s">
        <v>36</v>
      </c>
      <c r="AB122" s="11" t="s">
        <v>37</v>
      </c>
      <c r="AC122" s="10">
        <v>82</v>
      </c>
      <c r="AE122" s="35">
        <v>6050000</v>
      </c>
    </row>
    <row r="123" spans="1:31" x14ac:dyDescent="0.35">
      <c r="A123" s="11">
        <v>122</v>
      </c>
      <c r="B123" s="20" t="s">
        <v>713</v>
      </c>
      <c r="C123" s="22">
        <v>2.9103018895180001E+18</v>
      </c>
      <c r="D123" s="12">
        <v>43157</v>
      </c>
      <c r="E123" s="11" t="s">
        <v>148</v>
      </c>
      <c r="F123" s="8">
        <f t="shared" si="5"/>
        <v>0</v>
      </c>
      <c r="G123" s="8">
        <f t="shared" si="6"/>
        <v>0</v>
      </c>
      <c r="H123" s="8">
        <f t="shared" si="7"/>
        <v>0</v>
      </c>
      <c r="I123" s="8">
        <f t="shared" si="8"/>
        <v>1</v>
      </c>
      <c r="J123" s="9">
        <f t="shared" si="9"/>
        <v>1</v>
      </c>
      <c r="K123" s="11" t="s">
        <v>149</v>
      </c>
      <c r="L123" s="11" t="s">
        <v>150</v>
      </c>
      <c r="M123" s="30">
        <v>200000</v>
      </c>
      <c r="N123" s="26" t="s">
        <v>26</v>
      </c>
      <c r="O123" s="11">
        <v>200000</v>
      </c>
      <c r="P123" s="26" t="s">
        <v>184</v>
      </c>
      <c r="Q123" s="5" t="s">
        <v>151</v>
      </c>
      <c r="R123" s="11" t="s">
        <v>152</v>
      </c>
      <c r="S123" s="11" t="s">
        <v>153</v>
      </c>
      <c r="T123" s="11" t="s">
        <v>31</v>
      </c>
      <c r="U123" s="11" t="s">
        <v>32</v>
      </c>
      <c r="V123" s="11" t="s">
        <v>33</v>
      </c>
      <c r="W123" s="13">
        <v>1</v>
      </c>
      <c r="X123" s="32">
        <v>200000</v>
      </c>
      <c r="Y123" s="11" t="s">
        <v>34</v>
      </c>
      <c r="Z123" s="11" t="s">
        <v>86</v>
      </c>
      <c r="AA123" s="11" t="s">
        <v>36</v>
      </c>
      <c r="AB123" s="11" t="s">
        <v>37</v>
      </c>
      <c r="AC123" s="10">
        <v>82</v>
      </c>
      <c r="AE123" s="35">
        <v>6100000</v>
      </c>
    </row>
    <row r="124" spans="1:31" x14ac:dyDescent="0.35">
      <c r="A124" s="11">
        <v>123</v>
      </c>
      <c r="B124" s="20" t="s">
        <v>713</v>
      </c>
      <c r="C124" s="22">
        <v>2.9103018895190001E+18</v>
      </c>
      <c r="D124" s="12">
        <v>43474</v>
      </c>
      <c r="E124" s="11" t="s">
        <v>148</v>
      </c>
      <c r="F124" s="8">
        <f t="shared" si="5"/>
        <v>0</v>
      </c>
      <c r="G124" s="8">
        <f t="shared" si="6"/>
        <v>0</v>
      </c>
      <c r="H124" s="8">
        <f t="shared" si="7"/>
        <v>0</v>
      </c>
      <c r="I124" s="8">
        <f t="shared" si="8"/>
        <v>1</v>
      </c>
      <c r="J124" s="9">
        <f t="shared" si="9"/>
        <v>1</v>
      </c>
      <c r="K124" s="11" t="s">
        <v>149</v>
      </c>
      <c r="L124" s="11" t="s">
        <v>150</v>
      </c>
      <c r="M124" s="30">
        <v>49999.98</v>
      </c>
      <c r="N124" s="26" t="s">
        <v>26</v>
      </c>
      <c r="O124" s="11">
        <v>49999.98</v>
      </c>
      <c r="P124" s="26" t="s">
        <v>27</v>
      </c>
      <c r="Q124" s="5" t="s">
        <v>151</v>
      </c>
      <c r="R124" s="11" t="s">
        <v>152</v>
      </c>
      <c r="S124" s="11" t="s">
        <v>153</v>
      </c>
      <c r="T124" s="11" t="s">
        <v>31</v>
      </c>
      <c r="U124" s="11" t="s">
        <v>32</v>
      </c>
      <c r="V124" s="11" t="s">
        <v>33</v>
      </c>
      <c r="W124" s="13">
        <v>1</v>
      </c>
      <c r="X124" s="32">
        <v>49999.98</v>
      </c>
      <c r="Y124" s="11" t="s">
        <v>34</v>
      </c>
      <c r="Z124" s="11" t="s">
        <v>86</v>
      </c>
      <c r="AA124" s="11" t="s">
        <v>36</v>
      </c>
      <c r="AB124" s="11" t="s">
        <v>37</v>
      </c>
      <c r="AC124" s="10">
        <v>82</v>
      </c>
      <c r="AE124" s="35">
        <v>6150000</v>
      </c>
    </row>
    <row r="125" spans="1:31" x14ac:dyDescent="0.35">
      <c r="A125" s="11">
        <v>124</v>
      </c>
      <c r="B125" s="20" t="s">
        <v>713</v>
      </c>
      <c r="C125" s="22">
        <v>2.9104003370179999E+18</v>
      </c>
      <c r="D125" s="12">
        <v>43124</v>
      </c>
      <c r="E125" s="11" t="s">
        <v>246</v>
      </c>
      <c r="F125" s="8">
        <f t="shared" si="5"/>
        <v>0</v>
      </c>
      <c r="G125" s="8">
        <f t="shared" si="6"/>
        <v>0</v>
      </c>
      <c r="H125" s="8">
        <f t="shared" si="7"/>
        <v>0</v>
      </c>
      <c r="I125" s="8">
        <f t="shared" si="8"/>
        <v>1</v>
      </c>
      <c r="J125" s="9">
        <f t="shared" si="9"/>
        <v>1</v>
      </c>
      <c r="K125" s="11" t="s">
        <v>64</v>
      </c>
      <c r="L125" s="11" t="s">
        <v>65</v>
      </c>
      <c r="M125" s="30">
        <v>50000</v>
      </c>
      <c r="N125" s="26" t="s">
        <v>26</v>
      </c>
      <c r="O125" s="11">
        <v>200000</v>
      </c>
      <c r="P125" s="26" t="s">
        <v>247</v>
      </c>
      <c r="Q125" s="5" t="s">
        <v>248</v>
      </c>
      <c r="R125" s="11" t="s">
        <v>249</v>
      </c>
      <c r="S125" s="11" t="s">
        <v>250</v>
      </c>
      <c r="T125" s="11" t="s">
        <v>31</v>
      </c>
      <c r="U125" s="11" t="s">
        <v>32</v>
      </c>
      <c r="V125" s="11" t="s">
        <v>33</v>
      </c>
      <c r="W125" s="13">
        <v>1</v>
      </c>
      <c r="X125" s="32">
        <v>200000</v>
      </c>
      <c r="Y125" s="11" t="s">
        <v>34</v>
      </c>
      <c r="Z125" s="11" t="s">
        <v>86</v>
      </c>
      <c r="AA125" s="11" t="s">
        <v>36</v>
      </c>
      <c r="AB125" s="11" t="s">
        <v>37</v>
      </c>
      <c r="AC125" s="10">
        <v>82</v>
      </c>
      <c r="AE125" s="35">
        <v>6200000</v>
      </c>
    </row>
    <row r="126" spans="1:31" x14ac:dyDescent="0.35">
      <c r="A126" s="11">
        <v>125</v>
      </c>
      <c r="B126" s="20" t="s">
        <v>713</v>
      </c>
      <c r="C126" s="22">
        <v>2.9105007105159997E+18</v>
      </c>
      <c r="D126" s="12">
        <v>42549</v>
      </c>
      <c r="E126" s="11" t="s">
        <v>394</v>
      </c>
      <c r="F126" s="8">
        <f t="shared" si="5"/>
        <v>0</v>
      </c>
      <c r="G126" s="8">
        <f t="shared" si="6"/>
        <v>0</v>
      </c>
      <c r="H126" s="8">
        <f t="shared" si="7"/>
        <v>0</v>
      </c>
      <c r="I126" s="8">
        <f t="shared" si="8"/>
        <v>1</v>
      </c>
      <c r="J126" s="9">
        <f t="shared" si="9"/>
        <v>1</v>
      </c>
      <c r="K126" s="11" t="s">
        <v>149</v>
      </c>
      <c r="L126" s="11" t="s">
        <v>150</v>
      </c>
      <c r="M126" s="30">
        <v>200000</v>
      </c>
      <c r="N126" s="26" t="s">
        <v>264</v>
      </c>
      <c r="O126" s="11">
        <v>200000</v>
      </c>
      <c r="P126" s="26" t="s">
        <v>184</v>
      </c>
      <c r="Q126" s="5" t="s">
        <v>275</v>
      </c>
      <c r="R126" s="11" t="s">
        <v>276</v>
      </c>
      <c r="S126" s="11" t="s">
        <v>277</v>
      </c>
      <c r="T126" s="11" t="s">
        <v>31</v>
      </c>
      <c r="U126" s="11" t="s">
        <v>32</v>
      </c>
      <c r="V126" s="11" t="s">
        <v>33</v>
      </c>
      <c r="W126" s="13">
        <v>1</v>
      </c>
      <c r="X126" s="32">
        <v>200000</v>
      </c>
      <c r="Y126" s="11" t="s">
        <v>34</v>
      </c>
      <c r="Z126" s="11" t="s">
        <v>86</v>
      </c>
      <c r="AA126" s="11" t="s">
        <v>36</v>
      </c>
      <c r="AB126" s="11" t="s">
        <v>37</v>
      </c>
      <c r="AC126" s="10">
        <v>82</v>
      </c>
      <c r="AE126" s="35">
        <v>6250000</v>
      </c>
    </row>
    <row r="127" spans="1:31" x14ac:dyDescent="0.35">
      <c r="A127" s="11">
        <v>126</v>
      </c>
      <c r="B127" s="20" t="s">
        <v>713</v>
      </c>
      <c r="C127" s="22">
        <v>2.9105007105170002E+18</v>
      </c>
      <c r="D127" s="12">
        <v>42984</v>
      </c>
      <c r="E127" s="11" t="s">
        <v>274</v>
      </c>
      <c r="F127" s="8">
        <f t="shared" si="5"/>
        <v>0</v>
      </c>
      <c r="G127" s="8">
        <f t="shared" si="6"/>
        <v>0</v>
      </c>
      <c r="H127" s="8">
        <f t="shared" si="7"/>
        <v>0</v>
      </c>
      <c r="I127" s="8">
        <f t="shared" si="8"/>
        <v>1</v>
      </c>
      <c r="J127" s="9">
        <f t="shared" si="9"/>
        <v>1</v>
      </c>
      <c r="K127" s="11" t="s">
        <v>269</v>
      </c>
      <c r="L127" s="11" t="s">
        <v>270</v>
      </c>
      <c r="M127" s="30">
        <v>102500</v>
      </c>
      <c r="N127" s="26" t="s">
        <v>264</v>
      </c>
      <c r="O127" s="11">
        <v>102500</v>
      </c>
      <c r="P127" s="26" t="s">
        <v>184</v>
      </c>
      <c r="Q127" s="5" t="s">
        <v>275</v>
      </c>
      <c r="R127" s="11" t="s">
        <v>276</v>
      </c>
      <c r="S127" s="11" t="s">
        <v>277</v>
      </c>
      <c r="T127" s="11" t="s">
        <v>31</v>
      </c>
      <c r="U127" s="11" t="s">
        <v>32</v>
      </c>
      <c r="V127" s="11" t="s">
        <v>33</v>
      </c>
      <c r="W127" s="13">
        <v>1</v>
      </c>
      <c r="X127" s="32">
        <v>102500</v>
      </c>
      <c r="Y127" s="11" t="s">
        <v>34</v>
      </c>
      <c r="Z127" s="11" t="s">
        <v>86</v>
      </c>
      <c r="AA127" s="11" t="s">
        <v>36</v>
      </c>
      <c r="AB127" s="11" t="s">
        <v>37</v>
      </c>
      <c r="AC127" s="10">
        <v>82</v>
      </c>
      <c r="AE127" s="35">
        <v>6300000</v>
      </c>
    </row>
    <row r="128" spans="1:31" x14ac:dyDescent="0.35">
      <c r="A128" s="11">
        <v>127</v>
      </c>
      <c r="B128" s="20" t="s">
        <v>713</v>
      </c>
      <c r="C128" s="22">
        <v>2.9106007002169999E+18</v>
      </c>
      <c r="D128" s="12">
        <v>42852</v>
      </c>
      <c r="E128" s="11" t="s">
        <v>52</v>
      </c>
      <c r="F128" s="8">
        <f t="shared" si="5"/>
        <v>0</v>
      </c>
      <c r="G128" s="8">
        <f t="shared" si="6"/>
        <v>0</v>
      </c>
      <c r="H128" s="8">
        <f t="shared" si="7"/>
        <v>0</v>
      </c>
      <c r="I128" s="8">
        <f t="shared" si="8"/>
        <v>1</v>
      </c>
      <c r="J128" s="9">
        <f t="shared" si="9"/>
        <v>1</v>
      </c>
      <c r="K128" s="11" t="s">
        <v>53</v>
      </c>
      <c r="L128" s="11" t="s">
        <v>52</v>
      </c>
      <c r="M128" s="30">
        <v>200000</v>
      </c>
      <c r="N128" s="26" t="s">
        <v>264</v>
      </c>
      <c r="O128" s="11">
        <v>200000</v>
      </c>
      <c r="P128" s="26" t="s">
        <v>184</v>
      </c>
      <c r="Q128" s="5" t="s">
        <v>311</v>
      </c>
      <c r="R128" s="11" t="s">
        <v>312</v>
      </c>
      <c r="S128" s="11" t="s">
        <v>313</v>
      </c>
      <c r="T128" s="11" t="s">
        <v>31</v>
      </c>
      <c r="U128" s="11" t="s">
        <v>32</v>
      </c>
      <c r="V128" s="11" t="s">
        <v>33</v>
      </c>
      <c r="W128" s="13">
        <v>1</v>
      </c>
      <c r="X128" s="32">
        <v>200000</v>
      </c>
      <c r="Y128" s="11" t="s">
        <v>34</v>
      </c>
      <c r="Z128" s="11" t="s">
        <v>86</v>
      </c>
      <c r="AA128" s="11" t="s">
        <v>36</v>
      </c>
      <c r="AB128" s="11" t="s">
        <v>37</v>
      </c>
      <c r="AC128" s="10">
        <v>82</v>
      </c>
      <c r="AE128" s="35">
        <v>6350000</v>
      </c>
    </row>
    <row r="129" spans="1:31" x14ac:dyDescent="0.35">
      <c r="A129" s="11">
        <v>128</v>
      </c>
      <c r="B129" s="20" t="s">
        <v>713</v>
      </c>
      <c r="C129" s="22">
        <v>2.910600806016E+18</v>
      </c>
      <c r="D129" s="12">
        <v>42549</v>
      </c>
      <c r="E129" s="11" t="s">
        <v>395</v>
      </c>
      <c r="F129" s="8">
        <f t="shared" si="5"/>
        <v>0</v>
      </c>
      <c r="G129" s="8">
        <f t="shared" si="6"/>
        <v>0</v>
      </c>
      <c r="H129" s="8">
        <f t="shared" si="7"/>
        <v>0</v>
      </c>
      <c r="I129" s="8">
        <f t="shared" si="8"/>
        <v>1</v>
      </c>
      <c r="J129" s="9">
        <f t="shared" si="9"/>
        <v>1</v>
      </c>
      <c r="K129" s="11" t="s">
        <v>82</v>
      </c>
      <c r="L129" s="11" t="s">
        <v>76</v>
      </c>
      <c r="M129" s="30">
        <v>199999.98</v>
      </c>
      <c r="N129" s="26" t="s">
        <v>264</v>
      </c>
      <c r="O129" s="11">
        <v>199999.98</v>
      </c>
      <c r="P129" s="26" t="s">
        <v>184</v>
      </c>
      <c r="Q129" s="5" t="s">
        <v>396</v>
      </c>
      <c r="R129" s="11" t="s">
        <v>397</v>
      </c>
      <c r="S129" s="11" t="s">
        <v>313</v>
      </c>
      <c r="T129" s="11" t="s">
        <v>31</v>
      </c>
      <c r="U129" s="11" t="s">
        <v>32</v>
      </c>
      <c r="V129" s="11" t="s">
        <v>33</v>
      </c>
      <c r="W129" s="13">
        <v>1</v>
      </c>
      <c r="X129" s="32">
        <v>199999.98</v>
      </c>
      <c r="Y129" s="11" t="s">
        <v>34</v>
      </c>
      <c r="Z129" s="11" t="s">
        <v>86</v>
      </c>
      <c r="AA129" s="11" t="s">
        <v>36</v>
      </c>
      <c r="AB129" s="11" t="s">
        <v>37</v>
      </c>
      <c r="AC129" s="10">
        <v>82</v>
      </c>
      <c r="AE129" s="35">
        <v>6400000</v>
      </c>
    </row>
    <row r="130" spans="1:31" x14ac:dyDescent="0.35">
      <c r="A130" s="11">
        <v>129</v>
      </c>
      <c r="B130" s="20" t="s">
        <v>713</v>
      </c>
      <c r="C130" s="22">
        <v>2.910700469216E+18</v>
      </c>
      <c r="D130" s="12">
        <v>42569</v>
      </c>
      <c r="E130" s="11" t="s">
        <v>285</v>
      </c>
      <c r="F130" s="8">
        <f t="shared" si="5"/>
        <v>0</v>
      </c>
      <c r="G130" s="8">
        <f t="shared" si="6"/>
        <v>0</v>
      </c>
      <c r="H130" s="8">
        <f t="shared" si="7"/>
        <v>0</v>
      </c>
      <c r="I130" s="8">
        <f t="shared" si="8"/>
        <v>1</v>
      </c>
      <c r="J130" s="9">
        <f t="shared" si="9"/>
        <v>1</v>
      </c>
      <c r="K130" s="11" t="s">
        <v>142</v>
      </c>
      <c r="L130" s="11" t="s">
        <v>143</v>
      </c>
      <c r="M130" s="30">
        <v>200000</v>
      </c>
      <c r="N130" s="26" t="s">
        <v>264</v>
      </c>
      <c r="O130" s="11">
        <v>200000</v>
      </c>
      <c r="P130" s="26" t="s">
        <v>184</v>
      </c>
      <c r="Q130" s="5" t="s">
        <v>382</v>
      </c>
      <c r="R130" s="11" t="s">
        <v>383</v>
      </c>
      <c r="S130" s="11" t="s">
        <v>384</v>
      </c>
      <c r="T130" s="11" t="s">
        <v>31</v>
      </c>
      <c r="U130" s="11" t="s">
        <v>32</v>
      </c>
      <c r="V130" s="11" t="s">
        <v>33</v>
      </c>
      <c r="W130" s="13">
        <v>1</v>
      </c>
      <c r="X130" s="32">
        <v>200000</v>
      </c>
      <c r="Y130" s="11" t="s">
        <v>34</v>
      </c>
      <c r="Z130" s="11" t="s">
        <v>86</v>
      </c>
      <c r="AA130" s="11" t="s">
        <v>36</v>
      </c>
      <c r="AB130" s="11" t="s">
        <v>37</v>
      </c>
      <c r="AC130" s="10">
        <v>82</v>
      </c>
      <c r="AE130" s="35">
        <v>6450000</v>
      </c>
    </row>
    <row r="131" spans="1:31" x14ac:dyDescent="0.35">
      <c r="A131" s="11">
        <v>130</v>
      </c>
      <c r="B131" s="20" t="s">
        <v>713</v>
      </c>
      <c r="C131" s="22">
        <v>2.9108103495170002E+18</v>
      </c>
      <c r="D131" s="12">
        <v>42865</v>
      </c>
      <c r="E131" s="11" t="s">
        <v>303</v>
      </c>
      <c r="F131" s="8">
        <f t="shared" ref="F131:F194" si="10">IF(OR(ISNUMBER(SEARCH("фонд",Q131)), ISNUMBER(SEARCH("ФОМС",Q131))), 1,0)</f>
        <v>0</v>
      </c>
      <c r="G131" s="8">
        <f t="shared" ref="G131:G194" si="11">IF(OR(ISNUMBER(SEARCH("проектиро",E131)), ISNUMBER(SEARCH("разработка",E131)),  ISNUMBER(SEARCH("приобрет",E131)),  ISNUMBER(SEARCH("установк",E131)), ISNUMBER(SEARCH("постав",E131)),  (ISNUMBER(SEARCH("создани",E131)))),1,0)</f>
        <v>0</v>
      </c>
      <c r="H131" s="8">
        <f t="shared" ref="H131:H194" si="12">IF(OR(ISNUMBER(SEARCH("развит",E131)), ISNUMBER(SEARCH("модифика",E131)), ISNUMBER(SEARCH("интегра",E131)),  ISNUMBER(SEARCH("внедрен",E131)), ISNUMBER(SEARCH("расшир",E131)), ISNUMBER(SEARCH("адаптац",E131)),ISNUMBER(SEARCH("настрой",E131)), ISNUMBER(SEARCH("подключ",E131)),   (ISNUMBER(SEARCH("модерниз",E131)))),1,0)</f>
        <v>0</v>
      </c>
      <c r="I131" s="8">
        <f t="shared" ref="I131:I194" si="13">IF(OR(ISNUMBER(SEARCH("сопрово",E131)), ISNUMBER(SEARCH("поддержк",E131)), ISNUMBER(SEARCH("эксплуат",E131)), ISNUMBER(SEARCH("обслужи",E131)), ISNUMBER(SEARCH("подготов",E131)), (ISNUMBER(SEARCH("обуче",E131)))),1,0)</f>
        <v>1</v>
      </c>
      <c r="J131" s="9">
        <f t="shared" ref="J131:J194" si="14">SUM(G131:I131)</f>
        <v>1</v>
      </c>
      <c r="K131" s="11" t="s">
        <v>53</v>
      </c>
      <c r="L131" s="11" t="s">
        <v>52</v>
      </c>
      <c r="M131" s="30">
        <v>150000</v>
      </c>
      <c r="N131" s="26" t="s">
        <v>264</v>
      </c>
      <c r="O131" s="11">
        <v>150000</v>
      </c>
      <c r="P131" s="26" t="s">
        <v>184</v>
      </c>
      <c r="Q131" s="5" t="s">
        <v>304</v>
      </c>
      <c r="R131" s="11" t="s">
        <v>305</v>
      </c>
      <c r="S131" s="11" t="s">
        <v>302</v>
      </c>
      <c r="T131" s="11" t="s">
        <v>121</v>
      </c>
      <c r="U131" s="11" t="s">
        <v>32</v>
      </c>
      <c r="V131" s="11" t="s">
        <v>33</v>
      </c>
      <c r="W131" s="13">
        <v>1</v>
      </c>
      <c r="X131" s="32">
        <v>150000</v>
      </c>
      <c r="Y131" s="11" t="s">
        <v>34</v>
      </c>
      <c r="Z131" s="11" t="s">
        <v>86</v>
      </c>
      <c r="AA131" s="11" t="s">
        <v>36</v>
      </c>
      <c r="AB131" s="11" t="s">
        <v>37</v>
      </c>
      <c r="AC131" s="10">
        <v>82</v>
      </c>
      <c r="AE131" s="35">
        <v>6500000</v>
      </c>
    </row>
    <row r="132" spans="1:31" x14ac:dyDescent="0.35">
      <c r="A132" s="11">
        <v>131</v>
      </c>
      <c r="B132" s="20" t="s">
        <v>713</v>
      </c>
      <c r="C132" s="22">
        <v>2.9108116840169999E+18</v>
      </c>
      <c r="D132" s="12">
        <v>42866</v>
      </c>
      <c r="E132" s="11" t="s">
        <v>299</v>
      </c>
      <c r="F132" s="8">
        <f t="shared" si="10"/>
        <v>0</v>
      </c>
      <c r="G132" s="8">
        <f t="shared" si="11"/>
        <v>0</v>
      </c>
      <c r="H132" s="8">
        <f t="shared" si="12"/>
        <v>0</v>
      </c>
      <c r="I132" s="8">
        <f t="shared" si="13"/>
        <v>1</v>
      </c>
      <c r="J132" s="9">
        <f t="shared" si="14"/>
        <v>1</v>
      </c>
      <c r="K132" s="11" t="s">
        <v>82</v>
      </c>
      <c r="L132" s="11" t="s">
        <v>76</v>
      </c>
      <c r="M132" s="30">
        <v>100000</v>
      </c>
      <c r="N132" s="26" t="s">
        <v>264</v>
      </c>
      <c r="O132" s="11">
        <v>100000</v>
      </c>
      <c r="P132" s="26" t="s">
        <v>184</v>
      </c>
      <c r="Q132" s="5" t="s">
        <v>300</v>
      </c>
      <c r="R132" s="11" t="s">
        <v>301</v>
      </c>
      <c r="S132" s="11" t="s">
        <v>302</v>
      </c>
      <c r="T132" s="11" t="s">
        <v>31</v>
      </c>
      <c r="U132" s="11" t="s">
        <v>32</v>
      </c>
      <c r="V132" s="11" t="s">
        <v>33</v>
      </c>
      <c r="W132" s="13">
        <v>1</v>
      </c>
      <c r="X132" s="32">
        <v>100000</v>
      </c>
      <c r="Y132" s="11" t="s">
        <v>34</v>
      </c>
      <c r="Z132" s="11" t="s">
        <v>86</v>
      </c>
      <c r="AA132" s="11" t="s">
        <v>36</v>
      </c>
      <c r="AB132" s="11" t="s">
        <v>37</v>
      </c>
      <c r="AC132" s="10">
        <v>82</v>
      </c>
      <c r="AE132" s="35">
        <v>6550000</v>
      </c>
    </row>
    <row r="133" spans="1:31" x14ac:dyDescent="0.35">
      <c r="A133" s="11">
        <v>132</v>
      </c>
      <c r="B133" s="20" t="s">
        <v>713</v>
      </c>
      <c r="C133" s="22">
        <v>2.9109008212169999E+18</v>
      </c>
      <c r="D133" s="12">
        <v>42822</v>
      </c>
      <c r="E133" s="11" t="s">
        <v>341</v>
      </c>
      <c r="F133" s="8">
        <f t="shared" si="10"/>
        <v>0</v>
      </c>
      <c r="G133" s="8">
        <f t="shared" si="11"/>
        <v>0</v>
      </c>
      <c r="H133" s="8">
        <f t="shared" si="12"/>
        <v>0</v>
      </c>
      <c r="I133" s="8">
        <f t="shared" si="13"/>
        <v>1</v>
      </c>
      <c r="J133" s="9">
        <f t="shared" si="14"/>
        <v>1</v>
      </c>
      <c r="K133" s="11" t="s">
        <v>142</v>
      </c>
      <c r="L133" s="11" t="s">
        <v>143</v>
      </c>
      <c r="M133" s="30">
        <v>210000</v>
      </c>
      <c r="N133" s="26" t="s">
        <v>26</v>
      </c>
      <c r="O133" s="11">
        <v>210000</v>
      </c>
      <c r="P133" s="26" t="s">
        <v>184</v>
      </c>
      <c r="Q133" s="5" t="s">
        <v>342</v>
      </c>
      <c r="R133" s="11" t="s">
        <v>343</v>
      </c>
      <c r="S133" s="11" t="s">
        <v>338</v>
      </c>
      <c r="T133" s="11" t="s">
        <v>31</v>
      </c>
      <c r="U133" s="11" t="s">
        <v>32</v>
      </c>
      <c r="V133" s="11" t="s">
        <v>33</v>
      </c>
      <c r="W133" s="13">
        <v>1</v>
      </c>
      <c r="X133" s="32">
        <v>210000</v>
      </c>
      <c r="Y133" s="11" t="s">
        <v>34</v>
      </c>
      <c r="Z133" s="11" t="s">
        <v>86</v>
      </c>
      <c r="AA133" s="11" t="s">
        <v>36</v>
      </c>
      <c r="AB133" s="11" t="s">
        <v>37</v>
      </c>
      <c r="AC133" s="10">
        <v>82</v>
      </c>
      <c r="AE133" s="35">
        <v>6600000</v>
      </c>
    </row>
    <row r="134" spans="1:31" x14ac:dyDescent="0.35">
      <c r="A134" s="11">
        <v>133</v>
      </c>
      <c r="B134" s="20" t="s">
        <v>713</v>
      </c>
      <c r="C134" s="22">
        <v>2.9109008798169999E+18</v>
      </c>
      <c r="D134" s="12">
        <v>42831</v>
      </c>
      <c r="E134" s="11" t="s">
        <v>334</v>
      </c>
      <c r="F134" s="8">
        <f t="shared" si="10"/>
        <v>0</v>
      </c>
      <c r="G134" s="8">
        <f t="shared" si="11"/>
        <v>0</v>
      </c>
      <c r="H134" s="8">
        <f t="shared" si="12"/>
        <v>0</v>
      </c>
      <c r="I134" s="8">
        <f t="shared" si="13"/>
        <v>1</v>
      </c>
      <c r="J134" s="9">
        <f t="shared" si="14"/>
        <v>1</v>
      </c>
      <c r="K134" s="11" t="s">
        <v>149</v>
      </c>
      <c r="L134" s="11" t="s">
        <v>150</v>
      </c>
      <c r="M134" s="30">
        <v>16625</v>
      </c>
      <c r="N134" s="26" t="s">
        <v>264</v>
      </c>
      <c r="O134" s="11">
        <v>149625</v>
      </c>
      <c r="P134" s="26" t="s">
        <v>335</v>
      </c>
      <c r="Q134" s="5" t="s">
        <v>336</v>
      </c>
      <c r="R134" s="11" t="s">
        <v>337</v>
      </c>
      <c r="S134" s="11" t="s">
        <v>338</v>
      </c>
      <c r="T134" s="11" t="s">
        <v>31</v>
      </c>
      <c r="U134" s="11" t="s">
        <v>32</v>
      </c>
      <c r="V134" s="11" t="s">
        <v>33</v>
      </c>
      <c r="W134" s="13">
        <v>1</v>
      </c>
      <c r="X134" s="32">
        <v>149625</v>
      </c>
      <c r="Y134" s="11" t="s">
        <v>34</v>
      </c>
      <c r="Z134" s="11" t="s">
        <v>86</v>
      </c>
      <c r="AA134" s="11" t="s">
        <v>36</v>
      </c>
      <c r="AB134" s="11" t="s">
        <v>37</v>
      </c>
      <c r="AC134" s="10">
        <v>82</v>
      </c>
      <c r="AE134" s="35">
        <v>6650000</v>
      </c>
    </row>
    <row r="135" spans="1:31" x14ac:dyDescent="0.35">
      <c r="A135" s="11">
        <v>134</v>
      </c>
      <c r="B135" s="20" t="s">
        <v>713</v>
      </c>
      <c r="C135" s="22">
        <v>2.911008693816E+18</v>
      </c>
      <c r="D135" s="12">
        <v>42562</v>
      </c>
      <c r="E135" s="11" t="s">
        <v>385</v>
      </c>
      <c r="F135" s="8">
        <f t="shared" si="10"/>
        <v>0</v>
      </c>
      <c r="G135" s="8">
        <f t="shared" si="11"/>
        <v>0</v>
      </c>
      <c r="H135" s="8">
        <f t="shared" si="12"/>
        <v>0</v>
      </c>
      <c r="I135" s="8">
        <f t="shared" si="13"/>
        <v>0</v>
      </c>
      <c r="J135" s="9">
        <f t="shared" si="14"/>
        <v>0</v>
      </c>
      <c r="K135" s="11" t="s">
        <v>346</v>
      </c>
      <c r="L135" s="11" t="s">
        <v>347</v>
      </c>
      <c r="M135" s="30">
        <v>200000</v>
      </c>
      <c r="N135" s="26" t="s">
        <v>264</v>
      </c>
      <c r="O135" s="11">
        <v>200000</v>
      </c>
      <c r="P135" s="26" t="s">
        <v>184</v>
      </c>
      <c r="Q135" s="5" t="s">
        <v>386</v>
      </c>
      <c r="R135" s="11" t="s">
        <v>387</v>
      </c>
      <c r="S135" s="11" t="s">
        <v>85</v>
      </c>
      <c r="T135" s="11" t="s">
        <v>31</v>
      </c>
      <c r="U135" s="11" t="s">
        <v>32</v>
      </c>
      <c r="V135" s="11" t="s">
        <v>33</v>
      </c>
      <c r="W135" s="13">
        <v>1</v>
      </c>
      <c r="X135" s="32">
        <v>200000</v>
      </c>
      <c r="Y135" s="11" t="s">
        <v>34</v>
      </c>
      <c r="Z135" s="11" t="s">
        <v>86</v>
      </c>
      <c r="AA135" s="11" t="s">
        <v>36</v>
      </c>
      <c r="AB135" s="11" t="s">
        <v>37</v>
      </c>
      <c r="AC135" s="10">
        <v>82</v>
      </c>
      <c r="AE135" s="35">
        <v>6700000</v>
      </c>
    </row>
    <row r="136" spans="1:31" x14ac:dyDescent="0.35">
      <c r="A136" s="11">
        <v>135</v>
      </c>
      <c r="B136" s="20" t="s">
        <v>713</v>
      </c>
      <c r="C136" s="22">
        <v>2.9110089047180001E+18</v>
      </c>
      <c r="D136" s="12">
        <v>43182</v>
      </c>
      <c r="E136" s="11" t="s">
        <v>220</v>
      </c>
      <c r="F136" s="8">
        <f t="shared" si="10"/>
        <v>0</v>
      </c>
      <c r="G136" s="8">
        <f t="shared" si="11"/>
        <v>0</v>
      </c>
      <c r="H136" s="8">
        <f t="shared" si="12"/>
        <v>0</v>
      </c>
      <c r="I136" s="8">
        <f t="shared" si="13"/>
        <v>1</v>
      </c>
      <c r="J136" s="9">
        <f t="shared" si="14"/>
        <v>1</v>
      </c>
      <c r="K136" s="11" t="s">
        <v>53</v>
      </c>
      <c r="L136" s="11" t="s">
        <v>52</v>
      </c>
      <c r="M136" s="30">
        <v>83333.33</v>
      </c>
      <c r="N136" s="26" t="s">
        <v>26</v>
      </c>
      <c r="O136" s="11">
        <v>249999.99</v>
      </c>
      <c r="P136" s="26" t="s">
        <v>221</v>
      </c>
      <c r="Q136" s="5" t="s">
        <v>222</v>
      </c>
      <c r="R136" s="11" t="s">
        <v>223</v>
      </c>
      <c r="S136" s="11" t="s">
        <v>85</v>
      </c>
      <c r="T136" s="11" t="s">
        <v>31</v>
      </c>
      <c r="U136" s="11" t="s">
        <v>32</v>
      </c>
      <c r="V136" s="11" t="s">
        <v>33</v>
      </c>
      <c r="W136" s="13">
        <v>1</v>
      </c>
      <c r="X136" s="32">
        <v>249999.99</v>
      </c>
      <c r="Y136" s="11" t="s">
        <v>34</v>
      </c>
      <c r="Z136" s="11" t="s">
        <v>86</v>
      </c>
      <c r="AA136" s="11" t="s">
        <v>36</v>
      </c>
      <c r="AB136" s="11" t="s">
        <v>37</v>
      </c>
      <c r="AC136" s="10">
        <v>82</v>
      </c>
      <c r="AE136" s="35">
        <v>6750000</v>
      </c>
    </row>
    <row r="137" spans="1:31" x14ac:dyDescent="0.35">
      <c r="A137" s="11">
        <v>136</v>
      </c>
      <c r="B137" s="20" t="s">
        <v>713</v>
      </c>
      <c r="C137" s="22">
        <v>2.911008938216E+18</v>
      </c>
      <c r="D137" s="12">
        <v>42514</v>
      </c>
      <c r="E137" s="11" t="s">
        <v>414</v>
      </c>
      <c r="F137" s="8">
        <f t="shared" si="10"/>
        <v>0</v>
      </c>
      <c r="G137" s="8">
        <f t="shared" si="11"/>
        <v>1</v>
      </c>
      <c r="H137" s="8">
        <f t="shared" si="12"/>
        <v>0</v>
      </c>
      <c r="I137" s="8">
        <f t="shared" si="13"/>
        <v>0</v>
      </c>
      <c r="J137" s="9">
        <f t="shared" si="14"/>
        <v>1</v>
      </c>
      <c r="K137" s="11" t="s">
        <v>82</v>
      </c>
      <c r="L137" s="11" t="s">
        <v>76</v>
      </c>
      <c r="M137" s="30">
        <v>210000</v>
      </c>
      <c r="N137" s="26" t="s">
        <v>329</v>
      </c>
      <c r="O137" s="11">
        <v>210000</v>
      </c>
      <c r="P137" s="26" t="s">
        <v>184</v>
      </c>
      <c r="Q137" s="5" t="s">
        <v>415</v>
      </c>
      <c r="R137" s="11" t="s">
        <v>84</v>
      </c>
      <c r="S137" s="11" t="s">
        <v>85</v>
      </c>
      <c r="T137" s="11" t="s">
        <v>31</v>
      </c>
      <c r="U137" s="11" t="s">
        <v>32</v>
      </c>
      <c r="V137" s="11" t="s">
        <v>33</v>
      </c>
      <c r="W137" s="13">
        <v>1</v>
      </c>
      <c r="X137" s="32">
        <v>210000</v>
      </c>
      <c r="Y137" s="11" t="s">
        <v>34</v>
      </c>
      <c r="Z137" s="11" t="s">
        <v>86</v>
      </c>
      <c r="AA137" s="11" t="s">
        <v>36</v>
      </c>
      <c r="AB137" s="11" t="s">
        <v>37</v>
      </c>
      <c r="AC137" s="10">
        <v>82</v>
      </c>
    </row>
    <row r="138" spans="1:31" x14ac:dyDescent="0.35">
      <c r="A138" s="11">
        <v>137</v>
      </c>
      <c r="B138" s="20" t="s">
        <v>713</v>
      </c>
      <c r="C138" s="22">
        <v>2.9110089382169999E+18</v>
      </c>
      <c r="D138" s="12">
        <v>42835</v>
      </c>
      <c r="E138" s="11" t="s">
        <v>333</v>
      </c>
      <c r="F138" s="8">
        <f t="shared" si="10"/>
        <v>0</v>
      </c>
      <c r="G138" s="8">
        <f t="shared" si="11"/>
        <v>0</v>
      </c>
      <c r="H138" s="8">
        <f t="shared" si="12"/>
        <v>0</v>
      </c>
      <c r="I138" s="8">
        <f t="shared" si="13"/>
        <v>1</v>
      </c>
      <c r="J138" s="9">
        <f t="shared" si="14"/>
        <v>1</v>
      </c>
      <c r="K138" s="11" t="s">
        <v>82</v>
      </c>
      <c r="L138" s="11" t="s">
        <v>76</v>
      </c>
      <c r="M138" s="30">
        <v>200000</v>
      </c>
      <c r="N138" s="26" t="s">
        <v>264</v>
      </c>
      <c r="O138" s="11">
        <v>200000</v>
      </c>
      <c r="P138" s="26" t="s">
        <v>184</v>
      </c>
      <c r="Q138" s="5" t="s">
        <v>83</v>
      </c>
      <c r="R138" s="11" t="s">
        <v>84</v>
      </c>
      <c r="S138" s="11" t="s">
        <v>85</v>
      </c>
      <c r="T138" s="11" t="s">
        <v>31</v>
      </c>
      <c r="U138" s="11" t="s">
        <v>32</v>
      </c>
      <c r="V138" s="11" t="s">
        <v>33</v>
      </c>
      <c r="W138" s="13">
        <v>1</v>
      </c>
      <c r="X138" s="32">
        <v>200000</v>
      </c>
      <c r="Y138" s="11" t="s">
        <v>34</v>
      </c>
      <c r="Z138" s="11" t="s">
        <v>86</v>
      </c>
      <c r="AA138" s="11" t="s">
        <v>36</v>
      </c>
      <c r="AB138" s="11" t="s">
        <v>37</v>
      </c>
      <c r="AC138" s="10">
        <v>82</v>
      </c>
    </row>
    <row r="139" spans="1:31" x14ac:dyDescent="0.35">
      <c r="A139" s="11">
        <v>138</v>
      </c>
      <c r="B139" s="20" t="s">
        <v>713</v>
      </c>
      <c r="C139" s="22">
        <v>2.9110089382179999E+18</v>
      </c>
      <c r="D139" s="12">
        <v>43157</v>
      </c>
      <c r="E139" s="11" t="s">
        <v>240</v>
      </c>
      <c r="F139" s="8">
        <f t="shared" si="10"/>
        <v>0</v>
      </c>
      <c r="G139" s="8">
        <f t="shared" si="11"/>
        <v>0</v>
      </c>
      <c r="H139" s="8">
        <f t="shared" si="12"/>
        <v>0</v>
      </c>
      <c r="I139" s="8">
        <f t="shared" si="13"/>
        <v>1</v>
      </c>
      <c r="J139" s="9">
        <f t="shared" si="14"/>
        <v>1</v>
      </c>
      <c r="K139" s="11" t="s">
        <v>53</v>
      </c>
      <c r="L139" s="11" t="s">
        <v>52</v>
      </c>
      <c r="M139" s="30">
        <v>200000</v>
      </c>
      <c r="N139" s="26" t="s">
        <v>26</v>
      </c>
      <c r="O139" s="11">
        <v>200000</v>
      </c>
      <c r="P139" s="26" t="s">
        <v>184</v>
      </c>
      <c r="Q139" s="5" t="s">
        <v>83</v>
      </c>
      <c r="R139" s="11" t="s">
        <v>84</v>
      </c>
      <c r="S139" s="11" t="s">
        <v>85</v>
      </c>
      <c r="T139" s="11" t="s">
        <v>31</v>
      </c>
      <c r="U139" s="11" t="s">
        <v>32</v>
      </c>
      <c r="V139" s="11" t="s">
        <v>33</v>
      </c>
      <c r="W139" s="13">
        <v>1</v>
      </c>
      <c r="X139" s="32">
        <v>200000</v>
      </c>
      <c r="Y139" s="11" t="s">
        <v>34</v>
      </c>
      <c r="Z139" s="11" t="s">
        <v>86</v>
      </c>
      <c r="AA139" s="11" t="s">
        <v>36</v>
      </c>
      <c r="AB139" s="11" t="s">
        <v>37</v>
      </c>
      <c r="AC139" s="10">
        <v>82</v>
      </c>
    </row>
    <row r="140" spans="1:31" x14ac:dyDescent="0.35">
      <c r="A140" s="11">
        <v>139</v>
      </c>
      <c r="B140" s="20" t="s">
        <v>713</v>
      </c>
      <c r="C140" s="22">
        <v>2.9110089382189998E+18</v>
      </c>
      <c r="D140" s="12">
        <v>43641</v>
      </c>
      <c r="E140" s="11" t="s">
        <v>81</v>
      </c>
      <c r="F140" s="8">
        <f t="shared" si="10"/>
        <v>0</v>
      </c>
      <c r="G140" s="8">
        <f t="shared" si="11"/>
        <v>0</v>
      </c>
      <c r="H140" s="8">
        <f t="shared" si="12"/>
        <v>0</v>
      </c>
      <c r="I140" s="8">
        <f t="shared" si="13"/>
        <v>1</v>
      </c>
      <c r="J140" s="9">
        <f t="shared" si="14"/>
        <v>1</v>
      </c>
      <c r="K140" s="11" t="s">
        <v>82</v>
      </c>
      <c r="L140" s="11" t="s">
        <v>76</v>
      </c>
      <c r="M140" s="30">
        <v>128331</v>
      </c>
      <c r="N140" s="26" t="s">
        <v>26</v>
      </c>
      <c r="O140" s="11">
        <v>128331</v>
      </c>
      <c r="P140" s="26" t="s">
        <v>27</v>
      </c>
      <c r="Q140" s="5" t="s">
        <v>83</v>
      </c>
      <c r="R140" s="11" t="s">
        <v>84</v>
      </c>
      <c r="S140" s="11" t="s">
        <v>85</v>
      </c>
      <c r="T140" s="11" t="s">
        <v>31</v>
      </c>
      <c r="U140" s="11" t="s">
        <v>32</v>
      </c>
      <c r="V140" s="11" t="s">
        <v>33</v>
      </c>
      <c r="W140" s="13">
        <v>1</v>
      </c>
      <c r="X140" s="32">
        <v>128331</v>
      </c>
      <c r="Y140" s="11" t="s">
        <v>34</v>
      </c>
      <c r="Z140" s="11" t="s">
        <v>86</v>
      </c>
      <c r="AA140" s="11" t="s">
        <v>36</v>
      </c>
      <c r="AB140" s="11" t="s">
        <v>37</v>
      </c>
      <c r="AC140" s="10">
        <v>82</v>
      </c>
    </row>
    <row r="141" spans="1:31" x14ac:dyDescent="0.35">
      <c r="A141" s="11">
        <v>140</v>
      </c>
      <c r="B141" s="20" t="s">
        <v>713</v>
      </c>
      <c r="C141" s="22">
        <v>2.9111008555160003E+18</v>
      </c>
      <c r="D141" s="12">
        <v>42513</v>
      </c>
      <c r="E141" s="11" t="s">
        <v>419</v>
      </c>
      <c r="F141" s="8">
        <f t="shared" si="10"/>
        <v>0</v>
      </c>
      <c r="G141" s="8">
        <f t="shared" si="11"/>
        <v>0</v>
      </c>
      <c r="H141" s="8">
        <f t="shared" si="12"/>
        <v>0</v>
      </c>
      <c r="I141" s="8">
        <f t="shared" si="13"/>
        <v>0</v>
      </c>
      <c r="J141" s="9">
        <f t="shared" si="14"/>
        <v>0</v>
      </c>
      <c r="K141" s="11" t="s">
        <v>53</v>
      </c>
      <c r="L141" s="11" t="s">
        <v>52</v>
      </c>
      <c r="M141" s="30">
        <v>210000</v>
      </c>
      <c r="N141" s="26" t="s">
        <v>264</v>
      </c>
      <c r="O141" s="11">
        <v>210000</v>
      </c>
      <c r="P141" s="26" t="s">
        <v>184</v>
      </c>
      <c r="Q141" s="5" t="s">
        <v>297</v>
      </c>
      <c r="R141" s="11" t="s">
        <v>298</v>
      </c>
      <c r="S141" s="11" t="s">
        <v>273</v>
      </c>
      <c r="T141" s="11" t="s">
        <v>31</v>
      </c>
      <c r="U141" s="11" t="s">
        <v>32</v>
      </c>
      <c r="V141" s="11" t="s">
        <v>33</v>
      </c>
      <c r="W141" s="13">
        <v>1</v>
      </c>
      <c r="X141" s="32">
        <v>210000</v>
      </c>
      <c r="Y141" s="11" t="s">
        <v>34</v>
      </c>
      <c r="Z141" s="11" t="s">
        <v>86</v>
      </c>
      <c r="AA141" s="11" t="s">
        <v>36</v>
      </c>
      <c r="AB141" s="11" t="s">
        <v>37</v>
      </c>
      <c r="AC141" s="10">
        <v>82</v>
      </c>
    </row>
    <row r="142" spans="1:31" x14ac:dyDescent="0.35">
      <c r="A142" s="11">
        <v>141</v>
      </c>
      <c r="B142" s="20" t="s">
        <v>713</v>
      </c>
      <c r="C142" s="22">
        <v>2.9111008555170002E+18</v>
      </c>
      <c r="D142" s="12">
        <v>42877</v>
      </c>
      <c r="E142" s="11" t="s">
        <v>296</v>
      </c>
      <c r="F142" s="8">
        <f t="shared" si="10"/>
        <v>0</v>
      </c>
      <c r="G142" s="8">
        <f t="shared" si="11"/>
        <v>0</v>
      </c>
      <c r="H142" s="8">
        <f t="shared" si="12"/>
        <v>0</v>
      </c>
      <c r="I142" s="8">
        <f t="shared" si="13"/>
        <v>0</v>
      </c>
      <c r="J142" s="9">
        <f t="shared" si="14"/>
        <v>0</v>
      </c>
      <c r="K142" s="11" t="s">
        <v>53</v>
      </c>
      <c r="L142" s="11" t="s">
        <v>52</v>
      </c>
      <c r="M142" s="30">
        <v>200000</v>
      </c>
      <c r="N142" s="26" t="s">
        <v>264</v>
      </c>
      <c r="O142" s="11">
        <v>200000</v>
      </c>
      <c r="P142" s="26" t="s">
        <v>184</v>
      </c>
      <c r="Q142" s="5" t="s">
        <v>297</v>
      </c>
      <c r="R142" s="11" t="s">
        <v>298</v>
      </c>
      <c r="S142" s="11" t="s">
        <v>273</v>
      </c>
      <c r="T142" s="11" t="s">
        <v>31</v>
      </c>
      <c r="U142" s="11" t="s">
        <v>32</v>
      </c>
      <c r="V142" s="11" t="s">
        <v>33</v>
      </c>
      <c r="W142" s="13">
        <v>1</v>
      </c>
      <c r="X142" s="32">
        <v>200000</v>
      </c>
      <c r="Y142" s="11" t="s">
        <v>34</v>
      </c>
      <c r="Z142" s="11" t="s">
        <v>86</v>
      </c>
      <c r="AA142" s="11" t="s">
        <v>36</v>
      </c>
      <c r="AB142" s="11" t="s">
        <v>37</v>
      </c>
      <c r="AC142" s="10">
        <v>82</v>
      </c>
    </row>
    <row r="143" spans="1:31" x14ac:dyDescent="0.35">
      <c r="A143" s="11">
        <v>142</v>
      </c>
      <c r="B143" s="20" t="s">
        <v>713</v>
      </c>
      <c r="C143" s="22">
        <v>2.9111008629170002E+18</v>
      </c>
      <c r="D143" s="12">
        <v>42843</v>
      </c>
      <c r="E143" s="11" t="s">
        <v>323</v>
      </c>
      <c r="F143" s="8">
        <f t="shared" si="10"/>
        <v>0</v>
      </c>
      <c r="G143" s="8">
        <f t="shared" si="11"/>
        <v>0</v>
      </c>
      <c r="H143" s="8">
        <f t="shared" si="12"/>
        <v>0</v>
      </c>
      <c r="I143" s="8">
        <f t="shared" si="13"/>
        <v>1</v>
      </c>
      <c r="J143" s="9">
        <f t="shared" si="14"/>
        <v>1</v>
      </c>
      <c r="K143" s="11" t="s">
        <v>82</v>
      </c>
      <c r="L143" s="11" t="s">
        <v>76</v>
      </c>
      <c r="M143" s="30">
        <v>200000</v>
      </c>
      <c r="N143" s="26" t="s">
        <v>264</v>
      </c>
      <c r="O143" s="11">
        <v>200000</v>
      </c>
      <c r="P143" s="26" t="s">
        <v>184</v>
      </c>
      <c r="Q143" s="5" t="s">
        <v>324</v>
      </c>
      <c r="R143" s="11" t="s">
        <v>325</v>
      </c>
      <c r="S143" s="11" t="s">
        <v>273</v>
      </c>
      <c r="T143" s="11" t="s">
        <v>31</v>
      </c>
      <c r="U143" s="11" t="s">
        <v>32</v>
      </c>
      <c r="V143" s="11" t="s">
        <v>33</v>
      </c>
      <c r="W143" s="13">
        <v>1</v>
      </c>
      <c r="X143" s="32">
        <v>200000</v>
      </c>
      <c r="Y143" s="11" t="s">
        <v>34</v>
      </c>
      <c r="Z143" s="11" t="s">
        <v>86</v>
      </c>
      <c r="AA143" s="11" t="s">
        <v>36</v>
      </c>
      <c r="AB143" s="11" t="s">
        <v>37</v>
      </c>
      <c r="AC143" s="10">
        <v>82</v>
      </c>
    </row>
    <row r="144" spans="1:31" x14ac:dyDescent="0.35">
      <c r="A144" s="11">
        <v>143</v>
      </c>
      <c r="B144" s="20" t="s">
        <v>713</v>
      </c>
      <c r="C144" s="22">
        <v>2.911100902016E+18</v>
      </c>
      <c r="D144" s="12">
        <v>42500</v>
      </c>
      <c r="E144" s="11" t="s">
        <v>420</v>
      </c>
      <c r="F144" s="8">
        <f t="shared" si="10"/>
        <v>0</v>
      </c>
      <c r="G144" s="8">
        <f t="shared" si="11"/>
        <v>1</v>
      </c>
      <c r="H144" s="8">
        <f t="shared" si="12"/>
        <v>0</v>
      </c>
      <c r="I144" s="8">
        <f t="shared" si="13"/>
        <v>0</v>
      </c>
      <c r="J144" s="9">
        <f t="shared" si="14"/>
        <v>1</v>
      </c>
      <c r="K144" s="11" t="s">
        <v>64</v>
      </c>
      <c r="L144" s="11" t="s">
        <v>65</v>
      </c>
      <c r="M144" s="30">
        <v>210000</v>
      </c>
      <c r="N144" s="26" t="s">
        <v>264</v>
      </c>
      <c r="O144" s="11">
        <v>210000</v>
      </c>
      <c r="P144" s="26" t="s">
        <v>184</v>
      </c>
      <c r="Q144" s="5" t="s">
        <v>421</v>
      </c>
      <c r="R144" s="11" t="s">
        <v>332</v>
      </c>
      <c r="S144" s="11" t="s">
        <v>273</v>
      </c>
      <c r="T144" s="11" t="s">
        <v>121</v>
      </c>
      <c r="U144" s="11" t="s">
        <v>32</v>
      </c>
      <c r="V144" s="11" t="s">
        <v>33</v>
      </c>
      <c r="W144" s="13">
        <v>1</v>
      </c>
      <c r="X144" s="32">
        <v>210000</v>
      </c>
      <c r="Y144" s="11" t="s">
        <v>34</v>
      </c>
      <c r="Z144" s="11" t="s">
        <v>86</v>
      </c>
      <c r="AA144" s="11" t="s">
        <v>36</v>
      </c>
      <c r="AB144" s="11" t="s">
        <v>37</v>
      </c>
      <c r="AC144" s="10">
        <v>82</v>
      </c>
    </row>
    <row r="145" spans="1:29" x14ac:dyDescent="0.35">
      <c r="A145" s="11">
        <v>144</v>
      </c>
      <c r="B145" s="20" t="s">
        <v>713</v>
      </c>
      <c r="C145" s="22">
        <v>2.9111009020169999E+18</v>
      </c>
      <c r="D145" s="12">
        <v>42835</v>
      </c>
      <c r="E145" s="11" t="s">
        <v>330</v>
      </c>
      <c r="F145" s="8">
        <f t="shared" si="10"/>
        <v>0</v>
      </c>
      <c r="G145" s="8">
        <f t="shared" si="11"/>
        <v>0</v>
      </c>
      <c r="H145" s="8">
        <f t="shared" si="12"/>
        <v>0</v>
      </c>
      <c r="I145" s="8">
        <f t="shared" si="13"/>
        <v>1</v>
      </c>
      <c r="J145" s="9">
        <f t="shared" si="14"/>
        <v>1</v>
      </c>
      <c r="K145" s="11" t="s">
        <v>64</v>
      </c>
      <c r="L145" s="11" t="s">
        <v>65</v>
      </c>
      <c r="M145" s="30">
        <v>200000</v>
      </c>
      <c r="N145" s="26" t="s">
        <v>264</v>
      </c>
      <c r="O145" s="11">
        <v>200000</v>
      </c>
      <c r="P145" s="26" t="s">
        <v>184</v>
      </c>
      <c r="Q145" s="5" t="s">
        <v>331</v>
      </c>
      <c r="R145" s="11" t="s">
        <v>332</v>
      </c>
      <c r="S145" s="11" t="s">
        <v>273</v>
      </c>
      <c r="T145" s="11" t="s">
        <v>31</v>
      </c>
      <c r="U145" s="11" t="s">
        <v>32</v>
      </c>
      <c r="V145" s="11" t="s">
        <v>33</v>
      </c>
      <c r="W145" s="13">
        <v>1</v>
      </c>
      <c r="X145" s="32">
        <v>200000</v>
      </c>
      <c r="Y145" s="11" t="s">
        <v>34</v>
      </c>
      <c r="Z145" s="11" t="s">
        <v>86</v>
      </c>
      <c r="AA145" s="11" t="s">
        <v>36</v>
      </c>
      <c r="AB145" s="11" t="s">
        <v>37</v>
      </c>
      <c r="AC145" s="10">
        <v>82</v>
      </c>
    </row>
    <row r="146" spans="1:29" x14ac:dyDescent="0.35">
      <c r="A146" s="11">
        <v>145</v>
      </c>
      <c r="B146" s="20" t="s">
        <v>713</v>
      </c>
      <c r="C146" s="22">
        <v>2.911100904416E+18</v>
      </c>
      <c r="D146" s="12">
        <v>42520</v>
      </c>
      <c r="E146" s="11" t="s">
        <v>355</v>
      </c>
      <c r="F146" s="8">
        <f t="shared" si="10"/>
        <v>0</v>
      </c>
      <c r="G146" s="8">
        <f t="shared" si="11"/>
        <v>0</v>
      </c>
      <c r="H146" s="8">
        <f t="shared" si="12"/>
        <v>0</v>
      </c>
      <c r="I146" s="8">
        <f t="shared" si="13"/>
        <v>1</v>
      </c>
      <c r="J146" s="9">
        <f t="shared" si="14"/>
        <v>1</v>
      </c>
      <c r="K146" s="11" t="s">
        <v>346</v>
      </c>
      <c r="L146" s="11" t="s">
        <v>347</v>
      </c>
      <c r="M146" s="30">
        <v>200000</v>
      </c>
      <c r="N146" s="26" t="s">
        <v>264</v>
      </c>
      <c r="O146" s="11">
        <v>200000</v>
      </c>
      <c r="P146" s="26" t="s">
        <v>184</v>
      </c>
      <c r="Q146" s="5" t="s">
        <v>410</v>
      </c>
      <c r="R146" s="11" t="s">
        <v>357</v>
      </c>
      <c r="S146" s="11" t="s">
        <v>273</v>
      </c>
      <c r="T146" s="11" t="s">
        <v>31</v>
      </c>
      <c r="U146" s="11" t="s">
        <v>32</v>
      </c>
      <c r="V146" s="11" t="s">
        <v>33</v>
      </c>
      <c r="W146" s="13">
        <v>1</v>
      </c>
      <c r="X146" s="32">
        <v>200000</v>
      </c>
      <c r="Y146" s="11" t="s">
        <v>34</v>
      </c>
      <c r="Z146" s="11" t="s">
        <v>86</v>
      </c>
      <c r="AA146" s="11" t="s">
        <v>36</v>
      </c>
      <c r="AB146" s="11" t="s">
        <v>37</v>
      </c>
      <c r="AC146" s="10">
        <v>82</v>
      </c>
    </row>
    <row r="147" spans="1:29" x14ac:dyDescent="0.35">
      <c r="A147" s="11">
        <v>146</v>
      </c>
      <c r="B147" s="20" t="s">
        <v>713</v>
      </c>
      <c r="C147" s="22">
        <v>2.9111009044169999E+18</v>
      </c>
      <c r="D147" s="12">
        <v>42786</v>
      </c>
      <c r="E147" s="11" t="s">
        <v>355</v>
      </c>
      <c r="F147" s="8">
        <f t="shared" si="10"/>
        <v>0</v>
      </c>
      <c r="G147" s="8">
        <f t="shared" si="11"/>
        <v>0</v>
      </c>
      <c r="H147" s="8">
        <f t="shared" si="12"/>
        <v>0</v>
      </c>
      <c r="I147" s="8">
        <f t="shared" si="13"/>
        <v>1</v>
      </c>
      <c r="J147" s="9">
        <f t="shared" si="14"/>
        <v>1</v>
      </c>
      <c r="K147" s="11" t="s">
        <v>346</v>
      </c>
      <c r="L147" s="11" t="s">
        <v>347</v>
      </c>
      <c r="M147" s="30">
        <v>200000</v>
      </c>
      <c r="N147" s="26" t="s">
        <v>264</v>
      </c>
      <c r="O147" s="11">
        <v>200000</v>
      </c>
      <c r="P147" s="26" t="s">
        <v>184</v>
      </c>
      <c r="Q147" s="5" t="s">
        <v>356</v>
      </c>
      <c r="R147" s="11" t="s">
        <v>357</v>
      </c>
      <c r="S147" s="11" t="s">
        <v>273</v>
      </c>
      <c r="T147" s="11" t="s">
        <v>31</v>
      </c>
      <c r="U147" s="11" t="s">
        <v>32</v>
      </c>
      <c r="V147" s="11" t="s">
        <v>33</v>
      </c>
      <c r="W147" s="13">
        <v>1</v>
      </c>
      <c r="X147" s="32">
        <v>200000</v>
      </c>
      <c r="Y147" s="11" t="s">
        <v>34</v>
      </c>
      <c r="Z147" s="11" t="s">
        <v>86</v>
      </c>
      <c r="AA147" s="11" t="s">
        <v>36</v>
      </c>
      <c r="AB147" s="11" t="s">
        <v>37</v>
      </c>
      <c r="AC147" s="10">
        <v>82</v>
      </c>
    </row>
    <row r="148" spans="1:29" x14ac:dyDescent="0.35">
      <c r="A148" s="11">
        <v>147</v>
      </c>
      <c r="B148" s="20" t="s">
        <v>713</v>
      </c>
      <c r="C148" s="22">
        <v>3.911101016016E+18</v>
      </c>
      <c r="D148" s="12">
        <v>42535</v>
      </c>
      <c r="E148" s="11" t="s">
        <v>406</v>
      </c>
      <c r="F148" s="8">
        <f t="shared" si="10"/>
        <v>0</v>
      </c>
      <c r="G148" s="8">
        <f t="shared" si="11"/>
        <v>0</v>
      </c>
      <c r="H148" s="8">
        <f t="shared" si="12"/>
        <v>0</v>
      </c>
      <c r="I148" s="8">
        <f t="shared" si="13"/>
        <v>1</v>
      </c>
      <c r="J148" s="9">
        <f t="shared" si="14"/>
        <v>1</v>
      </c>
      <c r="K148" s="11" t="s">
        <v>82</v>
      </c>
      <c r="L148" s="11" t="s">
        <v>76</v>
      </c>
      <c r="M148" s="30">
        <v>200000</v>
      </c>
      <c r="N148" s="26" t="s">
        <v>329</v>
      </c>
      <c r="O148" s="11">
        <v>200000</v>
      </c>
      <c r="P148" s="26" t="s">
        <v>184</v>
      </c>
      <c r="Q148" s="5" t="s">
        <v>407</v>
      </c>
      <c r="R148" s="11" t="s">
        <v>272</v>
      </c>
      <c r="S148" s="11" t="s">
        <v>273</v>
      </c>
      <c r="T148" s="11" t="s">
        <v>111</v>
      </c>
      <c r="U148" s="11" t="s">
        <v>32</v>
      </c>
      <c r="V148" s="11" t="s">
        <v>33</v>
      </c>
      <c r="W148" s="13">
        <v>1</v>
      </c>
      <c r="X148" s="32">
        <v>200000</v>
      </c>
      <c r="Y148" s="11" t="s">
        <v>34</v>
      </c>
      <c r="Z148" s="11" t="s">
        <v>86</v>
      </c>
      <c r="AA148" s="11" t="s">
        <v>36</v>
      </c>
      <c r="AB148" s="11" t="s">
        <v>37</v>
      </c>
      <c r="AC148" s="10">
        <v>82</v>
      </c>
    </row>
    <row r="149" spans="1:29" x14ac:dyDescent="0.35">
      <c r="A149" s="11">
        <v>148</v>
      </c>
      <c r="B149" s="20" t="s">
        <v>713</v>
      </c>
      <c r="C149" s="22">
        <v>3.9111010160169999E+18</v>
      </c>
      <c r="D149" s="12">
        <v>42899</v>
      </c>
      <c r="E149" s="11" t="s">
        <v>181</v>
      </c>
      <c r="F149" s="8">
        <f t="shared" si="10"/>
        <v>0</v>
      </c>
      <c r="G149" s="8">
        <f t="shared" si="11"/>
        <v>0</v>
      </c>
      <c r="H149" s="8">
        <f t="shared" si="12"/>
        <v>0</v>
      </c>
      <c r="I149" s="8">
        <f t="shared" si="13"/>
        <v>0</v>
      </c>
      <c r="J149" s="9">
        <f t="shared" si="14"/>
        <v>0</v>
      </c>
      <c r="K149" s="11" t="s">
        <v>269</v>
      </c>
      <c r="L149" s="11" t="s">
        <v>270</v>
      </c>
      <c r="M149" s="30">
        <v>150000</v>
      </c>
      <c r="N149" s="26" t="s">
        <v>264</v>
      </c>
      <c r="O149" s="11">
        <v>150000</v>
      </c>
      <c r="P149" s="26" t="s">
        <v>184</v>
      </c>
      <c r="Q149" s="5" t="s">
        <v>271</v>
      </c>
      <c r="R149" s="11" t="s">
        <v>272</v>
      </c>
      <c r="S149" s="11" t="s">
        <v>273</v>
      </c>
      <c r="T149" s="11" t="s">
        <v>31</v>
      </c>
      <c r="U149" s="11" t="s">
        <v>32</v>
      </c>
      <c r="V149" s="11" t="s">
        <v>33</v>
      </c>
      <c r="W149" s="13">
        <v>1</v>
      </c>
      <c r="X149" s="32">
        <v>150000</v>
      </c>
      <c r="Y149" s="11" t="s">
        <v>34</v>
      </c>
      <c r="Z149" s="11" t="s">
        <v>86</v>
      </c>
      <c r="AA149" s="11" t="s">
        <v>36</v>
      </c>
      <c r="AB149" s="11" t="s">
        <v>37</v>
      </c>
      <c r="AC149" s="10">
        <v>82</v>
      </c>
    </row>
    <row r="150" spans="1:29" x14ac:dyDescent="0.35">
      <c r="A150" s="11">
        <v>149</v>
      </c>
      <c r="B150" s="20" t="s">
        <v>713</v>
      </c>
      <c r="C150" s="22">
        <v>3.9111010160169999E+18</v>
      </c>
      <c r="D150" s="12">
        <v>43019</v>
      </c>
      <c r="E150" s="11" t="s">
        <v>268</v>
      </c>
      <c r="F150" s="8">
        <f t="shared" si="10"/>
        <v>0</v>
      </c>
      <c r="G150" s="8">
        <f t="shared" si="11"/>
        <v>0</v>
      </c>
      <c r="H150" s="8">
        <f t="shared" si="12"/>
        <v>0</v>
      </c>
      <c r="I150" s="8">
        <f t="shared" si="13"/>
        <v>1</v>
      </c>
      <c r="J150" s="9">
        <f t="shared" si="14"/>
        <v>1</v>
      </c>
      <c r="K150" s="11" t="s">
        <v>269</v>
      </c>
      <c r="L150" s="11" t="s">
        <v>270</v>
      </c>
      <c r="M150" s="30">
        <v>52000</v>
      </c>
      <c r="N150" s="26" t="s">
        <v>264</v>
      </c>
      <c r="O150" s="11">
        <v>52000</v>
      </c>
      <c r="P150" s="26" t="s">
        <v>184</v>
      </c>
      <c r="Q150" s="5" t="s">
        <v>271</v>
      </c>
      <c r="R150" s="11" t="s">
        <v>272</v>
      </c>
      <c r="S150" s="11" t="s">
        <v>273</v>
      </c>
      <c r="T150" s="11" t="s">
        <v>31</v>
      </c>
      <c r="U150" s="11" t="s">
        <v>32</v>
      </c>
      <c r="V150" s="11" t="s">
        <v>33</v>
      </c>
      <c r="W150" s="13">
        <v>1</v>
      </c>
      <c r="X150" s="32">
        <v>52000</v>
      </c>
      <c r="Y150" s="11" t="s">
        <v>34</v>
      </c>
      <c r="Z150" s="11" t="s">
        <v>86</v>
      </c>
      <c r="AA150" s="11" t="s">
        <v>36</v>
      </c>
      <c r="AB150" s="11" t="s">
        <v>37</v>
      </c>
      <c r="AC150" s="10">
        <v>82</v>
      </c>
    </row>
    <row r="151" spans="1:29" x14ac:dyDescent="0.35">
      <c r="A151" s="11">
        <v>150</v>
      </c>
      <c r="B151" s="20" t="s">
        <v>713</v>
      </c>
      <c r="C151" s="22">
        <v>2.1200000345169999E+18</v>
      </c>
      <c r="D151" s="12">
        <v>42857</v>
      </c>
      <c r="E151" s="11" t="s">
        <v>309</v>
      </c>
      <c r="F151" s="8">
        <f t="shared" si="10"/>
        <v>1</v>
      </c>
      <c r="G151" s="8">
        <f t="shared" si="11"/>
        <v>0</v>
      </c>
      <c r="H151" s="8">
        <f t="shared" si="12"/>
        <v>0</v>
      </c>
      <c r="I151" s="8">
        <f t="shared" si="13"/>
        <v>1</v>
      </c>
      <c r="J151" s="9">
        <f t="shared" si="14"/>
        <v>1</v>
      </c>
      <c r="K151" s="11" t="s">
        <v>82</v>
      </c>
      <c r="L151" s="11" t="s">
        <v>76</v>
      </c>
      <c r="M151" s="30">
        <v>55250</v>
      </c>
      <c r="N151" s="26" t="s">
        <v>266</v>
      </c>
      <c r="O151" s="11">
        <v>442000</v>
      </c>
      <c r="P151" s="26" t="s">
        <v>310</v>
      </c>
      <c r="Q151" s="5" t="s">
        <v>137</v>
      </c>
      <c r="R151" s="11" t="s">
        <v>138</v>
      </c>
      <c r="S151" s="11" t="s">
        <v>139</v>
      </c>
      <c r="T151" s="11" t="s">
        <v>31</v>
      </c>
      <c r="U151" s="11" t="s">
        <v>32</v>
      </c>
      <c r="V151" s="11" t="s">
        <v>33</v>
      </c>
      <c r="W151" s="13">
        <v>1</v>
      </c>
      <c r="X151" s="32">
        <v>442000</v>
      </c>
      <c r="Y151" s="11" t="s">
        <v>34</v>
      </c>
      <c r="Z151" s="11" t="s">
        <v>140</v>
      </c>
      <c r="AA151" s="11" t="s">
        <v>36</v>
      </c>
      <c r="AB151" s="11" t="s">
        <v>37</v>
      </c>
      <c r="AC151" s="10">
        <v>12</v>
      </c>
    </row>
    <row r="152" spans="1:29" x14ac:dyDescent="0.35">
      <c r="A152" s="11">
        <v>151</v>
      </c>
      <c r="B152" s="20" t="s">
        <v>713</v>
      </c>
      <c r="C152" s="22">
        <v>2.1200000345180001E+18</v>
      </c>
      <c r="D152" s="12">
        <v>43173</v>
      </c>
      <c r="E152" s="11" t="s">
        <v>234</v>
      </c>
      <c r="F152" s="8">
        <f t="shared" si="10"/>
        <v>1</v>
      </c>
      <c r="G152" s="8">
        <f t="shared" si="11"/>
        <v>0</v>
      </c>
      <c r="H152" s="8">
        <f t="shared" si="12"/>
        <v>0</v>
      </c>
      <c r="I152" s="8">
        <f t="shared" si="13"/>
        <v>1</v>
      </c>
      <c r="J152" s="9">
        <f t="shared" si="14"/>
        <v>1</v>
      </c>
      <c r="K152" s="11" t="s">
        <v>82</v>
      </c>
      <c r="L152" s="11" t="s">
        <v>76</v>
      </c>
      <c r="M152" s="30">
        <v>35000</v>
      </c>
      <c r="N152" s="26" t="s">
        <v>130</v>
      </c>
      <c r="O152" s="11">
        <v>350000</v>
      </c>
      <c r="P152" s="26" t="s">
        <v>225</v>
      </c>
      <c r="Q152" s="5" t="s">
        <v>137</v>
      </c>
      <c r="R152" s="11" t="s">
        <v>138</v>
      </c>
      <c r="S152" s="11" t="s">
        <v>139</v>
      </c>
      <c r="T152" s="11" t="s">
        <v>31</v>
      </c>
      <c r="U152" s="11" t="s">
        <v>32</v>
      </c>
      <c r="V152" s="11" t="s">
        <v>33</v>
      </c>
      <c r="W152" s="13">
        <v>1</v>
      </c>
      <c r="X152" s="32">
        <v>350000</v>
      </c>
      <c r="Y152" s="11" t="s">
        <v>34</v>
      </c>
      <c r="Z152" s="11" t="s">
        <v>140</v>
      </c>
      <c r="AA152" s="11" t="s">
        <v>36</v>
      </c>
      <c r="AB152" s="11" t="s">
        <v>37</v>
      </c>
      <c r="AC152" s="10">
        <v>12</v>
      </c>
    </row>
    <row r="153" spans="1:29" x14ac:dyDescent="0.35">
      <c r="A153" s="11">
        <v>152</v>
      </c>
      <c r="B153" s="20" t="s">
        <v>713</v>
      </c>
      <c r="C153" s="22">
        <v>2.1200000345190001E+18</v>
      </c>
      <c r="D153" s="12">
        <v>43500</v>
      </c>
      <c r="E153" s="11" t="s">
        <v>136</v>
      </c>
      <c r="F153" s="8">
        <f t="shared" si="10"/>
        <v>1</v>
      </c>
      <c r="G153" s="8">
        <f t="shared" si="11"/>
        <v>0</v>
      </c>
      <c r="H153" s="8">
        <f t="shared" si="12"/>
        <v>0</v>
      </c>
      <c r="I153" s="8">
        <f t="shared" si="13"/>
        <v>1</v>
      </c>
      <c r="J153" s="9">
        <f t="shared" si="14"/>
        <v>1</v>
      </c>
      <c r="K153" s="11" t="s">
        <v>82</v>
      </c>
      <c r="L153" s="11" t="s">
        <v>76</v>
      </c>
      <c r="M153" s="30">
        <v>350000</v>
      </c>
      <c r="N153" s="26" t="s">
        <v>26</v>
      </c>
      <c r="O153" s="11">
        <v>350000</v>
      </c>
      <c r="P153" s="26" t="s">
        <v>27</v>
      </c>
      <c r="Q153" s="5" t="s">
        <v>137</v>
      </c>
      <c r="R153" s="11" t="s">
        <v>138</v>
      </c>
      <c r="S153" s="11" t="s">
        <v>139</v>
      </c>
      <c r="T153" s="11" t="s">
        <v>111</v>
      </c>
      <c r="U153" s="11" t="s">
        <v>32</v>
      </c>
      <c r="V153" s="11" t="s">
        <v>33</v>
      </c>
      <c r="W153" s="13">
        <v>1</v>
      </c>
      <c r="X153" s="32">
        <v>350000</v>
      </c>
      <c r="Y153" s="11" t="s">
        <v>34</v>
      </c>
      <c r="Z153" s="11" t="s">
        <v>140</v>
      </c>
      <c r="AA153" s="11" t="s">
        <v>36</v>
      </c>
      <c r="AB153" s="11" t="s">
        <v>37</v>
      </c>
      <c r="AC153" s="10">
        <v>12</v>
      </c>
    </row>
    <row r="154" spans="1:29" x14ac:dyDescent="0.35">
      <c r="A154" s="11">
        <v>153</v>
      </c>
      <c r="B154" s="20" t="s">
        <v>713</v>
      </c>
      <c r="C154" s="22">
        <v>2.132502661316E+18</v>
      </c>
      <c r="D154" s="12">
        <v>42706</v>
      </c>
      <c r="E154" s="11" t="s">
        <v>363</v>
      </c>
      <c r="F154" s="8">
        <f t="shared" si="10"/>
        <v>1</v>
      </c>
      <c r="G154" s="8">
        <f t="shared" si="11"/>
        <v>0</v>
      </c>
      <c r="H154" s="8">
        <f t="shared" si="12"/>
        <v>0</v>
      </c>
      <c r="I154" s="8">
        <f t="shared" si="13"/>
        <v>0</v>
      </c>
      <c r="J154" s="9">
        <f t="shared" si="14"/>
        <v>0</v>
      </c>
      <c r="K154" s="11" t="s">
        <v>88</v>
      </c>
      <c r="L154" s="11" t="s">
        <v>38</v>
      </c>
      <c r="M154" s="30">
        <v>2462500</v>
      </c>
      <c r="N154" s="26" t="s">
        <v>264</v>
      </c>
      <c r="O154" s="11">
        <v>2462500</v>
      </c>
      <c r="P154" s="26" t="s">
        <v>184</v>
      </c>
      <c r="Q154" s="5" t="s">
        <v>364</v>
      </c>
      <c r="R154" s="11" t="s">
        <v>109</v>
      </c>
      <c r="S154" s="11" t="s">
        <v>110</v>
      </c>
      <c r="T154" s="11" t="s">
        <v>31</v>
      </c>
      <c r="U154" s="11" t="s">
        <v>32</v>
      </c>
      <c r="V154" s="11" t="s">
        <v>33</v>
      </c>
      <c r="W154" s="13">
        <v>1</v>
      </c>
      <c r="X154" s="32">
        <v>2462500</v>
      </c>
      <c r="Y154" s="11" t="s">
        <v>34</v>
      </c>
      <c r="Z154" s="11" t="s">
        <v>112</v>
      </c>
      <c r="AA154" s="11" t="s">
        <v>36</v>
      </c>
      <c r="AB154" s="11" t="s">
        <v>37</v>
      </c>
      <c r="AC154" s="10">
        <v>13</v>
      </c>
    </row>
    <row r="155" spans="1:29" x14ac:dyDescent="0.35">
      <c r="A155" s="11">
        <v>154</v>
      </c>
      <c r="B155" s="20" t="s">
        <v>713</v>
      </c>
      <c r="C155" s="22">
        <v>2.1325026613180001E+18</v>
      </c>
      <c r="D155" s="12">
        <v>43251</v>
      </c>
      <c r="E155" s="11" t="s">
        <v>106</v>
      </c>
      <c r="F155" s="8">
        <f t="shared" si="10"/>
        <v>1</v>
      </c>
      <c r="G155" s="8">
        <f t="shared" si="11"/>
        <v>0</v>
      </c>
      <c r="H155" s="8">
        <f t="shared" si="12"/>
        <v>0</v>
      </c>
      <c r="I155" s="8">
        <f t="shared" si="13"/>
        <v>1</v>
      </c>
      <c r="J155" s="9">
        <f t="shared" si="14"/>
        <v>1</v>
      </c>
      <c r="K155" s="11" t="s">
        <v>53</v>
      </c>
      <c r="L155" s="11" t="s">
        <v>52</v>
      </c>
      <c r="M155" s="30">
        <v>114285.71</v>
      </c>
      <c r="N155" s="26" t="s">
        <v>130</v>
      </c>
      <c r="O155" s="11">
        <v>799999.97</v>
      </c>
      <c r="P155" s="26" t="s">
        <v>209</v>
      </c>
      <c r="Q155" s="5" t="s">
        <v>108</v>
      </c>
      <c r="R155" s="11" t="s">
        <v>109</v>
      </c>
      <c r="S155" s="11" t="s">
        <v>110</v>
      </c>
      <c r="T155" s="11" t="s">
        <v>210</v>
      </c>
      <c r="U155" s="11" t="s">
        <v>32</v>
      </c>
      <c r="V155" s="11" t="s">
        <v>33</v>
      </c>
      <c r="W155" s="13">
        <v>1</v>
      </c>
      <c r="X155" s="32">
        <v>799999.97</v>
      </c>
      <c r="Y155" s="11" t="s">
        <v>34</v>
      </c>
      <c r="Z155" s="11" t="s">
        <v>112</v>
      </c>
      <c r="AA155" s="11" t="s">
        <v>36</v>
      </c>
      <c r="AB155" s="11" t="s">
        <v>37</v>
      </c>
      <c r="AC155" s="10">
        <v>13</v>
      </c>
    </row>
    <row r="156" spans="1:29" x14ac:dyDescent="0.35">
      <c r="A156" s="11">
        <v>155</v>
      </c>
      <c r="B156" s="20" t="s">
        <v>713</v>
      </c>
      <c r="C156" s="22">
        <v>2.1325026613190001E+18</v>
      </c>
      <c r="D156" s="12">
        <v>43570</v>
      </c>
      <c r="E156" s="11" t="s">
        <v>106</v>
      </c>
      <c r="F156" s="8">
        <f t="shared" si="10"/>
        <v>1</v>
      </c>
      <c r="G156" s="8">
        <f t="shared" si="11"/>
        <v>0</v>
      </c>
      <c r="H156" s="8">
        <f t="shared" si="12"/>
        <v>0</v>
      </c>
      <c r="I156" s="8">
        <f t="shared" si="13"/>
        <v>1</v>
      </c>
      <c r="J156" s="9">
        <f t="shared" si="14"/>
        <v>1</v>
      </c>
      <c r="K156" s="11" t="s">
        <v>53</v>
      </c>
      <c r="L156" s="11" t="s">
        <v>52</v>
      </c>
      <c r="M156" s="30">
        <v>126333.33</v>
      </c>
      <c r="N156" s="26" t="s">
        <v>26</v>
      </c>
      <c r="O156" s="11">
        <v>1010666.64</v>
      </c>
      <c r="P156" s="26" t="s">
        <v>107</v>
      </c>
      <c r="Q156" s="5" t="s">
        <v>108</v>
      </c>
      <c r="R156" s="11" t="s">
        <v>109</v>
      </c>
      <c r="S156" s="11" t="s">
        <v>110</v>
      </c>
      <c r="T156" s="11" t="s">
        <v>111</v>
      </c>
      <c r="U156" s="11" t="s">
        <v>32</v>
      </c>
      <c r="V156" s="11" t="s">
        <v>33</v>
      </c>
      <c r="W156" s="13">
        <v>1</v>
      </c>
      <c r="X156" s="32">
        <v>1010666.64</v>
      </c>
      <c r="Y156" s="11" t="s">
        <v>34</v>
      </c>
      <c r="Z156" s="11" t="s">
        <v>112</v>
      </c>
      <c r="AA156" s="11" t="s">
        <v>36</v>
      </c>
      <c r="AB156" s="11" t="s">
        <v>37</v>
      </c>
      <c r="AC156" s="10">
        <v>13</v>
      </c>
    </row>
    <row r="157" spans="1:29" x14ac:dyDescent="0.35">
      <c r="A157" s="11">
        <v>156</v>
      </c>
      <c r="B157" s="20" t="s">
        <v>713</v>
      </c>
      <c r="C157" s="22">
        <v>3.62300038114E+17</v>
      </c>
      <c r="D157" s="12">
        <v>41967</v>
      </c>
      <c r="E157" s="11" t="s">
        <v>482</v>
      </c>
      <c r="F157" s="8">
        <f t="shared" si="10"/>
        <v>0</v>
      </c>
      <c r="G157" s="8">
        <f t="shared" si="11"/>
        <v>0</v>
      </c>
      <c r="H157" s="8">
        <f t="shared" si="12"/>
        <v>0</v>
      </c>
      <c r="I157" s="8">
        <f t="shared" si="13"/>
        <v>1</v>
      </c>
      <c r="J157" s="9">
        <f t="shared" si="14"/>
        <v>1</v>
      </c>
      <c r="K157" s="11" t="s">
        <v>475</v>
      </c>
      <c r="L157" s="11" t="s">
        <v>476</v>
      </c>
      <c r="M157" s="30">
        <v>2900700</v>
      </c>
      <c r="N157" s="26" t="s">
        <v>329</v>
      </c>
      <c r="O157" s="11">
        <v>2900700</v>
      </c>
      <c r="P157" s="26" t="s">
        <v>184</v>
      </c>
      <c r="Q157" s="5" t="s">
        <v>483</v>
      </c>
      <c r="R157" s="11" t="s">
        <v>370</v>
      </c>
      <c r="S157" s="11" t="s">
        <v>371</v>
      </c>
      <c r="T157" s="11" t="s">
        <v>101</v>
      </c>
      <c r="U157" s="11" t="s">
        <v>32</v>
      </c>
      <c r="V157" s="11" t="s">
        <v>33</v>
      </c>
      <c r="W157" s="13">
        <v>1</v>
      </c>
      <c r="X157" s="32">
        <v>2900700</v>
      </c>
      <c r="Y157" s="11" t="s">
        <v>34</v>
      </c>
      <c r="Z157" s="11" t="s">
        <v>372</v>
      </c>
      <c r="AA157" s="11" t="s">
        <v>36</v>
      </c>
      <c r="AB157" s="11" t="s">
        <v>37</v>
      </c>
      <c r="AC157" s="10">
        <v>66</v>
      </c>
    </row>
    <row r="158" spans="1:29" x14ac:dyDescent="0.35">
      <c r="A158" s="11">
        <v>157</v>
      </c>
      <c r="B158" s="20" t="s">
        <v>713</v>
      </c>
      <c r="C158" s="22">
        <v>3.6658080366150001E+18</v>
      </c>
      <c r="D158" s="12">
        <v>42254</v>
      </c>
      <c r="E158" s="11" t="s">
        <v>368</v>
      </c>
      <c r="F158" s="8">
        <f t="shared" si="10"/>
        <v>0</v>
      </c>
      <c r="G158" s="8">
        <f t="shared" si="11"/>
        <v>0</v>
      </c>
      <c r="H158" s="8">
        <f t="shared" si="12"/>
        <v>0</v>
      </c>
      <c r="I158" s="8">
        <f t="shared" si="13"/>
        <v>1</v>
      </c>
      <c r="J158" s="9">
        <f t="shared" si="14"/>
        <v>1</v>
      </c>
      <c r="K158" s="11" t="s">
        <v>475</v>
      </c>
      <c r="L158" s="11" t="s">
        <v>476</v>
      </c>
      <c r="M158" s="30">
        <v>3026430</v>
      </c>
      <c r="N158" s="26" t="s">
        <v>329</v>
      </c>
      <c r="O158" s="11">
        <v>3026430</v>
      </c>
      <c r="P158" s="26" t="s">
        <v>184</v>
      </c>
      <c r="Q158" s="5" t="s">
        <v>369</v>
      </c>
      <c r="R158" s="11" t="s">
        <v>370</v>
      </c>
      <c r="S158" s="11" t="s">
        <v>371</v>
      </c>
      <c r="T158" s="11" t="s">
        <v>111</v>
      </c>
      <c r="U158" s="11" t="s">
        <v>32</v>
      </c>
      <c r="V158" s="11" t="s">
        <v>485</v>
      </c>
      <c r="W158" s="13">
        <v>1</v>
      </c>
      <c r="X158" s="32">
        <v>3026430</v>
      </c>
      <c r="Y158" s="11" t="s">
        <v>34</v>
      </c>
      <c r="Z158" s="11" t="s">
        <v>372</v>
      </c>
      <c r="AA158" s="11" t="s">
        <v>36</v>
      </c>
      <c r="AB158" s="11" t="s">
        <v>37</v>
      </c>
      <c r="AC158" s="10">
        <v>66</v>
      </c>
    </row>
    <row r="159" spans="1:29" x14ac:dyDescent="0.35">
      <c r="A159" s="11">
        <v>158</v>
      </c>
      <c r="B159" s="20" t="s">
        <v>713</v>
      </c>
      <c r="C159" s="22">
        <v>3.665808036616E+18</v>
      </c>
      <c r="D159" s="12">
        <v>42538</v>
      </c>
      <c r="E159" s="11" t="s">
        <v>402</v>
      </c>
      <c r="F159" s="8">
        <f t="shared" si="10"/>
        <v>0</v>
      </c>
      <c r="G159" s="8">
        <f t="shared" si="11"/>
        <v>0</v>
      </c>
      <c r="H159" s="8">
        <f t="shared" si="12"/>
        <v>1</v>
      </c>
      <c r="I159" s="8">
        <f t="shared" si="13"/>
        <v>0</v>
      </c>
      <c r="J159" s="9">
        <f t="shared" si="14"/>
        <v>1</v>
      </c>
      <c r="K159" s="11" t="s">
        <v>82</v>
      </c>
      <c r="L159" s="11" t="s">
        <v>76</v>
      </c>
      <c r="M159" s="30">
        <v>438795</v>
      </c>
      <c r="N159" s="26" t="s">
        <v>329</v>
      </c>
      <c r="O159" s="11">
        <v>438795</v>
      </c>
      <c r="P159" s="26" t="s">
        <v>184</v>
      </c>
      <c r="Q159" s="5" t="s">
        <v>369</v>
      </c>
      <c r="R159" s="11" t="s">
        <v>370</v>
      </c>
      <c r="S159" s="11" t="s">
        <v>371</v>
      </c>
      <c r="T159" s="11" t="s">
        <v>111</v>
      </c>
      <c r="U159" s="11" t="s">
        <v>32</v>
      </c>
      <c r="V159" s="11" t="s">
        <v>33</v>
      </c>
      <c r="W159" s="13">
        <v>1</v>
      </c>
      <c r="X159" s="32">
        <v>438795</v>
      </c>
      <c r="Y159" s="11" t="s">
        <v>34</v>
      </c>
      <c r="Z159" s="11" t="s">
        <v>372</v>
      </c>
      <c r="AA159" s="11" t="s">
        <v>36</v>
      </c>
      <c r="AB159" s="11" t="s">
        <v>37</v>
      </c>
      <c r="AC159" s="10">
        <v>66</v>
      </c>
    </row>
    <row r="160" spans="1:29" x14ac:dyDescent="0.35">
      <c r="A160" s="11">
        <v>159</v>
      </c>
      <c r="B160" s="20" t="s">
        <v>713</v>
      </c>
      <c r="C160" s="22">
        <v>3.665808036616E+18</v>
      </c>
      <c r="D160" s="12">
        <v>42619</v>
      </c>
      <c r="E160" s="11" t="s">
        <v>368</v>
      </c>
      <c r="F160" s="8">
        <f t="shared" si="10"/>
        <v>0</v>
      </c>
      <c r="G160" s="8">
        <f t="shared" si="11"/>
        <v>0</v>
      </c>
      <c r="H160" s="8">
        <f t="shared" si="12"/>
        <v>0</v>
      </c>
      <c r="I160" s="8">
        <f t="shared" si="13"/>
        <v>1</v>
      </c>
      <c r="J160" s="9">
        <f t="shared" si="14"/>
        <v>1</v>
      </c>
      <c r="K160" s="11" t="s">
        <v>82</v>
      </c>
      <c r="L160" s="11" t="s">
        <v>76</v>
      </c>
      <c r="M160" s="30">
        <v>3078125</v>
      </c>
      <c r="N160" s="26" t="s">
        <v>329</v>
      </c>
      <c r="O160" s="11">
        <v>3078125</v>
      </c>
      <c r="P160" s="26" t="s">
        <v>184</v>
      </c>
      <c r="Q160" s="5" t="s">
        <v>369</v>
      </c>
      <c r="R160" s="11" t="s">
        <v>370</v>
      </c>
      <c r="S160" s="11" t="s">
        <v>371</v>
      </c>
      <c r="T160" s="11" t="s">
        <v>111</v>
      </c>
      <c r="U160" s="11" t="s">
        <v>32</v>
      </c>
      <c r="V160" s="11" t="s">
        <v>33</v>
      </c>
      <c r="W160" s="13">
        <v>1</v>
      </c>
      <c r="X160" s="32">
        <v>3078125</v>
      </c>
      <c r="Y160" s="11" t="s">
        <v>34</v>
      </c>
      <c r="Z160" s="11" t="s">
        <v>372</v>
      </c>
      <c r="AA160" s="11" t="s">
        <v>36</v>
      </c>
      <c r="AB160" s="11" t="s">
        <v>37</v>
      </c>
      <c r="AC160" s="10">
        <v>66</v>
      </c>
    </row>
    <row r="161" spans="1:29" x14ac:dyDescent="0.35">
      <c r="A161" s="11">
        <v>160</v>
      </c>
      <c r="B161" s="20" t="s">
        <v>713</v>
      </c>
      <c r="C161" s="22">
        <v>1.9204009706179999E+18</v>
      </c>
      <c r="D161" s="12">
        <v>43395</v>
      </c>
      <c r="E161" s="11" t="s">
        <v>176</v>
      </c>
      <c r="F161" s="8">
        <f t="shared" si="10"/>
        <v>0</v>
      </c>
      <c r="G161" s="8">
        <f t="shared" si="11"/>
        <v>0</v>
      </c>
      <c r="H161" s="8">
        <f t="shared" si="12"/>
        <v>0</v>
      </c>
      <c r="I161" s="8">
        <f t="shared" si="13"/>
        <v>0</v>
      </c>
      <c r="J161" s="9">
        <f t="shared" si="14"/>
        <v>0</v>
      </c>
      <c r="K161" s="11" t="s">
        <v>177</v>
      </c>
      <c r="L161" s="11" t="s">
        <v>178</v>
      </c>
      <c r="M161" s="30">
        <v>170980</v>
      </c>
      <c r="N161" s="26" t="s">
        <v>26</v>
      </c>
      <c r="O161" s="11">
        <v>170980</v>
      </c>
      <c r="P161" s="26" t="s">
        <v>27</v>
      </c>
      <c r="Q161" s="5" t="s">
        <v>179</v>
      </c>
      <c r="R161" s="11" t="s">
        <v>180</v>
      </c>
      <c r="S161" s="11" t="s">
        <v>124</v>
      </c>
      <c r="T161" s="11" t="s">
        <v>31</v>
      </c>
      <c r="U161" s="11" t="s">
        <v>32</v>
      </c>
      <c r="V161" s="11" t="s">
        <v>33</v>
      </c>
      <c r="W161" s="13">
        <v>1</v>
      </c>
      <c r="X161" s="32">
        <v>170980</v>
      </c>
      <c r="Y161" s="11" t="s">
        <v>34</v>
      </c>
      <c r="Z161" s="11" t="s">
        <v>74</v>
      </c>
      <c r="AA161" s="11" t="s">
        <v>36</v>
      </c>
      <c r="AB161" s="11" t="s">
        <v>37</v>
      </c>
      <c r="AC161" s="10">
        <v>92</v>
      </c>
    </row>
    <row r="162" spans="1:29" x14ac:dyDescent="0.35">
      <c r="A162" s="11">
        <v>161</v>
      </c>
      <c r="B162" s="20" t="s">
        <v>713</v>
      </c>
      <c r="C162" s="22">
        <v>2.9201014240179999E+18</v>
      </c>
      <c r="D162" s="12">
        <v>43350</v>
      </c>
      <c r="E162" s="11" t="s">
        <v>191</v>
      </c>
      <c r="F162" s="8">
        <f t="shared" si="10"/>
        <v>0</v>
      </c>
      <c r="G162" s="8">
        <f t="shared" si="11"/>
        <v>0</v>
      </c>
      <c r="H162" s="8">
        <f t="shared" si="12"/>
        <v>1</v>
      </c>
      <c r="I162" s="8">
        <f t="shared" si="13"/>
        <v>0</v>
      </c>
      <c r="J162" s="9">
        <f t="shared" si="14"/>
        <v>1</v>
      </c>
      <c r="K162" s="11" t="s">
        <v>45</v>
      </c>
      <c r="L162" s="11" t="s">
        <v>46</v>
      </c>
      <c r="M162" s="30">
        <v>300000</v>
      </c>
      <c r="N162" s="26" t="s">
        <v>26</v>
      </c>
      <c r="O162" s="11">
        <v>300000</v>
      </c>
      <c r="P162" s="26" t="s">
        <v>184</v>
      </c>
      <c r="Q162" s="5" t="s">
        <v>71</v>
      </c>
      <c r="R162" s="11" t="s">
        <v>72</v>
      </c>
      <c r="S162" s="11" t="s">
        <v>73</v>
      </c>
      <c r="T162" s="11" t="s">
        <v>31</v>
      </c>
      <c r="U162" s="11" t="s">
        <v>32</v>
      </c>
      <c r="V162" s="11" t="s">
        <v>33</v>
      </c>
      <c r="W162" s="13">
        <v>1</v>
      </c>
      <c r="X162" s="32">
        <v>300000</v>
      </c>
      <c r="Y162" s="11" t="s">
        <v>34</v>
      </c>
      <c r="Z162" s="11" t="s">
        <v>74</v>
      </c>
      <c r="AA162" s="11" t="s">
        <v>36</v>
      </c>
      <c r="AB162" s="11" t="s">
        <v>37</v>
      </c>
      <c r="AC162" s="10">
        <v>92</v>
      </c>
    </row>
    <row r="163" spans="1:29" x14ac:dyDescent="0.35">
      <c r="A163" s="11">
        <v>162</v>
      </c>
      <c r="B163" s="20" t="s">
        <v>713</v>
      </c>
      <c r="C163" s="22">
        <v>2.9201014240179999E+18</v>
      </c>
      <c r="D163" s="12">
        <v>43383</v>
      </c>
      <c r="E163" s="11" t="s">
        <v>181</v>
      </c>
      <c r="F163" s="8">
        <f t="shared" si="10"/>
        <v>0</v>
      </c>
      <c r="G163" s="8">
        <f t="shared" si="11"/>
        <v>0</v>
      </c>
      <c r="H163" s="8">
        <f t="shared" si="12"/>
        <v>0</v>
      </c>
      <c r="I163" s="8">
        <f t="shared" si="13"/>
        <v>0</v>
      </c>
      <c r="J163" s="9">
        <f t="shared" si="14"/>
        <v>0</v>
      </c>
      <c r="K163" s="11" t="s">
        <v>45</v>
      </c>
      <c r="L163" s="11" t="s">
        <v>46</v>
      </c>
      <c r="M163" s="30">
        <v>5970000</v>
      </c>
      <c r="N163" s="26" t="s">
        <v>26</v>
      </c>
      <c r="O163" s="11">
        <v>5970000</v>
      </c>
      <c r="P163" s="26" t="s">
        <v>27</v>
      </c>
      <c r="Q163" s="5" t="s">
        <v>71</v>
      </c>
      <c r="R163" s="11" t="s">
        <v>72</v>
      </c>
      <c r="S163" s="11" t="s">
        <v>73</v>
      </c>
      <c r="T163" s="11" t="s">
        <v>182</v>
      </c>
      <c r="U163" s="11" t="s">
        <v>32</v>
      </c>
      <c r="V163" s="11" t="s">
        <v>33</v>
      </c>
      <c r="W163" s="13">
        <v>1</v>
      </c>
      <c r="X163" s="32">
        <v>5970000</v>
      </c>
      <c r="Y163" s="11" t="s">
        <v>34</v>
      </c>
      <c r="Z163" s="11" t="s">
        <v>74</v>
      </c>
      <c r="AA163" s="11" t="s">
        <v>36</v>
      </c>
      <c r="AB163" s="11" t="s">
        <v>37</v>
      </c>
      <c r="AC163" s="10">
        <v>92</v>
      </c>
    </row>
    <row r="164" spans="1:29" x14ac:dyDescent="0.35">
      <c r="A164" s="11">
        <v>163</v>
      </c>
      <c r="B164" s="20" t="s">
        <v>713</v>
      </c>
      <c r="C164" s="22">
        <v>2.9201014240189998E+18</v>
      </c>
      <c r="D164" s="12">
        <v>43710</v>
      </c>
      <c r="E164" s="11" t="s">
        <v>75</v>
      </c>
      <c r="F164" s="8">
        <f t="shared" si="10"/>
        <v>0</v>
      </c>
      <c r="G164" s="8">
        <f t="shared" si="11"/>
        <v>1</v>
      </c>
      <c r="H164" s="8">
        <f t="shared" si="12"/>
        <v>0</v>
      </c>
      <c r="I164" s="8">
        <f t="shared" si="13"/>
        <v>0</v>
      </c>
      <c r="J164" s="9">
        <f t="shared" si="14"/>
        <v>1</v>
      </c>
      <c r="K164" s="11" t="s">
        <v>45</v>
      </c>
      <c r="L164" s="11" t="s">
        <v>46</v>
      </c>
      <c r="M164" s="30">
        <v>3465000</v>
      </c>
      <c r="N164" s="26" t="s">
        <v>26</v>
      </c>
      <c r="O164" s="11">
        <v>3465000</v>
      </c>
      <c r="P164" s="26" t="s">
        <v>27</v>
      </c>
      <c r="Q164" s="5" t="s">
        <v>71</v>
      </c>
      <c r="R164" s="11" t="s">
        <v>72</v>
      </c>
      <c r="S164" s="11" t="s">
        <v>73</v>
      </c>
      <c r="T164" s="11" t="s">
        <v>31</v>
      </c>
      <c r="U164" s="11" t="s">
        <v>32</v>
      </c>
      <c r="V164" s="11" t="s">
        <v>33</v>
      </c>
      <c r="W164" s="13">
        <v>1</v>
      </c>
      <c r="X164" s="32">
        <v>3465000</v>
      </c>
      <c r="Y164" s="11" t="s">
        <v>34</v>
      </c>
      <c r="Z164" s="11" t="s">
        <v>74</v>
      </c>
      <c r="AA164" s="11" t="s">
        <v>36</v>
      </c>
      <c r="AB164" s="11" t="s">
        <v>37</v>
      </c>
      <c r="AC164" s="10">
        <v>92</v>
      </c>
    </row>
    <row r="165" spans="1:29" x14ac:dyDescent="0.35">
      <c r="A165" s="11">
        <v>164</v>
      </c>
      <c r="B165" s="20" t="s">
        <v>713</v>
      </c>
      <c r="C165" s="22">
        <v>2.9201014240189998E+18</v>
      </c>
      <c r="D165" s="12">
        <v>43731</v>
      </c>
      <c r="E165" s="11" t="s">
        <v>70</v>
      </c>
      <c r="F165" s="8">
        <f t="shared" si="10"/>
        <v>0</v>
      </c>
      <c r="G165" s="8">
        <f t="shared" si="11"/>
        <v>1</v>
      </c>
      <c r="H165" s="8">
        <f t="shared" si="12"/>
        <v>1</v>
      </c>
      <c r="I165" s="8">
        <f t="shared" si="13"/>
        <v>0</v>
      </c>
      <c r="J165" s="9">
        <f t="shared" si="14"/>
        <v>2</v>
      </c>
      <c r="K165" s="11" t="s">
        <v>45</v>
      </c>
      <c r="L165" s="11" t="s">
        <v>46</v>
      </c>
      <c r="M165" s="30">
        <v>2990000</v>
      </c>
      <c r="N165" s="26" t="s">
        <v>26</v>
      </c>
      <c r="O165" s="11">
        <v>2990000</v>
      </c>
      <c r="P165" s="26" t="s">
        <v>27</v>
      </c>
      <c r="Q165" s="5" t="s">
        <v>71</v>
      </c>
      <c r="R165" s="11" t="s">
        <v>72</v>
      </c>
      <c r="S165" s="11" t="s">
        <v>73</v>
      </c>
      <c r="T165" s="11" t="s">
        <v>31</v>
      </c>
      <c r="U165" s="11" t="s">
        <v>32</v>
      </c>
      <c r="V165" s="11" t="s">
        <v>33</v>
      </c>
      <c r="W165" s="13">
        <v>1</v>
      </c>
      <c r="X165" s="32">
        <v>2990000</v>
      </c>
      <c r="Y165" s="11" t="s">
        <v>34</v>
      </c>
      <c r="Z165" s="11" t="s">
        <v>74</v>
      </c>
      <c r="AA165" s="11" t="s">
        <v>36</v>
      </c>
      <c r="AB165" s="11" t="s">
        <v>37</v>
      </c>
      <c r="AC165" s="10">
        <v>92</v>
      </c>
    </row>
    <row r="166" spans="1:29" x14ac:dyDescent="0.35">
      <c r="A166" s="11">
        <v>165</v>
      </c>
      <c r="B166" s="20" t="s">
        <v>713</v>
      </c>
      <c r="C166" s="22">
        <v>2.9202002504169999E+18</v>
      </c>
      <c r="D166" s="12">
        <v>42849</v>
      </c>
      <c r="E166" s="11" t="s">
        <v>314</v>
      </c>
      <c r="F166" s="8">
        <f t="shared" si="10"/>
        <v>0</v>
      </c>
      <c r="G166" s="8">
        <f t="shared" si="11"/>
        <v>0</v>
      </c>
      <c r="H166" s="8">
        <f t="shared" si="12"/>
        <v>0</v>
      </c>
      <c r="I166" s="8">
        <f t="shared" si="13"/>
        <v>1</v>
      </c>
      <c r="J166" s="9">
        <f t="shared" si="14"/>
        <v>1</v>
      </c>
      <c r="K166" s="11" t="s">
        <v>142</v>
      </c>
      <c r="L166" s="11" t="s">
        <v>143</v>
      </c>
      <c r="M166" s="30">
        <v>90000</v>
      </c>
      <c r="N166" s="26" t="s">
        <v>264</v>
      </c>
      <c r="O166" s="11">
        <v>90000</v>
      </c>
      <c r="P166" s="26" t="s">
        <v>184</v>
      </c>
      <c r="Q166" s="5" t="s">
        <v>315</v>
      </c>
      <c r="R166" s="11" t="s">
        <v>316</v>
      </c>
      <c r="S166" s="11" t="s">
        <v>317</v>
      </c>
      <c r="T166" s="11" t="s">
        <v>31</v>
      </c>
      <c r="U166" s="11" t="s">
        <v>32</v>
      </c>
      <c r="V166" s="11" t="s">
        <v>33</v>
      </c>
      <c r="W166" s="13">
        <v>1</v>
      </c>
      <c r="X166" s="32">
        <v>90000</v>
      </c>
      <c r="Y166" s="11" t="s">
        <v>34</v>
      </c>
      <c r="Z166" s="11" t="s">
        <v>74</v>
      </c>
      <c r="AA166" s="11" t="s">
        <v>36</v>
      </c>
      <c r="AB166" s="11" t="s">
        <v>37</v>
      </c>
      <c r="AC166" s="10">
        <v>92</v>
      </c>
    </row>
    <row r="167" spans="1:29" x14ac:dyDescent="0.35">
      <c r="A167" s="11">
        <v>166</v>
      </c>
      <c r="B167" s="20" t="s">
        <v>713</v>
      </c>
      <c r="C167" s="22">
        <v>2.9203007640169999E+18</v>
      </c>
      <c r="D167" s="12">
        <v>42948</v>
      </c>
      <c r="E167" s="11" t="s">
        <v>281</v>
      </c>
      <c r="F167" s="8">
        <f t="shared" si="10"/>
        <v>0</v>
      </c>
      <c r="G167" s="8">
        <f t="shared" si="11"/>
        <v>0</v>
      </c>
      <c r="H167" s="8">
        <f t="shared" si="12"/>
        <v>0</v>
      </c>
      <c r="I167" s="8">
        <f t="shared" si="13"/>
        <v>1</v>
      </c>
      <c r="J167" s="9">
        <f t="shared" si="14"/>
        <v>1</v>
      </c>
      <c r="K167" s="11" t="s">
        <v>53</v>
      </c>
      <c r="L167" s="11" t="s">
        <v>52</v>
      </c>
      <c r="M167" s="30">
        <v>350000</v>
      </c>
      <c r="N167" s="26" t="s">
        <v>264</v>
      </c>
      <c r="O167" s="11">
        <v>350000</v>
      </c>
      <c r="P167" s="26" t="s">
        <v>184</v>
      </c>
      <c r="Q167" s="5" t="s">
        <v>282</v>
      </c>
      <c r="R167" s="11" t="s">
        <v>283</v>
      </c>
      <c r="S167" s="11" t="s">
        <v>284</v>
      </c>
      <c r="T167" s="11" t="s">
        <v>31</v>
      </c>
      <c r="U167" s="11" t="s">
        <v>32</v>
      </c>
      <c r="V167" s="11" t="s">
        <v>33</v>
      </c>
      <c r="W167" s="13">
        <v>1</v>
      </c>
      <c r="X167" s="32">
        <v>350000</v>
      </c>
      <c r="Y167" s="11" t="s">
        <v>34</v>
      </c>
      <c r="Z167" s="11" t="s">
        <v>74</v>
      </c>
      <c r="AA167" s="11" t="s">
        <v>36</v>
      </c>
      <c r="AB167" s="11" t="s">
        <v>37</v>
      </c>
      <c r="AC167" s="10">
        <v>92</v>
      </c>
    </row>
    <row r="168" spans="1:29" x14ac:dyDescent="0.35">
      <c r="A168" s="11">
        <v>167</v>
      </c>
      <c r="B168" s="20" t="s">
        <v>713</v>
      </c>
      <c r="C168" s="22">
        <v>2.9204002683149998E+18</v>
      </c>
      <c r="D168" s="12">
        <v>42082</v>
      </c>
      <c r="E168" s="11" t="s">
        <v>441</v>
      </c>
      <c r="F168" s="8">
        <f t="shared" si="10"/>
        <v>1</v>
      </c>
      <c r="G168" s="8">
        <f t="shared" si="11"/>
        <v>0</v>
      </c>
      <c r="H168" s="8">
        <f t="shared" si="12"/>
        <v>0</v>
      </c>
      <c r="I168" s="8">
        <f t="shared" si="13"/>
        <v>1</v>
      </c>
      <c r="J168" s="9">
        <f t="shared" si="14"/>
        <v>1</v>
      </c>
      <c r="K168" s="11" t="s">
        <v>453</v>
      </c>
      <c r="L168" s="11" t="s">
        <v>454</v>
      </c>
      <c r="M168" s="30">
        <v>1287000</v>
      </c>
      <c r="N168" s="26" t="s">
        <v>264</v>
      </c>
      <c r="O168" s="11">
        <v>1287000</v>
      </c>
      <c r="P168" s="26" t="s">
        <v>184</v>
      </c>
      <c r="Q168" s="5" t="s">
        <v>442</v>
      </c>
      <c r="R168" s="11" t="s">
        <v>123</v>
      </c>
      <c r="S168" s="11" t="s">
        <v>124</v>
      </c>
      <c r="T168" s="11" t="s">
        <v>111</v>
      </c>
      <c r="U168" s="11" t="s">
        <v>32</v>
      </c>
      <c r="V168" s="11" t="s">
        <v>485</v>
      </c>
      <c r="W168" s="13">
        <v>1</v>
      </c>
      <c r="X168" s="32">
        <v>1287000</v>
      </c>
      <c r="Y168" s="11" t="s">
        <v>34</v>
      </c>
      <c r="Z168" s="11" t="s">
        <v>74</v>
      </c>
      <c r="AA168" s="11" t="s">
        <v>36</v>
      </c>
      <c r="AB168" s="11" t="s">
        <v>37</v>
      </c>
      <c r="AC168" s="10">
        <v>92</v>
      </c>
    </row>
    <row r="169" spans="1:29" x14ac:dyDescent="0.35">
      <c r="A169" s="11">
        <v>168</v>
      </c>
      <c r="B169" s="20" t="s">
        <v>713</v>
      </c>
      <c r="C169" s="22">
        <v>2.9204002683160003E+18</v>
      </c>
      <c r="D169" s="12">
        <v>42453</v>
      </c>
      <c r="E169" s="11" t="s">
        <v>441</v>
      </c>
      <c r="F169" s="8">
        <f t="shared" si="10"/>
        <v>1</v>
      </c>
      <c r="G169" s="8">
        <f t="shared" si="11"/>
        <v>0</v>
      </c>
      <c r="H169" s="8">
        <f t="shared" si="12"/>
        <v>0</v>
      </c>
      <c r="I169" s="8">
        <f t="shared" si="13"/>
        <v>1</v>
      </c>
      <c r="J169" s="9">
        <f t="shared" si="14"/>
        <v>1</v>
      </c>
      <c r="K169" s="11" t="s">
        <v>193</v>
      </c>
      <c r="L169" s="11" t="s">
        <v>194</v>
      </c>
      <c r="M169" s="30">
        <v>1420000</v>
      </c>
      <c r="N169" s="26" t="s">
        <v>264</v>
      </c>
      <c r="O169" s="11">
        <v>1420000</v>
      </c>
      <c r="P169" s="26" t="s">
        <v>184</v>
      </c>
      <c r="Q169" s="5" t="s">
        <v>442</v>
      </c>
      <c r="R169" s="11" t="s">
        <v>123</v>
      </c>
      <c r="S169" s="11" t="s">
        <v>124</v>
      </c>
      <c r="T169" s="11" t="s">
        <v>111</v>
      </c>
      <c r="U169" s="11" t="s">
        <v>32</v>
      </c>
      <c r="V169" s="11" t="s">
        <v>33</v>
      </c>
      <c r="W169" s="13">
        <v>1</v>
      </c>
      <c r="X169" s="32">
        <v>1420000</v>
      </c>
      <c r="Y169" s="11" t="s">
        <v>34</v>
      </c>
      <c r="Z169" s="11" t="s">
        <v>74</v>
      </c>
      <c r="AA169" s="11" t="s">
        <v>36</v>
      </c>
      <c r="AB169" s="11" t="s">
        <v>37</v>
      </c>
      <c r="AC169" s="10">
        <v>92</v>
      </c>
    </row>
    <row r="170" spans="1:29" x14ac:dyDescent="0.35">
      <c r="A170" s="11">
        <v>169</v>
      </c>
      <c r="B170" s="20" t="s">
        <v>713</v>
      </c>
      <c r="C170" s="22">
        <v>2.9204002683170002E+18</v>
      </c>
      <c r="D170" s="12">
        <v>42884</v>
      </c>
      <c r="E170" s="11" t="s">
        <v>294</v>
      </c>
      <c r="F170" s="8">
        <f t="shared" si="10"/>
        <v>1</v>
      </c>
      <c r="G170" s="8">
        <f t="shared" si="11"/>
        <v>0</v>
      </c>
      <c r="H170" s="8">
        <f t="shared" si="12"/>
        <v>0</v>
      </c>
      <c r="I170" s="8">
        <f t="shared" si="13"/>
        <v>1</v>
      </c>
      <c r="J170" s="9">
        <f t="shared" si="14"/>
        <v>1</v>
      </c>
      <c r="K170" s="11" t="s">
        <v>64</v>
      </c>
      <c r="L170" s="11" t="s">
        <v>65</v>
      </c>
      <c r="M170" s="30">
        <v>1540000</v>
      </c>
      <c r="N170" s="26" t="s">
        <v>264</v>
      </c>
      <c r="O170" s="11">
        <v>1540000</v>
      </c>
      <c r="P170" s="26" t="s">
        <v>184</v>
      </c>
      <c r="Q170" s="5" t="s">
        <v>122</v>
      </c>
      <c r="R170" s="11" t="s">
        <v>123</v>
      </c>
      <c r="S170" s="11" t="s">
        <v>124</v>
      </c>
      <c r="T170" s="11" t="s">
        <v>31</v>
      </c>
      <c r="U170" s="11" t="s">
        <v>32</v>
      </c>
      <c r="V170" s="11" t="s">
        <v>33</v>
      </c>
      <c r="W170" s="13">
        <v>1</v>
      </c>
      <c r="X170" s="32">
        <v>1540000</v>
      </c>
      <c r="Y170" s="11" t="s">
        <v>34</v>
      </c>
      <c r="Z170" s="11" t="s">
        <v>74</v>
      </c>
      <c r="AA170" s="11" t="s">
        <v>36</v>
      </c>
      <c r="AB170" s="11" t="s">
        <v>37</v>
      </c>
      <c r="AC170" s="10">
        <v>92</v>
      </c>
    </row>
    <row r="171" spans="1:29" x14ac:dyDescent="0.35">
      <c r="A171" s="11">
        <v>170</v>
      </c>
      <c r="B171" s="20" t="s">
        <v>713</v>
      </c>
      <c r="C171" s="22">
        <v>2.9204002683180001E+18</v>
      </c>
      <c r="D171" s="12">
        <v>43192</v>
      </c>
      <c r="E171" s="11" t="s">
        <v>46</v>
      </c>
      <c r="F171" s="8">
        <f t="shared" si="10"/>
        <v>1</v>
      </c>
      <c r="G171" s="8">
        <f t="shared" si="11"/>
        <v>1</v>
      </c>
      <c r="H171" s="8">
        <f t="shared" si="12"/>
        <v>0</v>
      </c>
      <c r="I171" s="8">
        <f t="shared" si="13"/>
        <v>0</v>
      </c>
      <c r="J171" s="9">
        <f t="shared" si="14"/>
        <v>1</v>
      </c>
      <c r="K171" s="11" t="s">
        <v>45</v>
      </c>
      <c r="L171" s="11" t="s">
        <v>46</v>
      </c>
      <c r="M171" s="30">
        <v>1640000</v>
      </c>
      <c r="N171" s="26" t="s">
        <v>26</v>
      </c>
      <c r="O171" s="11">
        <v>1640000</v>
      </c>
      <c r="P171" s="26" t="s">
        <v>184</v>
      </c>
      <c r="Q171" s="5" t="s">
        <v>122</v>
      </c>
      <c r="R171" s="11" t="s">
        <v>123</v>
      </c>
      <c r="S171" s="11" t="s">
        <v>124</v>
      </c>
      <c r="T171" s="11" t="s">
        <v>111</v>
      </c>
      <c r="U171" s="11" t="s">
        <v>32</v>
      </c>
      <c r="V171" s="11" t="s">
        <v>33</v>
      </c>
      <c r="W171" s="13">
        <v>1</v>
      </c>
      <c r="X171" s="32">
        <v>1640000</v>
      </c>
      <c r="Y171" s="11" t="s">
        <v>34</v>
      </c>
      <c r="Z171" s="11" t="s">
        <v>74</v>
      </c>
      <c r="AA171" s="11" t="s">
        <v>36</v>
      </c>
      <c r="AB171" s="11" t="s">
        <v>37</v>
      </c>
      <c r="AC171" s="10">
        <v>92</v>
      </c>
    </row>
    <row r="172" spans="1:29" x14ac:dyDescent="0.35">
      <c r="A172" s="11">
        <v>171</v>
      </c>
      <c r="B172" s="20" t="s">
        <v>713</v>
      </c>
      <c r="C172" s="22">
        <v>2.9204002683190001E+18</v>
      </c>
      <c r="D172" s="12">
        <v>43530</v>
      </c>
      <c r="E172" s="11" t="s">
        <v>46</v>
      </c>
      <c r="F172" s="8">
        <f t="shared" si="10"/>
        <v>1</v>
      </c>
      <c r="G172" s="8">
        <f t="shared" si="11"/>
        <v>1</v>
      </c>
      <c r="H172" s="8">
        <f t="shared" si="12"/>
        <v>0</v>
      </c>
      <c r="I172" s="8">
        <f t="shared" si="13"/>
        <v>0</v>
      </c>
      <c r="J172" s="9">
        <f t="shared" si="14"/>
        <v>1</v>
      </c>
      <c r="K172" s="11" t="s">
        <v>45</v>
      </c>
      <c r="L172" s="11" t="s">
        <v>46</v>
      </c>
      <c r="M172" s="30">
        <v>1769060</v>
      </c>
      <c r="N172" s="26" t="s">
        <v>26</v>
      </c>
      <c r="O172" s="11">
        <v>1769060</v>
      </c>
      <c r="P172" s="26" t="s">
        <v>27</v>
      </c>
      <c r="Q172" s="5" t="s">
        <v>122</v>
      </c>
      <c r="R172" s="11" t="s">
        <v>123</v>
      </c>
      <c r="S172" s="11" t="s">
        <v>124</v>
      </c>
      <c r="T172" s="11" t="s">
        <v>111</v>
      </c>
      <c r="U172" s="11" t="s">
        <v>32</v>
      </c>
      <c r="V172" s="11" t="s">
        <v>33</v>
      </c>
      <c r="W172" s="13">
        <v>1</v>
      </c>
      <c r="X172" s="32">
        <v>1769060</v>
      </c>
      <c r="Y172" s="11" t="s">
        <v>34</v>
      </c>
      <c r="Z172" s="11" t="s">
        <v>74</v>
      </c>
      <c r="AA172" s="11" t="s">
        <v>36</v>
      </c>
      <c r="AB172" s="11" t="s">
        <v>37</v>
      </c>
      <c r="AC172" s="10">
        <v>92</v>
      </c>
    </row>
    <row r="173" spans="1:29" x14ac:dyDescent="0.35">
      <c r="A173" s="11">
        <v>172</v>
      </c>
      <c r="B173" s="20" t="s">
        <v>713</v>
      </c>
      <c r="C173" s="22">
        <v>2.9204021661170002E+18</v>
      </c>
      <c r="D173" s="12">
        <v>42905</v>
      </c>
      <c r="E173" s="11" t="s">
        <v>291</v>
      </c>
      <c r="F173" s="8">
        <f t="shared" si="10"/>
        <v>0</v>
      </c>
      <c r="G173" s="8">
        <f t="shared" si="11"/>
        <v>0</v>
      </c>
      <c r="H173" s="8">
        <f t="shared" si="12"/>
        <v>0</v>
      </c>
      <c r="I173" s="8">
        <f t="shared" si="13"/>
        <v>1</v>
      </c>
      <c r="J173" s="9">
        <f t="shared" si="14"/>
        <v>1</v>
      </c>
      <c r="K173" s="11" t="s">
        <v>53</v>
      </c>
      <c r="L173" s="11" t="s">
        <v>52</v>
      </c>
      <c r="M173" s="30">
        <v>300000</v>
      </c>
      <c r="N173" s="26" t="s">
        <v>264</v>
      </c>
      <c r="O173" s="11">
        <v>300000</v>
      </c>
      <c r="P173" s="26" t="s">
        <v>184</v>
      </c>
      <c r="Q173" s="5" t="s">
        <v>292</v>
      </c>
      <c r="R173" s="11" t="s">
        <v>293</v>
      </c>
      <c r="S173" s="11" t="s">
        <v>124</v>
      </c>
      <c r="T173" s="11" t="s">
        <v>121</v>
      </c>
      <c r="U173" s="11" t="s">
        <v>32</v>
      </c>
      <c r="V173" s="11" t="s">
        <v>33</v>
      </c>
      <c r="W173" s="13">
        <v>1</v>
      </c>
      <c r="X173" s="32">
        <v>300000</v>
      </c>
      <c r="Y173" s="11" t="s">
        <v>34</v>
      </c>
      <c r="Z173" s="11" t="s">
        <v>74</v>
      </c>
      <c r="AA173" s="11" t="s">
        <v>36</v>
      </c>
      <c r="AB173" s="11" t="s">
        <v>37</v>
      </c>
      <c r="AC173" s="10">
        <v>92</v>
      </c>
    </row>
    <row r="174" spans="1:29" x14ac:dyDescent="0.35">
      <c r="A174" s="11">
        <v>173</v>
      </c>
      <c r="B174" s="20" t="s">
        <v>713</v>
      </c>
      <c r="C174" s="22">
        <v>3.68200006314E+17</v>
      </c>
      <c r="D174" s="12">
        <v>41648</v>
      </c>
      <c r="E174" s="11" t="s">
        <v>492</v>
      </c>
      <c r="F174" s="8">
        <f t="shared" si="10"/>
        <v>0</v>
      </c>
      <c r="G174" s="8">
        <f t="shared" si="11"/>
        <v>0</v>
      </c>
      <c r="H174" s="8">
        <f t="shared" si="12"/>
        <v>0</v>
      </c>
      <c r="I174" s="8">
        <f t="shared" si="13"/>
        <v>0</v>
      </c>
      <c r="J174" s="9">
        <f t="shared" si="14"/>
        <v>0</v>
      </c>
      <c r="K174" s="11" t="s">
        <v>492</v>
      </c>
      <c r="L174" s="11" t="s">
        <v>25</v>
      </c>
      <c r="M174" s="30">
        <v>7900000</v>
      </c>
      <c r="N174" s="26" t="s">
        <v>280</v>
      </c>
      <c r="O174" s="11">
        <v>7900000</v>
      </c>
      <c r="P174" s="26" t="s">
        <v>27</v>
      </c>
      <c r="Q174" s="5" t="s">
        <v>481</v>
      </c>
      <c r="R174" s="11" t="s">
        <v>100</v>
      </c>
      <c r="S174" s="11" t="s">
        <v>61</v>
      </c>
      <c r="T174" s="11" t="s">
        <v>101</v>
      </c>
      <c r="U174" s="11" t="s">
        <v>32</v>
      </c>
      <c r="V174" s="11" t="s">
        <v>485</v>
      </c>
      <c r="W174" s="13">
        <v>1</v>
      </c>
      <c r="X174" s="32">
        <v>7900000</v>
      </c>
      <c r="Y174" s="11" t="s">
        <v>34</v>
      </c>
      <c r="Z174" s="11" t="s">
        <v>62</v>
      </c>
      <c r="AA174" s="11" t="s">
        <v>36</v>
      </c>
      <c r="AB174" s="11" t="s">
        <v>37</v>
      </c>
      <c r="AC174" s="10">
        <v>73</v>
      </c>
    </row>
    <row r="175" spans="1:29" x14ac:dyDescent="0.35">
      <c r="A175" s="11">
        <v>174</v>
      </c>
      <c r="B175" s="20" t="s">
        <v>713</v>
      </c>
      <c r="C175" s="22">
        <v>1.7303003042150001E+18</v>
      </c>
      <c r="D175" s="12">
        <v>42016</v>
      </c>
      <c r="E175" s="11" t="s">
        <v>457</v>
      </c>
      <c r="F175" s="8">
        <f t="shared" si="10"/>
        <v>1</v>
      </c>
      <c r="G175" s="8">
        <f t="shared" si="11"/>
        <v>0</v>
      </c>
      <c r="H175" s="8">
        <f t="shared" si="12"/>
        <v>0</v>
      </c>
      <c r="I175" s="8">
        <f t="shared" si="13"/>
        <v>1</v>
      </c>
      <c r="J175" s="9">
        <f t="shared" si="14"/>
        <v>1</v>
      </c>
      <c r="K175" s="11" t="s">
        <v>456</v>
      </c>
      <c r="L175" s="11" t="s">
        <v>457</v>
      </c>
      <c r="M175" s="30">
        <v>1485000</v>
      </c>
      <c r="N175" s="26" t="s">
        <v>264</v>
      </c>
      <c r="O175" s="11">
        <v>1485000</v>
      </c>
      <c r="P175" s="26" t="s">
        <v>184</v>
      </c>
      <c r="Q175" s="5" t="s">
        <v>59</v>
      </c>
      <c r="R175" s="11" t="s">
        <v>60</v>
      </c>
      <c r="S175" s="11" t="s">
        <v>61</v>
      </c>
      <c r="T175" s="11" t="s">
        <v>111</v>
      </c>
      <c r="U175" s="11" t="s">
        <v>32</v>
      </c>
      <c r="V175" s="11" t="s">
        <v>485</v>
      </c>
      <c r="W175" s="13">
        <v>1</v>
      </c>
      <c r="X175" s="32">
        <v>1485000</v>
      </c>
      <c r="Y175" s="11" t="s">
        <v>34</v>
      </c>
      <c r="Z175" s="11" t="s">
        <v>62</v>
      </c>
      <c r="AA175" s="11" t="s">
        <v>36</v>
      </c>
      <c r="AB175" s="11" t="s">
        <v>37</v>
      </c>
      <c r="AC175" s="10">
        <v>73</v>
      </c>
    </row>
    <row r="176" spans="1:29" x14ac:dyDescent="0.35">
      <c r="A176" s="11">
        <v>175</v>
      </c>
      <c r="B176" s="20" t="s">
        <v>713</v>
      </c>
      <c r="C176" s="22">
        <v>1.730300304216E+18</v>
      </c>
      <c r="D176" s="12">
        <v>42453</v>
      </c>
      <c r="E176" s="11" t="s">
        <v>440</v>
      </c>
      <c r="F176" s="8">
        <f t="shared" si="10"/>
        <v>1</v>
      </c>
      <c r="G176" s="8">
        <f t="shared" si="11"/>
        <v>0</v>
      </c>
      <c r="H176" s="8">
        <f t="shared" si="12"/>
        <v>0</v>
      </c>
      <c r="I176" s="8">
        <f t="shared" si="13"/>
        <v>1</v>
      </c>
      <c r="J176" s="9">
        <f t="shared" si="14"/>
        <v>1</v>
      </c>
      <c r="K176" s="11" t="s">
        <v>142</v>
      </c>
      <c r="L176" s="11" t="s">
        <v>143</v>
      </c>
      <c r="M176" s="30">
        <v>1489928</v>
      </c>
      <c r="N176" s="26" t="s">
        <v>264</v>
      </c>
      <c r="O176" s="11">
        <v>1489928</v>
      </c>
      <c r="P176" s="26" t="s">
        <v>184</v>
      </c>
      <c r="Q176" s="5" t="s">
        <v>59</v>
      </c>
      <c r="R176" s="11" t="s">
        <v>60</v>
      </c>
      <c r="S176" s="11" t="s">
        <v>61</v>
      </c>
      <c r="T176" s="11" t="s">
        <v>111</v>
      </c>
      <c r="U176" s="11" t="s">
        <v>32</v>
      </c>
      <c r="V176" s="11" t="s">
        <v>33</v>
      </c>
      <c r="W176" s="13">
        <v>1</v>
      </c>
      <c r="X176" s="32">
        <v>1489928</v>
      </c>
      <c r="Y176" s="11" t="s">
        <v>34</v>
      </c>
      <c r="Z176" s="11" t="s">
        <v>62</v>
      </c>
      <c r="AA176" s="11" t="s">
        <v>36</v>
      </c>
      <c r="AB176" s="11" t="s">
        <v>37</v>
      </c>
      <c r="AC176" s="10">
        <v>73</v>
      </c>
    </row>
    <row r="177" spans="1:29" x14ac:dyDescent="0.35">
      <c r="A177" s="11">
        <v>176</v>
      </c>
      <c r="B177" s="20" t="s">
        <v>713</v>
      </c>
      <c r="C177" s="22">
        <v>1.730300304216E+18</v>
      </c>
      <c r="D177" s="12">
        <v>42453</v>
      </c>
      <c r="E177" s="11" t="s">
        <v>439</v>
      </c>
      <c r="F177" s="8">
        <f t="shared" si="10"/>
        <v>1</v>
      </c>
      <c r="G177" s="8">
        <f t="shared" si="11"/>
        <v>0</v>
      </c>
      <c r="H177" s="8">
        <f t="shared" si="12"/>
        <v>0</v>
      </c>
      <c r="I177" s="8">
        <f t="shared" si="13"/>
        <v>1</v>
      </c>
      <c r="J177" s="9">
        <f t="shared" si="14"/>
        <v>1</v>
      </c>
      <c r="K177" s="11" t="s">
        <v>142</v>
      </c>
      <c r="L177" s="11" t="s">
        <v>143</v>
      </c>
      <c r="M177" s="30">
        <v>195384</v>
      </c>
      <c r="N177" s="26" t="s">
        <v>264</v>
      </c>
      <c r="O177" s="11">
        <v>195384</v>
      </c>
      <c r="P177" s="26" t="s">
        <v>184</v>
      </c>
      <c r="Q177" s="5" t="s">
        <v>59</v>
      </c>
      <c r="R177" s="11" t="s">
        <v>60</v>
      </c>
      <c r="S177" s="11" t="s">
        <v>61</v>
      </c>
      <c r="T177" s="11" t="s">
        <v>111</v>
      </c>
      <c r="U177" s="11" t="s">
        <v>32</v>
      </c>
      <c r="V177" s="11" t="s">
        <v>33</v>
      </c>
      <c r="W177" s="13">
        <v>1</v>
      </c>
      <c r="X177" s="32">
        <v>195384</v>
      </c>
      <c r="Y177" s="11" t="s">
        <v>34</v>
      </c>
      <c r="Z177" s="11" t="s">
        <v>62</v>
      </c>
      <c r="AA177" s="11" t="s">
        <v>36</v>
      </c>
      <c r="AB177" s="11" t="s">
        <v>37</v>
      </c>
      <c r="AC177" s="10">
        <v>73</v>
      </c>
    </row>
    <row r="178" spans="1:29" x14ac:dyDescent="0.35">
      <c r="A178" s="11">
        <v>177</v>
      </c>
      <c r="B178" s="20" t="s">
        <v>713</v>
      </c>
      <c r="C178" s="22">
        <v>1.730300304216E+18</v>
      </c>
      <c r="D178" s="12">
        <v>42473</v>
      </c>
      <c r="E178" s="11" t="s">
        <v>437</v>
      </c>
      <c r="F178" s="8">
        <f t="shared" si="10"/>
        <v>1</v>
      </c>
      <c r="G178" s="8">
        <f t="shared" si="11"/>
        <v>1</v>
      </c>
      <c r="H178" s="8">
        <f t="shared" si="12"/>
        <v>0</v>
      </c>
      <c r="I178" s="8">
        <f t="shared" si="13"/>
        <v>0</v>
      </c>
      <c r="J178" s="9">
        <f t="shared" si="14"/>
        <v>1</v>
      </c>
      <c r="K178" s="11" t="s">
        <v>45</v>
      </c>
      <c r="L178" s="11" t="s">
        <v>46</v>
      </c>
      <c r="M178" s="30">
        <v>1399604</v>
      </c>
      <c r="N178" s="26" t="s">
        <v>264</v>
      </c>
      <c r="O178" s="11">
        <v>1399604</v>
      </c>
      <c r="P178" s="26" t="s">
        <v>184</v>
      </c>
      <c r="Q178" s="5" t="s">
        <v>59</v>
      </c>
      <c r="R178" s="11" t="s">
        <v>60</v>
      </c>
      <c r="S178" s="11" t="s">
        <v>61</v>
      </c>
      <c r="T178" s="11" t="s">
        <v>111</v>
      </c>
      <c r="U178" s="11" t="s">
        <v>32</v>
      </c>
      <c r="V178" s="11" t="s">
        <v>33</v>
      </c>
      <c r="W178" s="13">
        <v>1</v>
      </c>
      <c r="X178" s="32">
        <v>1399604</v>
      </c>
      <c r="Y178" s="11" t="s">
        <v>34</v>
      </c>
      <c r="Z178" s="11" t="s">
        <v>62</v>
      </c>
      <c r="AA178" s="11" t="s">
        <v>36</v>
      </c>
      <c r="AB178" s="11" t="s">
        <v>37</v>
      </c>
      <c r="AC178" s="10">
        <v>73</v>
      </c>
    </row>
    <row r="179" spans="1:29" x14ac:dyDescent="0.35">
      <c r="A179" s="11">
        <v>178</v>
      </c>
      <c r="B179" s="20" t="s">
        <v>713</v>
      </c>
      <c r="C179" s="22">
        <v>1.730300304216E+18</v>
      </c>
      <c r="D179" s="12">
        <v>42724</v>
      </c>
      <c r="E179" s="11" t="s">
        <v>361</v>
      </c>
      <c r="F179" s="8">
        <f t="shared" si="10"/>
        <v>1</v>
      </c>
      <c r="G179" s="8">
        <f t="shared" si="11"/>
        <v>0</v>
      </c>
      <c r="H179" s="8">
        <f t="shared" si="12"/>
        <v>0</v>
      </c>
      <c r="I179" s="8">
        <f t="shared" si="13"/>
        <v>1</v>
      </c>
      <c r="J179" s="9">
        <f t="shared" si="14"/>
        <v>1</v>
      </c>
      <c r="K179" s="11" t="s">
        <v>142</v>
      </c>
      <c r="L179" s="11" t="s">
        <v>143</v>
      </c>
      <c r="M179" s="30">
        <v>1489928</v>
      </c>
      <c r="N179" s="26" t="s">
        <v>264</v>
      </c>
      <c r="O179" s="11">
        <v>1489928</v>
      </c>
      <c r="P179" s="26" t="s">
        <v>184</v>
      </c>
      <c r="Q179" s="5" t="s">
        <v>59</v>
      </c>
      <c r="R179" s="11" t="s">
        <v>60</v>
      </c>
      <c r="S179" s="11" t="s">
        <v>61</v>
      </c>
      <c r="T179" s="11" t="s">
        <v>111</v>
      </c>
      <c r="U179" s="11" t="s">
        <v>32</v>
      </c>
      <c r="V179" s="11" t="s">
        <v>33</v>
      </c>
      <c r="W179" s="13">
        <v>1</v>
      </c>
      <c r="X179" s="32">
        <v>1489928</v>
      </c>
      <c r="Y179" s="11" t="s">
        <v>34</v>
      </c>
      <c r="Z179" s="11" t="s">
        <v>62</v>
      </c>
      <c r="AA179" s="11" t="s">
        <v>36</v>
      </c>
      <c r="AB179" s="11" t="s">
        <v>37</v>
      </c>
      <c r="AC179" s="10">
        <v>73</v>
      </c>
    </row>
    <row r="180" spans="1:29" x14ac:dyDescent="0.35">
      <c r="A180" s="11">
        <v>179</v>
      </c>
      <c r="B180" s="20" t="s">
        <v>713</v>
      </c>
      <c r="C180" s="22">
        <v>1.730300304216E+18</v>
      </c>
      <c r="D180" s="12">
        <v>42724</v>
      </c>
      <c r="E180" s="11" t="s">
        <v>156</v>
      </c>
      <c r="F180" s="8">
        <f t="shared" si="10"/>
        <v>1</v>
      </c>
      <c r="G180" s="8">
        <f t="shared" si="11"/>
        <v>0</v>
      </c>
      <c r="H180" s="8">
        <f t="shared" si="12"/>
        <v>0</v>
      </c>
      <c r="I180" s="8">
        <f t="shared" si="13"/>
        <v>1</v>
      </c>
      <c r="J180" s="9">
        <f t="shared" si="14"/>
        <v>1</v>
      </c>
      <c r="K180" s="11" t="s">
        <v>142</v>
      </c>
      <c r="L180" s="11" t="s">
        <v>143</v>
      </c>
      <c r="M180" s="30">
        <v>256666.67</v>
      </c>
      <c r="N180" s="26" t="s">
        <v>264</v>
      </c>
      <c r="O180" s="11">
        <v>256666.67</v>
      </c>
      <c r="P180" s="26" t="s">
        <v>184</v>
      </c>
      <c r="Q180" s="5" t="s">
        <v>59</v>
      </c>
      <c r="R180" s="11" t="s">
        <v>60</v>
      </c>
      <c r="S180" s="11" t="s">
        <v>61</v>
      </c>
      <c r="T180" s="11" t="s">
        <v>111</v>
      </c>
      <c r="U180" s="11" t="s">
        <v>32</v>
      </c>
      <c r="V180" s="11" t="s">
        <v>33</v>
      </c>
      <c r="W180" s="13">
        <v>1</v>
      </c>
      <c r="X180" s="32">
        <v>256666.67</v>
      </c>
      <c r="Y180" s="11" t="s">
        <v>34</v>
      </c>
      <c r="Z180" s="11" t="s">
        <v>62</v>
      </c>
      <c r="AA180" s="11" t="s">
        <v>36</v>
      </c>
      <c r="AB180" s="11" t="s">
        <v>37</v>
      </c>
      <c r="AC180" s="10">
        <v>73</v>
      </c>
    </row>
    <row r="181" spans="1:29" x14ac:dyDescent="0.35">
      <c r="A181" s="11">
        <v>180</v>
      </c>
      <c r="B181" s="20" t="s">
        <v>713</v>
      </c>
      <c r="C181" s="22">
        <v>1.7303003042169999E+18</v>
      </c>
      <c r="D181" s="12">
        <v>43089</v>
      </c>
      <c r="E181" s="11" t="s">
        <v>154</v>
      </c>
      <c r="F181" s="8">
        <f t="shared" si="10"/>
        <v>1</v>
      </c>
      <c r="G181" s="8">
        <f t="shared" si="11"/>
        <v>0</v>
      </c>
      <c r="H181" s="8">
        <f t="shared" si="12"/>
        <v>0</v>
      </c>
      <c r="I181" s="8">
        <f t="shared" si="13"/>
        <v>1</v>
      </c>
      <c r="J181" s="9">
        <f t="shared" si="14"/>
        <v>1</v>
      </c>
      <c r="K181" s="11" t="s">
        <v>142</v>
      </c>
      <c r="L181" s="11" t="s">
        <v>143</v>
      </c>
      <c r="M181" s="30">
        <v>1500000</v>
      </c>
      <c r="N181" s="26" t="s">
        <v>26</v>
      </c>
      <c r="O181" s="11">
        <v>1500000</v>
      </c>
      <c r="P181" s="26" t="s">
        <v>184</v>
      </c>
      <c r="Q181" s="5" t="s">
        <v>59</v>
      </c>
      <c r="R181" s="11" t="s">
        <v>60</v>
      </c>
      <c r="S181" s="11" t="s">
        <v>61</v>
      </c>
      <c r="T181" s="11" t="s">
        <v>111</v>
      </c>
      <c r="U181" s="11" t="s">
        <v>32</v>
      </c>
      <c r="V181" s="11" t="s">
        <v>33</v>
      </c>
      <c r="W181" s="13">
        <v>1</v>
      </c>
      <c r="X181" s="32">
        <v>1500000</v>
      </c>
      <c r="Y181" s="11" t="s">
        <v>34</v>
      </c>
      <c r="Z181" s="11" t="s">
        <v>62</v>
      </c>
      <c r="AA181" s="11" t="s">
        <v>36</v>
      </c>
      <c r="AB181" s="11" t="s">
        <v>37</v>
      </c>
      <c r="AC181" s="10">
        <v>73</v>
      </c>
    </row>
    <row r="182" spans="1:29" x14ac:dyDescent="0.35">
      <c r="A182" s="11">
        <v>181</v>
      </c>
      <c r="B182" s="20" t="s">
        <v>713</v>
      </c>
      <c r="C182" s="22">
        <v>1.7303003042169999E+18</v>
      </c>
      <c r="D182" s="12">
        <v>43089</v>
      </c>
      <c r="E182" s="11" t="s">
        <v>156</v>
      </c>
      <c r="F182" s="8">
        <f t="shared" si="10"/>
        <v>1</v>
      </c>
      <c r="G182" s="8">
        <f t="shared" si="11"/>
        <v>0</v>
      </c>
      <c r="H182" s="8">
        <f t="shared" si="12"/>
        <v>0</v>
      </c>
      <c r="I182" s="8">
        <f t="shared" si="13"/>
        <v>1</v>
      </c>
      <c r="J182" s="9">
        <f t="shared" si="14"/>
        <v>1</v>
      </c>
      <c r="K182" s="11" t="s">
        <v>142</v>
      </c>
      <c r="L182" s="11" t="s">
        <v>143</v>
      </c>
      <c r="M182" s="30">
        <v>300000</v>
      </c>
      <c r="N182" s="26" t="s">
        <v>26</v>
      </c>
      <c r="O182" s="11">
        <v>300000</v>
      </c>
      <c r="P182" s="26" t="s">
        <v>184</v>
      </c>
      <c r="Q182" s="5" t="s">
        <v>59</v>
      </c>
      <c r="R182" s="11" t="s">
        <v>60</v>
      </c>
      <c r="S182" s="11" t="s">
        <v>61</v>
      </c>
      <c r="T182" s="11" t="s">
        <v>111</v>
      </c>
      <c r="U182" s="11" t="s">
        <v>32</v>
      </c>
      <c r="V182" s="11" t="s">
        <v>33</v>
      </c>
      <c r="W182" s="13">
        <v>1</v>
      </c>
      <c r="X182" s="32">
        <v>300000</v>
      </c>
      <c r="Y182" s="11" t="s">
        <v>34</v>
      </c>
      <c r="Z182" s="11" t="s">
        <v>62</v>
      </c>
      <c r="AA182" s="11" t="s">
        <v>36</v>
      </c>
      <c r="AB182" s="11" t="s">
        <v>37</v>
      </c>
      <c r="AC182" s="10">
        <v>73</v>
      </c>
    </row>
    <row r="183" spans="1:29" x14ac:dyDescent="0.35">
      <c r="A183" s="11">
        <v>182</v>
      </c>
      <c r="B183" s="20" t="s">
        <v>713</v>
      </c>
      <c r="C183" s="22">
        <v>1.7303003042169999E+18</v>
      </c>
      <c r="D183" s="12">
        <v>43089</v>
      </c>
      <c r="E183" s="11" t="s">
        <v>257</v>
      </c>
      <c r="F183" s="8">
        <f t="shared" si="10"/>
        <v>1</v>
      </c>
      <c r="G183" s="8">
        <f t="shared" si="11"/>
        <v>0</v>
      </c>
      <c r="H183" s="8">
        <f t="shared" si="12"/>
        <v>0</v>
      </c>
      <c r="I183" s="8">
        <f t="shared" si="13"/>
        <v>1</v>
      </c>
      <c r="J183" s="9">
        <f t="shared" si="14"/>
        <v>1</v>
      </c>
      <c r="K183" s="11" t="s">
        <v>142</v>
      </c>
      <c r="L183" s="11" t="s">
        <v>143</v>
      </c>
      <c r="M183" s="30">
        <v>500000</v>
      </c>
      <c r="N183" s="26" t="s">
        <v>26</v>
      </c>
      <c r="O183" s="11">
        <v>500000</v>
      </c>
      <c r="P183" s="26" t="s">
        <v>184</v>
      </c>
      <c r="Q183" s="5" t="s">
        <v>59</v>
      </c>
      <c r="R183" s="11" t="s">
        <v>60</v>
      </c>
      <c r="S183" s="11" t="s">
        <v>61</v>
      </c>
      <c r="T183" s="11" t="s">
        <v>111</v>
      </c>
      <c r="U183" s="11" t="s">
        <v>32</v>
      </c>
      <c r="V183" s="11" t="s">
        <v>33</v>
      </c>
      <c r="W183" s="13">
        <v>1</v>
      </c>
      <c r="X183" s="32">
        <v>500000</v>
      </c>
      <c r="Y183" s="11" t="s">
        <v>34</v>
      </c>
      <c r="Z183" s="11" t="s">
        <v>62</v>
      </c>
      <c r="AA183" s="11" t="s">
        <v>36</v>
      </c>
      <c r="AB183" s="11" t="s">
        <v>37</v>
      </c>
      <c r="AC183" s="10">
        <v>73</v>
      </c>
    </row>
    <row r="184" spans="1:29" x14ac:dyDescent="0.35">
      <c r="A184" s="11">
        <v>183</v>
      </c>
      <c r="B184" s="20" t="s">
        <v>713</v>
      </c>
      <c r="C184" s="22">
        <v>1.7303003042179999E+18</v>
      </c>
      <c r="D184" s="12">
        <v>43458</v>
      </c>
      <c r="E184" s="11" t="s">
        <v>154</v>
      </c>
      <c r="F184" s="8">
        <f t="shared" si="10"/>
        <v>1</v>
      </c>
      <c r="G184" s="8">
        <f t="shared" si="11"/>
        <v>0</v>
      </c>
      <c r="H184" s="8">
        <f t="shared" si="12"/>
        <v>0</v>
      </c>
      <c r="I184" s="8">
        <f t="shared" si="13"/>
        <v>1</v>
      </c>
      <c r="J184" s="9">
        <f t="shared" si="14"/>
        <v>1</v>
      </c>
      <c r="K184" s="11" t="s">
        <v>142</v>
      </c>
      <c r="L184" s="11" t="s">
        <v>143</v>
      </c>
      <c r="M184" s="30">
        <v>1560000</v>
      </c>
      <c r="N184" s="26" t="s">
        <v>26</v>
      </c>
      <c r="O184" s="11">
        <v>1560000</v>
      </c>
      <c r="P184" s="26" t="s">
        <v>27</v>
      </c>
      <c r="Q184" s="5" t="s">
        <v>59</v>
      </c>
      <c r="R184" s="11" t="s">
        <v>60</v>
      </c>
      <c r="S184" s="11" t="s">
        <v>61</v>
      </c>
      <c r="T184" s="11" t="s">
        <v>111</v>
      </c>
      <c r="U184" s="11" t="s">
        <v>32</v>
      </c>
      <c r="V184" s="11" t="s">
        <v>33</v>
      </c>
      <c r="W184" s="13">
        <v>1</v>
      </c>
      <c r="X184" s="32">
        <v>1560000</v>
      </c>
      <c r="Y184" s="11" t="s">
        <v>34</v>
      </c>
      <c r="Z184" s="11" t="s">
        <v>62</v>
      </c>
      <c r="AA184" s="11" t="s">
        <v>36</v>
      </c>
      <c r="AB184" s="11" t="s">
        <v>37</v>
      </c>
      <c r="AC184" s="10">
        <v>73</v>
      </c>
    </row>
    <row r="185" spans="1:29" x14ac:dyDescent="0.35">
      <c r="A185" s="11">
        <v>184</v>
      </c>
      <c r="B185" s="20" t="s">
        <v>713</v>
      </c>
      <c r="C185" s="22">
        <v>1.7303003042179999E+18</v>
      </c>
      <c r="D185" s="12">
        <v>43458</v>
      </c>
      <c r="E185" s="11" t="s">
        <v>156</v>
      </c>
      <c r="F185" s="8">
        <f t="shared" si="10"/>
        <v>1</v>
      </c>
      <c r="G185" s="8">
        <f t="shared" si="11"/>
        <v>0</v>
      </c>
      <c r="H185" s="8">
        <f t="shared" si="12"/>
        <v>0</v>
      </c>
      <c r="I185" s="8">
        <f t="shared" si="13"/>
        <v>1</v>
      </c>
      <c r="J185" s="9">
        <f t="shared" si="14"/>
        <v>1</v>
      </c>
      <c r="K185" s="11" t="s">
        <v>142</v>
      </c>
      <c r="L185" s="11" t="s">
        <v>143</v>
      </c>
      <c r="M185" s="30">
        <v>312000</v>
      </c>
      <c r="N185" s="26" t="s">
        <v>26</v>
      </c>
      <c r="O185" s="11">
        <v>312000</v>
      </c>
      <c r="P185" s="26" t="s">
        <v>27</v>
      </c>
      <c r="Q185" s="5" t="s">
        <v>59</v>
      </c>
      <c r="R185" s="11" t="s">
        <v>60</v>
      </c>
      <c r="S185" s="11" t="s">
        <v>61</v>
      </c>
      <c r="T185" s="11" t="s">
        <v>111</v>
      </c>
      <c r="U185" s="11" t="s">
        <v>32</v>
      </c>
      <c r="V185" s="11" t="s">
        <v>33</v>
      </c>
      <c r="W185" s="13">
        <v>1</v>
      </c>
      <c r="X185" s="32">
        <v>312000</v>
      </c>
      <c r="Y185" s="11" t="s">
        <v>34</v>
      </c>
      <c r="Z185" s="11" t="s">
        <v>62</v>
      </c>
      <c r="AA185" s="11" t="s">
        <v>36</v>
      </c>
      <c r="AB185" s="11" t="s">
        <v>37</v>
      </c>
      <c r="AC185" s="10">
        <v>73</v>
      </c>
    </row>
    <row r="186" spans="1:29" x14ac:dyDescent="0.35">
      <c r="A186" s="11">
        <v>185</v>
      </c>
      <c r="B186" s="20" t="s">
        <v>713</v>
      </c>
      <c r="C186" s="22">
        <v>1.7303003042179999E+18</v>
      </c>
      <c r="D186" s="12">
        <v>43458</v>
      </c>
      <c r="E186" s="11" t="s">
        <v>155</v>
      </c>
      <c r="F186" s="8">
        <f t="shared" si="10"/>
        <v>1</v>
      </c>
      <c r="G186" s="8">
        <f t="shared" si="11"/>
        <v>0</v>
      </c>
      <c r="H186" s="8">
        <f t="shared" si="12"/>
        <v>0</v>
      </c>
      <c r="I186" s="8">
        <f t="shared" si="13"/>
        <v>1</v>
      </c>
      <c r="J186" s="9">
        <f t="shared" si="14"/>
        <v>1</v>
      </c>
      <c r="K186" s="11" t="s">
        <v>142</v>
      </c>
      <c r="L186" s="11" t="s">
        <v>143</v>
      </c>
      <c r="M186" s="30">
        <v>520000</v>
      </c>
      <c r="N186" s="26" t="s">
        <v>26</v>
      </c>
      <c r="O186" s="11">
        <v>520000</v>
      </c>
      <c r="P186" s="26" t="s">
        <v>27</v>
      </c>
      <c r="Q186" s="5" t="s">
        <v>59</v>
      </c>
      <c r="R186" s="11" t="s">
        <v>60</v>
      </c>
      <c r="S186" s="11" t="s">
        <v>61</v>
      </c>
      <c r="T186" s="11" t="s">
        <v>111</v>
      </c>
      <c r="U186" s="11" t="s">
        <v>32</v>
      </c>
      <c r="V186" s="11" t="s">
        <v>33</v>
      </c>
      <c r="W186" s="13">
        <v>1</v>
      </c>
      <c r="X186" s="32">
        <v>520000</v>
      </c>
      <c r="Y186" s="11" t="s">
        <v>34</v>
      </c>
      <c r="Z186" s="11" t="s">
        <v>62</v>
      </c>
      <c r="AA186" s="11" t="s">
        <v>36</v>
      </c>
      <c r="AB186" s="11" t="s">
        <v>37</v>
      </c>
      <c r="AC186" s="10">
        <v>73</v>
      </c>
    </row>
    <row r="187" spans="1:29" x14ac:dyDescent="0.35">
      <c r="A187" s="11">
        <v>186</v>
      </c>
      <c r="B187" s="20" t="s">
        <v>713</v>
      </c>
      <c r="C187" s="22">
        <v>1.7303003042190001E+18</v>
      </c>
      <c r="D187" s="12">
        <v>43760</v>
      </c>
      <c r="E187" s="11" t="s">
        <v>58</v>
      </c>
      <c r="F187" s="8">
        <f t="shared" si="10"/>
        <v>1</v>
      </c>
      <c r="G187" s="8">
        <f t="shared" si="11"/>
        <v>1</v>
      </c>
      <c r="H187" s="8">
        <f t="shared" si="12"/>
        <v>0</v>
      </c>
      <c r="I187" s="8">
        <f t="shared" si="13"/>
        <v>0</v>
      </c>
      <c r="J187" s="9">
        <f t="shared" si="14"/>
        <v>1</v>
      </c>
      <c r="K187" s="11" t="s">
        <v>45</v>
      </c>
      <c r="L187" s="11" t="s">
        <v>46</v>
      </c>
      <c r="M187" s="30">
        <v>1500000</v>
      </c>
      <c r="N187" s="26" t="s">
        <v>26</v>
      </c>
      <c r="O187" s="11">
        <v>1500000</v>
      </c>
      <c r="P187" s="26" t="s">
        <v>27</v>
      </c>
      <c r="Q187" s="5" t="s">
        <v>59</v>
      </c>
      <c r="R187" s="11" t="s">
        <v>60</v>
      </c>
      <c r="S187" s="11" t="s">
        <v>61</v>
      </c>
      <c r="T187" s="11" t="s">
        <v>31</v>
      </c>
      <c r="U187" s="11" t="s">
        <v>32</v>
      </c>
      <c r="V187" s="11" t="s">
        <v>33</v>
      </c>
      <c r="W187" s="13">
        <v>1</v>
      </c>
      <c r="X187" s="32">
        <v>1500000</v>
      </c>
      <c r="Y187" s="11" t="s">
        <v>34</v>
      </c>
      <c r="Z187" s="11" t="s">
        <v>62</v>
      </c>
      <c r="AA187" s="11" t="s">
        <v>36</v>
      </c>
      <c r="AB187" s="11" t="s">
        <v>37</v>
      </c>
      <c r="AC187" s="10">
        <v>73</v>
      </c>
    </row>
    <row r="188" spans="1:29" x14ac:dyDescent="0.35">
      <c r="A188" s="11">
        <v>187</v>
      </c>
      <c r="B188" s="20" t="s">
        <v>713</v>
      </c>
      <c r="C188" s="22">
        <v>2.7325031357149998E+18</v>
      </c>
      <c r="D188" s="12">
        <v>42020</v>
      </c>
      <c r="E188" s="11" t="s">
        <v>454</v>
      </c>
      <c r="F188" s="8">
        <f t="shared" si="10"/>
        <v>0</v>
      </c>
      <c r="G188" s="8">
        <f t="shared" si="11"/>
        <v>0</v>
      </c>
      <c r="H188" s="8">
        <f t="shared" si="12"/>
        <v>0</v>
      </c>
      <c r="I188" s="8">
        <f t="shared" si="13"/>
        <v>0</v>
      </c>
      <c r="J188" s="9">
        <f t="shared" si="14"/>
        <v>0</v>
      </c>
      <c r="K188" s="11" t="s">
        <v>453</v>
      </c>
      <c r="L188" s="11" t="s">
        <v>454</v>
      </c>
      <c r="M188" s="30">
        <v>7825000</v>
      </c>
      <c r="N188" s="26" t="s">
        <v>264</v>
      </c>
      <c r="O188" s="11">
        <v>7825000</v>
      </c>
      <c r="P188" s="26" t="s">
        <v>184</v>
      </c>
      <c r="Q188" s="5" t="s">
        <v>481</v>
      </c>
      <c r="R188" s="11" t="s">
        <v>100</v>
      </c>
      <c r="S188" s="11" t="s">
        <v>61</v>
      </c>
      <c r="T188" s="11" t="s">
        <v>31</v>
      </c>
      <c r="U188" s="11" t="s">
        <v>32</v>
      </c>
      <c r="V188" s="11" t="s">
        <v>33</v>
      </c>
      <c r="W188" s="13">
        <v>1</v>
      </c>
      <c r="X188" s="32">
        <v>7825000</v>
      </c>
      <c r="Y188" s="11" t="s">
        <v>34</v>
      </c>
      <c r="Z188" s="11" t="s">
        <v>62</v>
      </c>
      <c r="AA188" s="11" t="s">
        <v>36</v>
      </c>
      <c r="AB188" s="11" t="s">
        <v>37</v>
      </c>
      <c r="AC188" s="10">
        <v>73</v>
      </c>
    </row>
    <row r="189" spans="1:29" x14ac:dyDescent="0.35">
      <c r="A189" s="11">
        <v>188</v>
      </c>
      <c r="B189" s="20" t="s">
        <v>713</v>
      </c>
      <c r="C189" s="22">
        <v>2.7325031357159997E+18</v>
      </c>
      <c r="D189" s="12">
        <v>42401</v>
      </c>
      <c r="E189" s="11" t="s">
        <v>450</v>
      </c>
      <c r="F189" s="8">
        <f t="shared" si="10"/>
        <v>0</v>
      </c>
      <c r="G189" s="8">
        <f t="shared" si="11"/>
        <v>0</v>
      </c>
      <c r="H189" s="8">
        <f t="shared" si="12"/>
        <v>0</v>
      </c>
      <c r="I189" s="8">
        <f t="shared" si="13"/>
        <v>1</v>
      </c>
      <c r="J189" s="9">
        <f t="shared" si="14"/>
        <v>1</v>
      </c>
      <c r="K189" s="11" t="s">
        <v>346</v>
      </c>
      <c r="L189" s="11" t="s">
        <v>347</v>
      </c>
      <c r="M189" s="30">
        <v>8650000</v>
      </c>
      <c r="N189" s="26" t="s">
        <v>264</v>
      </c>
      <c r="O189" s="11">
        <v>8650000</v>
      </c>
      <c r="P189" s="26" t="s">
        <v>184</v>
      </c>
      <c r="Q189" s="5" t="s">
        <v>99</v>
      </c>
      <c r="R189" s="11" t="s">
        <v>100</v>
      </c>
      <c r="S189" s="11" t="s">
        <v>61</v>
      </c>
      <c r="T189" s="11" t="s">
        <v>31</v>
      </c>
      <c r="U189" s="11" t="s">
        <v>32</v>
      </c>
      <c r="V189" s="11" t="s">
        <v>33</v>
      </c>
      <c r="W189" s="13">
        <v>1</v>
      </c>
      <c r="X189" s="32">
        <v>8650000</v>
      </c>
      <c r="Y189" s="11" t="s">
        <v>34</v>
      </c>
      <c r="Z189" s="11" t="s">
        <v>62</v>
      </c>
      <c r="AA189" s="11" t="s">
        <v>36</v>
      </c>
      <c r="AB189" s="11" t="s">
        <v>37</v>
      </c>
      <c r="AC189" s="10">
        <v>73</v>
      </c>
    </row>
    <row r="190" spans="1:29" x14ac:dyDescent="0.35">
      <c r="A190" s="11">
        <v>189</v>
      </c>
      <c r="B190" s="20" t="s">
        <v>713</v>
      </c>
      <c r="C190" s="22">
        <v>2.7325031357170002E+18</v>
      </c>
      <c r="D190" s="12">
        <v>42744</v>
      </c>
      <c r="E190" s="11" t="s">
        <v>360</v>
      </c>
      <c r="F190" s="8">
        <f t="shared" si="10"/>
        <v>0</v>
      </c>
      <c r="G190" s="8">
        <f t="shared" si="11"/>
        <v>0</v>
      </c>
      <c r="H190" s="8">
        <f t="shared" si="12"/>
        <v>0</v>
      </c>
      <c r="I190" s="8">
        <f t="shared" si="13"/>
        <v>1</v>
      </c>
      <c r="J190" s="9">
        <f t="shared" si="14"/>
        <v>1</v>
      </c>
      <c r="K190" s="11" t="s">
        <v>45</v>
      </c>
      <c r="L190" s="11" t="s">
        <v>46</v>
      </c>
      <c r="M190" s="30">
        <v>8640000</v>
      </c>
      <c r="N190" s="26" t="s">
        <v>264</v>
      </c>
      <c r="O190" s="11">
        <v>8640000</v>
      </c>
      <c r="P190" s="26" t="s">
        <v>184</v>
      </c>
      <c r="Q190" s="5" t="s">
        <v>99</v>
      </c>
      <c r="R190" s="11" t="s">
        <v>100</v>
      </c>
      <c r="S190" s="11" t="s">
        <v>61</v>
      </c>
      <c r="T190" s="11" t="s">
        <v>31</v>
      </c>
      <c r="U190" s="11" t="s">
        <v>32</v>
      </c>
      <c r="V190" s="11" t="s">
        <v>33</v>
      </c>
      <c r="W190" s="13">
        <v>1</v>
      </c>
      <c r="X190" s="32">
        <v>8640000</v>
      </c>
      <c r="Y190" s="11" t="s">
        <v>34</v>
      </c>
      <c r="Z190" s="11" t="s">
        <v>62</v>
      </c>
      <c r="AA190" s="11" t="s">
        <v>36</v>
      </c>
      <c r="AB190" s="11" t="s">
        <v>37</v>
      </c>
      <c r="AC190" s="10">
        <v>73</v>
      </c>
    </row>
    <row r="191" spans="1:29" x14ac:dyDescent="0.35">
      <c r="A191" s="11">
        <v>190</v>
      </c>
      <c r="B191" s="20" t="s">
        <v>713</v>
      </c>
      <c r="C191" s="22">
        <v>2.7325031357180001E+18</v>
      </c>
      <c r="D191" s="12">
        <v>43146</v>
      </c>
      <c r="E191" s="11" t="s">
        <v>241</v>
      </c>
      <c r="F191" s="8">
        <f t="shared" si="10"/>
        <v>0</v>
      </c>
      <c r="G191" s="8">
        <f t="shared" si="11"/>
        <v>0</v>
      </c>
      <c r="H191" s="8">
        <f t="shared" si="12"/>
        <v>0</v>
      </c>
      <c r="I191" s="8">
        <f t="shared" si="13"/>
        <v>1</v>
      </c>
      <c r="J191" s="9">
        <f t="shared" si="14"/>
        <v>1</v>
      </c>
      <c r="K191" s="11" t="s">
        <v>45</v>
      </c>
      <c r="L191" s="11" t="s">
        <v>46</v>
      </c>
      <c r="M191" s="30">
        <v>2399999.91</v>
      </c>
      <c r="N191" s="26" t="s">
        <v>26</v>
      </c>
      <c r="O191" s="11">
        <v>2399999.91</v>
      </c>
      <c r="P191" s="26" t="s">
        <v>184</v>
      </c>
      <c r="Q191" s="5" t="s">
        <v>99</v>
      </c>
      <c r="R191" s="11" t="s">
        <v>100</v>
      </c>
      <c r="S191" s="11" t="s">
        <v>61</v>
      </c>
      <c r="T191" s="11" t="s">
        <v>31</v>
      </c>
      <c r="U191" s="11" t="s">
        <v>32</v>
      </c>
      <c r="V191" s="11" t="s">
        <v>33</v>
      </c>
      <c r="W191" s="13">
        <v>1</v>
      </c>
      <c r="X191" s="32">
        <v>2399999.91</v>
      </c>
      <c r="Y191" s="11" t="s">
        <v>34</v>
      </c>
      <c r="Z191" s="11" t="s">
        <v>62</v>
      </c>
      <c r="AA191" s="11" t="s">
        <v>36</v>
      </c>
      <c r="AB191" s="11" t="s">
        <v>37</v>
      </c>
      <c r="AC191" s="10">
        <v>73</v>
      </c>
    </row>
    <row r="192" spans="1:29" x14ac:dyDescent="0.35">
      <c r="A192" s="11">
        <v>191</v>
      </c>
      <c r="B192" s="20" t="s">
        <v>713</v>
      </c>
      <c r="C192" s="22">
        <v>2.7325031357180001E+18</v>
      </c>
      <c r="D192" s="12">
        <v>43230</v>
      </c>
      <c r="E192" s="11" t="s">
        <v>215</v>
      </c>
      <c r="F192" s="8">
        <f t="shared" si="10"/>
        <v>0</v>
      </c>
      <c r="G192" s="8">
        <f t="shared" si="11"/>
        <v>0</v>
      </c>
      <c r="H192" s="8">
        <f t="shared" si="12"/>
        <v>0</v>
      </c>
      <c r="I192" s="8">
        <f t="shared" si="13"/>
        <v>0</v>
      </c>
      <c r="J192" s="9">
        <f t="shared" si="14"/>
        <v>0</v>
      </c>
      <c r="K192" s="11" t="s">
        <v>45</v>
      </c>
      <c r="L192" s="11" t="s">
        <v>46</v>
      </c>
      <c r="M192" s="30">
        <v>7599600</v>
      </c>
      <c r="N192" s="26" t="s">
        <v>26</v>
      </c>
      <c r="O192" s="11">
        <v>7599600</v>
      </c>
      <c r="P192" s="26" t="s">
        <v>184</v>
      </c>
      <c r="Q192" s="5" t="s">
        <v>99</v>
      </c>
      <c r="R192" s="11" t="s">
        <v>100</v>
      </c>
      <c r="S192" s="11" t="s">
        <v>61</v>
      </c>
      <c r="T192" s="11" t="s">
        <v>164</v>
      </c>
      <c r="U192" s="11" t="s">
        <v>32</v>
      </c>
      <c r="V192" s="11" t="s">
        <v>33</v>
      </c>
      <c r="W192" s="13">
        <v>1</v>
      </c>
      <c r="X192" s="32">
        <v>7599600</v>
      </c>
      <c r="Y192" s="11" t="s">
        <v>34</v>
      </c>
      <c r="Z192" s="11" t="s">
        <v>62</v>
      </c>
      <c r="AA192" s="11" t="s">
        <v>36</v>
      </c>
      <c r="AB192" s="11" t="s">
        <v>37</v>
      </c>
      <c r="AC192" s="10">
        <v>73</v>
      </c>
    </row>
    <row r="193" spans="1:29" x14ac:dyDescent="0.35">
      <c r="A193" s="11">
        <v>192</v>
      </c>
      <c r="B193" s="20" t="s">
        <v>713</v>
      </c>
      <c r="C193" s="22">
        <v>2.7325031357180001E+18</v>
      </c>
      <c r="D193" s="12">
        <v>43404</v>
      </c>
      <c r="E193" s="11" t="s">
        <v>175</v>
      </c>
      <c r="F193" s="8">
        <f t="shared" si="10"/>
        <v>0</v>
      </c>
      <c r="G193" s="8">
        <f t="shared" si="11"/>
        <v>0</v>
      </c>
      <c r="H193" s="8">
        <f t="shared" si="12"/>
        <v>1</v>
      </c>
      <c r="I193" s="8">
        <f t="shared" si="13"/>
        <v>0</v>
      </c>
      <c r="J193" s="9">
        <f t="shared" si="14"/>
        <v>1</v>
      </c>
      <c r="K193" s="11" t="s">
        <v>45</v>
      </c>
      <c r="L193" s="11" t="s">
        <v>46</v>
      </c>
      <c r="M193" s="30">
        <v>15200000</v>
      </c>
      <c r="N193" s="26" t="s">
        <v>26</v>
      </c>
      <c r="O193" s="11">
        <v>15200000</v>
      </c>
      <c r="P193" s="26" t="s">
        <v>27</v>
      </c>
      <c r="Q193" s="5" t="s">
        <v>99</v>
      </c>
      <c r="R193" s="11" t="s">
        <v>100</v>
      </c>
      <c r="S193" s="11" t="s">
        <v>61</v>
      </c>
      <c r="T193" s="11" t="s">
        <v>164</v>
      </c>
      <c r="U193" s="11" t="s">
        <v>32</v>
      </c>
      <c r="V193" s="11" t="s">
        <v>33</v>
      </c>
      <c r="W193" s="13">
        <v>1</v>
      </c>
      <c r="X193" s="32">
        <v>15200000</v>
      </c>
      <c r="Y193" s="11" t="s">
        <v>34</v>
      </c>
      <c r="Z193" s="11" t="s">
        <v>62</v>
      </c>
      <c r="AA193" s="11" t="s">
        <v>36</v>
      </c>
      <c r="AB193" s="11" t="s">
        <v>37</v>
      </c>
      <c r="AC193" s="10">
        <v>73</v>
      </c>
    </row>
    <row r="194" spans="1:29" x14ac:dyDescent="0.35">
      <c r="A194" s="11">
        <v>193</v>
      </c>
      <c r="B194" s="20" t="s">
        <v>713</v>
      </c>
      <c r="C194" s="22">
        <v>2.7325031357190001E+18</v>
      </c>
      <c r="D194" s="12">
        <v>43598</v>
      </c>
      <c r="E194" s="11" t="s">
        <v>98</v>
      </c>
      <c r="F194" s="8">
        <f t="shared" si="10"/>
        <v>0</v>
      </c>
      <c r="G194" s="8">
        <f t="shared" si="11"/>
        <v>0</v>
      </c>
      <c r="H194" s="8">
        <f t="shared" si="12"/>
        <v>0</v>
      </c>
      <c r="I194" s="8">
        <f t="shared" si="13"/>
        <v>1</v>
      </c>
      <c r="J194" s="9">
        <f t="shared" si="14"/>
        <v>1</v>
      </c>
      <c r="K194" s="11" t="s">
        <v>45</v>
      </c>
      <c r="L194" s="11" t="s">
        <v>46</v>
      </c>
      <c r="M194" s="30">
        <v>1666664</v>
      </c>
      <c r="N194" s="26" t="s">
        <v>26</v>
      </c>
      <c r="O194" s="11">
        <v>1666664</v>
      </c>
      <c r="P194" s="26" t="s">
        <v>27</v>
      </c>
      <c r="Q194" s="5" t="s">
        <v>99</v>
      </c>
      <c r="R194" s="11" t="s">
        <v>100</v>
      </c>
      <c r="S194" s="11" t="s">
        <v>61</v>
      </c>
      <c r="T194" s="11" t="s">
        <v>101</v>
      </c>
      <c r="U194" s="11" t="s">
        <v>32</v>
      </c>
      <c r="V194" s="11" t="s">
        <v>33</v>
      </c>
      <c r="W194" s="13">
        <v>1</v>
      </c>
      <c r="X194" s="32">
        <v>1666664</v>
      </c>
      <c r="Y194" s="11" t="s">
        <v>34</v>
      </c>
      <c r="Z194" s="11" t="s">
        <v>62</v>
      </c>
      <c r="AA194" s="11" t="s">
        <v>36</v>
      </c>
      <c r="AB194" s="11" t="s">
        <v>37</v>
      </c>
      <c r="AC194" s="10">
        <v>73</v>
      </c>
    </row>
    <row r="195" spans="1:29" x14ac:dyDescent="0.35">
      <c r="A195" s="11">
        <v>194</v>
      </c>
      <c r="B195" s="20" t="s">
        <v>713</v>
      </c>
      <c r="C195" s="22">
        <v>1.8901006041150001E+18</v>
      </c>
      <c r="D195" s="12">
        <v>42345</v>
      </c>
      <c r="E195" s="11" t="s">
        <v>598</v>
      </c>
      <c r="F195" s="8">
        <f t="shared" ref="F195:F258" si="15">IF(OR(ISNUMBER(SEARCH("фонд",Q195)), ISNUMBER(SEARCH("ФОМС",Q195))), 1,0)</f>
        <v>1</v>
      </c>
      <c r="G195" s="8">
        <f t="shared" ref="G195:G258" si="16">IF(OR(ISNUMBER(SEARCH("проектиро",E195)), ISNUMBER(SEARCH("разработка",E195)),  ISNUMBER(SEARCH("приобрет",E195)),  ISNUMBER(SEARCH("установк",E195)), ISNUMBER(SEARCH("постав",E195)),  (ISNUMBER(SEARCH("создани",E195)))),1,0)</f>
        <v>1</v>
      </c>
      <c r="H195" s="8">
        <f t="shared" ref="H195:H258" si="17">IF(OR(ISNUMBER(SEARCH("развит",E195)), ISNUMBER(SEARCH("модифика",E195)), ISNUMBER(SEARCH("интегра",E195)),  ISNUMBER(SEARCH("внедрен",E195)), ISNUMBER(SEARCH("расшир",E195)), ISNUMBER(SEARCH("адаптац",E195)),ISNUMBER(SEARCH("настрой",E195)), ISNUMBER(SEARCH("подключ",E195)),   (ISNUMBER(SEARCH("модерниз",E195)))),1,0)</f>
        <v>0</v>
      </c>
      <c r="I195" s="8">
        <f t="shared" ref="I195:I258" si="18">IF(OR(ISNUMBER(SEARCH("сопрово",E195)), ISNUMBER(SEARCH("поддержк",E195)), ISNUMBER(SEARCH("эксплуат",E195)), ISNUMBER(SEARCH("обслужи",E195)), ISNUMBER(SEARCH("подготов",E195)), (ISNUMBER(SEARCH("обуче",E195)))),1,0)</f>
        <v>0</v>
      </c>
      <c r="J195" s="9">
        <f t="shared" ref="J195:J258" si="19">SUM(G195:I195)</f>
        <v>1</v>
      </c>
      <c r="K195" s="11" t="s">
        <v>453</v>
      </c>
      <c r="L195" s="11" t="s">
        <v>454</v>
      </c>
      <c r="M195" s="30">
        <v>3587100.66</v>
      </c>
      <c r="N195" s="26" t="s">
        <v>264</v>
      </c>
      <c r="O195" s="11">
        <v>3587100.66</v>
      </c>
      <c r="P195" s="26" t="s">
        <v>184</v>
      </c>
      <c r="Q195" s="5" t="s">
        <v>77</v>
      </c>
      <c r="R195" s="11" t="s">
        <v>78</v>
      </c>
      <c r="S195" s="11" t="s">
        <v>79</v>
      </c>
      <c r="T195" s="11" t="s">
        <v>31</v>
      </c>
      <c r="U195" s="11" t="s">
        <v>32</v>
      </c>
      <c r="V195" s="11" t="s">
        <v>33</v>
      </c>
      <c r="W195" s="13">
        <v>1</v>
      </c>
      <c r="X195" s="32">
        <v>3960000</v>
      </c>
      <c r="Y195" s="11" t="s">
        <v>34</v>
      </c>
      <c r="Z195" s="11" t="s">
        <v>80</v>
      </c>
      <c r="AA195" s="11" t="s">
        <v>36</v>
      </c>
      <c r="AB195" s="11" t="s">
        <v>37</v>
      </c>
      <c r="AC195" s="10">
        <v>89</v>
      </c>
    </row>
    <row r="196" spans="1:29" x14ac:dyDescent="0.35">
      <c r="A196" s="11">
        <v>195</v>
      </c>
      <c r="B196" s="20" t="s">
        <v>713</v>
      </c>
      <c r="C196" s="22">
        <v>1.8901006041169999E+18</v>
      </c>
      <c r="D196" s="12">
        <v>43024</v>
      </c>
      <c r="E196" s="11" t="s">
        <v>267</v>
      </c>
      <c r="F196" s="8">
        <f t="shared" si="15"/>
        <v>1</v>
      </c>
      <c r="G196" s="8">
        <f t="shared" si="16"/>
        <v>0</v>
      </c>
      <c r="H196" s="8">
        <f t="shared" si="17"/>
        <v>0</v>
      </c>
      <c r="I196" s="8">
        <f t="shared" si="18"/>
        <v>1</v>
      </c>
      <c r="J196" s="9">
        <f t="shared" si="19"/>
        <v>1</v>
      </c>
      <c r="K196" s="11" t="s">
        <v>82</v>
      </c>
      <c r="L196" s="11" t="s">
        <v>76</v>
      </c>
      <c r="M196" s="30">
        <v>202750</v>
      </c>
      <c r="N196" s="26" t="s">
        <v>264</v>
      </c>
      <c r="O196" s="11">
        <v>202750</v>
      </c>
      <c r="P196" s="26" t="s">
        <v>184</v>
      </c>
      <c r="Q196" s="5" t="s">
        <v>77</v>
      </c>
      <c r="R196" s="11" t="s">
        <v>78</v>
      </c>
      <c r="S196" s="11" t="s">
        <v>79</v>
      </c>
      <c r="T196" s="11" t="s">
        <v>111</v>
      </c>
      <c r="U196" s="11" t="s">
        <v>32</v>
      </c>
      <c r="V196" s="11" t="s">
        <v>33</v>
      </c>
      <c r="W196" s="13">
        <v>1</v>
      </c>
      <c r="X196" s="32">
        <v>202750</v>
      </c>
      <c r="Y196" s="11" t="s">
        <v>34</v>
      </c>
      <c r="Z196" s="11" t="s">
        <v>80</v>
      </c>
      <c r="AA196" s="11" t="s">
        <v>36</v>
      </c>
      <c r="AB196" s="11" t="s">
        <v>37</v>
      </c>
      <c r="AC196" s="10">
        <v>89</v>
      </c>
    </row>
    <row r="197" spans="1:29" x14ac:dyDescent="0.35">
      <c r="A197" s="11">
        <v>196</v>
      </c>
      <c r="B197" s="20" t="s">
        <v>713</v>
      </c>
      <c r="C197" s="22">
        <v>1.8901006041190001E+18</v>
      </c>
      <c r="D197" s="12">
        <v>43647</v>
      </c>
      <c r="E197" s="11" t="s">
        <v>76</v>
      </c>
      <c r="F197" s="8">
        <f t="shared" si="15"/>
        <v>1</v>
      </c>
      <c r="G197" s="8">
        <f t="shared" si="16"/>
        <v>0</v>
      </c>
      <c r="H197" s="8">
        <f t="shared" si="17"/>
        <v>0</v>
      </c>
      <c r="I197" s="8">
        <f t="shared" si="18"/>
        <v>1</v>
      </c>
      <c r="J197" s="9">
        <f t="shared" si="19"/>
        <v>1</v>
      </c>
      <c r="K197" s="11" t="s">
        <v>25</v>
      </c>
      <c r="L197" s="11" t="s">
        <v>25</v>
      </c>
      <c r="M197" s="30">
        <v>1416000</v>
      </c>
      <c r="N197" s="26" t="s">
        <v>26</v>
      </c>
      <c r="O197" s="11">
        <v>1416000</v>
      </c>
      <c r="P197" s="26" t="s">
        <v>27</v>
      </c>
      <c r="Q197" s="5" t="s">
        <v>77</v>
      </c>
      <c r="R197" s="11" t="s">
        <v>78</v>
      </c>
      <c r="S197" s="11" t="s">
        <v>79</v>
      </c>
      <c r="T197" s="11" t="s">
        <v>31</v>
      </c>
      <c r="U197" s="11" t="s">
        <v>32</v>
      </c>
      <c r="V197" s="11" t="s">
        <v>33</v>
      </c>
      <c r="W197" s="13">
        <v>1</v>
      </c>
      <c r="X197" s="32">
        <v>1416000</v>
      </c>
      <c r="Y197" s="11" t="s">
        <v>34</v>
      </c>
      <c r="Z197" s="11" t="s">
        <v>80</v>
      </c>
      <c r="AA197" s="11" t="s">
        <v>36</v>
      </c>
      <c r="AB197" s="11" t="s">
        <v>37</v>
      </c>
      <c r="AC197" s="10">
        <v>89</v>
      </c>
    </row>
    <row r="198" spans="1:29" customFormat="1" x14ac:dyDescent="0.35">
      <c r="A198" s="11">
        <v>197</v>
      </c>
      <c r="B198" s="20" t="s">
        <v>712</v>
      </c>
      <c r="C198" s="3">
        <v>3.18200001414E+17</v>
      </c>
      <c r="D198" s="1">
        <v>41995</v>
      </c>
      <c r="E198" t="s">
        <v>600</v>
      </c>
      <c r="F198" s="8">
        <f t="shared" si="15"/>
        <v>0</v>
      </c>
      <c r="G198" s="8">
        <f t="shared" si="16"/>
        <v>0</v>
      </c>
      <c r="H198" s="8">
        <f t="shared" si="17"/>
        <v>1</v>
      </c>
      <c r="I198" s="8">
        <f t="shared" si="18"/>
        <v>1</v>
      </c>
      <c r="J198" s="9">
        <f t="shared" si="19"/>
        <v>2</v>
      </c>
      <c r="K198" t="s">
        <v>459</v>
      </c>
      <c r="L198" t="s">
        <v>460</v>
      </c>
      <c r="M198" s="30">
        <v>309500</v>
      </c>
      <c r="N198" s="28" t="s">
        <v>264</v>
      </c>
      <c r="O198">
        <v>309500</v>
      </c>
      <c r="P198" s="28" t="s">
        <v>184</v>
      </c>
      <c r="Q198" s="4" t="s">
        <v>601</v>
      </c>
      <c r="R198" t="s">
        <v>602</v>
      </c>
      <c r="S198" t="s">
        <v>603</v>
      </c>
      <c r="T198" t="s">
        <v>604</v>
      </c>
      <c r="U198" t="s">
        <v>605</v>
      </c>
      <c r="V198" t="s">
        <v>606</v>
      </c>
      <c r="W198" s="2">
        <v>1</v>
      </c>
      <c r="X198" s="33">
        <v>309500</v>
      </c>
      <c r="Y198" t="s">
        <v>34</v>
      </c>
      <c r="Z198" t="s">
        <v>528</v>
      </c>
      <c r="AA198" t="s">
        <v>36</v>
      </c>
      <c r="AB198" t="s">
        <v>37</v>
      </c>
      <c r="AC198">
        <v>23</v>
      </c>
    </row>
    <row r="199" spans="1:29" customFormat="1" x14ac:dyDescent="0.35">
      <c r="A199" s="11">
        <v>198</v>
      </c>
      <c r="B199" s="20" t="s">
        <v>712</v>
      </c>
      <c r="C199" s="3">
        <v>3.18200001414E+17</v>
      </c>
      <c r="D199" s="1">
        <v>41929</v>
      </c>
      <c r="E199" t="s">
        <v>459</v>
      </c>
      <c r="F199" s="8">
        <f t="shared" si="15"/>
        <v>0</v>
      </c>
      <c r="G199" s="8">
        <f t="shared" si="16"/>
        <v>0</v>
      </c>
      <c r="H199" s="8">
        <f t="shared" si="17"/>
        <v>0</v>
      </c>
      <c r="I199" s="8">
        <f t="shared" si="18"/>
        <v>0</v>
      </c>
      <c r="J199" s="9">
        <f t="shared" si="19"/>
        <v>0</v>
      </c>
      <c r="K199" t="s">
        <v>459</v>
      </c>
      <c r="L199" t="s">
        <v>25</v>
      </c>
      <c r="M199" s="30">
        <v>492000</v>
      </c>
      <c r="N199" s="28" t="s">
        <v>264</v>
      </c>
      <c r="O199">
        <v>492000</v>
      </c>
      <c r="P199" s="28" t="s">
        <v>27</v>
      </c>
      <c r="Q199" s="4" t="s">
        <v>601</v>
      </c>
      <c r="R199" t="s">
        <v>602</v>
      </c>
      <c r="S199" t="s">
        <v>603</v>
      </c>
      <c r="T199" t="s">
        <v>604</v>
      </c>
      <c r="U199" t="s">
        <v>605</v>
      </c>
      <c r="V199" t="s">
        <v>606</v>
      </c>
      <c r="W199" s="2">
        <v>1</v>
      </c>
      <c r="X199" s="33">
        <v>492000</v>
      </c>
      <c r="Y199" t="s">
        <v>34</v>
      </c>
      <c r="Z199" t="s">
        <v>528</v>
      </c>
      <c r="AA199" t="s">
        <v>36</v>
      </c>
      <c r="AB199" t="s">
        <v>37</v>
      </c>
      <c r="AC199">
        <v>23</v>
      </c>
    </row>
    <row r="200" spans="1:29" customFormat="1" x14ac:dyDescent="0.35">
      <c r="A200" s="11">
        <v>199</v>
      </c>
      <c r="B200" s="20" t="s">
        <v>712</v>
      </c>
      <c r="C200" s="3">
        <v>3.18200001414E+17</v>
      </c>
      <c r="D200" s="1">
        <v>41838</v>
      </c>
      <c r="E200" t="s">
        <v>607</v>
      </c>
      <c r="F200" s="8">
        <f t="shared" si="15"/>
        <v>0</v>
      </c>
      <c r="G200" s="8">
        <f t="shared" si="16"/>
        <v>0</v>
      </c>
      <c r="H200" s="8">
        <f t="shared" si="17"/>
        <v>1</v>
      </c>
      <c r="I200" s="8">
        <f t="shared" si="18"/>
        <v>1</v>
      </c>
      <c r="J200" s="9">
        <f t="shared" si="19"/>
        <v>2</v>
      </c>
      <c r="K200" t="s">
        <v>459</v>
      </c>
      <c r="L200" t="s">
        <v>25</v>
      </c>
      <c r="M200" s="30">
        <v>494666.67</v>
      </c>
      <c r="N200" s="28" t="s">
        <v>264</v>
      </c>
      <c r="O200">
        <v>494666.67</v>
      </c>
      <c r="P200" s="28" t="s">
        <v>27</v>
      </c>
      <c r="Q200" s="4" t="s">
        <v>601</v>
      </c>
      <c r="R200" t="s">
        <v>602</v>
      </c>
      <c r="S200" t="s">
        <v>603</v>
      </c>
      <c r="T200" t="s">
        <v>604</v>
      </c>
      <c r="U200" t="s">
        <v>605</v>
      </c>
      <c r="V200" t="s">
        <v>606</v>
      </c>
      <c r="W200" s="2">
        <v>1</v>
      </c>
      <c r="X200" s="33">
        <v>494666.67</v>
      </c>
      <c r="Y200" t="s">
        <v>34</v>
      </c>
      <c r="Z200" t="s">
        <v>528</v>
      </c>
      <c r="AA200" t="s">
        <v>36</v>
      </c>
      <c r="AB200" t="s">
        <v>37</v>
      </c>
      <c r="AC200">
        <v>23</v>
      </c>
    </row>
    <row r="201" spans="1:29" customFormat="1" x14ac:dyDescent="0.35">
      <c r="A201" s="11">
        <v>200</v>
      </c>
      <c r="B201" s="20" t="s">
        <v>712</v>
      </c>
      <c r="C201" s="3">
        <v>3.18200001414E+17</v>
      </c>
      <c r="D201" s="1">
        <v>41786</v>
      </c>
      <c r="E201" t="s">
        <v>608</v>
      </c>
      <c r="F201" s="8">
        <f t="shared" si="15"/>
        <v>0</v>
      </c>
      <c r="G201" s="8">
        <f t="shared" si="16"/>
        <v>0</v>
      </c>
      <c r="H201" s="8">
        <f t="shared" si="17"/>
        <v>1</v>
      </c>
      <c r="I201" s="8">
        <f t="shared" si="18"/>
        <v>1</v>
      </c>
      <c r="J201" s="9">
        <f t="shared" si="19"/>
        <v>2</v>
      </c>
      <c r="K201" t="s">
        <v>459</v>
      </c>
      <c r="L201" t="s">
        <v>25</v>
      </c>
      <c r="M201" s="30">
        <v>494500</v>
      </c>
      <c r="N201" s="28" t="s">
        <v>264</v>
      </c>
      <c r="O201">
        <v>494500</v>
      </c>
      <c r="P201" s="28" t="s">
        <v>27</v>
      </c>
      <c r="Q201" s="4" t="s">
        <v>601</v>
      </c>
      <c r="R201" t="s">
        <v>602</v>
      </c>
      <c r="S201" t="s">
        <v>603</v>
      </c>
      <c r="T201" t="s">
        <v>604</v>
      </c>
      <c r="U201" t="s">
        <v>605</v>
      </c>
      <c r="V201" t="s">
        <v>606</v>
      </c>
      <c r="W201" s="2">
        <v>1</v>
      </c>
      <c r="X201" s="33">
        <v>494500</v>
      </c>
      <c r="Y201" t="s">
        <v>34</v>
      </c>
      <c r="Z201" t="s">
        <v>528</v>
      </c>
      <c r="AA201" t="s">
        <v>36</v>
      </c>
      <c r="AB201" t="s">
        <v>37</v>
      </c>
      <c r="AC201">
        <v>23</v>
      </c>
    </row>
    <row r="202" spans="1:29" customFormat="1" x14ac:dyDescent="0.35">
      <c r="A202" s="11">
        <v>201</v>
      </c>
      <c r="B202" s="20" t="s">
        <v>712</v>
      </c>
      <c r="C202" s="3">
        <v>3.18200001414E+17</v>
      </c>
      <c r="D202" s="1">
        <v>41744</v>
      </c>
      <c r="E202" t="s">
        <v>609</v>
      </c>
      <c r="F202" s="8">
        <f t="shared" si="15"/>
        <v>0</v>
      </c>
      <c r="G202" s="8">
        <f t="shared" si="16"/>
        <v>0</v>
      </c>
      <c r="H202" s="8">
        <f t="shared" si="17"/>
        <v>1</v>
      </c>
      <c r="I202" s="8">
        <f t="shared" si="18"/>
        <v>1</v>
      </c>
      <c r="J202" s="9">
        <f t="shared" si="19"/>
        <v>2</v>
      </c>
      <c r="K202" t="s">
        <v>453</v>
      </c>
      <c r="L202" t="s">
        <v>25</v>
      </c>
      <c r="M202" s="30">
        <v>494901</v>
      </c>
      <c r="N202" s="28" t="s">
        <v>264</v>
      </c>
      <c r="O202">
        <v>494901</v>
      </c>
      <c r="P202" s="28" t="s">
        <v>27</v>
      </c>
      <c r="Q202" s="4" t="s">
        <v>601</v>
      </c>
      <c r="R202" t="s">
        <v>602</v>
      </c>
      <c r="S202" t="s">
        <v>603</v>
      </c>
      <c r="T202" t="s">
        <v>604</v>
      </c>
      <c r="U202" t="s">
        <v>605</v>
      </c>
      <c r="V202" t="s">
        <v>606</v>
      </c>
      <c r="W202" s="2">
        <v>1</v>
      </c>
      <c r="X202" s="33">
        <v>494901</v>
      </c>
      <c r="Y202" t="s">
        <v>34</v>
      </c>
      <c r="Z202" t="s">
        <v>528</v>
      </c>
      <c r="AA202" t="s">
        <v>36</v>
      </c>
      <c r="AB202" t="s">
        <v>37</v>
      </c>
      <c r="AC202">
        <v>23</v>
      </c>
    </row>
    <row r="203" spans="1:29" customFormat="1" x14ac:dyDescent="0.35">
      <c r="A203" s="11">
        <v>202</v>
      </c>
      <c r="B203" s="20" t="s">
        <v>712</v>
      </c>
      <c r="C203" s="3">
        <v>3.18300541314E+17</v>
      </c>
      <c r="D203" s="1">
        <v>41808</v>
      </c>
      <c r="E203" t="s">
        <v>610</v>
      </c>
      <c r="F203" s="8">
        <f t="shared" si="15"/>
        <v>0</v>
      </c>
      <c r="G203" s="8">
        <f t="shared" si="16"/>
        <v>0</v>
      </c>
      <c r="H203" s="8">
        <f t="shared" si="17"/>
        <v>0</v>
      </c>
      <c r="I203" s="8">
        <f t="shared" si="18"/>
        <v>1</v>
      </c>
      <c r="J203" s="9">
        <f t="shared" si="19"/>
        <v>1</v>
      </c>
      <c r="K203" t="s">
        <v>472</v>
      </c>
      <c r="L203" t="s">
        <v>25</v>
      </c>
      <c r="M203" s="30">
        <v>35000</v>
      </c>
      <c r="N203" s="28" t="s">
        <v>611</v>
      </c>
      <c r="O203">
        <v>105000</v>
      </c>
      <c r="P203" s="28" t="s">
        <v>612</v>
      </c>
      <c r="Q203" s="4" t="s">
        <v>613</v>
      </c>
      <c r="R203" t="s">
        <v>614</v>
      </c>
      <c r="S203" t="s">
        <v>615</v>
      </c>
      <c r="T203" t="s">
        <v>604</v>
      </c>
      <c r="U203" t="s">
        <v>605</v>
      </c>
      <c r="V203" t="s">
        <v>606</v>
      </c>
      <c r="W203" s="2">
        <v>1</v>
      </c>
      <c r="X203" s="33">
        <v>245000</v>
      </c>
      <c r="Y203" t="s">
        <v>34</v>
      </c>
      <c r="Z203" t="s">
        <v>528</v>
      </c>
      <c r="AA203" t="s">
        <v>36</v>
      </c>
      <c r="AB203" t="s">
        <v>37</v>
      </c>
      <c r="AC203">
        <v>23</v>
      </c>
    </row>
    <row r="204" spans="1:29" customFormat="1" x14ac:dyDescent="0.35">
      <c r="A204" s="11">
        <v>203</v>
      </c>
      <c r="B204" s="20" t="s">
        <v>712</v>
      </c>
      <c r="C204" s="3">
        <v>3.21100027014E+17</v>
      </c>
      <c r="D204" s="1">
        <v>41904</v>
      </c>
      <c r="E204" t="s">
        <v>616</v>
      </c>
      <c r="F204" s="8">
        <f t="shared" si="15"/>
        <v>0</v>
      </c>
      <c r="G204" s="8">
        <f t="shared" si="16"/>
        <v>0</v>
      </c>
      <c r="H204" s="8">
        <f t="shared" si="17"/>
        <v>0</v>
      </c>
      <c r="I204" s="8">
        <f t="shared" si="18"/>
        <v>0</v>
      </c>
      <c r="J204" s="9">
        <f t="shared" si="19"/>
        <v>0</v>
      </c>
      <c r="K204" t="s">
        <v>453</v>
      </c>
      <c r="L204" t="s">
        <v>25</v>
      </c>
      <c r="M204" s="30">
        <v>40000</v>
      </c>
      <c r="N204" s="28" t="s">
        <v>329</v>
      </c>
      <c r="O204">
        <v>40000</v>
      </c>
      <c r="P204" s="28" t="s">
        <v>27</v>
      </c>
      <c r="Q204" s="4" t="s">
        <v>617</v>
      </c>
      <c r="R204" t="s">
        <v>618</v>
      </c>
      <c r="S204" t="s">
        <v>619</v>
      </c>
      <c r="T204" t="s">
        <v>620</v>
      </c>
      <c r="U204" t="s">
        <v>605</v>
      </c>
      <c r="V204" t="s">
        <v>606</v>
      </c>
      <c r="W204" s="2">
        <v>1</v>
      </c>
      <c r="X204" s="33">
        <v>120000</v>
      </c>
      <c r="Y204" t="s">
        <v>34</v>
      </c>
      <c r="Z204" t="s">
        <v>577</v>
      </c>
      <c r="AA204" t="s">
        <v>36</v>
      </c>
      <c r="AB204" t="s">
        <v>37</v>
      </c>
      <c r="AC204">
        <v>26</v>
      </c>
    </row>
    <row r="205" spans="1:29" customFormat="1" x14ac:dyDescent="0.35">
      <c r="A205" s="11">
        <v>204</v>
      </c>
      <c r="B205" s="20" t="s">
        <v>712</v>
      </c>
      <c r="C205" s="3">
        <v>1.2365023900169999E+18</v>
      </c>
      <c r="D205" s="1">
        <v>42912</v>
      </c>
      <c r="E205" t="s">
        <v>621</v>
      </c>
      <c r="F205" s="8">
        <f t="shared" si="15"/>
        <v>0</v>
      </c>
      <c r="G205" s="8">
        <f t="shared" si="16"/>
        <v>1</v>
      </c>
      <c r="H205" s="8">
        <f t="shared" si="17"/>
        <v>1</v>
      </c>
      <c r="I205" s="8">
        <f t="shared" si="18"/>
        <v>0</v>
      </c>
      <c r="J205" s="9">
        <f t="shared" si="19"/>
        <v>2</v>
      </c>
      <c r="K205" t="s">
        <v>64</v>
      </c>
      <c r="L205" t="s">
        <v>65</v>
      </c>
      <c r="M205" s="30">
        <v>25000</v>
      </c>
      <c r="N205" s="28" t="s">
        <v>329</v>
      </c>
      <c r="O205">
        <v>50000</v>
      </c>
      <c r="P205" s="28" t="s">
        <v>252</v>
      </c>
      <c r="Q205" s="4" t="s">
        <v>622</v>
      </c>
      <c r="R205" t="s">
        <v>623</v>
      </c>
      <c r="S205" t="s">
        <v>624</v>
      </c>
      <c r="T205" t="s">
        <v>625</v>
      </c>
      <c r="U205" t="s">
        <v>605</v>
      </c>
      <c r="V205" t="s">
        <v>606</v>
      </c>
      <c r="W205" s="2">
        <v>1</v>
      </c>
      <c r="X205" s="33">
        <v>50000</v>
      </c>
      <c r="Y205" t="s">
        <v>34</v>
      </c>
      <c r="Z205" t="s">
        <v>528</v>
      </c>
      <c r="AA205" t="s">
        <v>36</v>
      </c>
      <c r="AB205" t="s">
        <v>37</v>
      </c>
      <c r="AC205">
        <v>23</v>
      </c>
    </row>
    <row r="206" spans="1:29" customFormat="1" x14ac:dyDescent="0.35">
      <c r="A206" s="11">
        <v>205</v>
      </c>
      <c r="B206" s="20" t="s">
        <v>712</v>
      </c>
      <c r="C206" s="3">
        <v>1.2365023900179999E+18</v>
      </c>
      <c r="D206" s="1">
        <v>43336</v>
      </c>
      <c r="E206" t="s">
        <v>626</v>
      </c>
      <c r="F206" s="8">
        <f t="shared" si="15"/>
        <v>0</v>
      </c>
      <c r="G206" s="8">
        <f t="shared" si="16"/>
        <v>1</v>
      </c>
      <c r="H206" s="8">
        <f t="shared" si="17"/>
        <v>1</v>
      </c>
      <c r="I206" s="8">
        <f t="shared" si="18"/>
        <v>0</v>
      </c>
      <c r="J206" s="9">
        <f t="shared" si="19"/>
        <v>2</v>
      </c>
      <c r="K206" t="s">
        <v>64</v>
      </c>
      <c r="L206" t="s">
        <v>65</v>
      </c>
      <c r="M206" s="30">
        <v>35000</v>
      </c>
      <c r="N206" s="28" t="s">
        <v>26</v>
      </c>
      <c r="O206">
        <v>35000</v>
      </c>
      <c r="P206" s="28" t="s">
        <v>184</v>
      </c>
      <c r="Q206" s="4" t="s">
        <v>622</v>
      </c>
      <c r="R206" t="s">
        <v>623</v>
      </c>
      <c r="S206" t="s">
        <v>624</v>
      </c>
      <c r="T206" t="s">
        <v>625</v>
      </c>
      <c r="U206" t="s">
        <v>605</v>
      </c>
      <c r="V206" t="s">
        <v>606</v>
      </c>
      <c r="W206" s="2">
        <v>1</v>
      </c>
      <c r="X206" s="33">
        <v>99966.67</v>
      </c>
      <c r="Y206" t="s">
        <v>34</v>
      </c>
      <c r="Z206" t="s">
        <v>528</v>
      </c>
      <c r="AA206" t="s">
        <v>36</v>
      </c>
      <c r="AB206" t="s">
        <v>37</v>
      </c>
      <c r="AC206">
        <v>23</v>
      </c>
    </row>
    <row r="207" spans="1:29" customFormat="1" x14ac:dyDescent="0.35">
      <c r="A207" s="11">
        <v>206</v>
      </c>
      <c r="B207" s="20" t="s">
        <v>712</v>
      </c>
      <c r="C207" s="3">
        <v>1.2365023900190001E+18</v>
      </c>
      <c r="D207" s="1">
        <v>43696</v>
      </c>
      <c r="E207" t="s">
        <v>626</v>
      </c>
      <c r="F207" s="8">
        <f t="shared" si="15"/>
        <v>0</v>
      </c>
      <c r="G207" s="8">
        <f t="shared" si="16"/>
        <v>1</v>
      </c>
      <c r="H207" s="8">
        <f t="shared" si="17"/>
        <v>1</v>
      </c>
      <c r="I207" s="8">
        <f t="shared" si="18"/>
        <v>0</v>
      </c>
      <c r="J207" s="9">
        <f t="shared" si="19"/>
        <v>2</v>
      </c>
      <c r="K207" t="s">
        <v>64</v>
      </c>
      <c r="L207" t="s">
        <v>65</v>
      </c>
      <c r="M207" s="30">
        <v>44700</v>
      </c>
      <c r="N207" s="28" t="s">
        <v>39</v>
      </c>
      <c r="O207">
        <v>44700</v>
      </c>
      <c r="P207" s="28" t="s">
        <v>27</v>
      </c>
      <c r="Q207" s="4" t="s">
        <v>622</v>
      </c>
      <c r="R207" t="s">
        <v>623</v>
      </c>
      <c r="S207" t="s">
        <v>624</v>
      </c>
      <c r="T207" t="s">
        <v>625</v>
      </c>
      <c r="U207" t="s">
        <v>605</v>
      </c>
      <c r="V207" t="s">
        <v>603</v>
      </c>
      <c r="W207" s="2">
        <v>1</v>
      </c>
      <c r="X207" s="33">
        <v>44700</v>
      </c>
      <c r="Y207" t="s">
        <v>34</v>
      </c>
      <c r="Z207" t="s">
        <v>528</v>
      </c>
      <c r="AA207" t="s">
        <v>36</v>
      </c>
      <c r="AB207" t="s">
        <v>37</v>
      </c>
      <c r="AC207">
        <v>23</v>
      </c>
    </row>
    <row r="208" spans="1:29" customFormat="1" x14ac:dyDescent="0.35">
      <c r="A208" s="11">
        <v>207</v>
      </c>
      <c r="B208" s="20" t="s">
        <v>712</v>
      </c>
      <c r="C208" s="3">
        <v>1.2365023900190001E+18</v>
      </c>
      <c r="D208" s="1">
        <v>43665</v>
      </c>
      <c r="E208" t="s">
        <v>626</v>
      </c>
      <c r="F208" s="8">
        <f t="shared" si="15"/>
        <v>0</v>
      </c>
      <c r="G208" s="8">
        <f t="shared" si="16"/>
        <v>1</v>
      </c>
      <c r="H208" s="8">
        <f t="shared" si="17"/>
        <v>1</v>
      </c>
      <c r="I208" s="8">
        <f t="shared" si="18"/>
        <v>0</v>
      </c>
      <c r="J208" s="9">
        <f t="shared" si="19"/>
        <v>2</v>
      </c>
      <c r="K208" t="s">
        <v>64</v>
      </c>
      <c r="L208" t="s">
        <v>65</v>
      </c>
      <c r="M208" s="30">
        <v>30000</v>
      </c>
      <c r="N208" s="28" t="s">
        <v>39</v>
      </c>
      <c r="O208">
        <v>30000</v>
      </c>
      <c r="P208" s="28" t="s">
        <v>27</v>
      </c>
      <c r="Q208" s="4" t="s">
        <v>622</v>
      </c>
      <c r="R208" t="s">
        <v>623</v>
      </c>
      <c r="S208" t="s">
        <v>624</v>
      </c>
      <c r="T208" t="s">
        <v>625</v>
      </c>
      <c r="U208" t="s">
        <v>605</v>
      </c>
      <c r="V208" t="s">
        <v>603</v>
      </c>
      <c r="W208" s="2">
        <v>1</v>
      </c>
      <c r="X208" s="33">
        <v>30000</v>
      </c>
      <c r="Y208" t="s">
        <v>34</v>
      </c>
      <c r="Z208" t="s">
        <v>528</v>
      </c>
      <c r="AA208" t="s">
        <v>36</v>
      </c>
      <c r="AB208" t="s">
        <v>37</v>
      </c>
      <c r="AC208">
        <v>23</v>
      </c>
    </row>
    <row r="209" spans="1:29" customFormat="1" x14ac:dyDescent="0.35">
      <c r="A209" s="11">
        <v>208</v>
      </c>
      <c r="B209" s="20" t="s">
        <v>712</v>
      </c>
      <c r="C209" s="3">
        <v>1.6143047417150001E+18</v>
      </c>
      <c r="D209" s="1">
        <v>42212</v>
      </c>
      <c r="E209" t="s">
        <v>627</v>
      </c>
      <c r="F209" s="8">
        <f t="shared" si="15"/>
        <v>0</v>
      </c>
      <c r="G209" s="8">
        <f t="shared" si="16"/>
        <v>0</v>
      </c>
      <c r="H209" s="8">
        <f t="shared" si="17"/>
        <v>0</v>
      </c>
      <c r="I209" s="8">
        <f t="shared" si="18"/>
        <v>0</v>
      </c>
      <c r="J209" s="9">
        <f t="shared" si="19"/>
        <v>0</v>
      </c>
      <c r="K209" t="s">
        <v>453</v>
      </c>
      <c r="L209" t="s">
        <v>454</v>
      </c>
      <c r="M209" s="30">
        <v>40000</v>
      </c>
      <c r="N209" s="28" t="s">
        <v>611</v>
      </c>
      <c r="O209">
        <v>80000</v>
      </c>
      <c r="P209" s="28" t="s">
        <v>252</v>
      </c>
      <c r="Q209" s="4" t="s">
        <v>628</v>
      </c>
      <c r="R209" t="s">
        <v>629</v>
      </c>
      <c r="S209" t="s">
        <v>630</v>
      </c>
      <c r="T209" t="s">
        <v>625</v>
      </c>
      <c r="U209" t="s">
        <v>605</v>
      </c>
      <c r="V209" t="s">
        <v>606</v>
      </c>
      <c r="W209" s="2">
        <v>1</v>
      </c>
      <c r="X209" s="33">
        <v>330000</v>
      </c>
      <c r="Y209" t="s">
        <v>34</v>
      </c>
      <c r="Z209" t="s">
        <v>528</v>
      </c>
      <c r="AA209" t="s">
        <v>36</v>
      </c>
      <c r="AB209" t="s">
        <v>37</v>
      </c>
      <c r="AC209">
        <v>23</v>
      </c>
    </row>
    <row r="210" spans="1:29" customFormat="1" x14ac:dyDescent="0.35">
      <c r="A210" s="11">
        <v>209</v>
      </c>
      <c r="B210" s="20" t="s">
        <v>712</v>
      </c>
      <c r="C210" s="3">
        <v>1.614304741716E+18</v>
      </c>
      <c r="D210" s="1">
        <v>42727</v>
      </c>
      <c r="E210" t="s">
        <v>631</v>
      </c>
      <c r="F210" s="8">
        <f t="shared" si="15"/>
        <v>0</v>
      </c>
      <c r="G210" s="8">
        <f t="shared" si="16"/>
        <v>0</v>
      </c>
      <c r="H210" s="8">
        <f t="shared" si="17"/>
        <v>0</v>
      </c>
      <c r="I210" s="8">
        <f t="shared" si="18"/>
        <v>0</v>
      </c>
      <c r="J210" s="9">
        <f t="shared" si="19"/>
        <v>0</v>
      </c>
      <c r="K210" t="s">
        <v>1296</v>
      </c>
      <c r="L210" t="s">
        <v>65</v>
      </c>
      <c r="M210" s="30">
        <v>803333.38</v>
      </c>
      <c r="N210" s="28" t="s">
        <v>264</v>
      </c>
      <c r="O210">
        <v>803333.38</v>
      </c>
      <c r="P210" s="28" t="s">
        <v>184</v>
      </c>
      <c r="Q210" s="4" t="s">
        <v>628</v>
      </c>
      <c r="R210" t="s">
        <v>629</v>
      </c>
      <c r="S210" t="s">
        <v>630</v>
      </c>
      <c r="T210" t="s">
        <v>625</v>
      </c>
      <c r="U210" t="s">
        <v>605</v>
      </c>
      <c r="V210" t="s">
        <v>606</v>
      </c>
      <c r="W210" s="2">
        <v>1</v>
      </c>
      <c r="X210" s="33">
        <v>803333.38</v>
      </c>
      <c r="Y210" t="s">
        <v>34</v>
      </c>
      <c r="Z210" t="s">
        <v>528</v>
      </c>
      <c r="AA210" t="s">
        <v>36</v>
      </c>
      <c r="AB210" t="s">
        <v>37</v>
      </c>
      <c r="AC210">
        <v>23</v>
      </c>
    </row>
    <row r="211" spans="1:29" customFormat="1" x14ac:dyDescent="0.35">
      <c r="A211" s="11">
        <v>210</v>
      </c>
      <c r="B211" s="20" t="s">
        <v>712</v>
      </c>
      <c r="C211" s="3">
        <v>1.7704040281169999E+18</v>
      </c>
      <c r="D211" s="1">
        <v>42758</v>
      </c>
      <c r="E211" t="s">
        <v>2628</v>
      </c>
      <c r="F211" s="8">
        <f t="shared" si="15"/>
        <v>0</v>
      </c>
      <c r="G211" s="8">
        <f t="shared" si="16"/>
        <v>0</v>
      </c>
      <c r="H211" s="8">
        <f t="shared" si="17"/>
        <v>0</v>
      </c>
      <c r="I211" s="8">
        <f t="shared" si="18"/>
        <v>0</v>
      </c>
      <c r="J211" s="9">
        <f t="shared" si="19"/>
        <v>0</v>
      </c>
      <c r="K211" t="s">
        <v>1297</v>
      </c>
      <c r="L211" t="s">
        <v>320</v>
      </c>
      <c r="M211" s="30">
        <v>30000</v>
      </c>
      <c r="N211" s="28" t="s">
        <v>329</v>
      </c>
      <c r="O211">
        <v>30000</v>
      </c>
      <c r="P211" s="28" t="s">
        <v>184</v>
      </c>
      <c r="Q211" s="4" t="s">
        <v>632</v>
      </c>
      <c r="R211" t="s">
        <v>633</v>
      </c>
      <c r="S211" t="s">
        <v>634</v>
      </c>
      <c r="T211" t="s">
        <v>625</v>
      </c>
      <c r="U211" t="s">
        <v>605</v>
      </c>
      <c r="V211" t="s">
        <v>606</v>
      </c>
      <c r="W211" s="2">
        <v>1</v>
      </c>
      <c r="X211" s="33">
        <v>95000</v>
      </c>
      <c r="Y211" t="s">
        <v>34</v>
      </c>
      <c r="Z211" t="s">
        <v>535</v>
      </c>
      <c r="AA211" t="s">
        <v>36</v>
      </c>
      <c r="AB211" t="s">
        <v>37</v>
      </c>
      <c r="AC211">
        <v>77</v>
      </c>
    </row>
    <row r="212" spans="1:29" customFormat="1" x14ac:dyDescent="0.35">
      <c r="A212" s="11">
        <v>211</v>
      </c>
      <c r="B212" s="20" t="s">
        <v>712</v>
      </c>
      <c r="C212" s="3">
        <v>2.2302048884169999E+18</v>
      </c>
      <c r="D212" s="1">
        <v>43052</v>
      </c>
      <c r="E212" t="s">
        <v>635</v>
      </c>
      <c r="F212" s="8">
        <f t="shared" si="15"/>
        <v>0</v>
      </c>
      <c r="G212" s="8">
        <f t="shared" si="16"/>
        <v>1</v>
      </c>
      <c r="H212" s="8">
        <f t="shared" si="17"/>
        <v>0</v>
      </c>
      <c r="I212" s="8">
        <f t="shared" si="18"/>
        <v>0</v>
      </c>
      <c r="J212" s="9">
        <f t="shared" si="19"/>
        <v>1</v>
      </c>
      <c r="K212" t="s">
        <v>1298</v>
      </c>
      <c r="L212" t="s">
        <v>637</v>
      </c>
      <c r="M212" s="30">
        <v>411000</v>
      </c>
      <c r="N212" s="28" t="s">
        <v>264</v>
      </c>
      <c r="O212">
        <v>411000</v>
      </c>
      <c r="P212" s="28" t="s">
        <v>184</v>
      </c>
      <c r="Q212" s="4" t="s">
        <v>638</v>
      </c>
      <c r="R212" t="s">
        <v>639</v>
      </c>
      <c r="S212" t="s">
        <v>640</v>
      </c>
      <c r="T212" t="s">
        <v>604</v>
      </c>
      <c r="U212" t="s">
        <v>605</v>
      </c>
      <c r="V212" t="s">
        <v>606</v>
      </c>
      <c r="W212" s="2">
        <v>1</v>
      </c>
      <c r="X212" s="33">
        <v>411000</v>
      </c>
      <c r="Y212" t="s">
        <v>34</v>
      </c>
      <c r="Z212" t="s">
        <v>528</v>
      </c>
      <c r="AA212" t="s">
        <v>36</v>
      </c>
      <c r="AB212" t="s">
        <v>37</v>
      </c>
      <c r="AC212">
        <v>23</v>
      </c>
    </row>
    <row r="213" spans="1:29" customFormat="1" x14ac:dyDescent="0.35">
      <c r="A213" s="11">
        <v>212</v>
      </c>
      <c r="B213" s="20" t="s">
        <v>712</v>
      </c>
      <c r="C213" s="3">
        <v>2.2304017627180001E+18</v>
      </c>
      <c r="D213" s="1">
        <v>43208</v>
      </c>
      <c r="E213" t="s">
        <v>641</v>
      </c>
      <c r="F213" s="8">
        <f t="shared" si="15"/>
        <v>0</v>
      </c>
      <c r="G213" s="8">
        <f t="shared" si="16"/>
        <v>0</v>
      </c>
      <c r="H213" s="8">
        <f t="shared" si="17"/>
        <v>0</v>
      </c>
      <c r="I213" s="8">
        <f t="shared" si="18"/>
        <v>0</v>
      </c>
      <c r="J213" s="9">
        <f t="shared" si="19"/>
        <v>0</v>
      </c>
      <c r="K213" t="s">
        <v>1299</v>
      </c>
      <c r="L213" t="s">
        <v>38</v>
      </c>
      <c r="M213" s="30">
        <v>30000</v>
      </c>
      <c r="N213" s="28" t="s">
        <v>39</v>
      </c>
      <c r="O213">
        <v>30000</v>
      </c>
      <c r="P213" s="28" t="s">
        <v>184</v>
      </c>
      <c r="Q213" s="4" t="s">
        <v>642</v>
      </c>
      <c r="R213" t="s">
        <v>643</v>
      </c>
      <c r="S213" t="s">
        <v>644</v>
      </c>
      <c r="T213" t="s">
        <v>625</v>
      </c>
      <c r="U213" t="s">
        <v>605</v>
      </c>
      <c r="V213" t="s">
        <v>606</v>
      </c>
      <c r="W213" s="2">
        <v>1</v>
      </c>
      <c r="X213" s="33">
        <v>250000</v>
      </c>
      <c r="Y213" t="s">
        <v>34</v>
      </c>
      <c r="Z213" t="s">
        <v>528</v>
      </c>
      <c r="AA213" t="s">
        <v>36</v>
      </c>
      <c r="AB213" t="s">
        <v>37</v>
      </c>
      <c r="AC213">
        <v>23</v>
      </c>
    </row>
    <row r="214" spans="1:29" customFormat="1" x14ac:dyDescent="0.35">
      <c r="A214" s="11">
        <v>213</v>
      </c>
      <c r="B214" s="20" t="s">
        <v>712</v>
      </c>
      <c r="C214" s="3">
        <v>2.2308027369150001E+18</v>
      </c>
      <c r="D214" s="1">
        <v>42164</v>
      </c>
      <c r="E214" t="s">
        <v>645</v>
      </c>
      <c r="F214" s="8">
        <f t="shared" si="15"/>
        <v>0</v>
      </c>
      <c r="G214" s="8">
        <f t="shared" si="16"/>
        <v>0</v>
      </c>
      <c r="H214" s="8">
        <f t="shared" si="17"/>
        <v>1</v>
      </c>
      <c r="I214" s="8">
        <f t="shared" si="18"/>
        <v>1</v>
      </c>
      <c r="J214" s="9">
        <f t="shared" si="19"/>
        <v>2</v>
      </c>
      <c r="K214" t="s">
        <v>459</v>
      </c>
      <c r="L214" t="s">
        <v>460</v>
      </c>
      <c r="M214" s="30">
        <v>492000</v>
      </c>
      <c r="N214" s="28" t="s">
        <v>264</v>
      </c>
      <c r="O214">
        <v>492000</v>
      </c>
      <c r="P214" s="28" t="s">
        <v>184</v>
      </c>
      <c r="Q214" s="4" t="s">
        <v>646</v>
      </c>
      <c r="R214" t="s">
        <v>602</v>
      </c>
      <c r="S214" t="s">
        <v>603</v>
      </c>
      <c r="T214" t="s">
        <v>625</v>
      </c>
      <c r="U214" t="s">
        <v>605</v>
      </c>
      <c r="V214" t="s">
        <v>606</v>
      </c>
      <c r="W214" s="2">
        <v>1</v>
      </c>
      <c r="X214" s="33">
        <v>492000</v>
      </c>
      <c r="Y214" t="s">
        <v>34</v>
      </c>
      <c r="Z214" t="s">
        <v>528</v>
      </c>
      <c r="AA214" t="s">
        <v>36</v>
      </c>
      <c r="AB214" t="s">
        <v>37</v>
      </c>
      <c r="AC214">
        <v>23</v>
      </c>
    </row>
    <row r="215" spans="1:29" customFormat="1" x14ac:dyDescent="0.35">
      <c r="A215" s="11">
        <v>214</v>
      </c>
      <c r="B215" s="20" t="s">
        <v>712</v>
      </c>
      <c r="C215" s="3">
        <v>2.2308027369150001E+18</v>
      </c>
      <c r="D215" s="1">
        <v>42081</v>
      </c>
      <c r="E215" t="s">
        <v>2629</v>
      </c>
      <c r="F215" s="8">
        <f t="shared" si="15"/>
        <v>0</v>
      </c>
      <c r="G215" s="8">
        <f t="shared" si="16"/>
        <v>0</v>
      </c>
      <c r="H215" s="8">
        <f t="shared" si="17"/>
        <v>1</v>
      </c>
      <c r="I215" s="8">
        <f t="shared" si="18"/>
        <v>0</v>
      </c>
      <c r="J215" s="9">
        <f t="shared" si="19"/>
        <v>1</v>
      </c>
      <c r="K215" t="s">
        <v>459</v>
      </c>
      <c r="L215" t="s">
        <v>460</v>
      </c>
      <c r="M215" s="30">
        <v>493000</v>
      </c>
      <c r="N215" s="28" t="s">
        <v>264</v>
      </c>
      <c r="O215">
        <v>493000</v>
      </c>
      <c r="P215" s="28" t="s">
        <v>184</v>
      </c>
      <c r="Q215" s="4" t="s">
        <v>646</v>
      </c>
      <c r="R215" t="s">
        <v>602</v>
      </c>
      <c r="S215" t="s">
        <v>603</v>
      </c>
      <c r="T215" t="s">
        <v>625</v>
      </c>
      <c r="U215" t="s">
        <v>605</v>
      </c>
      <c r="V215" t="s">
        <v>606</v>
      </c>
      <c r="W215" s="2">
        <v>1</v>
      </c>
      <c r="X215" s="33">
        <v>493000</v>
      </c>
      <c r="Y215" t="s">
        <v>34</v>
      </c>
      <c r="Z215" t="s">
        <v>528</v>
      </c>
      <c r="AA215" t="s">
        <v>36</v>
      </c>
      <c r="AB215" t="s">
        <v>37</v>
      </c>
      <c r="AC215">
        <v>23</v>
      </c>
    </row>
    <row r="216" spans="1:29" customFormat="1" x14ac:dyDescent="0.35">
      <c r="A216" s="11">
        <v>215</v>
      </c>
      <c r="B216" s="20" t="s">
        <v>712</v>
      </c>
      <c r="C216" s="3">
        <v>2.2308027369169999E+18</v>
      </c>
      <c r="D216" s="1">
        <v>43031</v>
      </c>
      <c r="E216" t="s">
        <v>647</v>
      </c>
      <c r="F216" s="8">
        <f t="shared" si="15"/>
        <v>0</v>
      </c>
      <c r="G216" s="8">
        <f t="shared" si="16"/>
        <v>0</v>
      </c>
      <c r="H216" s="8">
        <f t="shared" si="17"/>
        <v>1</v>
      </c>
      <c r="I216" s="8">
        <f t="shared" si="18"/>
        <v>1</v>
      </c>
      <c r="J216" s="9">
        <f t="shared" si="19"/>
        <v>2</v>
      </c>
      <c r="K216" t="s">
        <v>1300</v>
      </c>
      <c r="L216" t="s">
        <v>76</v>
      </c>
      <c r="M216" s="30">
        <v>499000</v>
      </c>
      <c r="N216" s="28" t="s">
        <v>264</v>
      </c>
      <c r="O216">
        <v>499000</v>
      </c>
      <c r="P216" s="28" t="s">
        <v>184</v>
      </c>
      <c r="Q216" s="4" t="s">
        <v>648</v>
      </c>
      <c r="R216" t="s">
        <v>602</v>
      </c>
      <c r="S216" t="s">
        <v>603</v>
      </c>
      <c r="T216" t="s">
        <v>625</v>
      </c>
      <c r="U216" t="s">
        <v>605</v>
      </c>
      <c r="V216" t="s">
        <v>606</v>
      </c>
      <c r="W216" s="2">
        <v>1</v>
      </c>
      <c r="X216" s="33">
        <v>499000</v>
      </c>
      <c r="Y216" t="s">
        <v>34</v>
      </c>
      <c r="Z216" t="s">
        <v>528</v>
      </c>
      <c r="AA216" t="s">
        <v>36</v>
      </c>
      <c r="AB216" t="s">
        <v>37</v>
      </c>
      <c r="AC216">
        <v>23</v>
      </c>
    </row>
    <row r="217" spans="1:29" customFormat="1" x14ac:dyDescent="0.35">
      <c r="A217" s="11">
        <v>216</v>
      </c>
      <c r="B217" s="20" t="s">
        <v>712</v>
      </c>
      <c r="C217" s="3">
        <v>2.2311022836190001E+18</v>
      </c>
      <c r="D217" s="1">
        <v>43748</v>
      </c>
      <c r="E217" t="s">
        <v>649</v>
      </c>
      <c r="F217" s="8">
        <f t="shared" si="15"/>
        <v>0</v>
      </c>
      <c r="G217" s="8">
        <f t="shared" si="16"/>
        <v>0</v>
      </c>
      <c r="H217" s="8">
        <f t="shared" si="17"/>
        <v>0</v>
      </c>
      <c r="I217" s="8">
        <f t="shared" si="18"/>
        <v>0</v>
      </c>
      <c r="J217" s="9">
        <f t="shared" si="19"/>
        <v>0</v>
      </c>
      <c r="K217" t="s">
        <v>88</v>
      </c>
      <c r="L217" t="s">
        <v>38</v>
      </c>
      <c r="M217" s="30">
        <v>206000</v>
      </c>
      <c r="N217" s="28" t="s">
        <v>26</v>
      </c>
      <c r="O217">
        <v>206000</v>
      </c>
      <c r="P217" s="28" t="s">
        <v>27</v>
      </c>
      <c r="Q217" s="4" t="s">
        <v>650</v>
      </c>
      <c r="R217" t="s">
        <v>651</v>
      </c>
      <c r="S217" t="s">
        <v>606</v>
      </c>
      <c r="T217" t="s">
        <v>625</v>
      </c>
      <c r="U217" t="s">
        <v>605</v>
      </c>
      <c r="V217" t="s">
        <v>603</v>
      </c>
      <c r="W217" s="2">
        <v>1</v>
      </c>
      <c r="X217" s="33">
        <v>206000</v>
      </c>
      <c r="Y217" t="s">
        <v>34</v>
      </c>
      <c r="Z217" t="s">
        <v>528</v>
      </c>
      <c r="AA217" t="s">
        <v>36</v>
      </c>
      <c r="AB217" t="s">
        <v>37</v>
      </c>
      <c r="AC217">
        <v>23</v>
      </c>
    </row>
    <row r="218" spans="1:29" customFormat="1" x14ac:dyDescent="0.35">
      <c r="A218" s="11">
        <v>217</v>
      </c>
      <c r="B218" s="20" t="s">
        <v>712</v>
      </c>
      <c r="C218" s="3">
        <v>2.2311022836190001E+18</v>
      </c>
      <c r="D218" s="1">
        <v>43543</v>
      </c>
      <c r="E218" t="s">
        <v>652</v>
      </c>
      <c r="F218" s="8">
        <f t="shared" si="15"/>
        <v>0</v>
      </c>
      <c r="G218" s="8">
        <f t="shared" si="16"/>
        <v>0</v>
      </c>
      <c r="H218" s="8">
        <f t="shared" si="17"/>
        <v>0</v>
      </c>
      <c r="I218" s="8">
        <f t="shared" si="18"/>
        <v>0</v>
      </c>
      <c r="J218" s="9">
        <f t="shared" si="19"/>
        <v>0</v>
      </c>
      <c r="K218" t="s">
        <v>88</v>
      </c>
      <c r="L218" t="s">
        <v>38</v>
      </c>
      <c r="M218" s="30">
        <v>255000</v>
      </c>
      <c r="N218" s="28" t="s">
        <v>26</v>
      </c>
      <c r="O218">
        <v>255000</v>
      </c>
      <c r="P218" s="28" t="s">
        <v>27</v>
      </c>
      <c r="Q218" s="4" t="s">
        <v>650</v>
      </c>
      <c r="R218" t="s">
        <v>651</v>
      </c>
      <c r="S218" t="s">
        <v>606</v>
      </c>
      <c r="T218" t="s">
        <v>625</v>
      </c>
      <c r="U218" t="s">
        <v>605</v>
      </c>
      <c r="V218" t="s">
        <v>603</v>
      </c>
      <c r="W218" s="2">
        <v>1</v>
      </c>
      <c r="X218" s="33">
        <v>255000</v>
      </c>
      <c r="Y218" t="s">
        <v>34</v>
      </c>
      <c r="Z218" t="s">
        <v>528</v>
      </c>
      <c r="AA218" t="s">
        <v>36</v>
      </c>
      <c r="AB218" t="s">
        <v>37</v>
      </c>
      <c r="AC218">
        <v>23</v>
      </c>
    </row>
    <row r="219" spans="1:29" customFormat="1" x14ac:dyDescent="0.35">
      <c r="A219" s="11">
        <v>218</v>
      </c>
      <c r="B219" s="20" t="s">
        <v>712</v>
      </c>
      <c r="C219" s="3">
        <v>2.2313018144150001E+18</v>
      </c>
      <c r="D219" s="1">
        <v>42353</v>
      </c>
      <c r="E219" t="s">
        <v>653</v>
      </c>
      <c r="F219" s="8">
        <f t="shared" si="15"/>
        <v>0</v>
      </c>
      <c r="G219" s="8">
        <f t="shared" si="16"/>
        <v>0</v>
      </c>
      <c r="H219" s="8">
        <f t="shared" si="17"/>
        <v>0</v>
      </c>
      <c r="I219" s="8">
        <f t="shared" si="18"/>
        <v>0</v>
      </c>
      <c r="J219" s="9">
        <f t="shared" si="19"/>
        <v>0</v>
      </c>
      <c r="K219" t="s">
        <v>453</v>
      </c>
      <c r="L219" t="s">
        <v>454</v>
      </c>
      <c r="M219" s="30">
        <v>39000</v>
      </c>
      <c r="N219" s="28" t="s">
        <v>329</v>
      </c>
      <c r="O219">
        <v>39000</v>
      </c>
      <c r="P219" s="28" t="s">
        <v>184</v>
      </c>
      <c r="Q219" s="4" t="s">
        <v>654</v>
      </c>
      <c r="R219" t="s">
        <v>655</v>
      </c>
      <c r="S219" t="s">
        <v>656</v>
      </c>
      <c r="T219" t="s">
        <v>625</v>
      </c>
      <c r="U219" t="s">
        <v>605</v>
      </c>
      <c r="V219" t="s">
        <v>606</v>
      </c>
      <c r="W219" s="2">
        <v>1</v>
      </c>
      <c r="X219" s="33">
        <v>39000</v>
      </c>
      <c r="Y219" t="s">
        <v>34</v>
      </c>
      <c r="Z219" t="s">
        <v>528</v>
      </c>
      <c r="AA219" t="s">
        <v>36</v>
      </c>
      <c r="AB219" t="s">
        <v>37</v>
      </c>
      <c r="AC219">
        <v>23</v>
      </c>
    </row>
    <row r="220" spans="1:29" customFormat="1" x14ac:dyDescent="0.35">
      <c r="A220" s="11">
        <v>219</v>
      </c>
      <c r="B220" s="20" t="s">
        <v>712</v>
      </c>
      <c r="C220" s="3">
        <v>2.2315061811180001E+18</v>
      </c>
      <c r="D220" s="1">
        <v>43461</v>
      </c>
      <c r="E220" t="s">
        <v>657</v>
      </c>
      <c r="F220" s="8">
        <f t="shared" si="15"/>
        <v>0</v>
      </c>
      <c r="G220" s="8">
        <f t="shared" si="16"/>
        <v>0</v>
      </c>
      <c r="H220" s="8">
        <f t="shared" si="17"/>
        <v>1</v>
      </c>
      <c r="I220" s="8">
        <f t="shared" si="18"/>
        <v>0</v>
      </c>
      <c r="J220" s="9">
        <f t="shared" si="19"/>
        <v>1</v>
      </c>
      <c r="K220" t="s">
        <v>1299</v>
      </c>
      <c r="L220" t="s">
        <v>38</v>
      </c>
      <c r="M220" s="30">
        <v>400000</v>
      </c>
      <c r="N220" s="28" t="s">
        <v>26</v>
      </c>
      <c r="O220">
        <v>400000</v>
      </c>
      <c r="P220" s="28" t="s">
        <v>27</v>
      </c>
      <c r="Q220" s="4" t="s">
        <v>658</v>
      </c>
      <c r="R220" t="s">
        <v>659</v>
      </c>
      <c r="S220" t="s">
        <v>630</v>
      </c>
      <c r="T220" t="s">
        <v>625</v>
      </c>
      <c r="U220" t="s">
        <v>605</v>
      </c>
      <c r="V220" t="s">
        <v>603</v>
      </c>
      <c r="W220" s="2">
        <v>1</v>
      </c>
      <c r="X220" s="33">
        <v>400000</v>
      </c>
      <c r="Y220" t="s">
        <v>34</v>
      </c>
      <c r="Z220" t="s">
        <v>528</v>
      </c>
      <c r="AA220" t="s">
        <v>36</v>
      </c>
      <c r="AB220" t="s">
        <v>37</v>
      </c>
      <c r="AC220">
        <v>23</v>
      </c>
    </row>
    <row r="221" spans="1:29" customFormat="1" x14ac:dyDescent="0.35">
      <c r="A221" s="11">
        <v>220</v>
      </c>
      <c r="B221" s="20" t="s">
        <v>712</v>
      </c>
      <c r="C221" s="3">
        <v>3.2306017277190001E+18</v>
      </c>
      <c r="D221" s="1">
        <v>43761</v>
      </c>
      <c r="E221" t="s">
        <v>660</v>
      </c>
      <c r="F221" s="8">
        <f t="shared" si="15"/>
        <v>0</v>
      </c>
      <c r="G221" s="8">
        <f t="shared" si="16"/>
        <v>0</v>
      </c>
      <c r="H221" s="8">
        <f t="shared" si="17"/>
        <v>0</v>
      </c>
      <c r="I221" s="8">
        <f t="shared" si="18"/>
        <v>0</v>
      </c>
      <c r="J221" s="9">
        <f t="shared" si="19"/>
        <v>0</v>
      </c>
      <c r="K221" t="s">
        <v>1301</v>
      </c>
      <c r="L221" t="s">
        <v>52</v>
      </c>
      <c r="M221" s="30">
        <v>35000</v>
      </c>
      <c r="N221" s="28" t="s">
        <v>26</v>
      </c>
      <c r="O221">
        <v>35000</v>
      </c>
      <c r="P221" s="28" t="s">
        <v>27</v>
      </c>
      <c r="Q221" s="4" t="s">
        <v>661</v>
      </c>
      <c r="R221" t="s">
        <v>662</v>
      </c>
      <c r="S221" t="s">
        <v>663</v>
      </c>
      <c r="T221" t="s">
        <v>625</v>
      </c>
      <c r="U221" t="s">
        <v>605</v>
      </c>
      <c r="V221" t="s">
        <v>603</v>
      </c>
      <c r="W221" s="2">
        <v>1</v>
      </c>
      <c r="X221" s="33">
        <v>45000</v>
      </c>
      <c r="Y221" t="s">
        <v>34</v>
      </c>
      <c r="Z221" t="s">
        <v>528</v>
      </c>
      <c r="AA221" t="s">
        <v>36</v>
      </c>
      <c r="AB221" t="s">
        <v>37</v>
      </c>
      <c r="AC221">
        <v>23</v>
      </c>
    </row>
    <row r="222" spans="1:29" customFormat="1" x14ac:dyDescent="0.35">
      <c r="A222" s="11">
        <v>221</v>
      </c>
      <c r="B222" s="20" t="s">
        <v>712</v>
      </c>
      <c r="C222" s="3">
        <v>3.2328005589170002E+18</v>
      </c>
      <c r="D222" s="1">
        <v>42996</v>
      </c>
      <c r="E222" t="s">
        <v>664</v>
      </c>
      <c r="F222" s="8">
        <f t="shared" si="15"/>
        <v>0</v>
      </c>
      <c r="G222" s="8">
        <f t="shared" si="16"/>
        <v>1</v>
      </c>
      <c r="H222" s="8">
        <f t="shared" si="17"/>
        <v>0</v>
      </c>
      <c r="I222" s="8">
        <f t="shared" si="18"/>
        <v>0</v>
      </c>
      <c r="J222" s="9">
        <f t="shared" si="19"/>
        <v>1</v>
      </c>
      <c r="K222" t="s">
        <v>1302</v>
      </c>
      <c r="L222" t="s">
        <v>194</v>
      </c>
      <c r="M222" s="30">
        <v>889703.87</v>
      </c>
      <c r="N222" s="28" t="s">
        <v>329</v>
      </c>
      <c r="O222">
        <v>889703.87</v>
      </c>
      <c r="P222" s="28" t="s">
        <v>184</v>
      </c>
      <c r="Q222" s="4" t="s">
        <v>665</v>
      </c>
      <c r="R222" t="s">
        <v>666</v>
      </c>
      <c r="S222" t="s">
        <v>667</v>
      </c>
      <c r="T222" t="s">
        <v>604</v>
      </c>
      <c r="U222" t="s">
        <v>605</v>
      </c>
      <c r="V222" t="s">
        <v>606</v>
      </c>
      <c r="W222" s="2">
        <v>1</v>
      </c>
      <c r="X222" s="33">
        <v>889703.87</v>
      </c>
      <c r="Y222" t="s">
        <v>34</v>
      </c>
      <c r="Z222" t="s">
        <v>528</v>
      </c>
      <c r="AA222" t="s">
        <v>36</v>
      </c>
      <c r="AB222" t="s">
        <v>37</v>
      </c>
      <c r="AC222">
        <v>23</v>
      </c>
    </row>
    <row r="223" spans="1:29" customFormat="1" x14ac:dyDescent="0.35">
      <c r="A223" s="11">
        <v>222</v>
      </c>
      <c r="B223" s="20" t="s">
        <v>712</v>
      </c>
      <c r="C223" s="3">
        <v>3.2330020464150001E+18</v>
      </c>
      <c r="D223" s="1">
        <v>42163</v>
      </c>
      <c r="E223" t="s">
        <v>668</v>
      </c>
      <c r="F223" s="8">
        <f t="shared" si="15"/>
        <v>0</v>
      </c>
      <c r="G223" s="8">
        <f t="shared" si="16"/>
        <v>0</v>
      </c>
      <c r="H223" s="8">
        <f t="shared" si="17"/>
        <v>0</v>
      </c>
      <c r="I223" s="8">
        <f t="shared" si="18"/>
        <v>0</v>
      </c>
      <c r="J223" s="9">
        <f t="shared" si="19"/>
        <v>0</v>
      </c>
      <c r="K223" t="s">
        <v>465</v>
      </c>
      <c r="L223" t="s">
        <v>466</v>
      </c>
      <c r="M223" s="30">
        <v>120000</v>
      </c>
      <c r="N223" s="28" t="s">
        <v>264</v>
      </c>
      <c r="O223">
        <v>120000</v>
      </c>
      <c r="P223" s="28" t="s">
        <v>184</v>
      </c>
      <c r="Q223" s="4" t="s">
        <v>669</v>
      </c>
      <c r="R223" t="s">
        <v>670</v>
      </c>
      <c r="S223" t="s">
        <v>671</v>
      </c>
      <c r="T223" t="s">
        <v>625</v>
      </c>
      <c r="U223" t="s">
        <v>605</v>
      </c>
      <c r="V223" t="s">
        <v>606</v>
      </c>
      <c r="W223" s="2">
        <v>1</v>
      </c>
      <c r="X223" s="33">
        <v>120000</v>
      </c>
      <c r="Y223" t="s">
        <v>34</v>
      </c>
      <c r="Z223" t="s">
        <v>528</v>
      </c>
      <c r="AA223" t="s">
        <v>36</v>
      </c>
      <c r="AB223" t="s">
        <v>37</v>
      </c>
      <c r="AC223">
        <v>23</v>
      </c>
    </row>
    <row r="224" spans="1:29" customFormat="1" x14ac:dyDescent="0.35">
      <c r="A224" s="11">
        <v>223</v>
      </c>
      <c r="B224" s="20" t="s">
        <v>712</v>
      </c>
      <c r="C224" s="3">
        <v>3.2330020464169999E+18</v>
      </c>
      <c r="D224" s="1">
        <v>42940</v>
      </c>
      <c r="E224" t="s">
        <v>672</v>
      </c>
      <c r="F224" s="8">
        <f t="shared" si="15"/>
        <v>0</v>
      </c>
      <c r="G224" s="8">
        <f t="shared" si="16"/>
        <v>0</v>
      </c>
      <c r="H224" s="8">
        <f t="shared" si="17"/>
        <v>1</v>
      </c>
      <c r="I224" s="8">
        <f t="shared" si="18"/>
        <v>0</v>
      </c>
      <c r="J224" s="9">
        <f t="shared" si="19"/>
        <v>1</v>
      </c>
      <c r="K224" t="s">
        <v>1296</v>
      </c>
      <c r="L224" t="s">
        <v>65</v>
      </c>
      <c r="M224" s="30">
        <v>1198333.3</v>
      </c>
      <c r="N224" s="28" t="s">
        <v>264</v>
      </c>
      <c r="O224">
        <v>1198333.3</v>
      </c>
      <c r="P224" s="28" t="s">
        <v>184</v>
      </c>
      <c r="Q224" s="4" t="s">
        <v>669</v>
      </c>
      <c r="R224" t="s">
        <v>670</v>
      </c>
      <c r="S224" t="s">
        <v>671</v>
      </c>
      <c r="T224" t="s">
        <v>604</v>
      </c>
      <c r="U224" t="s">
        <v>605</v>
      </c>
      <c r="V224" t="s">
        <v>606</v>
      </c>
      <c r="W224" s="2">
        <v>1</v>
      </c>
      <c r="X224" s="33">
        <v>1198333.3</v>
      </c>
      <c r="Y224" t="s">
        <v>34</v>
      </c>
      <c r="Z224" t="s">
        <v>528</v>
      </c>
      <c r="AA224" t="s">
        <v>36</v>
      </c>
      <c r="AB224" t="s">
        <v>37</v>
      </c>
      <c r="AC224">
        <v>23</v>
      </c>
    </row>
    <row r="225" spans="1:29" customFormat="1" x14ac:dyDescent="0.35">
      <c r="A225" s="11">
        <v>224</v>
      </c>
      <c r="B225" s="20" t="s">
        <v>712</v>
      </c>
      <c r="C225" s="3">
        <v>3.2330020464169999E+18</v>
      </c>
      <c r="D225" s="1">
        <v>42937</v>
      </c>
      <c r="E225" t="s">
        <v>673</v>
      </c>
      <c r="F225" s="8">
        <f t="shared" si="15"/>
        <v>0</v>
      </c>
      <c r="G225" s="8">
        <f t="shared" si="16"/>
        <v>0</v>
      </c>
      <c r="H225" s="8">
        <f t="shared" si="17"/>
        <v>0</v>
      </c>
      <c r="I225" s="8">
        <f t="shared" si="18"/>
        <v>0</v>
      </c>
      <c r="J225" s="9">
        <f t="shared" si="19"/>
        <v>0</v>
      </c>
      <c r="K225" t="s">
        <v>1303</v>
      </c>
      <c r="L225" t="s">
        <v>675</v>
      </c>
      <c r="M225" s="30">
        <v>1300</v>
      </c>
      <c r="N225" s="28" t="s">
        <v>329</v>
      </c>
      <c r="O225">
        <v>2600</v>
      </c>
      <c r="P225" s="28" t="s">
        <v>252</v>
      </c>
      <c r="Q225" s="4" t="s">
        <v>669</v>
      </c>
      <c r="R225" t="s">
        <v>670</v>
      </c>
      <c r="S225" t="s">
        <v>671</v>
      </c>
      <c r="T225" t="s">
        <v>604</v>
      </c>
      <c r="U225" t="s">
        <v>605</v>
      </c>
      <c r="V225" t="s">
        <v>606</v>
      </c>
      <c r="W225" s="2">
        <v>1</v>
      </c>
      <c r="X225" s="33">
        <v>450333.33</v>
      </c>
      <c r="Y225" t="s">
        <v>34</v>
      </c>
      <c r="Z225" t="s">
        <v>528</v>
      </c>
      <c r="AA225" t="s">
        <v>36</v>
      </c>
      <c r="AB225" t="s">
        <v>37</v>
      </c>
      <c r="AC225">
        <v>23</v>
      </c>
    </row>
    <row r="226" spans="1:29" customFormat="1" x14ac:dyDescent="0.35">
      <c r="A226" s="11">
        <v>225</v>
      </c>
      <c r="B226" s="20" t="s">
        <v>712</v>
      </c>
      <c r="C226" s="3">
        <v>3.233600425016E+18</v>
      </c>
      <c r="D226" s="1">
        <v>42426</v>
      </c>
      <c r="E226" t="s">
        <v>676</v>
      </c>
      <c r="F226" s="8">
        <f t="shared" si="15"/>
        <v>0</v>
      </c>
      <c r="G226" s="8">
        <f t="shared" si="16"/>
        <v>0</v>
      </c>
      <c r="H226" s="8">
        <f t="shared" si="17"/>
        <v>0</v>
      </c>
      <c r="I226" s="8">
        <f t="shared" si="18"/>
        <v>0</v>
      </c>
      <c r="J226" s="9">
        <f t="shared" si="19"/>
        <v>0</v>
      </c>
      <c r="K226" t="s">
        <v>1296</v>
      </c>
      <c r="L226" t="s">
        <v>65</v>
      </c>
      <c r="M226" s="30">
        <v>740000</v>
      </c>
      <c r="N226" s="28" t="s">
        <v>329</v>
      </c>
      <c r="O226">
        <v>740000</v>
      </c>
      <c r="P226" s="28" t="s">
        <v>184</v>
      </c>
      <c r="Q226" s="4" t="s">
        <v>677</v>
      </c>
      <c r="R226" t="s">
        <v>614</v>
      </c>
      <c r="S226" t="s">
        <v>615</v>
      </c>
      <c r="T226" t="s">
        <v>625</v>
      </c>
      <c r="U226" t="s">
        <v>605</v>
      </c>
      <c r="V226" t="s">
        <v>606</v>
      </c>
      <c r="W226" s="2">
        <v>1</v>
      </c>
      <c r="X226" s="33">
        <v>740000</v>
      </c>
      <c r="Y226" t="s">
        <v>34</v>
      </c>
      <c r="Z226" t="s">
        <v>528</v>
      </c>
      <c r="AA226" t="s">
        <v>36</v>
      </c>
      <c r="AB226" t="s">
        <v>37</v>
      </c>
      <c r="AC226">
        <v>23</v>
      </c>
    </row>
    <row r="227" spans="1:29" customFormat="1" x14ac:dyDescent="0.35">
      <c r="A227" s="11">
        <v>226</v>
      </c>
      <c r="B227" s="20" t="s">
        <v>712</v>
      </c>
      <c r="C227" s="3">
        <v>3.2336004250169999E+18</v>
      </c>
      <c r="D227" s="1">
        <v>43032</v>
      </c>
      <c r="E227" t="s">
        <v>678</v>
      </c>
      <c r="F227" s="8">
        <f t="shared" si="15"/>
        <v>0</v>
      </c>
      <c r="G227" s="8">
        <f t="shared" si="16"/>
        <v>0</v>
      </c>
      <c r="H227" s="8">
        <f t="shared" si="17"/>
        <v>0</v>
      </c>
      <c r="I227" s="8">
        <f t="shared" si="18"/>
        <v>0</v>
      </c>
      <c r="J227" s="9">
        <f t="shared" si="19"/>
        <v>0</v>
      </c>
      <c r="K227" t="s">
        <v>1304</v>
      </c>
      <c r="L227" t="s">
        <v>679</v>
      </c>
      <c r="M227" s="30">
        <v>118</v>
      </c>
      <c r="N227" s="28" t="s">
        <v>264</v>
      </c>
      <c r="O227">
        <v>472</v>
      </c>
      <c r="P227" s="28" t="s">
        <v>247</v>
      </c>
      <c r="Q227" s="4" t="s">
        <v>677</v>
      </c>
      <c r="R227" t="s">
        <v>614</v>
      </c>
      <c r="S227" t="s">
        <v>615</v>
      </c>
      <c r="T227" t="s">
        <v>604</v>
      </c>
      <c r="U227" t="s">
        <v>605</v>
      </c>
      <c r="V227" t="s">
        <v>606</v>
      </c>
      <c r="W227" s="2">
        <v>1</v>
      </c>
      <c r="X227" s="33">
        <v>324120</v>
      </c>
      <c r="Y227" t="s">
        <v>34</v>
      </c>
      <c r="Z227" t="s">
        <v>528</v>
      </c>
      <c r="AA227" t="s">
        <v>36</v>
      </c>
      <c r="AB227" t="s">
        <v>37</v>
      </c>
      <c r="AC227">
        <v>23</v>
      </c>
    </row>
    <row r="228" spans="1:29" customFormat="1" x14ac:dyDescent="0.35">
      <c r="A228" s="11">
        <v>227</v>
      </c>
      <c r="B228" s="20" t="s">
        <v>712</v>
      </c>
      <c r="C228" s="3">
        <v>3.2336004250169999E+18</v>
      </c>
      <c r="D228" s="1">
        <v>42964</v>
      </c>
      <c r="E228" t="s">
        <v>680</v>
      </c>
      <c r="F228" s="8">
        <f t="shared" si="15"/>
        <v>0</v>
      </c>
      <c r="G228" s="8">
        <f t="shared" si="16"/>
        <v>0</v>
      </c>
      <c r="H228" s="8">
        <f t="shared" si="17"/>
        <v>0</v>
      </c>
      <c r="I228" s="8">
        <f t="shared" si="18"/>
        <v>0</v>
      </c>
      <c r="J228" s="9">
        <f t="shared" si="19"/>
        <v>0</v>
      </c>
      <c r="K228" t="s">
        <v>1299</v>
      </c>
      <c r="L228" t="s">
        <v>38</v>
      </c>
      <c r="M228" s="30">
        <v>20000</v>
      </c>
      <c r="N228" s="28" t="s">
        <v>329</v>
      </c>
      <c r="O228">
        <v>80000</v>
      </c>
      <c r="P228" s="28" t="s">
        <v>247</v>
      </c>
      <c r="Q228" s="4" t="s">
        <v>677</v>
      </c>
      <c r="R228" t="s">
        <v>614</v>
      </c>
      <c r="S228" t="s">
        <v>615</v>
      </c>
      <c r="T228" t="s">
        <v>625</v>
      </c>
      <c r="U228" t="s">
        <v>605</v>
      </c>
      <c r="V228" t="s">
        <v>606</v>
      </c>
      <c r="W228" s="2">
        <v>1</v>
      </c>
      <c r="X228" s="33">
        <v>80000</v>
      </c>
      <c r="Y228" t="s">
        <v>34</v>
      </c>
      <c r="Z228" t="s">
        <v>528</v>
      </c>
      <c r="AA228" t="s">
        <v>36</v>
      </c>
      <c r="AB228" t="s">
        <v>37</v>
      </c>
      <c r="AC228">
        <v>23</v>
      </c>
    </row>
    <row r="229" spans="1:29" customFormat="1" x14ac:dyDescent="0.35">
      <c r="A229" s="11">
        <v>228</v>
      </c>
      <c r="B229" s="20" t="s">
        <v>712</v>
      </c>
      <c r="C229" s="3">
        <v>3.2336004250169999E+18</v>
      </c>
      <c r="D229" s="1">
        <v>42836</v>
      </c>
      <c r="E229" t="s">
        <v>681</v>
      </c>
      <c r="F229" s="8">
        <f t="shared" si="15"/>
        <v>0</v>
      </c>
      <c r="G229" s="8">
        <f t="shared" si="16"/>
        <v>0</v>
      </c>
      <c r="H229" s="8">
        <f t="shared" si="17"/>
        <v>0</v>
      </c>
      <c r="I229" s="8">
        <f t="shared" si="18"/>
        <v>0</v>
      </c>
      <c r="J229" s="9">
        <f t="shared" si="19"/>
        <v>0</v>
      </c>
      <c r="K229" t="s">
        <v>1298</v>
      </c>
      <c r="L229" t="s">
        <v>637</v>
      </c>
      <c r="M229" s="30">
        <v>355200</v>
      </c>
      <c r="N229" s="28" t="s">
        <v>329</v>
      </c>
      <c r="O229">
        <v>355200</v>
      </c>
      <c r="P229" s="28" t="s">
        <v>184</v>
      </c>
      <c r="Q229" s="4" t="s">
        <v>677</v>
      </c>
      <c r="R229" t="s">
        <v>614</v>
      </c>
      <c r="S229" t="s">
        <v>615</v>
      </c>
      <c r="T229" t="s">
        <v>604</v>
      </c>
      <c r="U229" t="s">
        <v>605</v>
      </c>
      <c r="V229" t="s">
        <v>606</v>
      </c>
      <c r="W229" s="2">
        <v>1</v>
      </c>
      <c r="X229" s="33">
        <v>355200</v>
      </c>
      <c r="Y229" t="s">
        <v>34</v>
      </c>
      <c r="Z229" t="s">
        <v>528</v>
      </c>
      <c r="AA229" t="s">
        <v>36</v>
      </c>
      <c r="AB229" t="s">
        <v>37</v>
      </c>
      <c r="AC229">
        <v>23</v>
      </c>
    </row>
    <row r="230" spans="1:29" customFormat="1" x14ac:dyDescent="0.35">
      <c r="A230" s="11">
        <v>229</v>
      </c>
      <c r="B230" s="20" t="s">
        <v>712</v>
      </c>
      <c r="C230" s="3">
        <v>3.2344011477159997E+18</v>
      </c>
      <c r="D230" s="1">
        <v>42688</v>
      </c>
      <c r="E230" t="s">
        <v>682</v>
      </c>
      <c r="F230" s="8">
        <f t="shared" si="15"/>
        <v>0</v>
      </c>
      <c r="G230" s="8">
        <f t="shared" si="16"/>
        <v>0</v>
      </c>
      <c r="H230" s="8">
        <f t="shared" si="17"/>
        <v>0</v>
      </c>
      <c r="I230" s="8">
        <f t="shared" si="18"/>
        <v>0</v>
      </c>
      <c r="J230" s="9">
        <f t="shared" si="19"/>
        <v>0</v>
      </c>
      <c r="K230" t="s">
        <v>683</v>
      </c>
      <c r="L230" t="s">
        <v>684</v>
      </c>
      <c r="M230" s="30">
        <v>17000</v>
      </c>
      <c r="N230" s="28" t="s">
        <v>329</v>
      </c>
      <c r="O230">
        <v>119000</v>
      </c>
      <c r="P230" s="28" t="s">
        <v>209</v>
      </c>
      <c r="Q230" s="4" t="s">
        <v>685</v>
      </c>
      <c r="R230" t="s">
        <v>686</v>
      </c>
      <c r="S230" t="s">
        <v>687</v>
      </c>
      <c r="T230" t="s">
        <v>625</v>
      </c>
      <c r="U230" t="s">
        <v>605</v>
      </c>
      <c r="V230" t="s">
        <v>606</v>
      </c>
      <c r="W230" s="2">
        <v>1</v>
      </c>
      <c r="X230" s="33">
        <v>119000</v>
      </c>
      <c r="Y230" t="s">
        <v>34</v>
      </c>
      <c r="Z230" t="s">
        <v>528</v>
      </c>
      <c r="AA230" t="s">
        <v>36</v>
      </c>
      <c r="AB230" t="s">
        <v>37</v>
      </c>
      <c r="AC230">
        <v>23</v>
      </c>
    </row>
    <row r="231" spans="1:29" customFormat="1" x14ac:dyDescent="0.35">
      <c r="A231" s="11">
        <v>230</v>
      </c>
      <c r="B231" s="20" t="s">
        <v>712</v>
      </c>
      <c r="C231" s="3">
        <v>3.2344011477159997E+18</v>
      </c>
      <c r="D231" s="1">
        <v>42562</v>
      </c>
      <c r="E231" t="s">
        <v>688</v>
      </c>
      <c r="F231" s="8">
        <f t="shared" si="15"/>
        <v>0</v>
      </c>
      <c r="G231" s="8">
        <f t="shared" si="16"/>
        <v>1</v>
      </c>
      <c r="H231" s="8">
        <f t="shared" si="17"/>
        <v>0</v>
      </c>
      <c r="I231" s="8">
        <f t="shared" si="18"/>
        <v>0</v>
      </c>
      <c r="J231" s="9">
        <f t="shared" si="19"/>
        <v>1</v>
      </c>
      <c r="K231" t="s">
        <v>683</v>
      </c>
      <c r="L231" t="s">
        <v>684</v>
      </c>
      <c r="M231" s="30">
        <v>32500</v>
      </c>
      <c r="N231" s="28" t="s">
        <v>329</v>
      </c>
      <c r="O231">
        <v>65000</v>
      </c>
      <c r="P231" s="28" t="s">
        <v>252</v>
      </c>
      <c r="Q231" s="4" t="s">
        <v>685</v>
      </c>
      <c r="R231" t="s">
        <v>686</v>
      </c>
      <c r="S231" t="s">
        <v>687</v>
      </c>
      <c r="T231" t="s">
        <v>625</v>
      </c>
      <c r="U231" t="s">
        <v>605</v>
      </c>
      <c r="V231" t="s">
        <v>606</v>
      </c>
      <c r="W231" s="2">
        <v>1</v>
      </c>
      <c r="X231" s="33">
        <v>65000</v>
      </c>
      <c r="Y231" t="s">
        <v>34</v>
      </c>
      <c r="Z231" t="s">
        <v>528</v>
      </c>
      <c r="AA231" t="s">
        <v>36</v>
      </c>
      <c r="AB231" t="s">
        <v>37</v>
      </c>
      <c r="AC231">
        <v>23</v>
      </c>
    </row>
    <row r="232" spans="1:29" customFormat="1" x14ac:dyDescent="0.35">
      <c r="A232" s="11">
        <v>231</v>
      </c>
      <c r="B232" s="20" t="s">
        <v>712</v>
      </c>
      <c r="C232" s="3">
        <v>3.2344011477159997E+18</v>
      </c>
      <c r="D232" s="1">
        <v>42502</v>
      </c>
      <c r="E232" t="s">
        <v>689</v>
      </c>
      <c r="F232" s="8">
        <f t="shared" si="15"/>
        <v>0</v>
      </c>
      <c r="G232" s="8">
        <f t="shared" si="16"/>
        <v>0</v>
      </c>
      <c r="H232" s="8">
        <f t="shared" si="17"/>
        <v>0</v>
      </c>
      <c r="I232" s="8">
        <f t="shared" si="18"/>
        <v>0</v>
      </c>
      <c r="J232" s="9">
        <f t="shared" si="19"/>
        <v>0</v>
      </c>
      <c r="K232" t="s">
        <v>683</v>
      </c>
      <c r="L232" t="s">
        <v>684</v>
      </c>
      <c r="M232" s="30">
        <v>30000</v>
      </c>
      <c r="N232" s="28" t="s">
        <v>329</v>
      </c>
      <c r="O232">
        <v>30000</v>
      </c>
      <c r="P232" s="28" t="s">
        <v>184</v>
      </c>
      <c r="Q232" s="4" t="s">
        <v>685</v>
      </c>
      <c r="R232" t="s">
        <v>686</v>
      </c>
      <c r="S232" t="s">
        <v>687</v>
      </c>
      <c r="T232" t="s">
        <v>625</v>
      </c>
      <c r="U232" t="s">
        <v>605</v>
      </c>
      <c r="V232" t="s">
        <v>606</v>
      </c>
      <c r="W232" s="2">
        <v>1</v>
      </c>
      <c r="X232" s="33">
        <v>30000</v>
      </c>
      <c r="Y232" t="s">
        <v>34</v>
      </c>
      <c r="Z232" t="s">
        <v>528</v>
      </c>
      <c r="AA232" t="s">
        <v>36</v>
      </c>
      <c r="AB232" t="s">
        <v>37</v>
      </c>
      <c r="AC232">
        <v>23</v>
      </c>
    </row>
    <row r="233" spans="1:29" customFormat="1" x14ac:dyDescent="0.35">
      <c r="A233" s="11">
        <v>232</v>
      </c>
      <c r="B233" s="20" t="s">
        <v>712</v>
      </c>
      <c r="C233" s="3">
        <v>3.2344011477170002E+18</v>
      </c>
      <c r="D233" s="1">
        <v>43054</v>
      </c>
      <c r="E233" t="s">
        <v>690</v>
      </c>
      <c r="F233" s="8">
        <f t="shared" si="15"/>
        <v>0</v>
      </c>
      <c r="G233" s="8">
        <f t="shared" si="16"/>
        <v>0</v>
      </c>
      <c r="H233" s="8">
        <f t="shared" si="17"/>
        <v>0</v>
      </c>
      <c r="I233" s="8">
        <f t="shared" si="18"/>
        <v>0</v>
      </c>
      <c r="J233" s="9">
        <f t="shared" si="19"/>
        <v>0</v>
      </c>
      <c r="K233" t="s">
        <v>683</v>
      </c>
      <c r="L233" t="s">
        <v>684</v>
      </c>
      <c r="M233" s="30">
        <v>50000</v>
      </c>
      <c r="N233" s="28" t="s">
        <v>39</v>
      </c>
      <c r="O233">
        <v>50000</v>
      </c>
      <c r="P233" s="28" t="s">
        <v>184</v>
      </c>
      <c r="Q233" s="4" t="s">
        <v>685</v>
      </c>
      <c r="R233" t="s">
        <v>686</v>
      </c>
      <c r="S233" t="s">
        <v>687</v>
      </c>
      <c r="T233" t="s">
        <v>625</v>
      </c>
      <c r="U233" t="s">
        <v>605</v>
      </c>
      <c r="V233" t="s">
        <v>606</v>
      </c>
      <c r="W233" s="2">
        <v>1</v>
      </c>
      <c r="X233" s="33">
        <v>50000</v>
      </c>
      <c r="Y233" t="s">
        <v>34</v>
      </c>
      <c r="Z233" t="s">
        <v>528</v>
      </c>
      <c r="AA233" t="s">
        <v>36</v>
      </c>
      <c r="AB233" t="s">
        <v>37</v>
      </c>
      <c r="AC233">
        <v>23</v>
      </c>
    </row>
    <row r="234" spans="1:29" customFormat="1" x14ac:dyDescent="0.35">
      <c r="A234" s="11">
        <v>233</v>
      </c>
      <c r="B234" s="20" t="s">
        <v>712</v>
      </c>
      <c r="C234" s="3">
        <v>3.2344011477170002E+18</v>
      </c>
      <c r="D234" s="1">
        <v>42857</v>
      </c>
      <c r="E234" t="s">
        <v>691</v>
      </c>
      <c r="F234" s="8">
        <f t="shared" si="15"/>
        <v>0</v>
      </c>
      <c r="G234" s="8">
        <f t="shared" si="16"/>
        <v>0</v>
      </c>
      <c r="H234" s="8">
        <f t="shared" si="17"/>
        <v>0</v>
      </c>
      <c r="I234" s="8">
        <f t="shared" si="18"/>
        <v>0</v>
      </c>
      <c r="J234" s="9">
        <f t="shared" si="19"/>
        <v>0</v>
      </c>
      <c r="K234" t="s">
        <v>683</v>
      </c>
      <c r="L234" t="s">
        <v>684</v>
      </c>
      <c r="M234" s="30">
        <v>25000</v>
      </c>
      <c r="N234" s="28" t="s">
        <v>264</v>
      </c>
      <c r="O234">
        <v>25000</v>
      </c>
      <c r="P234" s="28" t="s">
        <v>184</v>
      </c>
      <c r="Q234" s="4" t="s">
        <v>685</v>
      </c>
      <c r="R234" t="s">
        <v>686</v>
      </c>
      <c r="S234" t="s">
        <v>687</v>
      </c>
      <c r="T234" t="s">
        <v>625</v>
      </c>
      <c r="U234" t="s">
        <v>605</v>
      </c>
      <c r="V234" t="s">
        <v>606</v>
      </c>
      <c r="W234" s="2">
        <v>1</v>
      </c>
      <c r="X234" s="33">
        <v>25000</v>
      </c>
      <c r="Y234" t="s">
        <v>34</v>
      </c>
      <c r="Z234" t="s">
        <v>528</v>
      </c>
      <c r="AA234" t="s">
        <v>36</v>
      </c>
      <c r="AB234" t="s">
        <v>37</v>
      </c>
      <c r="AC234">
        <v>23</v>
      </c>
    </row>
    <row r="235" spans="1:29" customFormat="1" x14ac:dyDescent="0.35">
      <c r="A235" s="11">
        <v>234</v>
      </c>
      <c r="B235" s="20" t="s">
        <v>712</v>
      </c>
      <c r="C235" s="3">
        <v>3.2344011477170002E+18</v>
      </c>
      <c r="D235" s="1">
        <v>42746</v>
      </c>
      <c r="E235" t="s">
        <v>692</v>
      </c>
      <c r="F235" s="8">
        <f t="shared" si="15"/>
        <v>0</v>
      </c>
      <c r="G235" s="8">
        <f t="shared" si="16"/>
        <v>1</v>
      </c>
      <c r="H235" s="8">
        <f t="shared" si="17"/>
        <v>0</v>
      </c>
      <c r="I235" s="8">
        <f t="shared" si="18"/>
        <v>0</v>
      </c>
      <c r="J235" s="9">
        <f t="shared" si="19"/>
        <v>1</v>
      </c>
      <c r="K235" t="s">
        <v>683</v>
      </c>
      <c r="L235" t="s">
        <v>684</v>
      </c>
      <c r="M235" s="30">
        <v>10000</v>
      </c>
      <c r="N235" s="28" t="s">
        <v>329</v>
      </c>
      <c r="O235">
        <v>70000</v>
      </c>
      <c r="P235" s="28" t="s">
        <v>209</v>
      </c>
      <c r="Q235" s="4" t="s">
        <v>685</v>
      </c>
      <c r="R235" t="s">
        <v>686</v>
      </c>
      <c r="S235" t="s">
        <v>687</v>
      </c>
      <c r="T235" t="s">
        <v>625</v>
      </c>
      <c r="U235" t="s">
        <v>605</v>
      </c>
      <c r="V235" t="s">
        <v>606</v>
      </c>
      <c r="W235" s="2">
        <v>1</v>
      </c>
      <c r="X235" s="33">
        <v>70000</v>
      </c>
      <c r="Y235" t="s">
        <v>34</v>
      </c>
      <c r="Z235" t="s">
        <v>528</v>
      </c>
      <c r="AA235" t="s">
        <v>36</v>
      </c>
      <c r="AB235" t="s">
        <v>37</v>
      </c>
      <c r="AC235">
        <v>23</v>
      </c>
    </row>
    <row r="236" spans="1:29" customFormat="1" x14ac:dyDescent="0.35">
      <c r="A236" s="11">
        <v>235</v>
      </c>
      <c r="B236" s="20" t="s">
        <v>712</v>
      </c>
      <c r="C236" s="3">
        <v>3.2344011477180001E+18</v>
      </c>
      <c r="D236" s="1">
        <v>43230</v>
      </c>
      <c r="E236" t="s">
        <v>693</v>
      </c>
      <c r="F236" s="8">
        <f t="shared" si="15"/>
        <v>0</v>
      </c>
      <c r="G236" s="8">
        <f t="shared" si="16"/>
        <v>0</v>
      </c>
      <c r="H236" s="8">
        <f t="shared" si="17"/>
        <v>1</v>
      </c>
      <c r="I236" s="8">
        <f t="shared" si="18"/>
        <v>0</v>
      </c>
      <c r="J236" s="9">
        <f t="shared" si="19"/>
        <v>1</v>
      </c>
      <c r="K236" t="s">
        <v>683</v>
      </c>
      <c r="L236" t="s">
        <v>684</v>
      </c>
      <c r="M236" s="30">
        <v>20000</v>
      </c>
      <c r="N236" s="28" t="s">
        <v>26</v>
      </c>
      <c r="O236">
        <v>20000</v>
      </c>
      <c r="P236" s="28" t="s">
        <v>184</v>
      </c>
      <c r="Q236" s="4" t="s">
        <v>685</v>
      </c>
      <c r="R236" t="s">
        <v>686</v>
      </c>
      <c r="S236" t="s">
        <v>687</v>
      </c>
      <c r="T236" t="s">
        <v>625</v>
      </c>
      <c r="U236" t="s">
        <v>605</v>
      </c>
      <c r="V236" t="s">
        <v>606</v>
      </c>
      <c r="W236" s="2">
        <v>1</v>
      </c>
      <c r="X236" s="33">
        <v>20000</v>
      </c>
      <c r="Y236" t="s">
        <v>34</v>
      </c>
      <c r="Z236" t="s">
        <v>528</v>
      </c>
      <c r="AA236" t="s">
        <v>36</v>
      </c>
      <c r="AB236" t="s">
        <v>37</v>
      </c>
      <c r="AC236">
        <v>23</v>
      </c>
    </row>
    <row r="237" spans="1:29" customFormat="1" x14ac:dyDescent="0.35">
      <c r="A237" s="11">
        <v>236</v>
      </c>
      <c r="B237" s="20" t="s">
        <v>712</v>
      </c>
      <c r="C237" s="3">
        <v>3.2344011477180001E+18</v>
      </c>
      <c r="D237" s="1">
        <v>43189</v>
      </c>
      <c r="E237" t="s">
        <v>694</v>
      </c>
      <c r="F237" s="8">
        <f t="shared" si="15"/>
        <v>0</v>
      </c>
      <c r="G237" s="8">
        <f t="shared" si="16"/>
        <v>0</v>
      </c>
      <c r="H237" s="8">
        <f t="shared" si="17"/>
        <v>1</v>
      </c>
      <c r="I237" s="8">
        <f t="shared" si="18"/>
        <v>0</v>
      </c>
      <c r="J237" s="9">
        <f t="shared" si="19"/>
        <v>1</v>
      </c>
      <c r="K237" t="s">
        <v>683</v>
      </c>
      <c r="L237" t="s">
        <v>684</v>
      </c>
      <c r="M237" s="30">
        <v>30000</v>
      </c>
      <c r="N237" s="28" t="s">
        <v>26</v>
      </c>
      <c r="O237">
        <v>30000</v>
      </c>
      <c r="P237" s="28" t="s">
        <v>184</v>
      </c>
      <c r="Q237" s="4" t="s">
        <v>685</v>
      </c>
      <c r="R237" t="s">
        <v>686</v>
      </c>
      <c r="S237" t="s">
        <v>687</v>
      </c>
      <c r="T237" t="s">
        <v>625</v>
      </c>
      <c r="U237" t="s">
        <v>605</v>
      </c>
      <c r="V237" t="s">
        <v>606</v>
      </c>
      <c r="W237" s="2">
        <v>1</v>
      </c>
      <c r="X237" s="33">
        <v>30000</v>
      </c>
      <c r="Y237" t="s">
        <v>34</v>
      </c>
      <c r="Z237" t="s">
        <v>528</v>
      </c>
      <c r="AA237" t="s">
        <v>36</v>
      </c>
      <c r="AB237" t="s">
        <v>37</v>
      </c>
      <c r="AC237">
        <v>23</v>
      </c>
    </row>
    <row r="238" spans="1:29" customFormat="1" x14ac:dyDescent="0.35">
      <c r="A238" s="11">
        <v>237</v>
      </c>
      <c r="B238" s="20" t="s">
        <v>712</v>
      </c>
      <c r="C238" s="3">
        <v>3.2344011477190001E+18</v>
      </c>
      <c r="D238" s="1">
        <v>43725</v>
      </c>
      <c r="E238" t="s">
        <v>695</v>
      </c>
      <c r="F238" s="8">
        <f t="shared" si="15"/>
        <v>0</v>
      </c>
      <c r="G238" s="8">
        <f t="shared" si="16"/>
        <v>0</v>
      </c>
      <c r="H238" s="8">
        <f t="shared" si="17"/>
        <v>0</v>
      </c>
      <c r="I238" s="8">
        <f t="shared" si="18"/>
        <v>0</v>
      </c>
      <c r="J238" s="9">
        <f t="shared" si="19"/>
        <v>0</v>
      </c>
      <c r="K238" t="s">
        <v>88</v>
      </c>
      <c r="L238" t="s">
        <v>38</v>
      </c>
      <c r="M238" s="30">
        <v>30000</v>
      </c>
      <c r="N238" s="28" t="s">
        <v>39</v>
      </c>
      <c r="O238">
        <v>30000</v>
      </c>
      <c r="P238" s="28" t="s">
        <v>27</v>
      </c>
      <c r="Q238" s="4" t="s">
        <v>696</v>
      </c>
      <c r="R238" t="s">
        <v>686</v>
      </c>
      <c r="S238" t="s">
        <v>687</v>
      </c>
      <c r="T238" t="s">
        <v>625</v>
      </c>
      <c r="U238" t="s">
        <v>605</v>
      </c>
      <c r="V238" t="s">
        <v>603</v>
      </c>
      <c r="W238" s="2">
        <v>1</v>
      </c>
      <c r="X238" s="33">
        <v>110000</v>
      </c>
      <c r="Y238" t="s">
        <v>34</v>
      </c>
      <c r="Z238" t="s">
        <v>528</v>
      </c>
      <c r="AA238" t="s">
        <v>36</v>
      </c>
      <c r="AB238" t="s">
        <v>37</v>
      </c>
      <c r="AC238">
        <v>23</v>
      </c>
    </row>
    <row r="239" spans="1:29" customFormat="1" x14ac:dyDescent="0.35">
      <c r="A239" s="11">
        <v>238</v>
      </c>
      <c r="B239" s="20" t="s">
        <v>712</v>
      </c>
      <c r="C239" s="3">
        <v>3.2353006498189998E+18</v>
      </c>
      <c r="D239" s="1">
        <v>43794</v>
      </c>
      <c r="E239" t="s">
        <v>660</v>
      </c>
      <c r="F239" s="8">
        <f t="shared" si="15"/>
        <v>0</v>
      </c>
      <c r="G239" s="8">
        <f t="shared" si="16"/>
        <v>0</v>
      </c>
      <c r="H239" s="8">
        <f t="shared" si="17"/>
        <v>0</v>
      </c>
      <c r="I239" s="8">
        <f t="shared" si="18"/>
        <v>0</v>
      </c>
      <c r="J239" s="9">
        <f t="shared" si="19"/>
        <v>0</v>
      </c>
      <c r="K239" t="s">
        <v>88</v>
      </c>
      <c r="L239" t="s">
        <v>38</v>
      </c>
      <c r="M239" s="30">
        <v>35000</v>
      </c>
      <c r="N239" s="28" t="s">
        <v>39</v>
      </c>
      <c r="O239">
        <v>35000</v>
      </c>
      <c r="P239" s="28" t="s">
        <v>27</v>
      </c>
      <c r="Q239" s="4" t="s">
        <v>697</v>
      </c>
      <c r="R239" t="s">
        <v>698</v>
      </c>
      <c r="S239" t="s">
        <v>699</v>
      </c>
      <c r="T239" t="s">
        <v>625</v>
      </c>
      <c r="U239" t="s">
        <v>605</v>
      </c>
      <c r="V239" t="s">
        <v>603</v>
      </c>
      <c r="W239" s="2">
        <v>1</v>
      </c>
      <c r="X239" s="33">
        <v>65000</v>
      </c>
      <c r="Y239" t="s">
        <v>34</v>
      </c>
      <c r="Z239" t="s">
        <v>528</v>
      </c>
      <c r="AA239" t="s">
        <v>36</v>
      </c>
      <c r="AB239" t="s">
        <v>37</v>
      </c>
      <c r="AC239">
        <v>23</v>
      </c>
    </row>
    <row r="240" spans="1:29" customFormat="1" x14ac:dyDescent="0.35">
      <c r="A240" s="11">
        <v>239</v>
      </c>
      <c r="B240" s="20" t="s">
        <v>712</v>
      </c>
      <c r="C240" s="3">
        <v>3.235501498416E+18</v>
      </c>
      <c r="D240" s="1">
        <v>42683</v>
      </c>
      <c r="E240" t="s">
        <v>700</v>
      </c>
      <c r="F240" s="8">
        <f t="shared" si="15"/>
        <v>0</v>
      </c>
      <c r="G240" s="8">
        <f t="shared" si="16"/>
        <v>0</v>
      </c>
      <c r="H240" s="8">
        <f t="shared" si="17"/>
        <v>0</v>
      </c>
      <c r="I240" s="8">
        <f t="shared" si="18"/>
        <v>0</v>
      </c>
      <c r="J240" s="9">
        <f t="shared" si="19"/>
        <v>0</v>
      </c>
      <c r="K240" t="s">
        <v>88</v>
      </c>
      <c r="L240" t="s">
        <v>38</v>
      </c>
      <c r="M240" s="30">
        <v>32000</v>
      </c>
      <c r="N240" s="28" t="s">
        <v>329</v>
      </c>
      <c r="O240">
        <v>32000</v>
      </c>
      <c r="P240" s="28" t="s">
        <v>184</v>
      </c>
      <c r="Q240" s="4" t="s">
        <v>701</v>
      </c>
      <c r="R240" t="s">
        <v>702</v>
      </c>
      <c r="S240" t="s">
        <v>624</v>
      </c>
      <c r="T240" t="s">
        <v>625</v>
      </c>
      <c r="U240" t="s">
        <v>605</v>
      </c>
      <c r="V240" t="s">
        <v>606</v>
      </c>
      <c r="W240" s="2">
        <v>1</v>
      </c>
      <c r="X240" s="33">
        <v>32000</v>
      </c>
      <c r="Y240" t="s">
        <v>34</v>
      </c>
      <c r="Z240" t="s">
        <v>528</v>
      </c>
      <c r="AA240" t="s">
        <v>36</v>
      </c>
      <c r="AB240" t="s">
        <v>37</v>
      </c>
      <c r="AC240">
        <v>23</v>
      </c>
    </row>
    <row r="241" spans="1:29" customFormat="1" x14ac:dyDescent="0.35">
      <c r="A241" s="11">
        <v>240</v>
      </c>
      <c r="B241" s="20" t="s">
        <v>712</v>
      </c>
      <c r="C241" s="3">
        <v>3.235501498416E+18</v>
      </c>
      <c r="D241" s="1">
        <v>42370</v>
      </c>
      <c r="E241" t="s">
        <v>703</v>
      </c>
      <c r="F241" s="8">
        <f t="shared" si="15"/>
        <v>0</v>
      </c>
      <c r="G241" s="8">
        <f t="shared" si="16"/>
        <v>0</v>
      </c>
      <c r="H241" s="8">
        <f t="shared" si="17"/>
        <v>0</v>
      </c>
      <c r="I241" s="8">
        <f t="shared" si="18"/>
        <v>0</v>
      </c>
      <c r="J241" s="9">
        <f t="shared" si="19"/>
        <v>0</v>
      </c>
      <c r="K241" t="s">
        <v>1305</v>
      </c>
      <c r="L241" t="s">
        <v>46</v>
      </c>
      <c r="M241" s="30">
        <v>360000</v>
      </c>
      <c r="N241" s="28" t="s">
        <v>264</v>
      </c>
      <c r="O241">
        <v>360000</v>
      </c>
      <c r="P241" s="28" t="s">
        <v>184</v>
      </c>
      <c r="Q241" s="4" t="s">
        <v>704</v>
      </c>
      <c r="R241" t="s">
        <v>702</v>
      </c>
      <c r="S241" t="s">
        <v>624</v>
      </c>
      <c r="T241" t="s">
        <v>625</v>
      </c>
      <c r="U241" t="s">
        <v>605</v>
      </c>
      <c r="V241" t="s">
        <v>606</v>
      </c>
      <c r="W241" s="2">
        <v>1</v>
      </c>
      <c r="X241" s="33">
        <v>360000</v>
      </c>
      <c r="Y241" t="s">
        <v>34</v>
      </c>
      <c r="Z241" t="s">
        <v>528</v>
      </c>
      <c r="AA241" t="s">
        <v>36</v>
      </c>
      <c r="AB241" t="s">
        <v>37</v>
      </c>
      <c r="AC241">
        <v>23</v>
      </c>
    </row>
    <row r="242" spans="1:29" customFormat="1" x14ac:dyDescent="0.35">
      <c r="A242" s="11">
        <v>241</v>
      </c>
      <c r="B242" s="20" t="s">
        <v>712</v>
      </c>
      <c r="C242" s="3">
        <v>3.2355014984189998E+18</v>
      </c>
      <c r="D242" s="1">
        <v>43760</v>
      </c>
      <c r="E242" t="s">
        <v>705</v>
      </c>
      <c r="F242" s="8">
        <f t="shared" si="15"/>
        <v>0</v>
      </c>
      <c r="G242" s="8">
        <f t="shared" si="16"/>
        <v>0</v>
      </c>
      <c r="H242" s="8">
        <f t="shared" si="17"/>
        <v>0</v>
      </c>
      <c r="I242" s="8">
        <f t="shared" si="18"/>
        <v>0</v>
      </c>
      <c r="J242" s="9">
        <f t="shared" si="19"/>
        <v>0</v>
      </c>
      <c r="K242" t="s">
        <v>88</v>
      </c>
      <c r="L242" t="s">
        <v>38</v>
      </c>
      <c r="M242" s="30">
        <v>35000</v>
      </c>
      <c r="N242" s="28" t="s">
        <v>39</v>
      </c>
      <c r="O242">
        <v>35000</v>
      </c>
      <c r="P242" s="28" t="s">
        <v>27</v>
      </c>
      <c r="Q242" s="4" t="s">
        <v>706</v>
      </c>
      <c r="R242" t="s">
        <v>702</v>
      </c>
      <c r="S242" t="s">
        <v>624</v>
      </c>
      <c r="T242" t="s">
        <v>625</v>
      </c>
      <c r="U242" t="s">
        <v>605</v>
      </c>
      <c r="V242" t="s">
        <v>603</v>
      </c>
      <c r="W242" s="2">
        <v>1</v>
      </c>
      <c r="X242" s="33">
        <v>35000</v>
      </c>
      <c r="Y242" t="s">
        <v>34</v>
      </c>
      <c r="Z242" t="s">
        <v>528</v>
      </c>
      <c r="AA242" t="s">
        <v>36</v>
      </c>
      <c r="AB242" t="s">
        <v>37</v>
      </c>
      <c r="AC242">
        <v>23</v>
      </c>
    </row>
    <row r="243" spans="1:29" customFormat="1" x14ac:dyDescent="0.35">
      <c r="A243" s="11">
        <v>242</v>
      </c>
      <c r="B243" s="20" t="s">
        <v>712</v>
      </c>
      <c r="C243" s="3">
        <v>3.2355014984189998E+18</v>
      </c>
      <c r="D243" s="1">
        <v>43684</v>
      </c>
      <c r="E243" t="s">
        <v>707</v>
      </c>
      <c r="F243" s="8">
        <f t="shared" si="15"/>
        <v>0</v>
      </c>
      <c r="G243" s="8">
        <f t="shared" si="16"/>
        <v>0</v>
      </c>
      <c r="H243" s="8">
        <f t="shared" si="17"/>
        <v>0</v>
      </c>
      <c r="I243" s="8">
        <f t="shared" si="18"/>
        <v>0</v>
      </c>
      <c r="J243" s="9">
        <f t="shared" si="19"/>
        <v>0</v>
      </c>
      <c r="K243" t="s">
        <v>88</v>
      </c>
      <c r="L243" t="s">
        <v>38</v>
      </c>
      <c r="M243" s="30">
        <v>25000</v>
      </c>
      <c r="N243" s="28" t="s">
        <v>39</v>
      </c>
      <c r="O243">
        <v>25000</v>
      </c>
      <c r="P243" s="28" t="s">
        <v>27</v>
      </c>
      <c r="Q243" s="4" t="s">
        <v>706</v>
      </c>
      <c r="R243" t="s">
        <v>702</v>
      </c>
      <c r="S243" t="s">
        <v>624</v>
      </c>
      <c r="T243" t="s">
        <v>625</v>
      </c>
      <c r="U243" t="s">
        <v>605</v>
      </c>
      <c r="V243" t="s">
        <v>606</v>
      </c>
      <c r="W243" s="2">
        <v>1</v>
      </c>
      <c r="X243" s="33">
        <v>100000</v>
      </c>
      <c r="Y243" t="s">
        <v>34</v>
      </c>
      <c r="Z243" t="s">
        <v>528</v>
      </c>
      <c r="AA243" t="s">
        <v>36</v>
      </c>
      <c r="AB243" t="s">
        <v>37</v>
      </c>
      <c r="AC243">
        <v>23</v>
      </c>
    </row>
    <row r="244" spans="1:29" customFormat="1" x14ac:dyDescent="0.35">
      <c r="A244" s="11">
        <v>243</v>
      </c>
      <c r="B244" s="20" t="s">
        <v>712</v>
      </c>
      <c r="C244" s="3">
        <v>3.2358004247170002E+18</v>
      </c>
      <c r="D244" s="1">
        <v>42837</v>
      </c>
      <c r="E244" t="s">
        <v>708</v>
      </c>
      <c r="F244" s="8">
        <f t="shared" si="15"/>
        <v>0</v>
      </c>
      <c r="G244" s="8">
        <f t="shared" si="16"/>
        <v>1</v>
      </c>
      <c r="H244" s="8">
        <f t="shared" si="17"/>
        <v>0</v>
      </c>
      <c r="I244" s="8">
        <f t="shared" si="18"/>
        <v>0</v>
      </c>
      <c r="J244" s="9">
        <f t="shared" si="19"/>
        <v>1</v>
      </c>
      <c r="K244" t="s">
        <v>1301</v>
      </c>
      <c r="L244" t="s">
        <v>52</v>
      </c>
      <c r="M244" s="30">
        <v>315000</v>
      </c>
      <c r="N244" s="28" t="s">
        <v>264</v>
      </c>
      <c r="O244">
        <v>315000</v>
      </c>
      <c r="P244" s="28" t="s">
        <v>184</v>
      </c>
      <c r="Q244" s="4" t="s">
        <v>709</v>
      </c>
      <c r="R244" t="s">
        <v>710</v>
      </c>
      <c r="S244" t="s">
        <v>711</v>
      </c>
      <c r="T244" t="s">
        <v>625</v>
      </c>
      <c r="U244" t="s">
        <v>605</v>
      </c>
      <c r="V244" t="s">
        <v>606</v>
      </c>
      <c r="W244" s="2">
        <v>1</v>
      </c>
      <c r="X244" s="33">
        <v>315000</v>
      </c>
      <c r="Y244" t="s">
        <v>34</v>
      </c>
      <c r="Z244" t="s">
        <v>528</v>
      </c>
      <c r="AA244" t="s">
        <v>36</v>
      </c>
      <c r="AB244" t="s">
        <v>37</v>
      </c>
      <c r="AC244">
        <v>23</v>
      </c>
    </row>
    <row r="245" spans="1:29" customFormat="1" x14ac:dyDescent="0.35">
      <c r="A245" s="11">
        <v>244</v>
      </c>
      <c r="B245" s="20" t="s">
        <v>1295</v>
      </c>
      <c r="C245" s="3">
        <v>3.24100009414E+17</v>
      </c>
      <c r="D245" s="1">
        <v>41925</v>
      </c>
      <c r="E245" t="s">
        <v>492</v>
      </c>
      <c r="F245" s="8">
        <f t="shared" si="15"/>
        <v>0</v>
      </c>
      <c r="G245" s="8">
        <f t="shared" si="16"/>
        <v>0</v>
      </c>
      <c r="H245" s="8">
        <f t="shared" si="17"/>
        <v>0</v>
      </c>
      <c r="I245" s="8">
        <f t="shared" si="18"/>
        <v>0</v>
      </c>
      <c r="J245" s="9">
        <f t="shared" si="19"/>
        <v>0</v>
      </c>
      <c r="K245" t="s">
        <v>492</v>
      </c>
      <c r="L245" t="s">
        <v>25</v>
      </c>
      <c r="M245" s="30">
        <v>93780</v>
      </c>
      <c r="N245" s="28" t="s">
        <v>409</v>
      </c>
      <c r="O245">
        <v>93780</v>
      </c>
      <c r="P245" s="28" t="s">
        <v>27</v>
      </c>
      <c r="Q245" s="4" t="s">
        <v>714</v>
      </c>
      <c r="R245" t="s">
        <v>715</v>
      </c>
      <c r="S245" t="s">
        <v>716</v>
      </c>
      <c r="T245" t="s">
        <v>717</v>
      </c>
      <c r="U245" t="s">
        <v>718</v>
      </c>
      <c r="V245" t="s">
        <v>719</v>
      </c>
      <c r="W245" s="2">
        <v>1</v>
      </c>
      <c r="X245" s="33">
        <v>93780</v>
      </c>
      <c r="Y245" t="s">
        <v>34</v>
      </c>
      <c r="Z245" t="s">
        <v>256</v>
      </c>
      <c r="AA245" t="s">
        <v>36</v>
      </c>
      <c r="AB245" t="s">
        <v>37</v>
      </c>
      <c r="AC245" s="2">
        <v>29</v>
      </c>
    </row>
    <row r="246" spans="1:29" customFormat="1" x14ac:dyDescent="0.35">
      <c r="A246" s="11">
        <v>245</v>
      </c>
      <c r="B246" s="20" t="s">
        <v>1295</v>
      </c>
      <c r="C246" s="3">
        <v>3.24200014314E+17</v>
      </c>
      <c r="D246" s="1">
        <v>41841</v>
      </c>
      <c r="E246" t="s">
        <v>720</v>
      </c>
      <c r="F246" s="8">
        <f t="shared" si="15"/>
        <v>0</v>
      </c>
      <c r="G246" s="8">
        <f t="shared" si="16"/>
        <v>0</v>
      </c>
      <c r="H246" s="8">
        <f t="shared" si="17"/>
        <v>0</v>
      </c>
      <c r="I246" s="8">
        <f t="shared" si="18"/>
        <v>1</v>
      </c>
      <c r="J246" s="9">
        <f t="shared" si="19"/>
        <v>1</v>
      </c>
      <c r="K246" t="s">
        <v>456</v>
      </c>
      <c r="L246" t="s">
        <v>25</v>
      </c>
      <c r="M246" s="30">
        <v>360023.4</v>
      </c>
      <c r="N246" s="28" t="s">
        <v>264</v>
      </c>
      <c r="O246">
        <v>360023.4</v>
      </c>
      <c r="P246" s="28" t="s">
        <v>27</v>
      </c>
      <c r="Q246" s="4" t="s">
        <v>721</v>
      </c>
      <c r="R246" t="s">
        <v>722</v>
      </c>
      <c r="S246" t="s">
        <v>716</v>
      </c>
      <c r="T246" t="s">
        <v>717</v>
      </c>
      <c r="U246" t="s">
        <v>718</v>
      </c>
      <c r="V246" t="s">
        <v>719</v>
      </c>
      <c r="W246" s="2">
        <v>1</v>
      </c>
      <c r="X246" s="33">
        <v>360023.4</v>
      </c>
      <c r="Y246" t="s">
        <v>34</v>
      </c>
      <c r="Z246" t="s">
        <v>256</v>
      </c>
      <c r="AA246" t="s">
        <v>36</v>
      </c>
      <c r="AB246" t="s">
        <v>37</v>
      </c>
      <c r="AC246" s="2">
        <v>29</v>
      </c>
    </row>
    <row r="247" spans="1:29" customFormat="1" x14ac:dyDescent="0.35">
      <c r="A247" s="11">
        <v>246</v>
      </c>
      <c r="B247" s="20" t="s">
        <v>1295</v>
      </c>
      <c r="C247" s="3">
        <v>3.24300002314E+17</v>
      </c>
      <c r="D247" s="1">
        <v>41857</v>
      </c>
      <c r="E247" t="s">
        <v>723</v>
      </c>
      <c r="F247" s="8">
        <f t="shared" si="15"/>
        <v>0</v>
      </c>
      <c r="G247" s="8">
        <f t="shared" si="16"/>
        <v>0</v>
      </c>
      <c r="H247" s="8">
        <f t="shared" si="17"/>
        <v>0</v>
      </c>
      <c r="I247" s="8">
        <f t="shared" si="18"/>
        <v>1</v>
      </c>
      <c r="J247" s="9">
        <f t="shared" si="19"/>
        <v>1</v>
      </c>
      <c r="K247" t="s">
        <v>456</v>
      </c>
      <c r="L247" t="s">
        <v>25</v>
      </c>
      <c r="M247" s="30">
        <v>507172.05</v>
      </c>
      <c r="N247" s="28" t="s">
        <v>724</v>
      </c>
      <c r="O247">
        <v>507172.05</v>
      </c>
      <c r="P247" s="28" t="s">
        <v>27</v>
      </c>
      <c r="Q247" s="4" t="s">
        <v>725</v>
      </c>
      <c r="R247" t="s">
        <v>726</v>
      </c>
      <c r="S247" t="s">
        <v>727</v>
      </c>
      <c r="T247" t="s">
        <v>717</v>
      </c>
      <c r="U247" t="s">
        <v>718</v>
      </c>
      <c r="V247" t="s">
        <v>719</v>
      </c>
      <c r="W247" s="2">
        <v>1</v>
      </c>
      <c r="X247" s="33">
        <v>507172.05</v>
      </c>
      <c r="Y247" t="s">
        <v>34</v>
      </c>
      <c r="Z247" t="s">
        <v>256</v>
      </c>
      <c r="AA247" t="s">
        <v>36</v>
      </c>
      <c r="AB247" t="s">
        <v>37</v>
      </c>
      <c r="AC247" s="2">
        <v>29</v>
      </c>
    </row>
    <row r="248" spans="1:29" customFormat="1" x14ac:dyDescent="0.35">
      <c r="A248" s="11">
        <v>247</v>
      </c>
      <c r="B248" s="20" t="s">
        <v>1295</v>
      </c>
      <c r="C248" s="3">
        <v>3.24300010314E+17</v>
      </c>
      <c r="D248" s="1">
        <v>41822</v>
      </c>
      <c r="E248" t="s">
        <v>728</v>
      </c>
      <c r="F248" s="8">
        <f t="shared" si="15"/>
        <v>0</v>
      </c>
      <c r="G248" s="8">
        <f t="shared" si="16"/>
        <v>0</v>
      </c>
      <c r="H248" s="8">
        <f t="shared" si="17"/>
        <v>0</v>
      </c>
      <c r="I248" s="8">
        <f t="shared" si="18"/>
        <v>1</v>
      </c>
      <c r="J248" s="9">
        <f t="shared" si="19"/>
        <v>1</v>
      </c>
      <c r="K248" t="s">
        <v>456</v>
      </c>
      <c r="L248" t="s">
        <v>25</v>
      </c>
      <c r="M248" s="30">
        <v>181140</v>
      </c>
      <c r="N248" s="28" t="s">
        <v>264</v>
      </c>
      <c r="O248">
        <v>181140</v>
      </c>
      <c r="P248" s="28" t="s">
        <v>27</v>
      </c>
      <c r="Q248" s="4" t="s">
        <v>729</v>
      </c>
      <c r="R248" t="s">
        <v>730</v>
      </c>
      <c r="S248" t="s">
        <v>731</v>
      </c>
      <c r="T248" t="s">
        <v>732</v>
      </c>
      <c r="U248" t="s">
        <v>718</v>
      </c>
      <c r="V248" t="s">
        <v>719</v>
      </c>
      <c r="W248" s="2">
        <v>1</v>
      </c>
      <c r="X248" s="33">
        <v>181140</v>
      </c>
      <c r="Y248" t="s">
        <v>34</v>
      </c>
      <c r="Z248" t="s">
        <v>256</v>
      </c>
      <c r="AA248" t="s">
        <v>36</v>
      </c>
      <c r="AB248" t="s">
        <v>37</v>
      </c>
      <c r="AC248" s="2">
        <v>29</v>
      </c>
    </row>
    <row r="249" spans="1:29" customFormat="1" x14ac:dyDescent="0.35">
      <c r="A249" s="11">
        <v>248</v>
      </c>
      <c r="B249" s="20" t="s">
        <v>1295</v>
      </c>
      <c r="C249" s="3">
        <v>3.24300016414E+17</v>
      </c>
      <c r="D249" s="1">
        <v>41961</v>
      </c>
      <c r="E249" t="s">
        <v>733</v>
      </c>
      <c r="F249" s="8">
        <f t="shared" si="15"/>
        <v>0</v>
      </c>
      <c r="G249" s="8">
        <f t="shared" si="16"/>
        <v>0</v>
      </c>
      <c r="H249" s="8">
        <f t="shared" si="17"/>
        <v>0</v>
      </c>
      <c r="I249" s="8">
        <f t="shared" si="18"/>
        <v>1</v>
      </c>
      <c r="J249" s="9">
        <f t="shared" si="19"/>
        <v>1</v>
      </c>
      <c r="K249" t="s">
        <v>456</v>
      </c>
      <c r="L249" t="s">
        <v>457</v>
      </c>
      <c r="M249" s="30">
        <v>91000</v>
      </c>
      <c r="N249" s="28" t="s">
        <v>264</v>
      </c>
      <c r="O249">
        <v>91000</v>
      </c>
      <c r="P249" s="28" t="s">
        <v>184</v>
      </c>
      <c r="Q249" s="4" t="s">
        <v>734</v>
      </c>
      <c r="R249" t="s">
        <v>735</v>
      </c>
      <c r="S249" t="s">
        <v>736</v>
      </c>
      <c r="T249" t="s">
        <v>732</v>
      </c>
      <c r="U249" t="s">
        <v>718</v>
      </c>
      <c r="V249" t="s">
        <v>719</v>
      </c>
      <c r="W249" s="2">
        <v>1</v>
      </c>
      <c r="X249" s="33">
        <v>91000</v>
      </c>
      <c r="Y249" t="s">
        <v>34</v>
      </c>
      <c r="Z249" t="s">
        <v>256</v>
      </c>
      <c r="AA249" t="s">
        <v>36</v>
      </c>
      <c r="AB249" t="s">
        <v>37</v>
      </c>
      <c r="AC249" s="2">
        <v>29</v>
      </c>
    </row>
    <row r="250" spans="1:29" customFormat="1" x14ac:dyDescent="0.35">
      <c r="A250" s="11">
        <v>249</v>
      </c>
      <c r="B250" s="20" t="s">
        <v>1295</v>
      </c>
      <c r="C250" s="3">
        <v>3.24300028014E+17</v>
      </c>
      <c r="D250" s="1">
        <v>41830</v>
      </c>
      <c r="E250" t="s">
        <v>737</v>
      </c>
      <c r="F250" s="8">
        <f t="shared" si="15"/>
        <v>0</v>
      </c>
      <c r="G250" s="8">
        <f t="shared" si="16"/>
        <v>0</v>
      </c>
      <c r="H250" s="8">
        <f t="shared" si="17"/>
        <v>0</v>
      </c>
      <c r="I250" s="8">
        <f t="shared" si="18"/>
        <v>1</v>
      </c>
      <c r="J250" s="9">
        <f t="shared" si="19"/>
        <v>1</v>
      </c>
      <c r="K250" t="s">
        <v>456</v>
      </c>
      <c r="L250" t="s">
        <v>25</v>
      </c>
      <c r="M250" s="30">
        <v>177000</v>
      </c>
      <c r="N250" s="28" t="s">
        <v>409</v>
      </c>
      <c r="O250">
        <v>177000</v>
      </c>
      <c r="P250" s="28" t="s">
        <v>27</v>
      </c>
      <c r="Q250" s="4" t="s">
        <v>738</v>
      </c>
      <c r="R250" t="s">
        <v>739</v>
      </c>
      <c r="S250" t="s">
        <v>740</v>
      </c>
      <c r="T250" t="s">
        <v>741</v>
      </c>
      <c r="U250" t="s">
        <v>718</v>
      </c>
      <c r="V250" t="s">
        <v>719</v>
      </c>
      <c r="W250" s="2">
        <v>1</v>
      </c>
      <c r="X250" s="33">
        <v>177000</v>
      </c>
      <c r="Y250" t="s">
        <v>34</v>
      </c>
      <c r="Z250" t="s">
        <v>256</v>
      </c>
      <c r="AA250" t="s">
        <v>36</v>
      </c>
      <c r="AB250" t="s">
        <v>37</v>
      </c>
      <c r="AC250" s="2">
        <v>29</v>
      </c>
    </row>
    <row r="251" spans="1:29" customFormat="1" x14ac:dyDescent="0.35">
      <c r="A251" s="11">
        <v>250</v>
      </c>
      <c r="B251" s="20" t="s">
        <v>1295</v>
      </c>
      <c r="C251" s="3">
        <v>3.24300030714E+17</v>
      </c>
      <c r="D251" s="1">
        <v>41883</v>
      </c>
      <c r="E251" t="s">
        <v>742</v>
      </c>
      <c r="F251" s="8">
        <f t="shared" si="15"/>
        <v>0</v>
      </c>
      <c r="G251" s="8">
        <f t="shared" si="16"/>
        <v>0</v>
      </c>
      <c r="H251" s="8">
        <f t="shared" si="17"/>
        <v>0</v>
      </c>
      <c r="I251" s="8">
        <f t="shared" si="18"/>
        <v>1</v>
      </c>
      <c r="J251" s="9">
        <f t="shared" si="19"/>
        <v>1</v>
      </c>
      <c r="K251" t="s">
        <v>743</v>
      </c>
      <c r="L251" t="s">
        <v>25</v>
      </c>
      <c r="M251" s="30">
        <v>119600</v>
      </c>
      <c r="N251" s="28" t="s">
        <v>264</v>
      </c>
      <c r="O251">
        <v>119600</v>
      </c>
      <c r="P251" s="28" t="s">
        <v>27</v>
      </c>
      <c r="Q251" s="4" t="s">
        <v>744</v>
      </c>
      <c r="R251" t="s">
        <v>745</v>
      </c>
      <c r="S251" t="s">
        <v>746</v>
      </c>
      <c r="T251" t="s">
        <v>717</v>
      </c>
      <c r="U251" t="s">
        <v>718</v>
      </c>
      <c r="V251" t="s">
        <v>719</v>
      </c>
      <c r="W251" s="2">
        <v>1</v>
      </c>
      <c r="X251" s="33">
        <v>119600</v>
      </c>
      <c r="Y251" t="s">
        <v>34</v>
      </c>
      <c r="Z251" t="s">
        <v>256</v>
      </c>
      <c r="AA251" t="s">
        <v>36</v>
      </c>
      <c r="AB251" t="s">
        <v>37</v>
      </c>
      <c r="AC251" s="2">
        <v>29</v>
      </c>
    </row>
    <row r="252" spans="1:29" customFormat="1" x14ac:dyDescent="0.35">
      <c r="A252" s="11">
        <v>251</v>
      </c>
      <c r="B252" s="20" t="s">
        <v>1295</v>
      </c>
      <c r="C252" s="3">
        <v>3.24300039714E+17</v>
      </c>
      <c r="D252" s="1">
        <v>41914</v>
      </c>
      <c r="E252" t="s">
        <v>456</v>
      </c>
      <c r="F252" s="8">
        <f t="shared" si="15"/>
        <v>0</v>
      </c>
      <c r="G252" s="8">
        <f t="shared" si="16"/>
        <v>0</v>
      </c>
      <c r="H252" s="8">
        <f t="shared" si="17"/>
        <v>0</v>
      </c>
      <c r="I252" s="8">
        <f t="shared" si="18"/>
        <v>0</v>
      </c>
      <c r="J252" s="9">
        <f t="shared" si="19"/>
        <v>0</v>
      </c>
      <c r="K252" t="s">
        <v>456</v>
      </c>
      <c r="L252" t="s">
        <v>25</v>
      </c>
      <c r="M252" s="30">
        <v>30000</v>
      </c>
      <c r="N252" s="28" t="s">
        <v>329</v>
      </c>
      <c r="O252">
        <v>180000</v>
      </c>
      <c r="P252" s="28" t="s">
        <v>747</v>
      </c>
      <c r="Q252" s="4" t="s">
        <v>748</v>
      </c>
      <c r="R252" t="s">
        <v>749</v>
      </c>
      <c r="S252" t="s">
        <v>750</v>
      </c>
      <c r="T252" t="s">
        <v>751</v>
      </c>
      <c r="U252" t="s">
        <v>718</v>
      </c>
      <c r="V252" t="s">
        <v>719</v>
      </c>
      <c r="W252" s="2">
        <v>1</v>
      </c>
      <c r="X252" s="33">
        <v>180000</v>
      </c>
      <c r="Y252" t="s">
        <v>34</v>
      </c>
      <c r="Z252" t="s">
        <v>256</v>
      </c>
      <c r="AA252" t="s">
        <v>36</v>
      </c>
      <c r="AB252" t="s">
        <v>37</v>
      </c>
      <c r="AC252" s="2">
        <v>29</v>
      </c>
    </row>
    <row r="253" spans="1:29" customFormat="1" x14ac:dyDescent="0.35">
      <c r="A253" s="11">
        <v>252</v>
      </c>
      <c r="B253" s="20" t="s">
        <v>1295</v>
      </c>
      <c r="C253" s="3">
        <v>3.24300041914E+17</v>
      </c>
      <c r="D253" s="1">
        <v>41925</v>
      </c>
      <c r="E253" t="s">
        <v>456</v>
      </c>
      <c r="F253" s="8">
        <f t="shared" si="15"/>
        <v>0</v>
      </c>
      <c r="G253" s="8">
        <f t="shared" si="16"/>
        <v>0</v>
      </c>
      <c r="H253" s="8">
        <f t="shared" si="17"/>
        <v>0</v>
      </c>
      <c r="I253" s="8">
        <f t="shared" si="18"/>
        <v>0</v>
      </c>
      <c r="J253" s="9">
        <f t="shared" si="19"/>
        <v>0</v>
      </c>
      <c r="K253" t="s">
        <v>456</v>
      </c>
      <c r="L253" t="s">
        <v>25</v>
      </c>
      <c r="M253" s="30">
        <v>358823.52</v>
      </c>
      <c r="N253" s="28" t="s">
        <v>409</v>
      </c>
      <c r="O253">
        <v>358823.52</v>
      </c>
      <c r="P253" s="28" t="s">
        <v>27</v>
      </c>
      <c r="Q253" s="4" t="s">
        <v>752</v>
      </c>
      <c r="R253" t="s">
        <v>753</v>
      </c>
      <c r="S253" t="s">
        <v>754</v>
      </c>
      <c r="T253" t="s">
        <v>717</v>
      </c>
      <c r="U253" t="s">
        <v>718</v>
      </c>
      <c r="V253" t="s">
        <v>719</v>
      </c>
      <c r="W253" s="2">
        <v>1</v>
      </c>
      <c r="X253" s="33">
        <v>358823.52</v>
      </c>
      <c r="Y253" t="s">
        <v>34</v>
      </c>
      <c r="Z253" t="s">
        <v>256</v>
      </c>
      <c r="AA253" t="s">
        <v>36</v>
      </c>
      <c r="AB253" t="s">
        <v>37</v>
      </c>
      <c r="AC253" s="2">
        <v>29</v>
      </c>
    </row>
    <row r="254" spans="1:29" customFormat="1" x14ac:dyDescent="0.35">
      <c r="A254" s="11">
        <v>253</v>
      </c>
      <c r="B254" s="20" t="s">
        <v>1295</v>
      </c>
      <c r="C254" s="3">
        <v>3.24300063714E+17</v>
      </c>
      <c r="D254" s="1">
        <v>41821</v>
      </c>
      <c r="E254" t="s">
        <v>755</v>
      </c>
      <c r="F254" s="8">
        <f t="shared" si="15"/>
        <v>0</v>
      </c>
      <c r="G254" s="8">
        <f t="shared" si="16"/>
        <v>0</v>
      </c>
      <c r="H254" s="8">
        <f t="shared" si="17"/>
        <v>0</v>
      </c>
      <c r="I254" s="8">
        <f t="shared" si="18"/>
        <v>1</v>
      </c>
      <c r="J254" s="9">
        <f t="shared" si="19"/>
        <v>1</v>
      </c>
      <c r="K254" t="s">
        <v>456</v>
      </c>
      <c r="L254" t="s">
        <v>25</v>
      </c>
      <c r="M254" s="30">
        <v>96900</v>
      </c>
      <c r="N254" s="28" t="s">
        <v>264</v>
      </c>
      <c r="O254">
        <v>96900</v>
      </c>
      <c r="P254" s="28" t="s">
        <v>27</v>
      </c>
      <c r="Q254" s="4" t="s">
        <v>756</v>
      </c>
      <c r="R254" t="s">
        <v>757</v>
      </c>
      <c r="S254" t="s">
        <v>758</v>
      </c>
      <c r="T254" t="s">
        <v>732</v>
      </c>
      <c r="U254" t="s">
        <v>718</v>
      </c>
      <c r="V254" t="s">
        <v>719</v>
      </c>
      <c r="W254" s="2">
        <v>1</v>
      </c>
      <c r="X254" s="33">
        <v>96900</v>
      </c>
      <c r="Y254" t="s">
        <v>34</v>
      </c>
      <c r="Z254" t="s">
        <v>256</v>
      </c>
      <c r="AA254" t="s">
        <v>36</v>
      </c>
      <c r="AB254" t="s">
        <v>37</v>
      </c>
      <c r="AC254" s="2">
        <v>29</v>
      </c>
    </row>
    <row r="255" spans="1:29" customFormat="1" x14ac:dyDescent="0.35">
      <c r="A255" s="11">
        <v>254</v>
      </c>
      <c r="B255" s="20" t="s">
        <v>1295</v>
      </c>
      <c r="C255" s="3">
        <v>3.24300065914E+17</v>
      </c>
      <c r="D255" s="1">
        <v>41848</v>
      </c>
      <c r="E255" t="s">
        <v>759</v>
      </c>
      <c r="F255" s="8">
        <f t="shared" si="15"/>
        <v>0</v>
      </c>
      <c r="G255" s="8">
        <f t="shared" si="16"/>
        <v>0</v>
      </c>
      <c r="H255" s="8">
        <f t="shared" si="17"/>
        <v>0</v>
      </c>
      <c r="I255" s="8">
        <f t="shared" si="18"/>
        <v>1</v>
      </c>
      <c r="J255" s="9">
        <f t="shared" si="19"/>
        <v>1</v>
      </c>
      <c r="K255" t="s">
        <v>456</v>
      </c>
      <c r="L255" t="s">
        <v>25</v>
      </c>
      <c r="M255" s="30">
        <v>179411.76</v>
      </c>
      <c r="N255" s="28" t="s">
        <v>264</v>
      </c>
      <c r="O255">
        <v>179411.76</v>
      </c>
      <c r="P255" s="28" t="s">
        <v>27</v>
      </c>
      <c r="Q255" s="4" t="s">
        <v>760</v>
      </c>
      <c r="R255" t="s">
        <v>761</v>
      </c>
      <c r="S255" t="s">
        <v>762</v>
      </c>
      <c r="T255" t="s">
        <v>717</v>
      </c>
      <c r="U255" t="s">
        <v>718</v>
      </c>
      <c r="V255" t="s">
        <v>719</v>
      </c>
      <c r="W255" s="2">
        <v>1</v>
      </c>
      <c r="X255" s="33">
        <v>179411.76</v>
      </c>
      <c r="Y255" t="s">
        <v>34</v>
      </c>
      <c r="Z255" t="s">
        <v>256</v>
      </c>
      <c r="AA255" t="s">
        <v>36</v>
      </c>
      <c r="AB255" t="s">
        <v>37</v>
      </c>
      <c r="AC255" s="2">
        <v>29</v>
      </c>
    </row>
    <row r="256" spans="1:29" customFormat="1" x14ac:dyDescent="0.35">
      <c r="A256" s="11">
        <v>255</v>
      </c>
      <c r="B256" s="20" t="s">
        <v>1295</v>
      </c>
      <c r="C256" s="3">
        <v>3.24300069114E+17</v>
      </c>
      <c r="D256" s="1">
        <v>41851</v>
      </c>
      <c r="E256" t="s">
        <v>763</v>
      </c>
      <c r="F256" s="8">
        <f t="shared" si="15"/>
        <v>0</v>
      </c>
      <c r="G256" s="8">
        <f t="shared" si="16"/>
        <v>0</v>
      </c>
      <c r="H256" s="8">
        <f t="shared" si="17"/>
        <v>0</v>
      </c>
      <c r="I256" s="8">
        <f t="shared" si="18"/>
        <v>1</v>
      </c>
      <c r="J256" s="9">
        <f t="shared" si="19"/>
        <v>1</v>
      </c>
      <c r="K256" t="s">
        <v>456</v>
      </c>
      <c r="L256" t="s">
        <v>25</v>
      </c>
      <c r="M256" s="30">
        <v>180011.7</v>
      </c>
      <c r="N256" s="28" t="s">
        <v>329</v>
      </c>
      <c r="O256">
        <v>180011.7</v>
      </c>
      <c r="P256" s="28" t="s">
        <v>27</v>
      </c>
      <c r="Q256" s="4" t="s">
        <v>764</v>
      </c>
      <c r="R256" t="s">
        <v>765</v>
      </c>
      <c r="S256" t="s">
        <v>766</v>
      </c>
      <c r="T256" t="s">
        <v>741</v>
      </c>
      <c r="U256" t="s">
        <v>718</v>
      </c>
      <c r="V256" t="s">
        <v>719</v>
      </c>
      <c r="W256" s="2">
        <v>1</v>
      </c>
      <c r="X256" s="33">
        <v>180011.7</v>
      </c>
      <c r="Y256" t="s">
        <v>34</v>
      </c>
      <c r="Z256" t="s">
        <v>256</v>
      </c>
      <c r="AA256" t="s">
        <v>36</v>
      </c>
      <c r="AB256" t="s">
        <v>37</v>
      </c>
      <c r="AC256" s="2">
        <v>29</v>
      </c>
    </row>
    <row r="257" spans="1:29" customFormat="1" x14ac:dyDescent="0.35">
      <c r="A257" s="11">
        <v>256</v>
      </c>
      <c r="B257" s="20" t="s">
        <v>1295</v>
      </c>
      <c r="C257" s="3">
        <v>3.24300109714E+17</v>
      </c>
      <c r="D257" s="1">
        <v>41885</v>
      </c>
      <c r="E257" t="s">
        <v>767</v>
      </c>
      <c r="F257" s="8">
        <f t="shared" si="15"/>
        <v>0</v>
      </c>
      <c r="G257" s="8">
        <f t="shared" si="16"/>
        <v>0</v>
      </c>
      <c r="H257" s="8">
        <f t="shared" si="17"/>
        <v>1</v>
      </c>
      <c r="I257" s="8">
        <f t="shared" si="18"/>
        <v>0</v>
      </c>
      <c r="J257" s="9">
        <f t="shared" si="19"/>
        <v>1</v>
      </c>
      <c r="K257" t="s">
        <v>768</v>
      </c>
      <c r="L257" t="s">
        <v>25</v>
      </c>
      <c r="M257" s="30">
        <v>248930</v>
      </c>
      <c r="N257" s="28" t="s">
        <v>280</v>
      </c>
      <c r="O257">
        <v>248930</v>
      </c>
      <c r="P257" s="28" t="s">
        <v>27</v>
      </c>
      <c r="Q257" s="4" t="s">
        <v>769</v>
      </c>
      <c r="R257" t="s">
        <v>770</v>
      </c>
      <c r="S257" t="s">
        <v>771</v>
      </c>
      <c r="T257" t="s">
        <v>772</v>
      </c>
      <c r="U257" t="s">
        <v>718</v>
      </c>
      <c r="V257" t="s">
        <v>719</v>
      </c>
      <c r="W257" s="2">
        <v>1</v>
      </c>
      <c r="X257" s="33">
        <v>248930</v>
      </c>
      <c r="Y257" t="s">
        <v>34</v>
      </c>
      <c r="Z257" t="s">
        <v>256</v>
      </c>
      <c r="AA257" t="s">
        <v>36</v>
      </c>
      <c r="AB257" t="s">
        <v>37</v>
      </c>
      <c r="AC257" s="2">
        <v>29</v>
      </c>
    </row>
    <row r="258" spans="1:29" customFormat="1" x14ac:dyDescent="0.35">
      <c r="A258" s="11">
        <v>257</v>
      </c>
      <c r="B258" s="20" t="s">
        <v>1295</v>
      </c>
      <c r="C258" s="3">
        <v>3.24300110314E+17</v>
      </c>
      <c r="D258" s="1">
        <v>41848</v>
      </c>
      <c r="E258" t="s">
        <v>773</v>
      </c>
      <c r="F258" s="8">
        <f t="shared" si="15"/>
        <v>0</v>
      </c>
      <c r="G258" s="8">
        <f t="shared" si="16"/>
        <v>0</v>
      </c>
      <c r="H258" s="8">
        <f t="shared" si="17"/>
        <v>0</v>
      </c>
      <c r="I258" s="8">
        <f t="shared" si="18"/>
        <v>1</v>
      </c>
      <c r="J258" s="9">
        <f t="shared" si="19"/>
        <v>1</v>
      </c>
      <c r="K258" t="s">
        <v>472</v>
      </c>
      <c r="L258" t="s">
        <v>25</v>
      </c>
      <c r="M258" s="30">
        <v>177000</v>
      </c>
      <c r="N258" s="28" t="s">
        <v>264</v>
      </c>
      <c r="O258">
        <v>177000</v>
      </c>
      <c r="P258" s="28" t="s">
        <v>27</v>
      </c>
      <c r="Q258" s="4" t="s">
        <v>774</v>
      </c>
      <c r="R258" t="s">
        <v>775</v>
      </c>
      <c r="S258" t="s">
        <v>776</v>
      </c>
      <c r="T258" t="s">
        <v>732</v>
      </c>
      <c r="U258" t="s">
        <v>718</v>
      </c>
      <c r="V258" t="s">
        <v>719</v>
      </c>
      <c r="W258" s="2">
        <v>1</v>
      </c>
      <c r="X258" s="33">
        <v>177000</v>
      </c>
      <c r="Y258" t="s">
        <v>34</v>
      </c>
      <c r="Z258" t="s">
        <v>256</v>
      </c>
      <c r="AA258" t="s">
        <v>36</v>
      </c>
      <c r="AB258" t="s">
        <v>37</v>
      </c>
      <c r="AC258" s="2">
        <v>29</v>
      </c>
    </row>
    <row r="259" spans="1:29" customFormat="1" x14ac:dyDescent="0.35">
      <c r="A259" s="11">
        <v>258</v>
      </c>
      <c r="B259" s="20" t="s">
        <v>1295</v>
      </c>
      <c r="C259" s="3">
        <v>3.24300115014E+17</v>
      </c>
      <c r="D259" s="1">
        <v>41996</v>
      </c>
      <c r="E259" t="s">
        <v>777</v>
      </c>
      <c r="F259" s="8">
        <f t="shared" ref="F259:F322" si="20">IF(OR(ISNUMBER(SEARCH("фонд",Q259)), ISNUMBER(SEARCH("ФОМС",Q259))), 1,0)</f>
        <v>0</v>
      </c>
      <c r="G259" s="8">
        <f t="shared" ref="G259:G321" si="21">IF(OR(ISNUMBER(SEARCH("проектиро",E259)), ISNUMBER(SEARCH("разработка",E259)),  ISNUMBER(SEARCH("приобрет",E259)),  ISNUMBER(SEARCH("установк",E259)), ISNUMBER(SEARCH("постав",E259)),  (ISNUMBER(SEARCH("создани",E259)))),1,0)</f>
        <v>0</v>
      </c>
      <c r="H259" s="8">
        <f t="shared" ref="H259:H321" si="22">IF(OR(ISNUMBER(SEARCH("развит",E259)), ISNUMBER(SEARCH("модифика",E259)), ISNUMBER(SEARCH("интегра",E259)),  ISNUMBER(SEARCH("внедрен",E259)), ISNUMBER(SEARCH("расшир",E259)), ISNUMBER(SEARCH("адаптац",E259)),ISNUMBER(SEARCH("настрой",E259)), ISNUMBER(SEARCH("подключ",E259)),   (ISNUMBER(SEARCH("модерниз",E259)))),1,0)</f>
        <v>0</v>
      </c>
      <c r="I259" s="8">
        <f t="shared" ref="I259:I321" si="23">IF(OR(ISNUMBER(SEARCH("сопрово",E259)), ISNUMBER(SEARCH("поддержк",E259)), ISNUMBER(SEARCH("эксплуат",E259)), ISNUMBER(SEARCH("обслужи",E259)), ISNUMBER(SEARCH("подготов",E259)), (ISNUMBER(SEARCH("обуче",E259)))),1,0)</f>
        <v>1</v>
      </c>
      <c r="J259" s="9">
        <f t="shared" ref="J259:J321" si="24">SUM(G259:I259)</f>
        <v>1</v>
      </c>
      <c r="K259" t="s">
        <v>453</v>
      </c>
      <c r="L259" t="s">
        <v>454</v>
      </c>
      <c r="M259" s="30">
        <v>478764</v>
      </c>
      <c r="N259" s="28" t="s">
        <v>280</v>
      </c>
      <c r="O259">
        <v>478764</v>
      </c>
      <c r="P259" s="28" t="s">
        <v>184</v>
      </c>
      <c r="Q259" s="4" t="s">
        <v>778</v>
      </c>
      <c r="R259" t="s">
        <v>779</v>
      </c>
      <c r="S259" t="s">
        <v>780</v>
      </c>
      <c r="T259" t="s">
        <v>717</v>
      </c>
      <c r="U259" t="s">
        <v>718</v>
      </c>
      <c r="V259" t="s">
        <v>719</v>
      </c>
      <c r="W259" s="2">
        <v>1</v>
      </c>
      <c r="X259" s="33">
        <v>478764</v>
      </c>
      <c r="Y259" t="s">
        <v>34</v>
      </c>
      <c r="Z259" t="s">
        <v>256</v>
      </c>
      <c r="AA259" t="s">
        <v>36</v>
      </c>
      <c r="AB259" t="s">
        <v>37</v>
      </c>
      <c r="AC259" s="2">
        <v>29</v>
      </c>
    </row>
    <row r="260" spans="1:29" customFormat="1" x14ac:dyDescent="0.35">
      <c r="A260" s="11">
        <v>259</v>
      </c>
      <c r="B260" s="20" t="s">
        <v>1295</v>
      </c>
      <c r="C260" s="3">
        <v>3.49100002714E+17</v>
      </c>
      <c r="D260" s="1">
        <v>41936</v>
      </c>
      <c r="E260" t="s">
        <v>492</v>
      </c>
      <c r="F260" s="8">
        <f t="shared" si="20"/>
        <v>0</v>
      </c>
      <c r="G260" s="8">
        <f t="shared" si="21"/>
        <v>0</v>
      </c>
      <c r="H260" s="8">
        <f t="shared" si="22"/>
        <v>0</v>
      </c>
      <c r="I260" s="8">
        <f t="shared" si="23"/>
        <v>0</v>
      </c>
      <c r="J260" s="9">
        <f t="shared" si="24"/>
        <v>0</v>
      </c>
      <c r="K260" t="s">
        <v>492</v>
      </c>
      <c r="L260" t="s">
        <v>25</v>
      </c>
      <c r="M260" s="30">
        <v>988772.4</v>
      </c>
      <c r="N260" s="28" t="s">
        <v>264</v>
      </c>
      <c r="O260">
        <v>988772.4</v>
      </c>
      <c r="P260" s="28" t="s">
        <v>27</v>
      </c>
      <c r="Q260" s="4" t="s">
        <v>781</v>
      </c>
      <c r="R260" t="s">
        <v>782</v>
      </c>
      <c r="S260" t="s">
        <v>783</v>
      </c>
      <c r="T260" t="s">
        <v>717</v>
      </c>
      <c r="U260" t="s">
        <v>718</v>
      </c>
      <c r="V260" t="s">
        <v>719</v>
      </c>
      <c r="W260" s="2">
        <v>2</v>
      </c>
      <c r="X260" s="33">
        <v>988772.4</v>
      </c>
      <c r="Y260" t="s">
        <v>34</v>
      </c>
      <c r="Z260" t="s">
        <v>43</v>
      </c>
      <c r="AA260" t="s">
        <v>36</v>
      </c>
      <c r="AB260" t="s">
        <v>37</v>
      </c>
      <c r="AC260" s="2">
        <v>51</v>
      </c>
    </row>
    <row r="261" spans="1:29" customFormat="1" x14ac:dyDescent="0.35">
      <c r="A261" s="11">
        <v>260</v>
      </c>
      <c r="B261" s="20" t="s">
        <v>1295</v>
      </c>
      <c r="C261" s="3">
        <v>3.49300004814E+17</v>
      </c>
      <c r="D261" s="1">
        <v>41920</v>
      </c>
      <c r="E261" t="s">
        <v>784</v>
      </c>
      <c r="F261" s="8">
        <f t="shared" si="20"/>
        <v>0</v>
      </c>
      <c r="G261" s="8">
        <f t="shared" si="21"/>
        <v>0</v>
      </c>
      <c r="H261" s="8">
        <f t="shared" si="22"/>
        <v>0</v>
      </c>
      <c r="I261" s="8">
        <f t="shared" si="23"/>
        <v>1</v>
      </c>
      <c r="J261" s="9">
        <f t="shared" si="24"/>
        <v>1</v>
      </c>
      <c r="K261" t="s">
        <v>492</v>
      </c>
      <c r="L261" t="s">
        <v>785</v>
      </c>
      <c r="M261" s="30">
        <v>486088</v>
      </c>
      <c r="N261" s="28" t="s">
        <v>264</v>
      </c>
      <c r="O261">
        <v>486088</v>
      </c>
      <c r="P261" s="28" t="s">
        <v>184</v>
      </c>
      <c r="Q261" s="4" t="s">
        <v>786</v>
      </c>
      <c r="R261" t="s">
        <v>787</v>
      </c>
      <c r="S261" t="s">
        <v>42</v>
      </c>
      <c r="T261" t="s">
        <v>732</v>
      </c>
      <c r="U261" t="s">
        <v>718</v>
      </c>
      <c r="V261" t="s">
        <v>719</v>
      </c>
      <c r="W261" s="2">
        <v>1</v>
      </c>
      <c r="X261" s="33">
        <v>486088</v>
      </c>
      <c r="Y261" t="s">
        <v>34</v>
      </c>
      <c r="Z261" t="s">
        <v>43</v>
      </c>
      <c r="AA261" t="s">
        <v>36</v>
      </c>
      <c r="AB261" t="s">
        <v>37</v>
      </c>
      <c r="AC261" s="2">
        <v>51</v>
      </c>
    </row>
    <row r="262" spans="1:29" customFormat="1" x14ac:dyDescent="0.35">
      <c r="A262" s="11">
        <v>261</v>
      </c>
      <c r="B262" s="20" t="s">
        <v>1295</v>
      </c>
      <c r="C262" s="3">
        <v>3.49300044714E+17</v>
      </c>
      <c r="D262" s="1">
        <v>41897</v>
      </c>
      <c r="E262" t="s">
        <v>788</v>
      </c>
      <c r="F262" s="8">
        <f t="shared" si="20"/>
        <v>0</v>
      </c>
      <c r="G262" s="8">
        <f t="shared" si="21"/>
        <v>0</v>
      </c>
      <c r="H262" s="8">
        <f t="shared" si="22"/>
        <v>0</v>
      </c>
      <c r="I262" s="8">
        <f t="shared" si="23"/>
        <v>1</v>
      </c>
      <c r="J262" s="9">
        <f t="shared" si="24"/>
        <v>1</v>
      </c>
      <c r="K262" t="s">
        <v>456</v>
      </c>
      <c r="L262" t="s">
        <v>25</v>
      </c>
      <c r="M262" s="30">
        <v>1</v>
      </c>
      <c r="N262" s="28" t="s">
        <v>264</v>
      </c>
      <c r="O262">
        <v>415932</v>
      </c>
      <c r="P262" s="28" t="s">
        <v>789</v>
      </c>
      <c r="Q262" s="4" t="s">
        <v>790</v>
      </c>
      <c r="R262" t="s">
        <v>791</v>
      </c>
      <c r="S262" t="s">
        <v>42</v>
      </c>
      <c r="T262" t="s">
        <v>717</v>
      </c>
      <c r="U262" t="s">
        <v>718</v>
      </c>
      <c r="V262" t="s">
        <v>719</v>
      </c>
      <c r="W262" s="2">
        <v>1</v>
      </c>
      <c r="X262" s="33">
        <v>415932</v>
      </c>
      <c r="Y262" t="s">
        <v>34</v>
      </c>
      <c r="Z262" t="s">
        <v>43</v>
      </c>
      <c r="AA262" t="s">
        <v>36</v>
      </c>
      <c r="AB262" t="s">
        <v>37</v>
      </c>
      <c r="AC262" s="2">
        <v>51</v>
      </c>
    </row>
    <row r="263" spans="1:29" customFormat="1" x14ac:dyDescent="0.35">
      <c r="A263" s="11">
        <v>262</v>
      </c>
      <c r="B263" s="20" t="s">
        <v>1295</v>
      </c>
      <c r="C263" s="3">
        <v>3.72200027814E+17</v>
      </c>
      <c r="D263" s="1">
        <v>41999</v>
      </c>
      <c r="E263" t="s">
        <v>457</v>
      </c>
      <c r="F263" s="8">
        <f t="shared" si="20"/>
        <v>0</v>
      </c>
      <c r="G263" s="8">
        <f t="shared" si="21"/>
        <v>0</v>
      </c>
      <c r="H263" s="8">
        <f t="shared" si="22"/>
        <v>0</v>
      </c>
      <c r="I263" s="8">
        <f t="shared" si="23"/>
        <v>1</v>
      </c>
      <c r="J263" s="9">
        <f t="shared" si="24"/>
        <v>1</v>
      </c>
      <c r="K263" t="s">
        <v>456</v>
      </c>
      <c r="L263" t="s">
        <v>457</v>
      </c>
      <c r="M263" s="30">
        <v>788832</v>
      </c>
      <c r="N263" s="28" t="s">
        <v>264</v>
      </c>
      <c r="O263">
        <v>788832</v>
      </c>
      <c r="P263" s="28" t="s">
        <v>184</v>
      </c>
      <c r="Q263" s="4" t="s">
        <v>792</v>
      </c>
      <c r="R263" t="s">
        <v>793</v>
      </c>
      <c r="S263" t="s">
        <v>794</v>
      </c>
      <c r="T263" t="s">
        <v>795</v>
      </c>
      <c r="U263" t="s">
        <v>718</v>
      </c>
      <c r="V263" t="s">
        <v>719</v>
      </c>
      <c r="W263" s="2">
        <v>1</v>
      </c>
      <c r="X263" s="33">
        <v>788832</v>
      </c>
      <c r="Y263" t="s">
        <v>34</v>
      </c>
      <c r="Z263" t="s">
        <v>570</v>
      </c>
      <c r="AA263" t="s">
        <v>36</v>
      </c>
      <c r="AB263" t="s">
        <v>37</v>
      </c>
      <c r="AC263" s="2">
        <v>78</v>
      </c>
    </row>
    <row r="264" spans="1:29" customFormat="1" x14ac:dyDescent="0.35">
      <c r="A264" s="11">
        <v>263</v>
      </c>
      <c r="B264" s="20" t="s">
        <v>1295</v>
      </c>
      <c r="C264" s="3">
        <v>3.72200028814E+17</v>
      </c>
      <c r="D264" s="1">
        <v>41984</v>
      </c>
      <c r="E264" t="s">
        <v>796</v>
      </c>
      <c r="F264" s="8">
        <f t="shared" si="20"/>
        <v>0</v>
      </c>
      <c r="G264" s="8">
        <f t="shared" si="21"/>
        <v>0</v>
      </c>
      <c r="H264" s="8">
        <f t="shared" si="22"/>
        <v>0</v>
      </c>
      <c r="I264" s="8">
        <f t="shared" si="23"/>
        <v>0</v>
      </c>
      <c r="J264" s="9">
        <f t="shared" si="24"/>
        <v>0</v>
      </c>
      <c r="K264" t="s">
        <v>797</v>
      </c>
      <c r="L264" t="s">
        <v>796</v>
      </c>
      <c r="M264" s="30">
        <v>48259.45</v>
      </c>
      <c r="N264" s="28" t="s">
        <v>264</v>
      </c>
      <c r="O264">
        <v>48259.45</v>
      </c>
      <c r="P264" s="28" t="s">
        <v>184</v>
      </c>
      <c r="Q264" s="4" t="s">
        <v>798</v>
      </c>
      <c r="R264" t="s">
        <v>799</v>
      </c>
      <c r="S264" t="s">
        <v>800</v>
      </c>
      <c r="T264" t="s">
        <v>732</v>
      </c>
      <c r="U264" t="s">
        <v>718</v>
      </c>
      <c r="V264" t="s">
        <v>801</v>
      </c>
      <c r="W264" s="2">
        <v>1</v>
      </c>
      <c r="X264" s="33">
        <v>645562.78</v>
      </c>
      <c r="Y264" t="s">
        <v>34</v>
      </c>
      <c r="Z264" t="s">
        <v>570</v>
      </c>
      <c r="AA264" t="s">
        <v>36</v>
      </c>
      <c r="AB264" t="s">
        <v>37</v>
      </c>
      <c r="AC264" s="2">
        <v>78</v>
      </c>
    </row>
    <row r="265" spans="1:29" customFormat="1" x14ac:dyDescent="0.35">
      <c r="A265" s="11">
        <v>264</v>
      </c>
      <c r="B265" s="20" t="s">
        <v>1295</v>
      </c>
      <c r="C265" s="3">
        <v>3.72200046314E+17</v>
      </c>
      <c r="D265" s="1">
        <v>41988</v>
      </c>
      <c r="E265" t="s">
        <v>785</v>
      </c>
      <c r="F265" s="8">
        <f t="shared" si="20"/>
        <v>0</v>
      </c>
      <c r="G265" s="8">
        <f t="shared" si="21"/>
        <v>1</v>
      </c>
      <c r="H265" s="8">
        <f t="shared" si="22"/>
        <v>0</v>
      </c>
      <c r="I265" s="8">
        <f t="shared" si="23"/>
        <v>0</v>
      </c>
      <c r="J265" s="9">
        <f t="shared" si="24"/>
        <v>1</v>
      </c>
      <c r="K265" t="s">
        <v>186</v>
      </c>
      <c r="L265" t="s">
        <v>187</v>
      </c>
      <c r="M265" s="30">
        <v>673002</v>
      </c>
      <c r="N265" s="28" t="s">
        <v>264</v>
      </c>
      <c r="O265">
        <v>673002</v>
      </c>
      <c r="P265" s="28" t="s">
        <v>184</v>
      </c>
      <c r="Q265" s="4" t="s">
        <v>802</v>
      </c>
      <c r="R265" t="s">
        <v>803</v>
      </c>
      <c r="S265" t="s">
        <v>794</v>
      </c>
      <c r="T265" t="s">
        <v>732</v>
      </c>
      <c r="U265" t="s">
        <v>718</v>
      </c>
      <c r="V265" t="s">
        <v>719</v>
      </c>
      <c r="W265" s="2">
        <v>1</v>
      </c>
      <c r="X265" s="33">
        <v>673002</v>
      </c>
      <c r="Y265" t="s">
        <v>34</v>
      </c>
      <c r="Z265" t="s">
        <v>570</v>
      </c>
      <c r="AA265" t="s">
        <v>36</v>
      </c>
      <c r="AB265" t="s">
        <v>37</v>
      </c>
      <c r="AC265" s="2">
        <v>78</v>
      </c>
    </row>
    <row r="266" spans="1:29" customFormat="1" x14ac:dyDescent="0.35">
      <c r="A266" s="11">
        <v>265</v>
      </c>
      <c r="B266" s="20" t="s">
        <v>1295</v>
      </c>
      <c r="C266" s="3">
        <v>3.72200088814E+17</v>
      </c>
      <c r="D266" s="1">
        <v>41960</v>
      </c>
      <c r="E266" t="s">
        <v>804</v>
      </c>
      <c r="F266" s="8">
        <f t="shared" si="20"/>
        <v>0</v>
      </c>
      <c r="G266" s="8">
        <f t="shared" si="21"/>
        <v>0</v>
      </c>
      <c r="H266" s="8">
        <f t="shared" si="22"/>
        <v>0</v>
      </c>
      <c r="I266" s="8">
        <f t="shared" si="23"/>
        <v>0</v>
      </c>
      <c r="J266" s="9">
        <f t="shared" si="24"/>
        <v>0</v>
      </c>
      <c r="K266" t="s">
        <v>743</v>
      </c>
      <c r="L266" t="s">
        <v>804</v>
      </c>
      <c r="M266" s="30">
        <v>285072.48</v>
      </c>
      <c r="N266" s="28" t="s">
        <v>329</v>
      </c>
      <c r="O266">
        <v>285072.48</v>
      </c>
      <c r="P266" s="28" t="s">
        <v>184</v>
      </c>
      <c r="Q266" s="4" t="s">
        <v>805</v>
      </c>
      <c r="R266" t="s">
        <v>806</v>
      </c>
      <c r="S266" t="s">
        <v>807</v>
      </c>
      <c r="T266" t="s">
        <v>732</v>
      </c>
      <c r="U266" t="s">
        <v>718</v>
      </c>
      <c r="V266" t="s">
        <v>801</v>
      </c>
      <c r="W266" s="2">
        <v>1</v>
      </c>
      <c r="X266" s="33">
        <v>285072.48</v>
      </c>
      <c r="Y266" t="s">
        <v>34</v>
      </c>
      <c r="Z266" t="s">
        <v>570</v>
      </c>
      <c r="AA266" t="s">
        <v>36</v>
      </c>
      <c r="AB266" t="s">
        <v>37</v>
      </c>
      <c r="AC266" s="2">
        <v>78</v>
      </c>
    </row>
    <row r="267" spans="1:29" customFormat="1" x14ac:dyDescent="0.35">
      <c r="A267" s="11">
        <v>266</v>
      </c>
      <c r="B267" s="20" t="s">
        <v>1295</v>
      </c>
      <c r="C267" s="3">
        <v>3.72200115914E+17</v>
      </c>
      <c r="D267" s="1">
        <v>42002</v>
      </c>
      <c r="E267" t="s">
        <v>476</v>
      </c>
      <c r="F267" s="8">
        <f t="shared" si="20"/>
        <v>0</v>
      </c>
      <c r="G267" s="8">
        <f t="shared" si="21"/>
        <v>0</v>
      </c>
      <c r="H267" s="8">
        <f t="shared" si="22"/>
        <v>0</v>
      </c>
      <c r="I267" s="8">
        <f t="shared" si="23"/>
        <v>0</v>
      </c>
      <c r="J267" s="9">
        <f t="shared" si="24"/>
        <v>0</v>
      </c>
      <c r="K267" t="s">
        <v>475</v>
      </c>
      <c r="L267" t="s">
        <v>476</v>
      </c>
      <c r="M267" s="30">
        <v>729336</v>
      </c>
      <c r="N267" s="28" t="s">
        <v>264</v>
      </c>
      <c r="O267">
        <v>729336</v>
      </c>
      <c r="P267" s="28" t="s">
        <v>184</v>
      </c>
      <c r="Q267" s="4" t="s">
        <v>808</v>
      </c>
      <c r="R267" t="s">
        <v>809</v>
      </c>
      <c r="S267" t="s">
        <v>810</v>
      </c>
      <c r="T267" t="s">
        <v>732</v>
      </c>
      <c r="U267" t="s">
        <v>718</v>
      </c>
      <c r="V267" t="s">
        <v>801</v>
      </c>
      <c r="W267" s="2">
        <v>1</v>
      </c>
      <c r="X267" s="33">
        <v>729336</v>
      </c>
      <c r="Y267" t="s">
        <v>34</v>
      </c>
      <c r="Z267" t="s">
        <v>570</v>
      </c>
      <c r="AA267" t="s">
        <v>36</v>
      </c>
      <c r="AB267" t="s">
        <v>37</v>
      </c>
      <c r="AC267" s="2">
        <v>78</v>
      </c>
    </row>
    <row r="268" spans="1:29" customFormat="1" x14ac:dyDescent="0.35">
      <c r="A268" s="11">
        <v>267</v>
      </c>
      <c r="B268" s="20" t="s">
        <v>1295</v>
      </c>
      <c r="C268" s="3">
        <v>3.72200145114E+17</v>
      </c>
      <c r="D268" s="1">
        <v>41998</v>
      </c>
      <c r="E268" t="s">
        <v>457</v>
      </c>
      <c r="F268" s="8">
        <f t="shared" si="20"/>
        <v>0</v>
      </c>
      <c r="G268" s="8">
        <f t="shared" si="21"/>
        <v>0</v>
      </c>
      <c r="H268" s="8">
        <f t="shared" si="22"/>
        <v>0</v>
      </c>
      <c r="I268" s="8">
        <f t="shared" si="23"/>
        <v>1</v>
      </c>
      <c r="J268" s="9">
        <f t="shared" si="24"/>
        <v>1</v>
      </c>
      <c r="K268" t="s">
        <v>456</v>
      </c>
      <c r="L268" t="s">
        <v>457</v>
      </c>
      <c r="M268" s="30">
        <v>62122.5</v>
      </c>
      <c r="N268" s="28" t="s">
        <v>266</v>
      </c>
      <c r="O268">
        <v>745470</v>
      </c>
      <c r="P268" s="28" t="s">
        <v>258</v>
      </c>
      <c r="Q268" s="4" t="s">
        <v>811</v>
      </c>
      <c r="R268" t="s">
        <v>812</v>
      </c>
      <c r="S268" t="s">
        <v>813</v>
      </c>
      <c r="T268" t="s">
        <v>732</v>
      </c>
      <c r="U268" t="s">
        <v>718</v>
      </c>
      <c r="V268" t="s">
        <v>801</v>
      </c>
      <c r="W268" s="2">
        <v>1</v>
      </c>
      <c r="X268" s="33">
        <v>745470</v>
      </c>
      <c r="Y268" t="s">
        <v>34</v>
      </c>
      <c r="Z268" t="s">
        <v>570</v>
      </c>
      <c r="AA268" t="s">
        <v>36</v>
      </c>
      <c r="AB268" t="s">
        <v>37</v>
      </c>
      <c r="AC268" s="2">
        <v>78</v>
      </c>
    </row>
    <row r="269" spans="1:29" customFormat="1" x14ac:dyDescent="0.35">
      <c r="A269" s="11">
        <v>268</v>
      </c>
      <c r="B269" s="20" t="s">
        <v>1295</v>
      </c>
      <c r="C269" s="3">
        <v>3.72200255914E+17</v>
      </c>
      <c r="D269" s="1">
        <v>41985</v>
      </c>
      <c r="E269" t="s">
        <v>814</v>
      </c>
      <c r="F269" s="8">
        <f t="shared" si="20"/>
        <v>0</v>
      </c>
      <c r="G269" s="8">
        <f t="shared" si="21"/>
        <v>0</v>
      </c>
      <c r="H269" s="8">
        <f t="shared" si="22"/>
        <v>0</v>
      </c>
      <c r="I269" s="8">
        <f t="shared" si="23"/>
        <v>1</v>
      </c>
      <c r="J269" s="9">
        <f t="shared" si="24"/>
        <v>1</v>
      </c>
      <c r="K269" t="s">
        <v>456</v>
      </c>
      <c r="L269" t="s">
        <v>457</v>
      </c>
      <c r="M269" s="30">
        <v>40218.75</v>
      </c>
      <c r="N269" s="28" t="s">
        <v>266</v>
      </c>
      <c r="O269">
        <v>482625</v>
      </c>
      <c r="P269" s="28" t="s">
        <v>258</v>
      </c>
      <c r="Q269" s="4" t="s">
        <v>815</v>
      </c>
      <c r="R269" t="s">
        <v>816</v>
      </c>
      <c r="S269" t="s">
        <v>817</v>
      </c>
      <c r="T269" t="s">
        <v>732</v>
      </c>
      <c r="U269" t="s">
        <v>718</v>
      </c>
      <c r="V269" t="s">
        <v>719</v>
      </c>
      <c r="W269" s="2">
        <v>1</v>
      </c>
      <c r="X269" s="33">
        <v>482625</v>
      </c>
      <c r="Y269" t="s">
        <v>34</v>
      </c>
      <c r="Z269" t="s">
        <v>570</v>
      </c>
      <c r="AA269" t="s">
        <v>36</v>
      </c>
      <c r="AB269" t="s">
        <v>37</v>
      </c>
      <c r="AC269" s="2">
        <v>78</v>
      </c>
    </row>
    <row r="270" spans="1:29" customFormat="1" x14ac:dyDescent="0.35">
      <c r="A270" s="11">
        <v>269</v>
      </c>
      <c r="B270" s="20" t="s">
        <v>1295</v>
      </c>
      <c r="C270" s="3">
        <v>1.2912000516150001E+18</v>
      </c>
      <c r="D270" s="1">
        <v>42073</v>
      </c>
      <c r="E270" t="s">
        <v>818</v>
      </c>
      <c r="F270" s="8">
        <f t="shared" si="20"/>
        <v>0</v>
      </c>
      <c r="G270" s="8">
        <f t="shared" si="21"/>
        <v>0</v>
      </c>
      <c r="H270" s="8">
        <f t="shared" si="22"/>
        <v>0</v>
      </c>
      <c r="I270" s="8">
        <f t="shared" si="23"/>
        <v>1</v>
      </c>
      <c r="J270" s="9">
        <f t="shared" si="24"/>
        <v>1</v>
      </c>
      <c r="K270" t="s">
        <v>492</v>
      </c>
      <c r="L270" t="s">
        <v>785</v>
      </c>
      <c r="M270" s="30">
        <v>248330.28</v>
      </c>
      <c r="N270" s="28" t="s">
        <v>409</v>
      </c>
      <c r="O270">
        <v>248330.28</v>
      </c>
      <c r="P270" s="28" t="s">
        <v>184</v>
      </c>
      <c r="Q270" s="4" t="s">
        <v>819</v>
      </c>
      <c r="R270" t="s">
        <v>715</v>
      </c>
      <c r="S270" t="s">
        <v>716</v>
      </c>
      <c r="T270" t="s">
        <v>717</v>
      </c>
      <c r="U270" t="s">
        <v>718</v>
      </c>
      <c r="V270" t="s">
        <v>820</v>
      </c>
      <c r="W270" s="2">
        <v>1</v>
      </c>
      <c r="X270" s="33">
        <v>248330.28</v>
      </c>
      <c r="Y270" t="s">
        <v>34</v>
      </c>
      <c r="Z270" t="s">
        <v>256</v>
      </c>
      <c r="AA270" t="s">
        <v>36</v>
      </c>
      <c r="AB270" t="s">
        <v>37</v>
      </c>
      <c r="AC270" s="2">
        <v>29</v>
      </c>
    </row>
    <row r="271" spans="1:29" customFormat="1" x14ac:dyDescent="0.35">
      <c r="A271" s="11">
        <v>270</v>
      </c>
      <c r="B271" s="20" t="s">
        <v>1295</v>
      </c>
      <c r="C271" s="3">
        <v>1.2912000516150001E+18</v>
      </c>
      <c r="D271" s="1">
        <v>42255</v>
      </c>
      <c r="E271" t="s">
        <v>821</v>
      </c>
      <c r="F271" s="8">
        <f t="shared" si="20"/>
        <v>0</v>
      </c>
      <c r="G271" s="8">
        <f t="shared" si="21"/>
        <v>0</v>
      </c>
      <c r="H271" s="8">
        <f t="shared" si="22"/>
        <v>0</v>
      </c>
      <c r="I271" s="8">
        <f t="shared" si="23"/>
        <v>1</v>
      </c>
      <c r="J271" s="9">
        <f t="shared" si="24"/>
        <v>1</v>
      </c>
      <c r="K271" t="s">
        <v>492</v>
      </c>
      <c r="L271" t="s">
        <v>785</v>
      </c>
      <c r="M271" s="30">
        <v>95400</v>
      </c>
      <c r="N271" s="28" t="s">
        <v>329</v>
      </c>
      <c r="O271">
        <v>95400</v>
      </c>
      <c r="P271" s="28" t="s">
        <v>184</v>
      </c>
      <c r="Q271" s="4" t="s">
        <v>819</v>
      </c>
      <c r="R271" t="s">
        <v>715</v>
      </c>
      <c r="S271" t="s">
        <v>716</v>
      </c>
      <c r="T271" t="s">
        <v>717</v>
      </c>
      <c r="U271" t="s">
        <v>718</v>
      </c>
      <c r="V271" t="s">
        <v>820</v>
      </c>
      <c r="W271" s="2">
        <v>1</v>
      </c>
      <c r="X271" s="33">
        <v>95400</v>
      </c>
      <c r="Y271" t="s">
        <v>34</v>
      </c>
      <c r="Z271" t="s">
        <v>256</v>
      </c>
      <c r="AA271" t="s">
        <v>36</v>
      </c>
      <c r="AB271" t="s">
        <v>37</v>
      </c>
      <c r="AC271" s="2">
        <v>29</v>
      </c>
    </row>
    <row r="272" spans="1:29" customFormat="1" x14ac:dyDescent="0.35">
      <c r="A272" s="11">
        <v>271</v>
      </c>
      <c r="B272" s="20" t="s">
        <v>1295</v>
      </c>
      <c r="C272" s="3">
        <v>1.4501022210150001E+18</v>
      </c>
      <c r="D272" s="1">
        <v>42289</v>
      </c>
      <c r="E272" t="s">
        <v>822</v>
      </c>
      <c r="F272" s="8">
        <f t="shared" si="20"/>
        <v>0</v>
      </c>
      <c r="G272" s="8">
        <f t="shared" si="21"/>
        <v>0</v>
      </c>
      <c r="H272" s="8">
        <f t="shared" si="22"/>
        <v>0</v>
      </c>
      <c r="I272" s="8">
        <f t="shared" si="23"/>
        <v>1</v>
      </c>
      <c r="J272" s="9">
        <f t="shared" si="24"/>
        <v>1</v>
      </c>
      <c r="K272" t="s">
        <v>456</v>
      </c>
      <c r="L272" t="s">
        <v>457</v>
      </c>
      <c r="M272" s="30">
        <v>56500</v>
      </c>
      <c r="N272" s="28" t="s">
        <v>264</v>
      </c>
      <c r="O272">
        <v>56500</v>
      </c>
      <c r="P272" s="28" t="s">
        <v>184</v>
      </c>
      <c r="Q272" s="4" t="s">
        <v>823</v>
      </c>
      <c r="R272" t="s">
        <v>824</v>
      </c>
      <c r="S272" t="s">
        <v>825</v>
      </c>
      <c r="T272" t="s">
        <v>826</v>
      </c>
      <c r="U272" t="s">
        <v>718</v>
      </c>
      <c r="V272" t="s">
        <v>820</v>
      </c>
      <c r="W272" s="2">
        <v>1</v>
      </c>
      <c r="X272" s="33">
        <v>56500</v>
      </c>
      <c r="Y272" t="s">
        <v>34</v>
      </c>
      <c r="Z272" t="s">
        <v>532</v>
      </c>
      <c r="AA272" t="s">
        <v>36</v>
      </c>
      <c r="AB272" t="s">
        <v>37</v>
      </c>
      <c r="AC272" s="2">
        <v>45</v>
      </c>
    </row>
    <row r="273" spans="1:29" customFormat="1" x14ac:dyDescent="0.35">
      <c r="A273" s="11">
        <v>272</v>
      </c>
      <c r="B273" s="20" t="s">
        <v>1295</v>
      </c>
      <c r="C273" s="3">
        <v>1.450102221016E+18</v>
      </c>
      <c r="D273" s="1">
        <v>42516</v>
      </c>
      <c r="E273" t="s">
        <v>822</v>
      </c>
      <c r="F273" s="8">
        <f t="shared" si="20"/>
        <v>0</v>
      </c>
      <c r="G273" s="8">
        <f t="shared" si="21"/>
        <v>0</v>
      </c>
      <c r="H273" s="8">
        <f t="shared" si="22"/>
        <v>0</v>
      </c>
      <c r="I273" s="8">
        <f t="shared" si="23"/>
        <v>1</v>
      </c>
      <c r="J273" s="9">
        <f t="shared" si="24"/>
        <v>1</v>
      </c>
      <c r="K273" t="s">
        <v>82</v>
      </c>
      <c r="L273" t="s">
        <v>76</v>
      </c>
      <c r="M273" s="30">
        <v>254625</v>
      </c>
      <c r="N273" s="28" t="s">
        <v>264</v>
      </c>
      <c r="O273">
        <v>254625</v>
      </c>
      <c r="P273" s="28" t="s">
        <v>184</v>
      </c>
      <c r="Q273" s="4" t="s">
        <v>823</v>
      </c>
      <c r="R273" t="s">
        <v>824</v>
      </c>
      <c r="S273" t="s">
        <v>825</v>
      </c>
      <c r="T273" t="s">
        <v>826</v>
      </c>
      <c r="U273" t="s">
        <v>718</v>
      </c>
      <c r="V273" t="s">
        <v>820</v>
      </c>
      <c r="W273" s="2">
        <v>1</v>
      </c>
      <c r="X273" s="33">
        <v>254625</v>
      </c>
      <c r="Y273" t="s">
        <v>34</v>
      </c>
      <c r="Z273" t="s">
        <v>532</v>
      </c>
      <c r="AA273" t="s">
        <v>36</v>
      </c>
      <c r="AB273" t="s">
        <v>37</v>
      </c>
      <c r="AC273" s="2">
        <v>45</v>
      </c>
    </row>
    <row r="274" spans="1:29" customFormat="1" x14ac:dyDescent="0.35">
      <c r="A274" s="11">
        <v>274</v>
      </c>
      <c r="B274" s="20" t="s">
        <v>1295</v>
      </c>
      <c r="C274" s="3">
        <v>1.4501022210190001E+18</v>
      </c>
      <c r="D274" s="1">
        <v>43549</v>
      </c>
      <c r="E274" t="s">
        <v>822</v>
      </c>
      <c r="F274" s="8">
        <f t="shared" si="20"/>
        <v>0</v>
      </c>
      <c r="G274" s="8">
        <f t="shared" si="21"/>
        <v>0</v>
      </c>
      <c r="H274" s="8">
        <f t="shared" si="22"/>
        <v>0</v>
      </c>
      <c r="I274" s="8">
        <f t="shared" si="23"/>
        <v>1</v>
      </c>
      <c r="J274" s="9">
        <f t="shared" si="24"/>
        <v>1</v>
      </c>
      <c r="K274" t="s">
        <v>82</v>
      </c>
      <c r="L274" t="s">
        <v>76</v>
      </c>
      <c r="M274" s="30">
        <v>36234</v>
      </c>
      <c r="N274" s="28" t="s">
        <v>130</v>
      </c>
      <c r="O274">
        <v>326106</v>
      </c>
      <c r="P274" s="28" t="s">
        <v>827</v>
      </c>
      <c r="Q274" s="4" t="s">
        <v>823</v>
      </c>
      <c r="R274" t="s">
        <v>824</v>
      </c>
      <c r="S274" t="s">
        <v>825</v>
      </c>
      <c r="T274" t="s">
        <v>826</v>
      </c>
      <c r="U274" t="s">
        <v>718</v>
      </c>
      <c r="V274" t="s">
        <v>820</v>
      </c>
      <c r="W274" s="2">
        <v>1</v>
      </c>
      <c r="X274" s="33">
        <v>326106</v>
      </c>
      <c r="Y274" t="s">
        <v>34</v>
      </c>
      <c r="Z274" t="s">
        <v>532</v>
      </c>
      <c r="AA274" t="s">
        <v>36</v>
      </c>
      <c r="AB274" t="s">
        <v>37</v>
      </c>
      <c r="AC274" s="2">
        <v>45</v>
      </c>
    </row>
    <row r="275" spans="1:29" customFormat="1" x14ac:dyDescent="0.35">
      <c r="A275" s="11">
        <v>275</v>
      </c>
      <c r="B275" s="20" t="s">
        <v>1295</v>
      </c>
      <c r="C275" s="3">
        <v>1.5117100091150001E+18</v>
      </c>
      <c r="D275" s="1">
        <v>42191</v>
      </c>
      <c r="E275" t="s">
        <v>822</v>
      </c>
      <c r="F275" s="8">
        <f t="shared" si="20"/>
        <v>0</v>
      </c>
      <c r="G275" s="8">
        <f t="shared" si="21"/>
        <v>0</v>
      </c>
      <c r="H275" s="8">
        <f t="shared" si="22"/>
        <v>0</v>
      </c>
      <c r="I275" s="8">
        <f t="shared" si="23"/>
        <v>1</v>
      </c>
      <c r="J275" s="9">
        <f t="shared" si="24"/>
        <v>1</v>
      </c>
      <c r="K275" t="s">
        <v>456</v>
      </c>
      <c r="L275" t="s">
        <v>457</v>
      </c>
      <c r="M275" s="30">
        <v>16600</v>
      </c>
      <c r="N275" s="28" t="s">
        <v>266</v>
      </c>
      <c r="O275">
        <v>99600</v>
      </c>
      <c r="P275" s="28" t="s">
        <v>399</v>
      </c>
      <c r="Q275" s="4" t="s">
        <v>828</v>
      </c>
      <c r="R275" t="s">
        <v>782</v>
      </c>
      <c r="S275" t="s">
        <v>783</v>
      </c>
      <c r="T275" t="s">
        <v>717</v>
      </c>
      <c r="U275" t="s">
        <v>718</v>
      </c>
      <c r="V275" t="s">
        <v>820</v>
      </c>
      <c r="W275" s="2">
        <v>1</v>
      </c>
      <c r="X275" s="33">
        <v>99600</v>
      </c>
      <c r="Y275" t="s">
        <v>34</v>
      </c>
      <c r="Z275" t="s">
        <v>43</v>
      </c>
      <c r="AA275" t="s">
        <v>36</v>
      </c>
      <c r="AB275" t="s">
        <v>37</v>
      </c>
      <c r="AC275" s="2">
        <v>51</v>
      </c>
    </row>
    <row r="276" spans="1:29" customFormat="1" x14ac:dyDescent="0.35">
      <c r="A276" s="11">
        <v>276</v>
      </c>
      <c r="B276" s="20" t="s">
        <v>1295</v>
      </c>
      <c r="C276" s="3">
        <v>1.5117100091150001E+18</v>
      </c>
      <c r="D276" s="1">
        <v>42366</v>
      </c>
      <c r="E276" t="s">
        <v>829</v>
      </c>
      <c r="F276" s="8">
        <f t="shared" si="20"/>
        <v>0</v>
      </c>
      <c r="G276" s="8">
        <f t="shared" si="21"/>
        <v>0</v>
      </c>
      <c r="H276" s="8">
        <f t="shared" si="22"/>
        <v>0</v>
      </c>
      <c r="I276" s="8">
        <f t="shared" si="23"/>
        <v>1</v>
      </c>
      <c r="J276" s="9">
        <f t="shared" si="24"/>
        <v>1</v>
      </c>
      <c r="K276" t="s">
        <v>456</v>
      </c>
      <c r="L276" t="s">
        <v>457</v>
      </c>
      <c r="M276" s="30">
        <v>20300</v>
      </c>
      <c r="N276" s="28" t="s">
        <v>266</v>
      </c>
      <c r="O276">
        <v>243600</v>
      </c>
      <c r="P276" s="28" t="s">
        <v>258</v>
      </c>
      <c r="Q276" s="4" t="s">
        <v>828</v>
      </c>
      <c r="R276" t="s">
        <v>782</v>
      </c>
      <c r="S276" t="s">
        <v>783</v>
      </c>
      <c r="T276" t="s">
        <v>826</v>
      </c>
      <c r="U276" t="s">
        <v>718</v>
      </c>
      <c r="V276" t="s">
        <v>820</v>
      </c>
      <c r="W276" s="2">
        <v>1</v>
      </c>
      <c r="X276" s="33">
        <v>243600</v>
      </c>
      <c r="Y276" t="s">
        <v>34</v>
      </c>
      <c r="Z276" t="s">
        <v>43</v>
      </c>
      <c r="AA276" t="s">
        <v>36</v>
      </c>
      <c r="AB276" t="s">
        <v>37</v>
      </c>
      <c r="AC276" s="2">
        <v>51</v>
      </c>
    </row>
    <row r="277" spans="1:29" customFormat="1" x14ac:dyDescent="0.35">
      <c r="A277" s="11">
        <v>277</v>
      </c>
      <c r="B277" s="20" t="s">
        <v>1295</v>
      </c>
      <c r="C277" s="3">
        <v>1.5117100091180001E+18</v>
      </c>
      <c r="D277" s="1">
        <v>43158</v>
      </c>
      <c r="E277" t="s">
        <v>830</v>
      </c>
      <c r="F277" s="8">
        <f t="shared" si="20"/>
        <v>0</v>
      </c>
      <c r="G277" s="8">
        <f t="shared" si="21"/>
        <v>0</v>
      </c>
      <c r="H277" s="8">
        <f t="shared" si="22"/>
        <v>0</v>
      </c>
      <c r="I277" s="8">
        <f t="shared" si="23"/>
        <v>1</v>
      </c>
      <c r="J277" s="9">
        <f t="shared" si="24"/>
        <v>1</v>
      </c>
      <c r="K277" t="s">
        <v>142</v>
      </c>
      <c r="L277" t="s">
        <v>143</v>
      </c>
      <c r="M277" s="30">
        <v>55000</v>
      </c>
      <c r="N277" s="28" t="s">
        <v>26</v>
      </c>
      <c r="O277">
        <v>55000</v>
      </c>
      <c r="P277" s="28" t="s">
        <v>184</v>
      </c>
      <c r="Q277" s="4" t="s">
        <v>828</v>
      </c>
      <c r="R277" t="s">
        <v>782</v>
      </c>
      <c r="S277" t="s">
        <v>783</v>
      </c>
      <c r="T277" t="s">
        <v>717</v>
      </c>
      <c r="U277" t="s">
        <v>718</v>
      </c>
      <c r="V277" t="s">
        <v>820</v>
      </c>
      <c r="W277" s="2">
        <v>1</v>
      </c>
      <c r="X277" s="33">
        <v>55000</v>
      </c>
      <c r="Y277" t="s">
        <v>34</v>
      </c>
      <c r="Z277" t="s">
        <v>43</v>
      </c>
      <c r="AA277" t="s">
        <v>36</v>
      </c>
      <c r="AB277" t="s">
        <v>37</v>
      </c>
      <c r="AC277" s="2">
        <v>51</v>
      </c>
    </row>
    <row r="278" spans="1:29" customFormat="1" x14ac:dyDescent="0.35">
      <c r="A278" s="11">
        <v>278</v>
      </c>
      <c r="B278" s="20" t="s">
        <v>1295</v>
      </c>
      <c r="C278" s="3">
        <v>1.5117100091180001E+18</v>
      </c>
      <c r="D278" s="1">
        <v>43158</v>
      </c>
      <c r="E278" t="s">
        <v>831</v>
      </c>
      <c r="F278" s="8">
        <f t="shared" si="20"/>
        <v>0</v>
      </c>
      <c r="G278" s="8">
        <f t="shared" si="21"/>
        <v>0</v>
      </c>
      <c r="H278" s="8">
        <f t="shared" si="22"/>
        <v>1</v>
      </c>
      <c r="I278" s="8">
        <f t="shared" si="23"/>
        <v>1</v>
      </c>
      <c r="J278" s="9">
        <f t="shared" si="24"/>
        <v>2</v>
      </c>
      <c r="K278" t="s">
        <v>142</v>
      </c>
      <c r="L278" t="s">
        <v>143</v>
      </c>
      <c r="M278" s="30">
        <v>202000</v>
      </c>
      <c r="N278" s="28" t="s">
        <v>26</v>
      </c>
      <c r="O278">
        <v>202000</v>
      </c>
      <c r="P278" s="28" t="s">
        <v>184</v>
      </c>
      <c r="Q278" s="4" t="s">
        <v>828</v>
      </c>
      <c r="R278" t="s">
        <v>782</v>
      </c>
      <c r="S278" t="s">
        <v>783</v>
      </c>
      <c r="T278" t="s">
        <v>717</v>
      </c>
      <c r="U278" t="s">
        <v>718</v>
      </c>
      <c r="V278" t="s">
        <v>820</v>
      </c>
      <c r="W278" s="2">
        <v>1</v>
      </c>
      <c r="X278" s="33">
        <v>202000</v>
      </c>
      <c r="Y278" t="s">
        <v>34</v>
      </c>
      <c r="Z278" t="s">
        <v>43</v>
      </c>
      <c r="AA278" t="s">
        <v>36</v>
      </c>
      <c r="AB278" t="s">
        <v>37</v>
      </c>
      <c r="AC278" s="2">
        <v>51</v>
      </c>
    </row>
    <row r="279" spans="1:29" customFormat="1" x14ac:dyDescent="0.35">
      <c r="A279" s="11">
        <v>279</v>
      </c>
      <c r="B279" s="20" t="s">
        <v>1295</v>
      </c>
      <c r="C279" s="3">
        <v>1.5117100091180001E+18</v>
      </c>
      <c r="D279" s="1">
        <v>43158</v>
      </c>
      <c r="E279" t="s">
        <v>832</v>
      </c>
      <c r="F279" s="8">
        <f t="shared" si="20"/>
        <v>0</v>
      </c>
      <c r="G279" s="8">
        <f t="shared" si="21"/>
        <v>0</v>
      </c>
      <c r="H279" s="8">
        <f t="shared" si="22"/>
        <v>1</v>
      </c>
      <c r="I279" s="8">
        <f t="shared" si="23"/>
        <v>1</v>
      </c>
      <c r="J279" s="9">
        <f t="shared" si="24"/>
        <v>2</v>
      </c>
      <c r="K279" t="s">
        <v>142</v>
      </c>
      <c r="L279" t="s">
        <v>143</v>
      </c>
      <c r="M279" s="30">
        <v>50000</v>
      </c>
      <c r="N279" s="28" t="s">
        <v>26</v>
      </c>
      <c r="O279">
        <v>50000</v>
      </c>
      <c r="P279" s="28" t="s">
        <v>184</v>
      </c>
      <c r="Q279" s="4" t="s">
        <v>828</v>
      </c>
      <c r="R279" t="s">
        <v>782</v>
      </c>
      <c r="S279" t="s">
        <v>783</v>
      </c>
      <c r="T279" t="s">
        <v>717</v>
      </c>
      <c r="U279" t="s">
        <v>718</v>
      </c>
      <c r="V279" t="s">
        <v>820</v>
      </c>
      <c r="W279" s="2">
        <v>1</v>
      </c>
      <c r="X279" s="33">
        <v>50000</v>
      </c>
      <c r="Y279" t="s">
        <v>34</v>
      </c>
      <c r="Z279" t="s">
        <v>43</v>
      </c>
      <c r="AA279" t="s">
        <v>36</v>
      </c>
      <c r="AB279" t="s">
        <v>37</v>
      </c>
      <c r="AC279" s="2">
        <v>51</v>
      </c>
    </row>
    <row r="280" spans="1:29" customFormat="1" x14ac:dyDescent="0.35">
      <c r="A280" s="11">
        <v>280</v>
      </c>
      <c r="B280" s="20" t="s">
        <v>1295</v>
      </c>
      <c r="C280" s="3">
        <v>1.5117100091180001E+18</v>
      </c>
      <c r="D280" s="1">
        <v>43172</v>
      </c>
      <c r="E280" t="s">
        <v>833</v>
      </c>
      <c r="F280" s="8">
        <f t="shared" si="20"/>
        <v>0</v>
      </c>
      <c r="G280" s="8">
        <f t="shared" si="21"/>
        <v>0</v>
      </c>
      <c r="H280" s="8">
        <f t="shared" si="22"/>
        <v>1</v>
      </c>
      <c r="I280" s="8">
        <f t="shared" si="23"/>
        <v>1</v>
      </c>
      <c r="J280" s="9">
        <f t="shared" si="24"/>
        <v>2</v>
      </c>
      <c r="K280" t="s">
        <v>45</v>
      </c>
      <c r="L280" t="s">
        <v>46</v>
      </c>
      <c r="M280" s="30">
        <v>115000</v>
      </c>
      <c r="N280" s="28" t="s">
        <v>26</v>
      </c>
      <c r="O280">
        <v>115000</v>
      </c>
      <c r="P280" s="28" t="s">
        <v>184</v>
      </c>
      <c r="Q280" s="4" t="s">
        <v>828</v>
      </c>
      <c r="R280" t="s">
        <v>782</v>
      </c>
      <c r="S280" t="s">
        <v>783</v>
      </c>
      <c r="T280" t="s">
        <v>717</v>
      </c>
      <c r="U280" t="s">
        <v>718</v>
      </c>
      <c r="V280" t="s">
        <v>820</v>
      </c>
      <c r="W280" s="2">
        <v>1</v>
      </c>
      <c r="X280" s="33">
        <v>115000</v>
      </c>
      <c r="Y280" t="s">
        <v>34</v>
      </c>
      <c r="Z280" t="s">
        <v>43</v>
      </c>
      <c r="AA280" t="s">
        <v>36</v>
      </c>
      <c r="AB280" t="s">
        <v>37</v>
      </c>
      <c r="AC280" s="2">
        <v>51</v>
      </c>
    </row>
    <row r="281" spans="1:29" customFormat="1" x14ac:dyDescent="0.35">
      <c r="A281" s="11">
        <v>281</v>
      </c>
      <c r="B281" s="20" t="s">
        <v>1295</v>
      </c>
      <c r="C281" s="3">
        <v>1.6916011509150001E+18</v>
      </c>
      <c r="D281" s="1">
        <v>42032</v>
      </c>
      <c r="E281" t="s">
        <v>834</v>
      </c>
      <c r="F281" s="8">
        <f t="shared" si="20"/>
        <v>0</v>
      </c>
      <c r="G281" s="8">
        <f t="shared" si="21"/>
        <v>0</v>
      </c>
      <c r="H281" s="8">
        <f t="shared" si="22"/>
        <v>0</v>
      </c>
      <c r="I281" s="8">
        <f t="shared" si="23"/>
        <v>1</v>
      </c>
      <c r="J281" s="9">
        <f t="shared" si="24"/>
        <v>1</v>
      </c>
      <c r="K281" s="20" t="s">
        <v>456</v>
      </c>
      <c r="L281" t="s">
        <v>457</v>
      </c>
      <c r="M281" s="30">
        <v>363349.8</v>
      </c>
      <c r="N281" s="28" t="s">
        <v>329</v>
      </c>
      <c r="O281">
        <v>363349.8</v>
      </c>
      <c r="P281" s="28" t="s">
        <v>184</v>
      </c>
      <c r="Q281" s="4" t="s">
        <v>835</v>
      </c>
      <c r="R281" t="s">
        <v>836</v>
      </c>
      <c r="S281" t="s">
        <v>837</v>
      </c>
      <c r="T281" t="s">
        <v>732</v>
      </c>
      <c r="U281" t="s">
        <v>718</v>
      </c>
      <c r="V281" t="s">
        <v>719</v>
      </c>
      <c r="W281" s="2">
        <v>1</v>
      </c>
      <c r="X281" s="33">
        <v>363349.8</v>
      </c>
      <c r="Y281" t="s">
        <v>34</v>
      </c>
      <c r="Z281" t="s">
        <v>579</v>
      </c>
      <c r="AA281" t="s">
        <v>36</v>
      </c>
      <c r="AB281" t="s">
        <v>37</v>
      </c>
      <c r="AC281" s="2">
        <v>69</v>
      </c>
    </row>
    <row r="282" spans="1:29" customFormat="1" x14ac:dyDescent="0.35">
      <c r="A282" s="11">
        <v>282</v>
      </c>
      <c r="B282" s="20" t="s">
        <v>1295</v>
      </c>
      <c r="C282" s="3">
        <v>1.6916011509150001E+18</v>
      </c>
      <c r="D282" s="1">
        <v>42158</v>
      </c>
      <c r="E282" t="s">
        <v>838</v>
      </c>
      <c r="F282" s="8">
        <f t="shared" si="20"/>
        <v>0</v>
      </c>
      <c r="G282" s="8">
        <f t="shared" si="21"/>
        <v>0</v>
      </c>
      <c r="H282" s="8">
        <f t="shared" si="22"/>
        <v>0</v>
      </c>
      <c r="I282" s="8">
        <f t="shared" si="23"/>
        <v>1</v>
      </c>
      <c r="J282" s="9">
        <f t="shared" si="24"/>
        <v>1</v>
      </c>
      <c r="K282" t="s">
        <v>456</v>
      </c>
      <c r="L282" t="s">
        <v>457</v>
      </c>
      <c r="M282" s="30">
        <v>365184</v>
      </c>
      <c r="N282" s="28" t="s">
        <v>264</v>
      </c>
      <c r="O282">
        <v>365184</v>
      </c>
      <c r="P282" s="28" t="s">
        <v>184</v>
      </c>
      <c r="Q282" s="4" t="s">
        <v>839</v>
      </c>
      <c r="R282" t="s">
        <v>836</v>
      </c>
      <c r="S282" t="s">
        <v>837</v>
      </c>
      <c r="T282" t="s">
        <v>717</v>
      </c>
      <c r="U282" t="s">
        <v>718</v>
      </c>
      <c r="V282" t="s">
        <v>820</v>
      </c>
      <c r="W282" s="2">
        <v>1</v>
      </c>
      <c r="X282" s="33">
        <v>365184</v>
      </c>
      <c r="Y282" t="s">
        <v>34</v>
      </c>
      <c r="Z282" t="s">
        <v>579</v>
      </c>
      <c r="AA282" t="s">
        <v>36</v>
      </c>
      <c r="AB282" t="s">
        <v>37</v>
      </c>
      <c r="AC282" s="2">
        <v>69</v>
      </c>
    </row>
    <row r="283" spans="1:29" customFormat="1" x14ac:dyDescent="0.35">
      <c r="A283" s="11">
        <v>283</v>
      </c>
      <c r="B283" s="20" t="s">
        <v>1295</v>
      </c>
      <c r="C283" s="3">
        <v>1.6916011509150001E+18</v>
      </c>
      <c r="D283" s="1">
        <v>42340</v>
      </c>
      <c r="E283" t="s">
        <v>840</v>
      </c>
      <c r="F283" s="8">
        <f t="shared" si="20"/>
        <v>0</v>
      </c>
      <c r="G283" s="8">
        <f t="shared" si="21"/>
        <v>0</v>
      </c>
      <c r="H283" s="8">
        <f t="shared" si="22"/>
        <v>0</v>
      </c>
      <c r="I283" s="8">
        <f t="shared" si="23"/>
        <v>1</v>
      </c>
      <c r="J283" s="9">
        <f t="shared" si="24"/>
        <v>1</v>
      </c>
      <c r="K283" t="s">
        <v>456</v>
      </c>
      <c r="L283" t="s">
        <v>457</v>
      </c>
      <c r="M283" s="30">
        <v>10100</v>
      </c>
      <c r="N283" s="28" t="s">
        <v>266</v>
      </c>
      <c r="O283">
        <v>30300</v>
      </c>
      <c r="P283" s="28" t="s">
        <v>221</v>
      </c>
      <c r="Q283" s="4" t="s">
        <v>839</v>
      </c>
      <c r="R283" t="s">
        <v>836</v>
      </c>
      <c r="S283" t="s">
        <v>837</v>
      </c>
      <c r="T283" t="s">
        <v>826</v>
      </c>
      <c r="U283" t="s">
        <v>718</v>
      </c>
      <c r="V283" t="s">
        <v>820</v>
      </c>
      <c r="W283" s="2">
        <v>1</v>
      </c>
      <c r="X283" s="33">
        <v>30300</v>
      </c>
      <c r="Y283" t="s">
        <v>34</v>
      </c>
      <c r="Z283" t="s">
        <v>579</v>
      </c>
      <c r="AA283" t="s">
        <v>36</v>
      </c>
      <c r="AB283" t="s">
        <v>37</v>
      </c>
      <c r="AC283" s="2">
        <v>69</v>
      </c>
    </row>
    <row r="284" spans="1:29" customFormat="1" x14ac:dyDescent="0.35">
      <c r="A284" s="11">
        <v>284</v>
      </c>
      <c r="B284" s="20" t="s">
        <v>1295</v>
      </c>
      <c r="C284" s="3">
        <v>1.691601150916E+18</v>
      </c>
      <c r="D284" s="1">
        <v>42466</v>
      </c>
      <c r="E284" t="s">
        <v>841</v>
      </c>
      <c r="F284" s="8">
        <f t="shared" si="20"/>
        <v>0</v>
      </c>
      <c r="G284" s="8">
        <f t="shared" si="21"/>
        <v>0</v>
      </c>
      <c r="H284" s="8">
        <f t="shared" si="22"/>
        <v>0</v>
      </c>
      <c r="I284" s="8">
        <f t="shared" si="23"/>
        <v>1</v>
      </c>
      <c r="J284" s="9">
        <f t="shared" si="24"/>
        <v>1</v>
      </c>
      <c r="K284" t="s">
        <v>842</v>
      </c>
      <c r="L284" t="s">
        <v>843</v>
      </c>
      <c r="M284" s="30">
        <v>10100</v>
      </c>
      <c r="N284" s="28" t="s">
        <v>266</v>
      </c>
      <c r="O284">
        <v>30300</v>
      </c>
      <c r="P284" s="28" t="s">
        <v>221</v>
      </c>
      <c r="Q284" s="4" t="s">
        <v>839</v>
      </c>
      <c r="R284" t="s">
        <v>836</v>
      </c>
      <c r="S284" t="s">
        <v>837</v>
      </c>
      <c r="T284" t="s">
        <v>826</v>
      </c>
      <c r="U284" t="s">
        <v>718</v>
      </c>
      <c r="V284" t="s">
        <v>820</v>
      </c>
      <c r="W284" s="2">
        <v>1</v>
      </c>
      <c r="X284" s="33">
        <v>30300</v>
      </c>
      <c r="Y284" t="s">
        <v>34</v>
      </c>
      <c r="Z284" t="s">
        <v>579</v>
      </c>
      <c r="AA284" t="s">
        <v>36</v>
      </c>
      <c r="AB284" t="s">
        <v>37</v>
      </c>
      <c r="AC284" s="2">
        <v>69</v>
      </c>
    </row>
    <row r="285" spans="1:29" customFormat="1" x14ac:dyDescent="0.35">
      <c r="A285" s="11">
        <v>285</v>
      </c>
      <c r="B285" s="20" t="s">
        <v>1295</v>
      </c>
      <c r="C285" s="3">
        <v>1.691601150916E+18</v>
      </c>
      <c r="D285" s="1">
        <v>42578</v>
      </c>
      <c r="E285" t="s">
        <v>844</v>
      </c>
      <c r="F285" s="8">
        <f t="shared" si="20"/>
        <v>0</v>
      </c>
      <c r="G285" s="8">
        <f t="shared" si="21"/>
        <v>0</v>
      </c>
      <c r="H285" s="8">
        <f t="shared" si="22"/>
        <v>0</v>
      </c>
      <c r="I285" s="8">
        <f t="shared" si="23"/>
        <v>1</v>
      </c>
      <c r="J285" s="9">
        <f t="shared" si="24"/>
        <v>1</v>
      </c>
      <c r="K285" t="s">
        <v>842</v>
      </c>
      <c r="L285" t="s">
        <v>843</v>
      </c>
      <c r="M285" s="30">
        <v>30300</v>
      </c>
      <c r="N285" s="28" t="s">
        <v>264</v>
      </c>
      <c r="O285">
        <v>30300</v>
      </c>
      <c r="P285" s="28" t="s">
        <v>184</v>
      </c>
      <c r="Q285" s="4" t="s">
        <v>839</v>
      </c>
      <c r="R285" t="s">
        <v>836</v>
      </c>
      <c r="S285" t="s">
        <v>837</v>
      </c>
      <c r="T285" t="s">
        <v>826</v>
      </c>
      <c r="U285" t="s">
        <v>718</v>
      </c>
      <c r="V285" t="s">
        <v>820</v>
      </c>
      <c r="W285" s="2">
        <v>1</v>
      </c>
      <c r="X285" s="33">
        <v>30300</v>
      </c>
      <c r="Y285" t="s">
        <v>34</v>
      </c>
      <c r="Z285" t="s">
        <v>579</v>
      </c>
      <c r="AA285" t="s">
        <v>36</v>
      </c>
      <c r="AB285" t="s">
        <v>37</v>
      </c>
      <c r="AC285" s="2">
        <v>69</v>
      </c>
    </row>
    <row r="286" spans="1:29" customFormat="1" x14ac:dyDescent="0.35">
      <c r="A286" s="11">
        <v>286</v>
      </c>
      <c r="B286" s="20" t="s">
        <v>1295</v>
      </c>
      <c r="C286" s="3">
        <v>1.691601150916E+18</v>
      </c>
      <c r="D286" s="1">
        <v>42663</v>
      </c>
      <c r="E286" t="s">
        <v>845</v>
      </c>
      <c r="F286" s="8">
        <f t="shared" si="20"/>
        <v>0</v>
      </c>
      <c r="G286" s="8">
        <f t="shared" si="21"/>
        <v>0</v>
      </c>
      <c r="H286" s="8">
        <f t="shared" si="22"/>
        <v>0</v>
      </c>
      <c r="I286" s="8">
        <f t="shared" si="23"/>
        <v>1</v>
      </c>
      <c r="J286" s="9">
        <f t="shared" si="24"/>
        <v>1</v>
      </c>
      <c r="K286" t="s">
        <v>842</v>
      </c>
      <c r="L286" t="s">
        <v>843</v>
      </c>
      <c r="M286" s="30">
        <v>30300</v>
      </c>
      <c r="N286" s="28" t="s">
        <v>264</v>
      </c>
      <c r="O286">
        <v>30300</v>
      </c>
      <c r="P286" s="28" t="s">
        <v>184</v>
      </c>
      <c r="Q286" s="4" t="s">
        <v>839</v>
      </c>
      <c r="R286" t="s">
        <v>836</v>
      </c>
      <c r="S286" t="s">
        <v>837</v>
      </c>
      <c r="T286" t="s">
        <v>826</v>
      </c>
      <c r="U286" t="s">
        <v>718</v>
      </c>
      <c r="V286" t="s">
        <v>820</v>
      </c>
      <c r="W286" s="2">
        <v>1</v>
      </c>
      <c r="X286" s="33">
        <v>30300</v>
      </c>
      <c r="Y286" t="s">
        <v>34</v>
      </c>
      <c r="Z286" t="s">
        <v>579</v>
      </c>
      <c r="AA286" t="s">
        <v>36</v>
      </c>
      <c r="AB286" t="s">
        <v>37</v>
      </c>
      <c r="AC286" s="2">
        <v>69</v>
      </c>
    </row>
    <row r="287" spans="1:29" customFormat="1" x14ac:dyDescent="0.35">
      <c r="A287" s="11">
        <v>287</v>
      </c>
      <c r="B287" s="20" t="s">
        <v>1295</v>
      </c>
      <c r="C287" s="3">
        <v>1.691601150916E+18</v>
      </c>
      <c r="D287" s="1">
        <v>42704</v>
      </c>
      <c r="E287" t="s">
        <v>846</v>
      </c>
      <c r="F287" s="8">
        <f t="shared" si="20"/>
        <v>0</v>
      </c>
      <c r="G287" s="8">
        <f t="shared" si="21"/>
        <v>0</v>
      </c>
      <c r="H287" s="8">
        <f t="shared" si="22"/>
        <v>0</v>
      </c>
      <c r="I287" s="8">
        <f t="shared" si="23"/>
        <v>1</v>
      </c>
      <c r="J287" s="9">
        <f t="shared" si="24"/>
        <v>1</v>
      </c>
      <c r="K287" t="s">
        <v>842</v>
      </c>
      <c r="L287" t="s">
        <v>843</v>
      </c>
      <c r="M287" s="30">
        <v>12160</v>
      </c>
      <c r="N287" s="28" t="s">
        <v>266</v>
      </c>
      <c r="O287">
        <v>145920</v>
      </c>
      <c r="P287" s="28" t="s">
        <v>258</v>
      </c>
      <c r="Q287" s="4" t="s">
        <v>839</v>
      </c>
      <c r="R287" t="s">
        <v>836</v>
      </c>
      <c r="S287" t="s">
        <v>837</v>
      </c>
      <c r="T287" t="s">
        <v>826</v>
      </c>
      <c r="U287" t="s">
        <v>718</v>
      </c>
      <c r="V287" t="s">
        <v>820</v>
      </c>
      <c r="W287" s="2">
        <v>1</v>
      </c>
      <c r="X287" s="33">
        <v>145920</v>
      </c>
      <c r="Y287" t="s">
        <v>34</v>
      </c>
      <c r="Z287" t="s">
        <v>579</v>
      </c>
      <c r="AA287" t="s">
        <v>36</v>
      </c>
      <c r="AB287" t="s">
        <v>37</v>
      </c>
      <c r="AC287" s="2">
        <v>69</v>
      </c>
    </row>
    <row r="288" spans="1:29" customFormat="1" x14ac:dyDescent="0.35">
      <c r="A288" s="11">
        <v>288</v>
      </c>
      <c r="B288" s="20" t="s">
        <v>1295</v>
      </c>
      <c r="C288" s="3">
        <v>1.6916011509169999E+18</v>
      </c>
      <c r="D288" s="1">
        <v>43076</v>
      </c>
      <c r="E288" t="s">
        <v>847</v>
      </c>
      <c r="F288" s="8">
        <f t="shared" si="20"/>
        <v>0</v>
      </c>
      <c r="G288" s="8">
        <f t="shared" si="21"/>
        <v>0</v>
      </c>
      <c r="H288" s="8">
        <f t="shared" si="22"/>
        <v>0</v>
      </c>
      <c r="I288" s="8">
        <f t="shared" si="23"/>
        <v>1</v>
      </c>
      <c r="J288" s="9">
        <f t="shared" si="24"/>
        <v>1</v>
      </c>
      <c r="K288" t="s">
        <v>842</v>
      </c>
      <c r="L288" t="s">
        <v>843</v>
      </c>
      <c r="M288" s="30">
        <v>149160</v>
      </c>
      <c r="N288" s="28" t="s">
        <v>26</v>
      </c>
      <c r="O288">
        <v>149160</v>
      </c>
      <c r="P288" s="28" t="s">
        <v>184</v>
      </c>
      <c r="Q288" s="4" t="s">
        <v>839</v>
      </c>
      <c r="R288" t="s">
        <v>836</v>
      </c>
      <c r="S288" t="s">
        <v>837</v>
      </c>
      <c r="T288" t="s">
        <v>826</v>
      </c>
      <c r="U288" t="s">
        <v>718</v>
      </c>
      <c r="V288" t="s">
        <v>820</v>
      </c>
      <c r="W288" s="2">
        <v>1</v>
      </c>
      <c r="X288" s="33">
        <v>149160</v>
      </c>
      <c r="Y288" t="s">
        <v>34</v>
      </c>
      <c r="Z288" t="s">
        <v>579</v>
      </c>
      <c r="AA288" t="s">
        <v>36</v>
      </c>
      <c r="AB288" t="s">
        <v>37</v>
      </c>
      <c r="AC288" s="2">
        <v>69</v>
      </c>
    </row>
    <row r="289" spans="1:29" customFormat="1" x14ac:dyDescent="0.35">
      <c r="A289" s="11">
        <v>289</v>
      </c>
      <c r="B289" s="20" t="s">
        <v>1295</v>
      </c>
      <c r="C289" s="3">
        <v>1.6916011509180001E+18</v>
      </c>
      <c r="D289" s="1">
        <v>43432</v>
      </c>
      <c r="E289" t="s">
        <v>848</v>
      </c>
      <c r="F289" s="8">
        <f t="shared" si="20"/>
        <v>0</v>
      </c>
      <c r="G289" s="8">
        <f t="shared" si="21"/>
        <v>0</v>
      </c>
      <c r="H289" s="8">
        <f t="shared" si="22"/>
        <v>0</v>
      </c>
      <c r="I289" s="8">
        <f t="shared" si="23"/>
        <v>1</v>
      </c>
      <c r="J289" s="9">
        <f t="shared" si="24"/>
        <v>1</v>
      </c>
      <c r="K289" t="s">
        <v>53</v>
      </c>
      <c r="L289" t="s">
        <v>52</v>
      </c>
      <c r="M289" s="30">
        <v>13959</v>
      </c>
      <c r="N289" s="28" t="s">
        <v>130</v>
      </c>
      <c r="O289">
        <v>167508</v>
      </c>
      <c r="P289" s="28" t="s">
        <v>165</v>
      </c>
      <c r="Q289" s="4" t="s">
        <v>839</v>
      </c>
      <c r="R289" t="s">
        <v>836</v>
      </c>
      <c r="S289" t="s">
        <v>837</v>
      </c>
      <c r="T289" t="s">
        <v>717</v>
      </c>
      <c r="U289" t="s">
        <v>718</v>
      </c>
      <c r="V289" t="s">
        <v>820</v>
      </c>
      <c r="W289" s="2">
        <v>1</v>
      </c>
      <c r="X289" s="33">
        <v>167508</v>
      </c>
      <c r="Y289" t="s">
        <v>34</v>
      </c>
      <c r="Z289" t="s">
        <v>579</v>
      </c>
      <c r="AA289" t="s">
        <v>36</v>
      </c>
      <c r="AB289" t="s">
        <v>37</v>
      </c>
      <c r="AC289" s="2">
        <v>69</v>
      </c>
    </row>
    <row r="290" spans="1:29" customFormat="1" x14ac:dyDescent="0.35">
      <c r="A290" s="11">
        <v>290</v>
      </c>
      <c r="B290" s="20" t="s">
        <v>1295</v>
      </c>
      <c r="C290" s="3">
        <v>2.0803900168169999E+18</v>
      </c>
      <c r="D290" s="1">
        <v>42956</v>
      </c>
      <c r="E290" t="s">
        <v>849</v>
      </c>
      <c r="F290" s="8">
        <f t="shared" si="20"/>
        <v>0</v>
      </c>
      <c r="G290" s="8">
        <f t="shared" si="21"/>
        <v>0</v>
      </c>
      <c r="H290" s="8">
        <f t="shared" si="22"/>
        <v>0</v>
      </c>
      <c r="I290" s="8">
        <f t="shared" si="23"/>
        <v>1</v>
      </c>
      <c r="J290" s="9">
        <f t="shared" si="24"/>
        <v>1</v>
      </c>
      <c r="K290" t="s">
        <v>850</v>
      </c>
      <c r="L290" t="s">
        <v>851</v>
      </c>
      <c r="M290" s="30">
        <v>18575</v>
      </c>
      <c r="N290" s="28" t="s">
        <v>266</v>
      </c>
      <c r="O290">
        <v>111450</v>
      </c>
      <c r="P290" s="28" t="s">
        <v>399</v>
      </c>
      <c r="Q290" s="4" t="s">
        <v>852</v>
      </c>
      <c r="R290" t="s">
        <v>853</v>
      </c>
      <c r="S290" t="s">
        <v>854</v>
      </c>
      <c r="T290" t="s">
        <v>826</v>
      </c>
      <c r="U290" t="s">
        <v>718</v>
      </c>
      <c r="V290" t="s">
        <v>820</v>
      </c>
      <c r="W290" s="2">
        <v>1</v>
      </c>
      <c r="X290" s="33">
        <v>111450</v>
      </c>
      <c r="Y290" t="s">
        <v>34</v>
      </c>
      <c r="Z290" t="s">
        <v>557</v>
      </c>
      <c r="AA290" t="s">
        <v>36</v>
      </c>
      <c r="AB290" t="s">
        <v>37</v>
      </c>
      <c r="AC290" s="2">
        <v>8</v>
      </c>
    </row>
    <row r="291" spans="1:29" customFormat="1" x14ac:dyDescent="0.35">
      <c r="A291" s="11">
        <v>291</v>
      </c>
      <c r="B291" s="20" t="s">
        <v>1295</v>
      </c>
      <c r="C291" s="3">
        <v>2.0803900168179999E+18</v>
      </c>
      <c r="D291" s="1">
        <v>43199</v>
      </c>
      <c r="E291" t="s">
        <v>855</v>
      </c>
      <c r="F291" s="8">
        <f t="shared" si="20"/>
        <v>0</v>
      </c>
      <c r="G291" s="8">
        <f t="shared" si="21"/>
        <v>0</v>
      </c>
      <c r="H291" s="8">
        <f t="shared" si="22"/>
        <v>0</v>
      </c>
      <c r="I291" s="8">
        <f t="shared" si="23"/>
        <v>1</v>
      </c>
      <c r="J291" s="9">
        <f t="shared" si="24"/>
        <v>1</v>
      </c>
      <c r="K291" t="s">
        <v>850</v>
      </c>
      <c r="L291" t="s">
        <v>851</v>
      </c>
      <c r="M291" s="30">
        <v>22586.67</v>
      </c>
      <c r="N291" s="28" t="s">
        <v>130</v>
      </c>
      <c r="O291">
        <v>203280.03</v>
      </c>
      <c r="P291" s="28" t="s">
        <v>335</v>
      </c>
      <c r="Q291" s="4" t="s">
        <v>852</v>
      </c>
      <c r="R291" t="s">
        <v>853</v>
      </c>
      <c r="S291" t="s">
        <v>854</v>
      </c>
      <c r="T291" t="s">
        <v>826</v>
      </c>
      <c r="U291" t="s">
        <v>718</v>
      </c>
      <c r="V291" t="s">
        <v>820</v>
      </c>
      <c r="W291" s="2">
        <v>1</v>
      </c>
      <c r="X291" s="33">
        <v>203280</v>
      </c>
      <c r="Y291" t="s">
        <v>34</v>
      </c>
      <c r="Z291" t="s">
        <v>557</v>
      </c>
      <c r="AA291" t="s">
        <v>36</v>
      </c>
      <c r="AB291" t="s">
        <v>37</v>
      </c>
      <c r="AC291" s="2">
        <v>8</v>
      </c>
    </row>
    <row r="292" spans="1:29" customFormat="1" x14ac:dyDescent="0.35">
      <c r="A292" s="11">
        <v>292</v>
      </c>
      <c r="B292" s="20" t="s">
        <v>1295</v>
      </c>
      <c r="C292" s="3">
        <v>2.0810900024169999E+18</v>
      </c>
      <c r="D292" s="1">
        <v>43066</v>
      </c>
      <c r="E292" t="s">
        <v>856</v>
      </c>
      <c r="F292" s="8">
        <f t="shared" si="20"/>
        <v>0</v>
      </c>
      <c r="G292" s="8">
        <f t="shared" si="21"/>
        <v>0</v>
      </c>
      <c r="H292" s="8">
        <f t="shared" si="22"/>
        <v>0</v>
      </c>
      <c r="I292" s="8">
        <f t="shared" si="23"/>
        <v>1</v>
      </c>
      <c r="J292" s="9">
        <f t="shared" si="24"/>
        <v>1</v>
      </c>
      <c r="K292" t="s">
        <v>82</v>
      </c>
      <c r="L292" t="s">
        <v>76</v>
      </c>
      <c r="M292" s="30">
        <v>18575</v>
      </c>
      <c r="N292" s="28" t="s">
        <v>26</v>
      </c>
      <c r="O292">
        <v>18575</v>
      </c>
      <c r="P292" s="28" t="s">
        <v>184</v>
      </c>
      <c r="Q292" s="4" t="s">
        <v>857</v>
      </c>
      <c r="R292" t="s">
        <v>858</v>
      </c>
      <c r="S292" t="s">
        <v>859</v>
      </c>
      <c r="T292" t="s">
        <v>826</v>
      </c>
      <c r="U292" t="s">
        <v>718</v>
      </c>
      <c r="V292" t="s">
        <v>820</v>
      </c>
      <c r="W292" s="2">
        <v>1</v>
      </c>
      <c r="X292" s="33">
        <v>18575</v>
      </c>
      <c r="Y292" t="s">
        <v>34</v>
      </c>
      <c r="Z292" t="s">
        <v>557</v>
      </c>
      <c r="AA292" t="s">
        <v>36</v>
      </c>
      <c r="AB292" t="s">
        <v>37</v>
      </c>
      <c r="AC292" s="2">
        <v>8</v>
      </c>
    </row>
    <row r="293" spans="1:29" customFormat="1" x14ac:dyDescent="0.35">
      <c r="A293" s="11">
        <v>293</v>
      </c>
      <c r="B293" s="20" t="s">
        <v>1295</v>
      </c>
      <c r="C293" s="3">
        <v>2.0810900024179999E+18</v>
      </c>
      <c r="D293" s="1">
        <v>43157</v>
      </c>
      <c r="E293" t="s">
        <v>76</v>
      </c>
      <c r="F293" s="8">
        <f t="shared" si="20"/>
        <v>0</v>
      </c>
      <c r="G293" s="8">
        <f t="shared" si="21"/>
        <v>0</v>
      </c>
      <c r="H293" s="8">
        <f t="shared" si="22"/>
        <v>0</v>
      </c>
      <c r="I293" s="8">
        <f t="shared" si="23"/>
        <v>1</v>
      </c>
      <c r="J293" s="9">
        <f t="shared" si="24"/>
        <v>1</v>
      </c>
      <c r="K293" t="s">
        <v>82</v>
      </c>
      <c r="L293" t="s">
        <v>76</v>
      </c>
      <c r="M293" s="30">
        <v>16500</v>
      </c>
      <c r="N293" s="28" t="s">
        <v>130</v>
      </c>
      <c r="O293">
        <v>165000</v>
      </c>
      <c r="P293" s="28" t="s">
        <v>225</v>
      </c>
      <c r="Q293" s="4" t="s">
        <v>857</v>
      </c>
      <c r="R293" t="s">
        <v>858</v>
      </c>
      <c r="S293" t="s">
        <v>859</v>
      </c>
      <c r="T293" t="s">
        <v>826</v>
      </c>
      <c r="U293" t="s">
        <v>718</v>
      </c>
      <c r="V293" t="s">
        <v>820</v>
      </c>
      <c r="W293" s="2">
        <v>1</v>
      </c>
      <c r="X293" s="33">
        <v>165000</v>
      </c>
      <c r="Y293" t="s">
        <v>34</v>
      </c>
      <c r="Z293" t="s">
        <v>557</v>
      </c>
      <c r="AA293" t="s">
        <v>36</v>
      </c>
      <c r="AB293" t="s">
        <v>37</v>
      </c>
      <c r="AC293" s="2">
        <v>8</v>
      </c>
    </row>
    <row r="294" spans="1:29" customFormat="1" x14ac:dyDescent="0.35">
      <c r="A294" s="11">
        <v>294</v>
      </c>
      <c r="B294" s="20" t="s">
        <v>1295</v>
      </c>
      <c r="C294" s="3">
        <v>2.0810900024190001E+18</v>
      </c>
      <c r="D294" s="1">
        <v>43571</v>
      </c>
      <c r="E294" t="s">
        <v>76</v>
      </c>
      <c r="F294" s="8">
        <f t="shared" si="20"/>
        <v>0</v>
      </c>
      <c r="G294" s="8">
        <f t="shared" si="21"/>
        <v>0</v>
      </c>
      <c r="H294" s="8">
        <f t="shared" si="22"/>
        <v>0</v>
      </c>
      <c r="I294" s="8">
        <f t="shared" si="23"/>
        <v>1</v>
      </c>
      <c r="J294" s="9">
        <f t="shared" si="24"/>
        <v>1</v>
      </c>
      <c r="K294" t="s">
        <v>82</v>
      </c>
      <c r="L294" t="s">
        <v>76</v>
      </c>
      <c r="M294" s="30">
        <v>23540</v>
      </c>
      <c r="N294" s="28" t="s">
        <v>130</v>
      </c>
      <c r="O294">
        <v>211860</v>
      </c>
      <c r="P294" s="28" t="s">
        <v>827</v>
      </c>
      <c r="Q294" s="4" t="s">
        <v>857</v>
      </c>
      <c r="R294" t="s">
        <v>858</v>
      </c>
      <c r="S294" t="s">
        <v>859</v>
      </c>
      <c r="T294" t="s">
        <v>826</v>
      </c>
      <c r="U294" t="s">
        <v>718</v>
      </c>
      <c r="V294" t="s">
        <v>820</v>
      </c>
      <c r="W294" s="2">
        <v>1</v>
      </c>
      <c r="X294" s="33">
        <v>211860</v>
      </c>
      <c r="Y294" t="s">
        <v>34</v>
      </c>
      <c r="Z294" t="s">
        <v>557</v>
      </c>
      <c r="AA294" t="s">
        <v>36</v>
      </c>
      <c r="AB294" t="s">
        <v>37</v>
      </c>
      <c r="AC294" s="2">
        <v>8</v>
      </c>
    </row>
    <row r="295" spans="1:29" customFormat="1" x14ac:dyDescent="0.35">
      <c r="A295" s="11">
        <v>295</v>
      </c>
      <c r="B295" s="20" t="s">
        <v>1295</v>
      </c>
      <c r="C295" s="3">
        <v>2.0812900260169999E+18</v>
      </c>
      <c r="D295" s="1">
        <v>42947</v>
      </c>
      <c r="E295" t="s">
        <v>860</v>
      </c>
      <c r="F295" s="8">
        <f t="shared" si="20"/>
        <v>0</v>
      </c>
      <c r="G295" s="8">
        <f t="shared" si="21"/>
        <v>0</v>
      </c>
      <c r="H295" s="8">
        <f t="shared" si="22"/>
        <v>0</v>
      </c>
      <c r="I295" s="8">
        <f t="shared" si="23"/>
        <v>1</v>
      </c>
      <c r="J295" s="9">
        <f t="shared" si="24"/>
        <v>1</v>
      </c>
      <c r="K295" t="s">
        <v>82</v>
      </c>
      <c r="L295" t="s">
        <v>76</v>
      </c>
      <c r="M295" s="30">
        <v>18575</v>
      </c>
      <c r="N295" s="28" t="s">
        <v>266</v>
      </c>
      <c r="O295">
        <v>130025</v>
      </c>
      <c r="P295" s="28" t="s">
        <v>209</v>
      </c>
      <c r="Q295" s="4" t="s">
        <v>861</v>
      </c>
      <c r="R295" t="s">
        <v>862</v>
      </c>
      <c r="S295" t="s">
        <v>863</v>
      </c>
      <c r="T295" t="s">
        <v>826</v>
      </c>
      <c r="U295" t="s">
        <v>718</v>
      </c>
      <c r="V295" t="s">
        <v>820</v>
      </c>
      <c r="W295" s="2">
        <v>1</v>
      </c>
      <c r="X295" s="33">
        <v>130025</v>
      </c>
      <c r="Y295" t="s">
        <v>34</v>
      </c>
      <c r="Z295" t="s">
        <v>557</v>
      </c>
      <c r="AA295" t="s">
        <v>36</v>
      </c>
      <c r="AB295" t="s">
        <v>37</v>
      </c>
      <c r="AC295" s="2">
        <v>8</v>
      </c>
    </row>
    <row r="296" spans="1:29" customFormat="1" x14ac:dyDescent="0.35">
      <c r="A296" s="11">
        <v>296</v>
      </c>
      <c r="B296" s="20" t="s">
        <v>1295</v>
      </c>
      <c r="C296" s="3">
        <v>2.0813900199180001E+18</v>
      </c>
      <c r="D296" s="1">
        <v>43182</v>
      </c>
      <c r="E296" t="s">
        <v>847</v>
      </c>
      <c r="F296" s="8">
        <f t="shared" si="20"/>
        <v>0</v>
      </c>
      <c r="G296" s="8">
        <f t="shared" si="21"/>
        <v>0</v>
      </c>
      <c r="H296" s="8">
        <f t="shared" si="22"/>
        <v>0</v>
      </c>
      <c r="I296" s="8">
        <f t="shared" si="23"/>
        <v>1</v>
      </c>
      <c r="J296" s="9">
        <f t="shared" si="24"/>
        <v>1</v>
      </c>
      <c r="K296" t="s">
        <v>82</v>
      </c>
      <c r="L296" t="s">
        <v>76</v>
      </c>
      <c r="M296" s="30">
        <v>16500</v>
      </c>
      <c r="N296" s="28" t="s">
        <v>130</v>
      </c>
      <c r="O296">
        <v>165000</v>
      </c>
      <c r="P296" s="28" t="s">
        <v>225</v>
      </c>
      <c r="Q296" s="4" t="s">
        <v>864</v>
      </c>
      <c r="R296" t="s">
        <v>865</v>
      </c>
      <c r="S296" t="s">
        <v>866</v>
      </c>
      <c r="T296" t="s">
        <v>826</v>
      </c>
      <c r="U296" t="s">
        <v>718</v>
      </c>
      <c r="V296" t="s">
        <v>820</v>
      </c>
      <c r="W296" s="2">
        <v>1</v>
      </c>
      <c r="X296" s="33">
        <v>165000</v>
      </c>
      <c r="Y296" t="s">
        <v>34</v>
      </c>
      <c r="Z296" t="s">
        <v>557</v>
      </c>
      <c r="AA296" t="s">
        <v>36</v>
      </c>
      <c r="AB296" t="s">
        <v>37</v>
      </c>
      <c r="AC296" s="2">
        <v>8</v>
      </c>
    </row>
    <row r="297" spans="1:29" customFormat="1" x14ac:dyDescent="0.35">
      <c r="A297" s="11">
        <v>297</v>
      </c>
      <c r="B297" s="20" t="s">
        <v>1295</v>
      </c>
      <c r="C297" s="3">
        <v>2.0814046967169999E+18</v>
      </c>
      <c r="D297" s="1">
        <v>43031</v>
      </c>
      <c r="E297" t="s">
        <v>867</v>
      </c>
      <c r="F297" s="8">
        <f t="shared" si="20"/>
        <v>0</v>
      </c>
      <c r="G297" s="8">
        <f t="shared" si="21"/>
        <v>0</v>
      </c>
      <c r="H297" s="8">
        <f t="shared" si="22"/>
        <v>0</v>
      </c>
      <c r="I297" s="8">
        <f t="shared" si="23"/>
        <v>0</v>
      </c>
      <c r="J297" s="9">
        <f t="shared" si="24"/>
        <v>0</v>
      </c>
      <c r="K297" t="s">
        <v>82</v>
      </c>
      <c r="L297" t="s">
        <v>76</v>
      </c>
      <c r="M297" s="30">
        <v>3075</v>
      </c>
      <c r="N297" s="28" t="s">
        <v>329</v>
      </c>
      <c r="O297">
        <v>9225</v>
      </c>
      <c r="P297" s="28" t="s">
        <v>221</v>
      </c>
      <c r="Q297" s="4" t="s">
        <v>868</v>
      </c>
      <c r="R297" t="s">
        <v>869</v>
      </c>
      <c r="S297" t="s">
        <v>870</v>
      </c>
      <c r="T297" t="s">
        <v>826</v>
      </c>
      <c r="U297" t="s">
        <v>718</v>
      </c>
      <c r="V297" t="s">
        <v>820</v>
      </c>
      <c r="W297" s="2">
        <v>1</v>
      </c>
      <c r="X297" s="33">
        <v>55725</v>
      </c>
      <c r="Y297" t="s">
        <v>34</v>
      </c>
      <c r="Z297" t="s">
        <v>557</v>
      </c>
      <c r="AA297" t="s">
        <v>36</v>
      </c>
      <c r="AB297" t="s">
        <v>37</v>
      </c>
      <c r="AC297" s="2">
        <v>8</v>
      </c>
    </row>
    <row r="298" spans="1:29" customFormat="1" x14ac:dyDescent="0.35">
      <c r="A298" s="11">
        <v>298</v>
      </c>
      <c r="B298" s="20" t="s">
        <v>1295</v>
      </c>
      <c r="C298" s="3">
        <v>2.0814046967180001E+18</v>
      </c>
      <c r="D298" s="1">
        <v>43250</v>
      </c>
      <c r="E298" t="s">
        <v>76</v>
      </c>
      <c r="F298" s="8">
        <f t="shared" si="20"/>
        <v>0</v>
      </c>
      <c r="G298" s="8">
        <f t="shared" si="21"/>
        <v>0</v>
      </c>
      <c r="H298" s="8">
        <f t="shared" si="22"/>
        <v>0</v>
      </c>
      <c r="I298" s="8">
        <f t="shared" si="23"/>
        <v>1</v>
      </c>
      <c r="J298" s="9">
        <f t="shared" si="24"/>
        <v>1</v>
      </c>
      <c r="K298" t="s">
        <v>82</v>
      </c>
      <c r="L298" t="s">
        <v>76</v>
      </c>
      <c r="M298" s="30">
        <v>16940</v>
      </c>
      <c r="N298" s="28" t="s">
        <v>26</v>
      </c>
      <c r="O298">
        <v>135520</v>
      </c>
      <c r="P298" s="28" t="s">
        <v>310</v>
      </c>
      <c r="Q298" s="4" t="s">
        <v>868</v>
      </c>
      <c r="R298" t="s">
        <v>869</v>
      </c>
      <c r="S298" t="s">
        <v>870</v>
      </c>
      <c r="T298" t="s">
        <v>826</v>
      </c>
      <c r="U298" t="s">
        <v>718</v>
      </c>
      <c r="V298" t="s">
        <v>820</v>
      </c>
      <c r="W298" s="2">
        <v>1</v>
      </c>
      <c r="X298" s="33">
        <v>135520</v>
      </c>
      <c r="Y298" t="s">
        <v>34</v>
      </c>
      <c r="Z298" t="s">
        <v>557</v>
      </c>
      <c r="AA298" t="s">
        <v>36</v>
      </c>
      <c r="AB298" t="s">
        <v>37</v>
      </c>
      <c r="AC298" s="2">
        <v>8</v>
      </c>
    </row>
    <row r="299" spans="1:29" customFormat="1" x14ac:dyDescent="0.35">
      <c r="A299" s="11">
        <v>299</v>
      </c>
      <c r="B299" s="20" t="s">
        <v>1295</v>
      </c>
      <c r="C299" s="3">
        <v>2.0814167111180001E+18</v>
      </c>
      <c r="D299" s="1">
        <v>43213</v>
      </c>
      <c r="E299" t="s">
        <v>871</v>
      </c>
      <c r="F299" s="8">
        <f t="shared" si="20"/>
        <v>0</v>
      </c>
      <c r="G299" s="8">
        <f t="shared" si="21"/>
        <v>0</v>
      </c>
      <c r="H299" s="8">
        <f t="shared" si="22"/>
        <v>0</v>
      </c>
      <c r="I299" s="8">
        <f t="shared" si="23"/>
        <v>1</v>
      </c>
      <c r="J299" s="9">
        <f t="shared" si="24"/>
        <v>1</v>
      </c>
      <c r="K299" t="s">
        <v>82</v>
      </c>
      <c r="L299" t="s">
        <v>76</v>
      </c>
      <c r="M299" s="30">
        <v>148500</v>
      </c>
      <c r="N299" s="28" t="s">
        <v>26</v>
      </c>
      <c r="O299" t="s">
        <v>25</v>
      </c>
      <c r="P299" s="28" t="s">
        <v>25</v>
      </c>
      <c r="Q299" s="4" t="s">
        <v>872</v>
      </c>
      <c r="R299" t="s">
        <v>873</v>
      </c>
      <c r="S299" t="s">
        <v>870</v>
      </c>
      <c r="T299" t="s">
        <v>874</v>
      </c>
      <c r="U299" t="s">
        <v>718</v>
      </c>
      <c r="V299" t="s">
        <v>820</v>
      </c>
      <c r="W299" s="2">
        <v>1</v>
      </c>
      <c r="X299" s="33">
        <v>148500</v>
      </c>
      <c r="Y299" t="s">
        <v>34</v>
      </c>
      <c r="Z299" t="s">
        <v>557</v>
      </c>
      <c r="AA299" t="s">
        <v>36</v>
      </c>
      <c r="AB299" t="s">
        <v>37</v>
      </c>
      <c r="AC299" s="2">
        <v>8</v>
      </c>
    </row>
    <row r="300" spans="1:29" customFormat="1" x14ac:dyDescent="0.35">
      <c r="A300" s="11">
        <v>300</v>
      </c>
      <c r="B300" s="20" t="s">
        <v>1295</v>
      </c>
      <c r="C300" s="3">
        <v>2.0814167111190001E+18</v>
      </c>
      <c r="D300" s="1">
        <v>43543</v>
      </c>
      <c r="E300" t="s">
        <v>875</v>
      </c>
      <c r="F300" s="8">
        <f t="shared" si="20"/>
        <v>0</v>
      </c>
      <c r="G300" s="8">
        <f t="shared" si="21"/>
        <v>0</v>
      </c>
      <c r="H300" s="8">
        <f t="shared" si="22"/>
        <v>0</v>
      </c>
      <c r="I300" s="8">
        <f t="shared" si="23"/>
        <v>1</v>
      </c>
      <c r="J300" s="9">
        <f t="shared" si="24"/>
        <v>1</v>
      </c>
      <c r="K300" t="s">
        <v>82</v>
      </c>
      <c r="L300" t="s">
        <v>76</v>
      </c>
      <c r="M300" s="30">
        <v>185350</v>
      </c>
      <c r="N300" s="28" t="s">
        <v>26</v>
      </c>
      <c r="O300">
        <v>185350</v>
      </c>
      <c r="P300" s="28" t="s">
        <v>27</v>
      </c>
      <c r="Q300" s="4" t="s">
        <v>872</v>
      </c>
      <c r="R300" t="s">
        <v>873</v>
      </c>
      <c r="S300" t="s">
        <v>870</v>
      </c>
      <c r="T300" t="s">
        <v>826</v>
      </c>
      <c r="U300" t="s">
        <v>718</v>
      </c>
      <c r="V300" t="s">
        <v>820</v>
      </c>
      <c r="W300" s="2">
        <v>1</v>
      </c>
      <c r="X300" s="33">
        <v>185350</v>
      </c>
      <c r="Y300" t="s">
        <v>34</v>
      </c>
      <c r="Z300" t="s">
        <v>557</v>
      </c>
      <c r="AA300" t="s">
        <v>36</v>
      </c>
      <c r="AB300" t="s">
        <v>37</v>
      </c>
      <c r="AC300" s="2">
        <v>8</v>
      </c>
    </row>
    <row r="301" spans="1:29" customFormat="1" x14ac:dyDescent="0.35">
      <c r="A301" s="11">
        <v>301</v>
      </c>
      <c r="B301" s="20" t="s">
        <v>1295</v>
      </c>
      <c r="C301" s="3">
        <v>2.0816014657180001E+18</v>
      </c>
      <c r="D301" s="1">
        <v>43185</v>
      </c>
      <c r="E301" t="s">
        <v>76</v>
      </c>
      <c r="F301" s="8">
        <f t="shared" si="20"/>
        <v>0</v>
      </c>
      <c r="G301" s="8">
        <f t="shared" si="21"/>
        <v>0</v>
      </c>
      <c r="H301" s="8">
        <f t="shared" si="22"/>
        <v>0</v>
      </c>
      <c r="I301" s="8">
        <f t="shared" si="23"/>
        <v>1</v>
      </c>
      <c r="J301" s="9">
        <f t="shared" si="24"/>
        <v>1</v>
      </c>
      <c r="K301" t="s">
        <v>82</v>
      </c>
      <c r="L301" t="s">
        <v>76</v>
      </c>
      <c r="M301" s="30">
        <v>16500</v>
      </c>
      <c r="N301" s="28" t="s">
        <v>130</v>
      </c>
      <c r="O301">
        <v>165000</v>
      </c>
      <c r="P301" s="28" t="s">
        <v>225</v>
      </c>
      <c r="Q301" s="4" t="s">
        <v>876</v>
      </c>
      <c r="R301" t="s">
        <v>877</v>
      </c>
      <c r="S301" t="s">
        <v>870</v>
      </c>
      <c r="T301" t="s">
        <v>826</v>
      </c>
      <c r="U301" t="s">
        <v>718</v>
      </c>
      <c r="V301" t="s">
        <v>820</v>
      </c>
      <c r="W301" s="2">
        <v>1</v>
      </c>
      <c r="X301" s="33">
        <v>165000</v>
      </c>
      <c r="Y301" t="s">
        <v>34</v>
      </c>
      <c r="Z301" t="s">
        <v>557</v>
      </c>
      <c r="AA301" t="s">
        <v>36</v>
      </c>
      <c r="AB301" t="s">
        <v>37</v>
      </c>
      <c r="AC301" s="2">
        <v>8</v>
      </c>
    </row>
    <row r="302" spans="1:29" customFormat="1" x14ac:dyDescent="0.35">
      <c r="A302" s="11">
        <v>302</v>
      </c>
      <c r="B302" s="20" t="s">
        <v>1295</v>
      </c>
      <c r="C302" s="3">
        <v>2.0816019824190001E+18</v>
      </c>
      <c r="D302" s="1">
        <v>43514</v>
      </c>
      <c r="E302" t="s">
        <v>822</v>
      </c>
      <c r="F302" s="8">
        <f t="shared" si="20"/>
        <v>0</v>
      </c>
      <c r="G302" s="8">
        <f t="shared" si="21"/>
        <v>0</v>
      </c>
      <c r="H302" s="8">
        <f t="shared" si="22"/>
        <v>0</v>
      </c>
      <c r="I302" s="8">
        <f t="shared" si="23"/>
        <v>1</v>
      </c>
      <c r="J302" s="9">
        <f t="shared" si="24"/>
        <v>1</v>
      </c>
      <c r="K302" t="s">
        <v>82</v>
      </c>
      <c r="L302" t="s">
        <v>76</v>
      </c>
      <c r="M302" s="30">
        <v>18535</v>
      </c>
      <c r="N302" s="28" t="s">
        <v>130</v>
      </c>
      <c r="O302">
        <v>185350</v>
      </c>
      <c r="P302" s="28" t="s">
        <v>878</v>
      </c>
      <c r="Q302" s="4" t="s">
        <v>879</v>
      </c>
      <c r="R302" t="s">
        <v>880</v>
      </c>
      <c r="S302" t="s">
        <v>870</v>
      </c>
      <c r="T302" t="s">
        <v>881</v>
      </c>
      <c r="U302" t="s">
        <v>718</v>
      </c>
      <c r="V302" t="s">
        <v>820</v>
      </c>
      <c r="W302" s="2">
        <v>1</v>
      </c>
      <c r="X302" s="33">
        <v>185350</v>
      </c>
      <c r="Y302" t="s">
        <v>34</v>
      </c>
      <c r="Z302" t="s">
        <v>557</v>
      </c>
      <c r="AA302" t="s">
        <v>36</v>
      </c>
      <c r="AB302" t="s">
        <v>37</v>
      </c>
      <c r="AC302" s="2">
        <v>8</v>
      </c>
    </row>
    <row r="303" spans="1:29" customFormat="1" x14ac:dyDescent="0.35">
      <c r="A303" s="11">
        <v>303</v>
      </c>
      <c r="B303" s="20" t="s">
        <v>1295</v>
      </c>
      <c r="C303" s="3">
        <v>2.0816025842179999E+18</v>
      </c>
      <c r="D303" s="1">
        <v>43339</v>
      </c>
      <c r="E303" t="s">
        <v>882</v>
      </c>
      <c r="F303" s="8">
        <f t="shared" si="20"/>
        <v>0</v>
      </c>
      <c r="G303" s="8">
        <f t="shared" si="21"/>
        <v>0</v>
      </c>
      <c r="H303" s="8">
        <f t="shared" si="22"/>
        <v>1</v>
      </c>
      <c r="I303" s="8">
        <f t="shared" si="23"/>
        <v>1</v>
      </c>
      <c r="J303" s="9">
        <f t="shared" si="24"/>
        <v>2</v>
      </c>
      <c r="K303" t="s">
        <v>45</v>
      </c>
      <c r="L303" t="s">
        <v>46</v>
      </c>
      <c r="M303" s="30">
        <v>12000000</v>
      </c>
      <c r="N303" s="28" t="s">
        <v>26</v>
      </c>
      <c r="O303">
        <v>12000000</v>
      </c>
      <c r="P303" s="28" t="s">
        <v>184</v>
      </c>
      <c r="Q303" s="4" t="s">
        <v>883</v>
      </c>
      <c r="R303" t="s">
        <v>884</v>
      </c>
      <c r="S303" t="s">
        <v>870</v>
      </c>
      <c r="T303" t="s">
        <v>826</v>
      </c>
      <c r="U303" t="s">
        <v>718</v>
      </c>
      <c r="V303" t="s">
        <v>820</v>
      </c>
      <c r="W303" s="2">
        <v>1</v>
      </c>
      <c r="X303" s="33">
        <v>12000000</v>
      </c>
      <c r="Y303" t="s">
        <v>34</v>
      </c>
      <c r="Z303" t="s">
        <v>557</v>
      </c>
      <c r="AA303" t="s">
        <v>36</v>
      </c>
      <c r="AB303" t="s">
        <v>37</v>
      </c>
      <c r="AC303" s="2">
        <v>8</v>
      </c>
    </row>
    <row r="304" spans="1:29" customFormat="1" x14ac:dyDescent="0.35">
      <c r="A304" s="11">
        <v>304</v>
      </c>
      <c r="B304" s="20" t="s">
        <v>1295</v>
      </c>
      <c r="C304" s="3">
        <v>2.0816025842190001E+18</v>
      </c>
      <c r="D304" s="1">
        <v>43675</v>
      </c>
      <c r="E304" t="s">
        <v>885</v>
      </c>
      <c r="F304" s="8">
        <f t="shared" si="20"/>
        <v>0</v>
      </c>
      <c r="G304" s="8">
        <f t="shared" si="21"/>
        <v>0</v>
      </c>
      <c r="H304" s="8">
        <f t="shared" si="22"/>
        <v>1</v>
      </c>
      <c r="I304" s="8">
        <f t="shared" si="23"/>
        <v>1</v>
      </c>
      <c r="J304" s="9">
        <f t="shared" si="24"/>
        <v>2</v>
      </c>
      <c r="K304" t="s">
        <v>45</v>
      </c>
      <c r="L304" t="s">
        <v>46</v>
      </c>
      <c r="M304" s="30">
        <v>12000000</v>
      </c>
      <c r="N304" s="28" t="s">
        <v>26</v>
      </c>
      <c r="O304">
        <v>12000000</v>
      </c>
      <c r="P304" s="28" t="s">
        <v>27</v>
      </c>
      <c r="Q304" s="4" t="s">
        <v>883</v>
      </c>
      <c r="R304" t="s">
        <v>884</v>
      </c>
      <c r="S304" t="s">
        <v>870</v>
      </c>
      <c r="T304" t="s">
        <v>826</v>
      </c>
      <c r="U304" t="s">
        <v>718</v>
      </c>
      <c r="V304" t="s">
        <v>820</v>
      </c>
      <c r="W304" s="2">
        <v>1</v>
      </c>
      <c r="X304" s="33">
        <v>12000000</v>
      </c>
      <c r="Y304" t="s">
        <v>34</v>
      </c>
      <c r="Z304" t="s">
        <v>557</v>
      </c>
      <c r="AA304" t="s">
        <v>36</v>
      </c>
      <c r="AB304" t="s">
        <v>37</v>
      </c>
      <c r="AC304" s="2">
        <v>8</v>
      </c>
    </row>
    <row r="305" spans="1:29" customFormat="1" x14ac:dyDescent="0.35">
      <c r="A305" s="11">
        <v>305</v>
      </c>
      <c r="B305" s="20" t="s">
        <v>1295</v>
      </c>
      <c r="C305" s="3">
        <v>2.0816029036169999E+18</v>
      </c>
      <c r="D305" s="1">
        <v>42899</v>
      </c>
      <c r="E305" t="s">
        <v>886</v>
      </c>
      <c r="F305" s="8">
        <f t="shared" si="20"/>
        <v>0</v>
      </c>
      <c r="G305" s="8">
        <f t="shared" si="21"/>
        <v>0</v>
      </c>
      <c r="H305" s="8">
        <f t="shared" si="22"/>
        <v>0</v>
      </c>
      <c r="I305" s="8">
        <f t="shared" si="23"/>
        <v>1</v>
      </c>
      <c r="J305" s="9">
        <f t="shared" si="24"/>
        <v>1</v>
      </c>
      <c r="K305" t="s">
        <v>142</v>
      </c>
      <c r="L305" t="s">
        <v>143</v>
      </c>
      <c r="M305" s="30">
        <v>18575</v>
      </c>
      <c r="N305" s="28" t="s">
        <v>130</v>
      </c>
      <c r="O305">
        <v>148600</v>
      </c>
      <c r="P305" s="28" t="s">
        <v>310</v>
      </c>
      <c r="Q305" s="4" t="s">
        <v>887</v>
      </c>
      <c r="R305" t="s">
        <v>888</v>
      </c>
      <c r="S305" t="s">
        <v>870</v>
      </c>
      <c r="T305" t="s">
        <v>826</v>
      </c>
      <c r="U305" t="s">
        <v>718</v>
      </c>
      <c r="V305" t="s">
        <v>820</v>
      </c>
      <c r="W305" s="2">
        <v>1</v>
      </c>
      <c r="X305" s="33">
        <v>148600</v>
      </c>
      <c r="Y305" t="s">
        <v>34</v>
      </c>
      <c r="Z305" t="s">
        <v>557</v>
      </c>
      <c r="AA305" t="s">
        <v>36</v>
      </c>
      <c r="AB305" t="s">
        <v>37</v>
      </c>
      <c r="AC305" s="2">
        <v>8</v>
      </c>
    </row>
    <row r="306" spans="1:29" customFormat="1" x14ac:dyDescent="0.35">
      <c r="A306" s="11">
        <v>306</v>
      </c>
      <c r="B306" s="20" t="s">
        <v>1295</v>
      </c>
      <c r="C306" s="3">
        <v>2.2901030477180001E+18</v>
      </c>
      <c r="D306" s="1">
        <v>43451</v>
      </c>
      <c r="E306" t="s">
        <v>889</v>
      </c>
      <c r="F306" s="8">
        <f t="shared" si="20"/>
        <v>0</v>
      </c>
      <c r="G306" s="8">
        <f t="shared" si="21"/>
        <v>0</v>
      </c>
      <c r="H306" s="8">
        <f t="shared" si="22"/>
        <v>1</v>
      </c>
      <c r="I306" s="8">
        <f t="shared" si="23"/>
        <v>1</v>
      </c>
      <c r="J306" s="9">
        <f t="shared" si="24"/>
        <v>2</v>
      </c>
      <c r="K306" t="s">
        <v>142</v>
      </c>
      <c r="L306" t="s">
        <v>143</v>
      </c>
      <c r="M306" s="30">
        <v>930000</v>
      </c>
      <c r="N306" s="28" t="s">
        <v>26</v>
      </c>
      <c r="O306">
        <v>930000</v>
      </c>
      <c r="P306" s="28" t="s">
        <v>27</v>
      </c>
      <c r="Q306" s="4" t="s">
        <v>890</v>
      </c>
      <c r="R306" t="s">
        <v>891</v>
      </c>
      <c r="S306" t="s">
        <v>716</v>
      </c>
      <c r="T306" t="s">
        <v>717</v>
      </c>
      <c r="U306" t="s">
        <v>718</v>
      </c>
      <c r="V306" t="s">
        <v>820</v>
      </c>
      <c r="W306" s="2">
        <v>1</v>
      </c>
      <c r="X306" s="33">
        <v>930000</v>
      </c>
      <c r="Y306" t="s">
        <v>34</v>
      </c>
      <c r="Z306" t="s">
        <v>256</v>
      </c>
      <c r="AA306" t="s">
        <v>36</v>
      </c>
      <c r="AB306" t="s">
        <v>37</v>
      </c>
      <c r="AC306" s="2">
        <v>29</v>
      </c>
    </row>
    <row r="307" spans="1:29" customFormat="1" x14ac:dyDescent="0.35">
      <c r="A307" s="11">
        <v>307</v>
      </c>
      <c r="B307" s="20" t="s">
        <v>1295</v>
      </c>
      <c r="C307" s="3">
        <v>2.2901034584150001E+18</v>
      </c>
      <c r="D307" s="1">
        <v>42184</v>
      </c>
      <c r="E307" t="s">
        <v>892</v>
      </c>
      <c r="F307" s="8">
        <f t="shared" si="20"/>
        <v>0</v>
      </c>
      <c r="G307" s="8">
        <f t="shared" si="21"/>
        <v>0</v>
      </c>
      <c r="H307" s="8">
        <f t="shared" si="22"/>
        <v>1</v>
      </c>
      <c r="I307" s="8">
        <f t="shared" si="23"/>
        <v>1</v>
      </c>
      <c r="J307" s="9">
        <f t="shared" si="24"/>
        <v>2</v>
      </c>
      <c r="K307" t="s">
        <v>492</v>
      </c>
      <c r="L307" t="s">
        <v>785</v>
      </c>
      <c r="M307" s="30">
        <v>1335339.75</v>
      </c>
      <c r="N307" s="28" t="s">
        <v>264</v>
      </c>
      <c r="O307">
        <v>1335339.75</v>
      </c>
      <c r="P307" s="28" t="s">
        <v>184</v>
      </c>
      <c r="Q307" s="4" t="s">
        <v>893</v>
      </c>
      <c r="R307" t="s">
        <v>894</v>
      </c>
      <c r="S307" t="s">
        <v>716</v>
      </c>
      <c r="T307" t="s">
        <v>717</v>
      </c>
      <c r="U307" t="s">
        <v>718</v>
      </c>
      <c r="V307" t="s">
        <v>820</v>
      </c>
      <c r="W307" s="2">
        <v>1</v>
      </c>
      <c r="X307" s="33">
        <v>1335339.75</v>
      </c>
      <c r="Y307" t="s">
        <v>34</v>
      </c>
      <c r="Z307" t="s">
        <v>256</v>
      </c>
      <c r="AA307" t="s">
        <v>36</v>
      </c>
      <c r="AB307" t="s">
        <v>37</v>
      </c>
      <c r="AC307" s="2">
        <v>29</v>
      </c>
    </row>
    <row r="308" spans="1:29" customFormat="1" x14ac:dyDescent="0.35">
      <c r="A308" s="11">
        <v>308</v>
      </c>
      <c r="B308" s="20" t="s">
        <v>1295</v>
      </c>
      <c r="C308" s="3">
        <v>2.290103458416E+18</v>
      </c>
      <c r="D308" s="1">
        <v>42677</v>
      </c>
      <c r="E308" t="s">
        <v>895</v>
      </c>
      <c r="F308" s="8">
        <f t="shared" si="20"/>
        <v>0</v>
      </c>
      <c r="G308" s="8">
        <f t="shared" si="21"/>
        <v>0</v>
      </c>
      <c r="H308" s="8">
        <f t="shared" si="22"/>
        <v>0</v>
      </c>
      <c r="I308" s="8">
        <f t="shared" si="23"/>
        <v>1</v>
      </c>
      <c r="J308" s="9">
        <f t="shared" si="24"/>
        <v>1</v>
      </c>
      <c r="K308" t="s">
        <v>896</v>
      </c>
      <c r="L308" t="s">
        <v>897</v>
      </c>
      <c r="M308" s="30">
        <v>614100</v>
      </c>
      <c r="N308" s="28" t="s">
        <v>264</v>
      </c>
      <c r="O308">
        <v>614100</v>
      </c>
      <c r="P308" s="28" t="s">
        <v>184</v>
      </c>
      <c r="Q308" s="4" t="s">
        <v>893</v>
      </c>
      <c r="R308" t="s">
        <v>894</v>
      </c>
      <c r="S308" t="s">
        <v>716</v>
      </c>
      <c r="T308" t="s">
        <v>717</v>
      </c>
      <c r="U308" t="s">
        <v>718</v>
      </c>
      <c r="V308" t="s">
        <v>820</v>
      </c>
      <c r="W308" s="2">
        <v>1</v>
      </c>
      <c r="X308" s="33">
        <v>614100</v>
      </c>
      <c r="Y308" t="s">
        <v>34</v>
      </c>
      <c r="Z308" t="s">
        <v>256</v>
      </c>
      <c r="AA308" t="s">
        <v>36</v>
      </c>
      <c r="AB308" t="s">
        <v>37</v>
      </c>
      <c r="AC308" s="2">
        <v>29</v>
      </c>
    </row>
    <row r="309" spans="1:29" customFormat="1" x14ac:dyDescent="0.35">
      <c r="A309" s="11">
        <v>309</v>
      </c>
      <c r="B309" s="20" t="s">
        <v>1295</v>
      </c>
      <c r="C309" s="3">
        <v>2.2901034584169999E+18</v>
      </c>
      <c r="D309" s="1">
        <v>43070</v>
      </c>
      <c r="E309" t="s">
        <v>898</v>
      </c>
      <c r="F309" s="8">
        <f t="shared" si="20"/>
        <v>0</v>
      </c>
      <c r="G309" s="8">
        <f t="shared" si="21"/>
        <v>0</v>
      </c>
      <c r="H309" s="8">
        <f t="shared" si="22"/>
        <v>0</v>
      </c>
      <c r="I309" s="8">
        <f t="shared" si="23"/>
        <v>1</v>
      </c>
      <c r="J309" s="9">
        <f t="shared" si="24"/>
        <v>1</v>
      </c>
      <c r="K309" t="s">
        <v>896</v>
      </c>
      <c r="L309" t="s">
        <v>897</v>
      </c>
      <c r="M309" s="30">
        <v>674400</v>
      </c>
      <c r="N309" s="28" t="s">
        <v>26</v>
      </c>
      <c r="O309">
        <v>674400</v>
      </c>
      <c r="P309" s="28" t="s">
        <v>184</v>
      </c>
      <c r="Q309" s="4" t="s">
        <v>893</v>
      </c>
      <c r="R309" t="s">
        <v>894</v>
      </c>
      <c r="S309" t="s">
        <v>716</v>
      </c>
      <c r="T309" t="s">
        <v>826</v>
      </c>
      <c r="U309" t="s">
        <v>718</v>
      </c>
      <c r="V309" t="s">
        <v>820</v>
      </c>
      <c r="W309" s="2">
        <v>1</v>
      </c>
      <c r="X309" s="33">
        <v>674400</v>
      </c>
      <c r="Y309" t="s">
        <v>34</v>
      </c>
      <c r="Z309" t="s">
        <v>256</v>
      </c>
      <c r="AA309" t="s">
        <v>36</v>
      </c>
      <c r="AB309" t="s">
        <v>37</v>
      </c>
      <c r="AC309" s="2">
        <v>29</v>
      </c>
    </row>
    <row r="310" spans="1:29" customFormat="1" x14ac:dyDescent="0.35">
      <c r="A310" s="11">
        <v>310</v>
      </c>
      <c r="B310" s="20" t="s">
        <v>1295</v>
      </c>
      <c r="C310" s="3">
        <v>2.2901034584169999E+18</v>
      </c>
      <c r="D310" s="1">
        <v>42942</v>
      </c>
      <c r="E310" t="s">
        <v>899</v>
      </c>
      <c r="F310" s="8">
        <f t="shared" si="20"/>
        <v>0</v>
      </c>
      <c r="G310" s="8">
        <f t="shared" si="21"/>
        <v>0</v>
      </c>
      <c r="H310" s="8">
        <f t="shared" si="22"/>
        <v>1</v>
      </c>
      <c r="I310" s="8">
        <f t="shared" si="23"/>
        <v>1</v>
      </c>
      <c r="J310" s="9">
        <f t="shared" si="24"/>
        <v>2</v>
      </c>
      <c r="K310" t="s">
        <v>45</v>
      </c>
      <c r="L310" t="s">
        <v>46</v>
      </c>
      <c r="M310" s="30">
        <v>137190</v>
      </c>
      <c r="N310" s="28" t="s">
        <v>264</v>
      </c>
      <c r="O310">
        <v>137190</v>
      </c>
      <c r="P310" s="28" t="s">
        <v>184</v>
      </c>
      <c r="Q310" s="4" t="s">
        <v>893</v>
      </c>
      <c r="R310" t="s">
        <v>894</v>
      </c>
      <c r="S310" t="s">
        <v>716</v>
      </c>
      <c r="T310" t="s">
        <v>826</v>
      </c>
      <c r="U310" t="s">
        <v>718</v>
      </c>
      <c r="V310" t="s">
        <v>820</v>
      </c>
      <c r="W310" s="2">
        <v>1</v>
      </c>
      <c r="X310" s="33">
        <v>137190</v>
      </c>
      <c r="Y310" t="s">
        <v>34</v>
      </c>
      <c r="Z310" t="s">
        <v>256</v>
      </c>
      <c r="AA310" t="s">
        <v>36</v>
      </c>
      <c r="AB310" t="s">
        <v>37</v>
      </c>
      <c r="AC310" s="2">
        <v>29</v>
      </c>
    </row>
    <row r="311" spans="1:29" customFormat="1" x14ac:dyDescent="0.35">
      <c r="A311" s="11">
        <v>311</v>
      </c>
      <c r="B311" s="20" t="s">
        <v>1295</v>
      </c>
      <c r="C311" s="3">
        <v>2.2901034584179999E+18</v>
      </c>
      <c r="D311" s="1">
        <v>43410</v>
      </c>
      <c r="E311" t="s">
        <v>900</v>
      </c>
      <c r="F311" s="8">
        <f t="shared" si="20"/>
        <v>0</v>
      </c>
      <c r="G311" s="8">
        <f t="shared" si="21"/>
        <v>0</v>
      </c>
      <c r="H311" s="8">
        <f t="shared" si="22"/>
        <v>0</v>
      </c>
      <c r="I311" s="8">
        <f t="shared" si="23"/>
        <v>1</v>
      </c>
      <c r="J311" s="9">
        <f t="shared" si="24"/>
        <v>1</v>
      </c>
      <c r="K311" t="s">
        <v>896</v>
      </c>
      <c r="L311" t="s">
        <v>897</v>
      </c>
      <c r="M311" s="30">
        <v>832560</v>
      </c>
      <c r="N311" s="28" t="s">
        <v>26</v>
      </c>
      <c r="O311">
        <v>832560</v>
      </c>
      <c r="P311" s="28" t="s">
        <v>27</v>
      </c>
      <c r="Q311" s="4" t="s">
        <v>893</v>
      </c>
      <c r="R311" t="s">
        <v>894</v>
      </c>
      <c r="S311" t="s">
        <v>716</v>
      </c>
      <c r="T311" t="s">
        <v>717</v>
      </c>
      <c r="U311" t="s">
        <v>718</v>
      </c>
      <c r="V311" t="s">
        <v>820</v>
      </c>
      <c r="W311" s="2">
        <v>1</v>
      </c>
      <c r="X311" s="33">
        <v>832560</v>
      </c>
      <c r="Y311" t="s">
        <v>34</v>
      </c>
      <c r="Z311" t="s">
        <v>256</v>
      </c>
      <c r="AA311" t="s">
        <v>36</v>
      </c>
      <c r="AB311" t="s">
        <v>37</v>
      </c>
      <c r="AC311" s="2">
        <v>29</v>
      </c>
    </row>
    <row r="312" spans="1:29" customFormat="1" x14ac:dyDescent="0.35">
      <c r="A312" s="11">
        <v>312</v>
      </c>
      <c r="B312" s="20" t="s">
        <v>1295</v>
      </c>
      <c r="C312" s="3">
        <v>2.2901070335150001E+18</v>
      </c>
      <c r="D312" s="1">
        <v>42082</v>
      </c>
      <c r="E312" t="s">
        <v>901</v>
      </c>
      <c r="F312" s="8">
        <f t="shared" si="20"/>
        <v>0</v>
      </c>
      <c r="G312" s="8">
        <f t="shared" si="21"/>
        <v>0</v>
      </c>
      <c r="H312" s="8">
        <f t="shared" si="22"/>
        <v>0</v>
      </c>
      <c r="I312" s="8">
        <f t="shared" si="23"/>
        <v>1</v>
      </c>
      <c r="J312" s="9">
        <f t="shared" si="24"/>
        <v>1</v>
      </c>
      <c r="K312" s="20" t="s">
        <v>456</v>
      </c>
      <c r="L312" t="s">
        <v>457</v>
      </c>
      <c r="M312" s="30">
        <v>32900</v>
      </c>
      <c r="N312" s="28" t="s">
        <v>266</v>
      </c>
      <c r="O312">
        <v>296100</v>
      </c>
      <c r="P312" s="28" t="s">
        <v>335</v>
      </c>
      <c r="Q312" s="4" t="s">
        <v>902</v>
      </c>
      <c r="R312" t="s">
        <v>903</v>
      </c>
      <c r="S312" t="s">
        <v>716</v>
      </c>
      <c r="T312" t="s">
        <v>717</v>
      </c>
      <c r="U312" t="s">
        <v>718</v>
      </c>
      <c r="V312" t="s">
        <v>719</v>
      </c>
      <c r="W312" s="2">
        <v>1</v>
      </c>
      <c r="X312" s="33">
        <v>296100</v>
      </c>
      <c r="Y312" t="s">
        <v>34</v>
      </c>
      <c r="Z312" t="s">
        <v>256</v>
      </c>
      <c r="AA312" t="s">
        <v>36</v>
      </c>
      <c r="AB312" t="s">
        <v>37</v>
      </c>
      <c r="AC312" s="2">
        <v>29</v>
      </c>
    </row>
    <row r="313" spans="1:29" customFormat="1" x14ac:dyDescent="0.35">
      <c r="A313" s="11">
        <v>313</v>
      </c>
      <c r="B313" s="20" t="s">
        <v>1295</v>
      </c>
      <c r="C313" s="3">
        <v>2.2901070335150001E+18</v>
      </c>
      <c r="D313" s="1">
        <v>42307</v>
      </c>
      <c r="E313" t="s">
        <v>904</v>
      </c>
      <c r="F313" s="8">
        <f t="shared" si="20"/>
        <v>0</v>
      </c>
      <c r="G313" s="8">
        <f t="shared" si="21"/>
        <v>0</v>
      </c>
      <c r="H313" s="8">
        <f t="shared" si="22"/>
        <v>0</v>
      </c>
      <c r="I313" s="8">
        <f t="shared" si="23"/>
        <v>1</v>
      </c>
      <c r="J313" s="9">
        <f t="shared" si="24"/>
        <v>1</v>
      </c>
      <c r="K313" t="s">
        <v>743</v>
      </c>
      <c r="L313" t="s">
        <v>804</v>
      </c>
      <c r="M313" s="30">
        <v>204200</v>
      </c>
      <c r="N313" s="28" t="s">
        <v>264</v>
      </c>
      <c r="O313">
        <v>204200</v>
      </c>
      <c r="P313" s="28" t="s">
        <v>184</v>
      </c>
      <c r="Q313" s="4" t="s">
        <v>905</v>
      </c>
      <c r="R313" t="s">
        <v>903</v>
      </c>
      <c r="S313" t="s">
        <v>716</v>
      </c>
      <c r="T313" t="s">
        <v>717</v>
      </c>
      <c r="U313" t="s">
        <v>718</v>
      </c>
      <c r="V313" t="s">
        <v>820</v>
      </c>
      <c r="W313" s="2">
        <v>1</v>
      </c>
      <c r="X313" s="33">
        <v>204200</v>
      </c>
      <c r="Y313" t="s">
        <v>34</v>
      </c>
      <c r="Z313" t="s">
        <v>256</v>
      </c>
      <c r="AA313" t="s">
        <v>36</v>
      </c>
      <c r="AB313" t="s">
        <v>37</v>
      </c>
      <c r="AC313" s="2">
        <v>29</v>
      </c>
    </row>
    <row r="314" spans="1:29" customFormat="1" x14ac:dyDescent="0.35">
      <c r="A314" s="11">
        <v>314</v>
      </c>
      <c r="B314" s="20" t="s">
        <v>1295</v>
      </c>
      <c r="C314" s="3">
        <v>2.290107033516E+18</v>
      </c>
      <c r="D314" s="1">
        <v>42426</v>
      </c>
      <c r="E314" t="s">
        <v>906</v>
      </c>
      <c r="F314" s="8">
        <f t="shared" si="20"/>
        <v>0</v>
      </c>
      <c r="G314" s="8">
        <f t="shared" si="21"/>
        <v>0</v>
      </c>
      <c r="H314" s="8">
        <f t="shared" si="22"/>
        <v>0</v>
      </c>
      <c r="I314" s="8">
        <f t="shared" si="23"/>
        <v>1</v>
      </c>
      <c r="J314" s="9">
        <f t="shared" si="24"/>
        <v>1</v>
      </c>
      <c r="K314" t="s">
        <v>907</v>
      </c>
      <c r="L314" t="s">
        <v>908</v>
      </c>
      <c r="M314" s="30">
        <v>36620</v>
      </c>
      <c r="N314" s="28" t="s">
        <v>266</v>
      </c>
      <c r="O314">
        <v>366200</v>
      </c>
      <c r="P314" s="28" t="s">
        <v>225</v>
      </c>
      <c r="Q314" s="4" t="s">
        <v>905</v>
      </c>
      <c r="R314" t="s">
        <v>903</v>
      </c>
      <c r="S314" t="s">
        <v>716</v>
      </c>
      <c r="T314" t="s">
        <v>717</v>
      </c>
      <c r="U314" t="s">
        <v>718</v>
      </c>
      <c r="V314" t="s">
        <v>820</v>
      </c>
      <c r="W314" s="2">
        <v>1</v>
      </c>
      <c r="X314" s="33">
        <v>366200</v>
      </c>
      <c r="Y314" t="s">
        <v>34</v>
      </c>
      <c r="Z314" t="s">
        <v>256</v>
      </c>
      <c r="AA314" t="s">
        <v>36</v>
      </c>
      <c r="AB314" t="s">
        <v>37</v>
      </c>
      <c r="AC314" s="2">
        <v>29</v>
      </c>
    </row>
    <row r="315" spans="1:29" customFormat="1" x14ac:dyDescent="0.35">
      <c r="A315" s="11">
        <v>315</v>
      </c>
      <c r="B315" s="20" t="s">
        <v>1295</v>
      </c>
      <c r="C315" s="3">
        <v>2.2901070335180001E+18</v>
      </c>
      <c r="D315" s="1">
        <v>43325</v>
      </c>
      <c r="E315" t="s">
        <v>909</v>
      </c>
      <c r="F315" s="8">
        <f t="shared" si="20"/>
        <v>0</v>
      </c>
      <c r="G315" s="8">
        <f t="shared" si="21"/>
        <v>0</v>
      </c>
      <c r="H315" s="8">
        <f t="shared" si="22"/>
        <v>1</v>
      </c>
      <c r="I315" s="8">
        <f t="shared" si="23"/>
        <v>1</v>
      </c>
      <c r="J315" s="9">
        <f t="shared" si="24"/>
        <v>2</v>
      </c>
      <c r="K315" t="s">
        <v>45</v>
      </c>
      <c r="L315" t="s">
        <v>46</v>
      </c>
      <c r="M315" s="30">
        <v>320500</v>
      </c>
      <c r="N315" s="28" t="s">
        <v>910</v>
      </c>
      <c r="O315">
        <v>320500</v>
      </c>
      <c r="P315" s="28" t="s">
        <v>184</v>
      </c>
      <c r="Q315" s="4" t="s">
        <v>905</v>
      </c>
      <c r="R315" t="s">
        <v>903</v>
      </c>
      <c r="S315" t="s">
        <v>716</v>
      </c>
      <c r="T315" t="s">
        <v>826</v>
      </c>
      <c r="U315" t="s">
        <v>718</v>
      </c>
      <c r="V315" t="s">
        <v>820</v>
      </c>
      <c r="W315" s="2">
        <v>1</v>
      </c>
      <c r="X315" s="33">
        <v>320500</v>
      </c>
      <c r="Y315" t="s">
        <v>34</v>
      </c>
      <c r="Z315" t="s">
        <v>256</v>
      </c>
      <c r="AA315" t="s">
        <v>36</v>
      </c>
      <c r="AB315" t="s">
        <v>37</v>
      </c>
      <c r="AC315" s="2">
        <v>29</v>
      </c>
    </row>
    <row r="316" spans="1:29" customFormat="1" x14ac:dyDescent="0.35">
      <c r="A316" s="11">
        <v>316</v>
      </c>
      <c r="B316" s="20" t="s">
        <v>1295</v>
      </c>
      <c r="C316" s="3">
        <v>2.2901070335180001E+18</v>
      </c>
      <c r="D316" s="1">
        <v>43374</v>
      </c>
      <c r="E316" t="s">
        <v>911</v>
      </c>
      <c r="F316" s="8">
        <f t="shared" si="20"/>
        <v>0</v>
      </c>
      <c r="G316" s="8">
        <f t="shared" si="21"/>
        <v>0</v>
      </c>
      <c r="H316" s="8">
        <f t="shared" si="22"/>
        <v>1</v>
      </c>
      <c r="I316" s="8">
        <f t="shared" si="23"/>
        <v>1</v>
      </c>
      <c r="J316" s="9">
        <f t="shared" si="24"/>
        <v>2</v>
      </c>
      <c r="K316" t="s">
        <v>45</v>
      </c>
      <c r="L316" t="s">
        <v>46</v>
      </c>
      <c r="M316" s="30">
        <v>134500</v>
      </c>
      <c r="N316" s="28" t="s">
        <v>26</v>
      </c>
      <c r="O316">
        <v>134500</v>
      </c>
      <c r="P316" s="28" t="s">
        <v>27</v>
      </c>
      <c r="Q316" s="4" t="s">
        <v>905</v>
      </c>
      <c r="R316" t="s">
        <v>903</v>
      </c>
      <c r="S316" t="s">
        <v>716</v>
      </c>
      <c r="T316" t="s">
        <v>717</v>
      </c>
      <c r="U316" t="s">
        <v>718</v>
      </c>
      <c r="V316" t="s">
        <v>820</v>
      </c>
      <c r="W316" s="2">
        <v>1</v>
      </c>
      <c r="X316" s="33">
        <v>134500</v>
      </c>
      <c r="Y316" t="s">
        <v>34</v>
      </c>
      <c r="Z316" t="s">
        <v>256</v>
      </c>
      <c r="AA316" t="s">
        <v>36</v>
      </c>
      <c r="AB316" t="s">
        <v>37</v>
      </c>
      <c r="AC316" s="2">
        <v>29</v>
      </c>
    </row>
    <row r="317" spans="1:29" customFormat="1" x14ac:dyDescent="0.35">
      <c r="A317" s="11">
        <v>317</v>
      </c>
      <c r="B317" s="20" t="s">
        <v>1295</v>
      </c>
      <c r="C317" s="3">
        <v>2.2901099060179999E+18</v>
      </c>
      <c r="D317" s="1">
        <v>43389</v>
      </c>
      <c r="E317" t="s">
        <v>912</v>
      </c>
      <c r="F317" s="8">
        <f t="shared" si="20"/>
        <v>0</v>
      </c>
      <c r="G317" s="8">
        <f t="shared" si="21"/>
        <v>0</v>
      </c>
      <c r="H317" s="8">
        <f t="shared" si="22"/>
        <v>1</v>
      </c>
      <c r="I317" s="8">
        <f t="shared" si="23"/>
        <v>1</v>
      </c>
      <c r="J317" s="9">
        <f t="shared" si="24"/>
        <v>2</v>
      </c>
      <c r="K317" t="s">
        <v>45</v>
      </c>
      <c r="L317" t="s">
        <v>46</v>
      </c>
      <c r="M317" s="30">
        <v>5000000</v>
      </c>
      <c r="N317" s="28" t="s">
        <v>26</v>
      </c>
      <c r="O317">
        <v>5000000</v>
      </c>
      <c r="P317" s="28" t="s">
        <v>27</v>
      </c>
      <c r="Q317" s="4" t="s">
        <v>913</v>
      </c>
      <c r="R317" t="s">
        <v>914</v>
      </c>
      <c r="S317" t="s">
        <v>716</v>
      </c>
      <c r="T317" t="s">
        <v>717</v>
      </c>
      <c r="U317" t="s">
        <v>718</v>
      </c>
      <c r="V317" t="s">
        <v>820</v>
      </c>
      <c r="W317" s="2">
        <v>1</v>
      </c>
      <c r="X317" s="33">
        <v>5000000</v>
      </c>
      <c r="Y317" t="s">
        <v>34</v>
      </c>
      <c r="Z317" t="s">
        <v>256</v>
      </c>
      <c r="AA317" t="s">
        <v>36</v>
      </c>
      <c r="AB317" t="s">
        <v>37</v>
      </c>
      <c r="AC317" s="2">
        <v>29</v>
      </c>
    </row>
    <row r="318" spans="1:29" customFormat="1" x14ac:dyDescent="0.35">
      <c r="A318" s="11">
        <v>318</v>
      </c>
      <c r="B318" s="20" t="s">
        <v>1295</v>
      </c>
      <c r="C318" s="3">
        <v>2.2901099060179999E+18</v>
      </c>
      <c r="D318" s="1">
        <v>43444</v>
      </c>
      <c r="E318" t="s">
        <v>915</v>
      </c>
      <c r="F318" s="8">
        <f t="shared" si="20"/>
        <v>0</v>
      </c>
      <c r="G318" s="8">
        <f t="shared" si="21"/>
        <v>0</v>
      </c>
      <c r="H318" s="8">
        <f t="shared" si="22"/>
        <v>1</v>
      </c>
      <c r="I318" s="8">
        <f t="shared" si="23"/>
        <v>1</v>
      </c>
      <c r="J318" s="9">
        <f t="shared" si="24"/>
        <v>2</v>
      </c>
      <c r="K318" t="s">
        <v>45</v>
      </c>
      <c r="L318" t="s">
        <v>46</v>
      </c>
      <c r="M318" s="30">
        <v>1000000</v>
      </c>
      <c r="N318" s="28" t="s">
        <v>26</v>
      </c>
      <c r="O318">
        <v>1000000</v>
      </c>
      <c r="P318" s="28" t="s">
        <v>27</v>
      </c>
      <c r="Q318" s="4" t="s">
        <v>913</v>
      </c>
      <c r="R318" t="s">
        <v>914</v>
      </c>
      <c r="S318" t="s">
        <v>716</v>
      </c>
      <c r="T318" t="s">
        <v>717</v>
      </c>
      <c r="U318" t="s">
        <v>718</v>
      </c>
      <c r="V318" t="s">
        <v>820</v>
      </c>
      <c r="W318" s="2">
        <v>1</v>
      </c>
      <c r="X318" s="33">
        <v>1000000</v>
      </c>
      <c r="Y318" t="s">
        <v>34</v>
      </c>
      <c r="Z318" t="s">
        <v>256</v>
      </c>
      <c r="AA318" t="s">
        <v>36</v>
      </c>
      <c r="AB318" t="s">
        <v>37</v>
      </c>
      <c r="AC318" s="2">
        <v>29</v>
      </c>
    </row>
    <row r="319" spans="1:29" customFormat="1" x14ac:dyDescent="0.35">
      <c r="A319" s="11">
        <v>319</v>
      </c>
      <c r="B319" s="20" t="s">
        <v>1295</v>
      </c>
      <c r="C319" s="3">
        <v>2.2901099060190001E+18</v>
      </c>
      <c r="D319" s="1">
        <v>43718</v>
      </c>
      <c r="E319" t="s">
        <v>916</v>
      </c>
      <c r="F319" s="8">
        <f t="shared" si="20"/>
        <v>0</v>
      </c>
      <c r="G319" s="8">
        <f t="shared" si="21"/>
        <v>0</v>
      </c>
      <c r="H319" s="8">
        <f t="shared" si="22"/>
        <v>1</v>
      </c>
      <c r="I319" s="8">
        <f t="shared" si="23"/>
        <v>1</v>
      </c>
      <c r="J319" s="9">
        <f t="shared" si="24"/>
        <v>2</v>
      </c>
      <c r="K319" t="s">
        <v>45</v>
      </c>
      <c r="L319" t="s">
        <v>46</v>
      </c>
      <c r="M319" s="30">
        <v>1550000</v>
      </c>
      <c r="N319" s="28" t="s">
        <v>26</v>
      </c>
      <c r="O319">
        <v>1550000</v>
      </c>
      <c r="P319" s="28" t="s">
        <v>27</v>
      </c>
      <c r="Q319" s="4" t="s">
        <v>913</v>
      </c>
      <c r="R319" t="s">
        <v>914</v>
      </c>
      <c r="S319" t="s">
        <v>716</v>
      </c>
      <c r="T319" t="s">
        <v>826</v>
      </c>
      <c r="U319" t="s">
        <v>718</v>
      </c>
      <c r="V319" t="s">
        <v>820</v>
      </c>
      <c r="W319" s="2">
        <v>1</v>
      </c>
      <c r="X319" s="33">
        <v>1550000</v>
      </c>
      <c r="Y319" t="s">
        <v>34</v>
      </c>
      <c r="Z319" t="s">
        <v>256</v>
      </c>
      <c r="AA319" t="s">
        <v>36</v>
      </c>
      <c r="AB319" t="s">
        <v>37</v>
      </c>
      <c r="AC319" s="2">
        <v>29</v>
      </c>
    </row>
    <row r="320" spans="1:29" customFormat="1" x14ac:dyDescent="0.35">
      <c r="A320" s="11">
        <v>320</v>
      </c>
      <c r="B320" s="20" t="s">
        <v>1295</v>
      </c>
      <c r="C320" s="3">
        <v>2.2901099060190001E+18</v>
      </c>
      <c r="D320" s="1">
        <v>43759</v>
      </c>
      <c r="E320" t="s">
        <v>917</v>
      </c>
      <c r="F320" s="8">
        <f t="shared" si="20"/>
        <v>0</v>
      </c>
      <c r="G320" s="8">
        <f t="shared" si="21"/>
        <v>0</v>
      </c>
      <c r="H320" s="8">
        <f t="shared" si="22"/>
        <v>1</v>
      </c>
      <c r="I320" s="8">
        <f t="shared" si="23"/>
        <v>1</v>
      </c>
      <c r="J320" s="9">
        <f t="shared" si="24"/>
        <v>2</v>
      </c>
      <c r="K320" t="s">
        <v>45</v>
      </c>
      <c r="L320" t="s">
        <v>46</v>
      </c>
      <c r="M320" s="30">
        <v>250000</v>
      </c>
      <c r="N320" s="28" t="s">
        <v>26</v>
      </c>
      <c r="O320">
        <v>250000</v>
      </c>
      <c r="P320" s="28" t="s">
        <v>27</v>
      </c>
      <c r="Q320" s="4" t="s">
        <v>913</v>
      </c>
      <c r="R320" t="s">
        <v>914</v>
      </c>
      <c r="S320" t="s">
        <v>716</v>
      </c>
      <c r="T320" t="s">
        <v>826</v>
      </c>
      <c r="U320" t="s">
        <v>718</v>
      </c>
      <c r="V320" t="s">
        <v>820</v>
      </c>
      <c r="W320" s="2">
        <v>1</v>
      </c>
      <c r="X320" s="33">
        <v>250000</v>
      </c>
      <c r="Y320" t="s">
        <v>34</v>
      </c>
      <c r="Z320" t="s">
        <v>256</v>
      </c>
      <c r="AA320" t="s">
        <v>36</v>
      </c>
      <c r="AB320" t="s">
        <v>37</v>
      </c>
      <c r="AC320" s="2">
        <v>29</v>
      </c>
    </row>
    <row r="321" spans="1:29" customFormat="1" x14ac:dyDescent="0.35">
      <c r="A321" s="11">
        <v>321</v>
      </c>
      <c r="B321" s="20" t="s">
        <v>1295</v>
      </c>
      <c r="C321" s="3">
        <v>2.290201398916E+18</v>
      </c>
      <c r="D321" s="1">
        <v>42682</v>
      </c>
      <c r="E321" t="s">
        <v>918</v>
      </c>
      <c r="F321" s="8">
        <f t="shared" si="20"/>
        <v>0</v>
      </c>
      <c r="G321" s="8">
        <f t="shared" si="21"/>
        <v>0</v>
      </c>
      <c r="H321" s="8">
        <f t="shared" si="22"/>
        <v>0</v>
      </c>
      <c r="I321" s="8">
        <f t="shared" si="23"/>
        <v>1</v>
      </c>
      <c r="J321" s="9">
        <f t="shared" si="24"/>
        <v>1</v>
      </c>
      <c r="K321" t="s">
        <v>82</v>
      </c>
      <c r="L321" t="s">
        <v>76</v>
      </c>
      <c r="M321" s="30">
        <v>462600</v>
      </c>
      <c r="N321" s="28" t="s">
        <v>724</v>
      </c>
      <c r="O321">
        <v>462600</v>
      </c>
      <c r="P321" s="28" t="s">
        <v>184</v>
      </c>
      <c r="Q321" s="4" t="s">
        <v>919</v>
      </c>
      <c r="R321" t="s">
        <v>726</v>
      </c>
      <c r="S321" t="s">
        <v>727</v>
      </c>
      <c r="T321" t="s">
        <v>717</v>
      </c>
      <c r="U321" t="s">
        <v>718</v>
      </c>
      <c r="V321" t="s">
        <v>820</v>
      </c>
      <c r="W321" s="2">
        <v>1</v>
      </c>
      <c r="X321" s="33">
        <v>462600</v>
      </c>
      <c r="Y321" t="s">
        <v>34</v>
      </c>
      <c r="Z321" t="s">
        <v>256</v>
      </c>
      <c r="AA321" t="s">
        <v>36</v>
      </c>
      <c r="AB321" t="s">
        <v>37</v>
      </c>
      <c r="AC321" s="2">
        <v>29</v>
      </c>
    </row>
    <row r="322" spans="1:29" customFormat="1" x14ac:dyDescent="0.35">
      <c r="A322" s="11">
        <v>322</v>
      </c>
      <c r="B322" s="20" t="s">
        <v>1295</v>
      </c>
      <c r="C322" s="3">
        <v>2.2902013989169999E+18</v>
      </c>
      <c r="D322" s="1">
        <v>43059</v>
      </c>
      <c r="E322" t="s">
        <v>920</v>
      </c>
      <c r="F322" s="8">
        <f t="shared" si="20"/>
        <v>0</v>
      </c>
      <c r="G322" s="8">
        <f t="shared" ref="G322:G385" si="25">IF(OR(ISNUMBER(SEARCH("проектиро",E322)), ISNUMBER(SEARCH("разработка",E322)),  ISNUMBER(SEARCH("приобрет",E322)),  ISNUMBER(SEARCH("установк",E322)), ISNUMBER(SEARCH("постав",E322)),  (ISNUMBER(SEARCH("создани",E322)))),1,0)</f>
        <v>0</v>
      </c>
      <c r="H322" s="8">
        <f t="shared" ref="H322:H385" si="26">IF(OR(ISNUMBER(SEARCH("развит",E322)), ISNUMBER(SEARCH("модифика",E322)), ISNUMBER(SEARCH("интегра",E322)),  ISNUMBER(SEARCH("внедрен",E322)), ISNUMBER(SEARCH("расшир",E322)), ISNUMBER(SEARCH("адаптац",E322)),ISNUMBER(SEARCH("настрой",E322)), ISNUMBER(SEARCH("подключ",E322)),   (ISNUMBER(SEARCH("модерниз",E322)))),1,0)</f>
        <v>0</v>
      </c>
      <c r="I322" s="8">
        <f t="shared" ref="I322:I385" si="27">IF(OR(ISNUMBER(SEARCH("сопрово",E322)), ISNUMBER(SEARCH("поддержк",E322)), ISNUMBER(SEARCH("эксплуат",E322)), ISNUMBER(SEARCH("обслужи",E322)), ISNUMBER(SEARCH("подготов",E322)), (ISNUMBER(SEARCH("обуче",E322)))),1,0)</f>
        <v>1</v>
      </c>
      <c r="J322" s="9">
        <f t="shared" ref="J322:J385" si="28">SUM(G322:I322)</f>
        <v>1</v>
      </c>
      <c r="K322" t="s">
        <v>82</v>
      </c>
      <c r="L322" t="s">
        <v>76</v>
      </c>
      <c r="M322" s="30">
        <v>32500</v>
      </c>
      <c r="N322" s="28" t="s">
        <v>26</v>
      </c>
      <c r="O322">
        <v>390000</v>
      </c>
      <c r="P322" s="28" t="s">
        <v>258</v>
      </c>
      <c r="Q322" s="4" t="s">
        <v>919</v>
      </c>
      <c r="R322" t="s">
        <v>726</v>
      </c>
      <c r="S322" t="s">
        <v>727</v>
      </c>
      <c r="T322" t="s">
        <v>717</v>
      </c>
      <c r="U322" t="s">
        <v>718</v>
      </c>
      <c r="V322" t="s">
        <v>820</v>
      </c>
      <c r="W322" s="2">
        <v>1</v>
      </c>
      <c r="X322" s="33">
        <v>390000</v>
      </c>
      <c r="Y322" t="s">
        <v>34</v>
      </c>
      <c r="Z322" t="s">
        <v>256</v>
      </c>
      <c r="AA322" t="s">
        <v>36</v>
      </c>
      <c r="AB322" t="s">
        <v>37</v>
      </c>
      <c r="AC322" s="2">
        <v>29</v>
      </c>
    </row>
    <row r="323" spans="1:29" customFormat="1" x14ac:dyDescent="0.35">
      <c r="A323" s="11">
        <v>323</v>
      </c>
      <c r="B323" s="20" t="s">
        <v>1295</v>
      </c>
      <c r="C323" s="3">
        <v>2.2902013989180001E+18</v>
      </c>
      <c r="D323" s="1">
        <v>43325</v>
      </c>
      <c r="E323" t="s">
        <v>909</v>
      </c>
      <c r="F323" s="8">
        <f t="shared" ref="F323:F386" si="29">IF(OR(ISNUMBER(SEARCH("фонд",Q323)), ISNUMBER(SEARCH("ФОМС",Q323))), 1,0)</f>
        <v>0</v>
      </c>
      <c r="G323" s="8">
        <f t="shared" si="25"/>
        <v>0</v>
      </c>
      <c r="H323" s="8">
        <f t="shared" si="26"/>
        <v>1</v>
      </c>
      <c r="I323" s="8">
        <f t="shared" si="27"/>
        <v>1</v>
      </c>
      <c r="J323" s="9">
        <f t="shared" si="28"/>
        <v>2</v>
      </c>
      <c r="K323" t="s">
        <v>45</v>
      </c>
      <c r="L323" t="s">
        <v>46</v>
      </c>
      <c r="M323" s="30">
        <v>320500</v>
      </c>
      <c r="N323" s="28" t="s">
        <v>910</v>
      </c>
      <c r="O323">
        <v>320500</v>
      </c>
      <c r="P323" s="28" t="s">
        <v>184</v>
      </c>
      <c r="Q323" s="4" t="s">
        <v>919</v>
      </c>
      <c r="R323" t="s">
        <v>726</v>
      </c>
      <c r="S323" t="s">
        <v>727</v>
      </c>
      <c r="T323" t="s">
        <v>826</v>
      </c>
      <c r="U323" t="s">
        <v>718</v>
      </c>
      <c r="V323" t="s">
        <v>820</v>
      </c>
      <c r="W323" s="2">
        <v>1</v>
      </c>
      <c r="X323" s="33">
        <v>320500</v>
      </c>
      <c r="Y323" t="s">
        <v>34</v>
      </c>
      <c r="Z323" t="s">
        <v>256</v>
      </c>
      <c r="AA323" t="s">
        <v>36</v>
      </c>
      <c r="AB323" t="s">
        <v>37</v>
      </c>
      <c r="AC323" s="2">
        <v>29</v>
      </c>
    </row>
    <row r="324" spans="1:29" customFormat="1" x14ac:dyDescent="0.35">
      <c r="A324" s="11">
        <v>324</v>
      </c>
      <c r="B324" s="20" t="s">
        <v>1295</v>
      </c>
      <c r="C324" s="3">
        <v>2.2902013989180001E+18</v>
      </c>
      <c r="D324" s="1">
        <v>43402</v>
      </c>
      <c r="E324" t="s">
        <v>909</v>
      </c>
      <c r="F324" s="8">
        <f t="shared" si="29"/>
        <v>0</v>
      </c>
      <c r="G324" s="8">
        <f t="shared" si="25"/>
        <v>0</v>
      </c>
      <c r="H324" s="8">
        <f t="shared" si="26"/>
        <v>1</v>
      </c>
      <c r="I324" s="8">
        <f t="shared" si="27"/>
        <v>1</v>
      </c>
      <c r="J324" s="9">
        <f t="shared" si="28"/>
        <v>2</v>
      </c>
      <c r="K324" t="s">
        <v>45</v>
      </c>
      <c r="L324" t="s">
        <v>46</v>
      </c>
      <c r="M324" s="30">
        <v>134500</v>
      </c>
      <c r="N324" s="28" t="s">
        <v>26</v>
      </c>
      <c r="O324">
        <v>134500</v>
      </c>
      <c r="P324" s="28" t="s">
        <v>27</v>
      </c>
      <c r="Q324" s="4" t="s">
        <v>919</v>
      </c>
      <c r="R324" t="s">
        <v>726</v>
      </c>
      <c r="S324" t="s">
        <v>727</v>
      </c>
      <c r="T324" t="s">
        <v>826</v>
      </c>
      <c r="U324" t="s">
        <v>718</v>
      </c>
      <c r="V324" t="s">
        <v>820</v>
      </c>
      <c r="W324" s="2">
        <v>1</v>
      </c>
      <c r="X324" s="33">
        <v>134500</v>
      </c>
      <c r="Y324" t="s">
        <v>34</v>
      </c>
      <c r="Z324" t="s">
        <v>256</v>
      </c>
      <c r="AA324" t="s">
        <v>36</v>
      </c>
      <c r="AB324" t="s">
        <v>37</v>
      </c>
      <c r="AC324" s="2">
        <v>29</v>
      </c>
    </row>
    <row r="325" spans="1:29" customFormat="1" x14ac:dyDescent="0.35">
      <c r="A325" s="11">
        <v>325</v>
      </c>
      <c r="B325" s="20" t="s">
        <v>1295</v>
      </c>
      <c r="C325" s="3">
        <v>2.2904007469150001E+18</v>
      </c>
      <c r="D325" s="1">
        <v>42150</v>
      </c>
      <c r="E325" t="s">
        <v>921</v>
      </c>
      <c r="F325" s="8">
        <f t="shared" si="29"/>
        <v>0</v>
      </c>
      <c r="G325" s="8">
        <f t="shared" si="25"/>
        <v>0</v>
      </c>
      <c r="H325" s="8">
        <f t="shared" si="26"/>
        <v>1</v>
      </c>
      <c r="I325" s="8">
        <f t="shared" si="27"/>
        <v>1</v>
      </c>
      <c r="J325" s="9">
        <f t="shared" si="28"/>
        <v>2</v>
      </c>
      <c r="K325" t="s">
        <v>475</v>
      </c>
      <c r="L325" t="s">
        <v>476</v>
      </c>
      <c r="M325" s="30">
        <v>365165</v>
      </c>
      <c r="N325" s="28" t="s">
        <v>264</v>
      </c>
      <c r="O325">
        <v>365165</v>
      </c>
      <c r="P325" s="28" t="s">
        <v>184</v>
      </c>
      <c r="Q325" s="4" t="s">
        <v>922</v>
      </c>
      <c r="R325" t="s">
        <v>923</v>
      </c>
      <c r="S325" t="s">
        <v>924</v>
      </c>
      <c r="T325" t="s">
        <v>717</v>
      </c>
      <c r="U325" t="s">
        <v>718</v>
      </c>
      <c r="V325" t="s">
        <v>820</v>
      </c>
      <c r="W325" s="2">
        <v>1</v>
      </c>
      <c r="X325" s="33">
        <v>365165</v>
      </c>
      <c r="Y325" t="s">
        <v>34</v>
      </c>
      <c r="Z325" t="s">
        <v>256</v>
      </c>
      <c r="AA325" t="s">
        <v>36</v>
      </c>
      <c r="AB325" t="s">
        <v>37</v>
      </c>
      <c r="AC325" s="2">
        <v>29</v>
      </c>
    </row>
    <row r="326" spans="1:29" customFormat="1" x14ac:dyDescent="0.35">
      <c r="A326" s="11">
        <v>326</v>
      </c>
      <c r="B326" s="20" t="s">
        <v>1295</v>
      </c>
      <c r="C326" s="3">
        <v>2.2904007469169999E+18</v>
      </c>
      <c r="D326" s="1">
        <v>42812</v>
      </c>
      <c r="E326" t="s">
        <v>925</v>
      </c>
      <c r="F326" s="8">
        <f t="shared" si="29"/>
        <v>0</v>
      </c>
      <c r="G326" s="8">
        <f t="shared" si="25"/>
        <v>0</v>
      </c>
      <c r="H326" s="8">
        <f t="shared" si="26"/>
        <v>0</v>
      </c>
      <c r="I326" s="8">
        <f t="shared" si="27"/>
        <v>1</v>
      </c>
      <c r="J326" s="9">
        <f t="shared" si="28"/>
        <v>1</v>
      </c>
      <c r="K326" t="s">
        <v>82</v>
      </c>
      <c r="L326" t="s">
        <v>76</v>
      </c>
      <c r="M326" s="30">
        <v>3225</v>
      </c>
      <c r="N326" s="28" t="s">
        <v>266</v>
      </c>
      <c r="O326">
        <v>32250</v>
      </c>
      <c r="P326" s="28" t="s">
        <v>225</v>
      </c>
      <c r="Q326" s="4" t="s">
        <v>922</v>
      </c>
      <c r="R326" t="s">
        <v>923</v>
      </c>
      <c r="S326" t="s">
        <v>924</v>
      </c>
      <c r="T326" t="s">
        <v>826</v>
      </c>
      <c r="U326" t="s">
        <v>718</v>
      </c>
      <c r="V326" t="s">
        <v>820</v>
      </c>
      <c r="W326" s="2">
        <v>1</v>
      </c>
      <c r="X326" s="33">
        <v>32250</v>
      </c>
      <c r="Y326" t="s">
        <v>34</v>
      </c>
      <c r="Z326" t="s">
        <v>256</v>
      </c>
      <c r="AA326" t="s">
        <v>36</v>
      </c>
      <c r="AB326" t="s">
        <v>37</v>
      </c>
      <c r="AC326" s="2">
        <v>29</v>
      </c>
    </row>
    <row r="327" spans="1:29" customFormat="1" x14ac:dyDescent="0.35">
      <c r="A327" s="11">
        <v>327</v>
      </c>
      <c r="B327" s="20" t="s">
        <v>1295</v>
      </c>
      <c r="C327" s="3">
        <v>2.2904007469180001E+18</v>
      </c>
      <c r="D327" s="1">
        <v>43207</v>
      </c>
      <c r="E327" t="s">
        <v>926</v>
      </c>
      <c r="F327" s="8">
        <f t="shared" si="29"/>
        <v>0</v>
      </c>
      <c r="G327" s="8">
        <f t="shared" si="25"/>
        <v>0</v>
      </c>
      <c r="H327" s="8">
        <f t="shared" si="26"/>
        <v>0</v>
      </c>
      <c r="I327" s="8">
        <f t="shared" si="27"/>
        <v>1</v>
      </c>
      <c r="J327" s="9">
        <f t="shared" si="28"/>
        <v>1</v>
      </c>
      <c r="K327" t="s">
        <v>82</v>
      </c>
      <c r="L327" t="s">
        <v>76</v>
      </c>
      <c r="M327" s="30">
        <v>3000</v>
      </c>
      <c r="N327" s="28" t="s">
        <v>130</v>
      </c>
      <c r="O327">
        <v>36000</v>
      </c>
      <c r="P327" s="28" t="s">
        <v>258</v>
      </c>
      <c r="Q327" s="4" t="s">
        <v>922</v>
      </c>
      <c r="R327" t="s">
        <v>923</v>
      </c>
      <c r="S327" t="s">
        <v>924</v>
      </c>
      <c r="T327" t="s">
        <v>717</v>
      </c>
      <c r="U327" t="s">
        <v>718</v>
      </c>
      <c r="V327" t="s">
        <v>820</v>
      </c>
      <c r="W327" s="2">
        <v>1</v>
      </c>
      <c r="X327" s="33">
        <v>36000</v>
      </c>
      <c r="Y327" t="s">
        <v>34</v>
      </c>
      <c r="Z327" t="s">
        <v>256</v>
      </c>
      <c r="AA327" t="s">
        <v>36</v>
      </c>
      <c r="AB327" t="s">
        <v>37</v>
      </c>
      <c r="AC327" s="2">
        <v>29</v>
      </c>
    </row>
    <row r="328" spans="1:29" customFormat="1" x14ac:dyDescent="0.35">
      <c r="A328" s="11">
        <v>328</v>
      </c>
      <c r="B328" s="20" t="s">
        <v>1295</v>
      </c>
      <c r="C328" s="3">
        <v>2.2904007469180001E+18</v>
      </c>
      <c r="D328" s="1">
        <v>43325</v>
      </c>
      <c r="E328" t="s">
        <v>909</v>
      </c>
      <c r="F328" s="8">
        <f t="shared" si="29"/>
        <v>0</v>
      </c>
      <c r="G328" s="8">
        <f t="shared" si="25"/>
        <v>0</v>
      </c>
      <c r="H328" s="8">
        <f t="shared" si="26"/>
        <v>1</v>
      </c>
      <c r="I328" s="8">
        <f t="shared" si="27"/>
        <v>1</v>
      </c>
      <c r="J328" s="9">
        <f t="shared" si="28"/>
        <v>2</v>
      </c>
      <c r="K328" t="s">
        <v>45</v>
      </c>
      <c r="L328" t="s">
        <v>46</v>
      </c>
      <c r="M328" s="30">
        <v>320500</v>
      </c>
      <c r="N328" s="28" t="s">
        <v>910</v>
      </c>
      <c r="O328">
        <v>320500</v>
      </c>
      <c r="P328" s="28" t="s">
        <v>184</v>
      </c>
      <c r="Q328" s="4" t="s">
        <v>922</v>
      </c>
      <c r="R328" t="s">
        <v>923</v>
      </c>
      <c r="S328" t="s">
        <v>924</v>
      </c>
      <c r="T328" t="s">
        <v>826</v>
      </c>
      <c r="U328" t="s">
        <v>718</v>
      </c>
      <c r="V328" t="s">
        <v>820</v>
      </c>
      <c r="W328" s="2">
        <v>1</v>
      </c>
      <c r="X328" s="33">
        <v>320500</v>
      </c>
      <c r="Y328" t="s">
        <v>34</v>
      </c>
      <c r="Z328" t="s">
        <v>256</v>
      </c>
      <c r="AA328" t="s">
        <v>36</v>
      </c>
      <c r="AB328" t="s">
        <v>37</v>
      </c>
      <c r="AC328" s="2">
        <v>29</v>
      </c>
    </row>
    <row r="329" spans="1:29" customFormat="1" x14ac:dyDescent="0.35">
      <c r="A329" s="11">
        <v>329</v>
      </c>
      <c r="B329" s="20" t="s">
        <v>1295</v>
      </c>
      <c r="C329" s="3">
        <v>2.2904007469180001E+18</v>
      </c>
      <c r="D329" s="1">
        <v>43402</v>
      </c>
      <c r="E329" t="s">
        <v>927</v>
      </c>
      <c r="F329" s="8">
        <f t="shared" si="29"/>
        <v>0</v>
      </c>
      <c r="G329" s="8">
        <f t="shared" si="25"/>
        <v>0</v>
      </c>
      <c r="H329" s="8">
        <f t="shared" si="26"/>
        <v>1</v>
      </c>
      <c r="I329" s="8">
        <f t="shared" si="27"/>
        <v>1</v>
      </c>
      <c r="J329" s="9">
        <f t="shared" si="28"/>
        <v>2</v>
      </c>
      <c r="K329" t="s">
        <v>45</v>
      </c>
      <c r="L329" t="s">
        <v>46</v>
      </c>
      <c r="M329" s="30">
        <v>134500</v>
      </c>
      <c r="N329" s="28" t="s">
        <v>26</v>
      </c>
      <c r="O329">
        <v>134500</v>
      </c>
      <c r="P329" s="28" t="s">
        <v>27</v>
      </c>
      <c r="Q329" s="4" t="s">
        <v>922</v>
      </c>
      <c r="R329" t="s">
        <v>923</v>
      </c>
      <c r="S329" t="s">
        <v>924</v>
      </c>
      <c r="T329" t="s">
        <v>717</v>
      </c>
      <c r="U329" t="s">
        <v>718</v>
      </c>
      <c r="V329" t="s">
        <v>820</v>
      </c>
      <c r="W329" s="2">
        <v>1</v>
      </c>
      <c r="X329" s="33">
        <v>134500</v>
      </c>
      <c r="Y329" t="s">
        <v>34</v>
      </c>
      <c r="Z329" t="s">
        <v>256</v>
      </c>
      <c r="AA329" t="s">
        <v>36</v>
      </c>
      <c r="AB329" t="s">
        <v>37</v>
      </c>
      <c r="AC329" s="2">
        <v>29</v>
      </c>
    </row>
    <row r="330" spans="1:29" customFormat="1" x14ac:dyDescent="0.35">
      <c r="A330" s="11">
        <v>330</v>
      </c>
      <c r="B330" s="20" t="s">
        <v>1295</v>
      </c>
      <c r="C330" s="3">
        <v>2.2904007469190001E+18</v>
      </c>
      <c r="D330" s="1">
        <v>43550</v>
      </c>
      <c r="E330" t="s">
        <v>928</v>
      </c>
      <c r="F330" s="8">
        <f t="shared" si="29"/>
        <v>0</v>
      </c>
      <c r="G330" s="8">
        <f t="shared" si="25"/>
        <v>0</v>
      </c>
      <c r="H330" s="8">
        <f t="shared" si="26"/>
        <v>0</v>
      </c>
      <c r="I330" s="8">
        <f t="shared" si="27"/>
        <v>1</v>
      </c>
      <c r="J330" s="9">
        <f t="shared" si="28"/>
        <v>1</v>
      </c>
      <c r="K330" t="s">
        <v>82</v>
      </c>
      <c r="L330" t="s">
        <v>76</v>
      </c>
      <c r="M330" s="30">
        <v>3800</v>
      </c>
      <c r="N330" s="28" t="s">
        <v>130</v>
      </c>
      <c r="O330">
        <v>34200</v>
      </c>
      <c r="P330" s="28" t="s">
        <v>827</v>
      </c>
      <c r="Q330" s="4" t="s">
        <v>922</v>
      </c>
      <c r="R330" t="s">
        <v>923</v>
      </c>
      <c r="S330" t="s">
        <v>924</v>
      </c>
      <c r="T330" t="s">
        <v>826</v>
      </c>
      <c r="U330" t="s">
        <v>718</v>
      </c>
      <c r="V330" t="s">
        <v>820</v>
      </c>
      <c r="W330" s="2">
        <v>1</v>
      </c>
      <c r="X330" s="33">
        <v>34200</v>
      </c>
      <c r="Y330" t="s">
        <v>34</v>
      </c>
      <c r="Z330" t="s">
        <v>256</v>
      </c>
      <c r="AA330" t="s">
        <v>36</v>
      </c>
      <c r="AB330" t="s">
        <v>37</v>
      </c>
      <c r="AC330" s="2">
        <v>29</v>
      </c>
    </row>
    <row r="331" spans="1:29" customFormat="1" x14ac:dyDescent="0.35">
      <c r="A331" s="11">
        <v>331</v>
      </c>
      <c r="B331" s="20" t="s">
        <v>1295</v>
      </c>
      <c r="C331" s="3">
        <v>2.2906007633150001E+18</v>
      </c>
      <c r="D331" s="1">
        <v>42017</v>
      </c>
      <c r="E331" t="s">
        <v>929</v>
      </c>
      <c r="F331" s="8">
        <f t="shared" si="29"/>
        <v>0</v>
      </c>
      <c r="G331" s="8">
        <f t="shared" si="25"/>
        <v>0</v>
      </c>
      <c r="H331" s="8">
        <f t="shared" si="26"/>
        <v>0</v>
      </c>
      <c r="I331" s="8">
        <f t="shared" si="27"/>
        <v>1</v>
      </c>
      <c r="J331" s="9">
        <f t="shared" si="28"/>
        <v>1</v>
      </c>
      <c r="K331" s="20" t="s">
        <v>456</v>
      </c>
      <c r="L331" t="s">
        <v>457</v>
      </c>
      <c r="M331" s="30">
        <v>394511.04</v>
      </c>
      <c r="N331" s="28" t="s">
        <v>409</v>
      </c>
      <c r="O331">
        <v>394511.04</v>
      </c>
      <c r="P331" s="28" t="s">
        <v>184</v>
      </c>
      <c r="Q331" s="4" t="s">
        <v>738</v>
      </c>
      <c r="R331" t="s">
        <v>739</v>
      </c>
      <c r="S331" t="s">
        <v>740</v>
      </c>
      <c r="T331" t="s">
        <v>717</v>
      </c>
      <c r="U331" t="s">
        <v>718</v>
      </c>
      <c r="V331" t="s">
        <v>719</v>
      </c>
      <c r="W331" s="2">
        <v>1</v>
      </c>
      <c r="X331" s="33">
        <v>394511.04</v>
      </c>
      <c r="Y331" t="s">
        <v>34</v>
      </c>
      <c r="Z331" t="s">
        <v>256</v>
      </c>
      <c r="AA331" t="s">
        <v>36</v>
      </c>
      <c r="AB331" t="s">
        <v>37</v>
      </c>
      <c r="AC331" s="2">
        <v>29</v>
      </c>
    </row>
    <row r="332" spans="1:29" customFormat="1" x14ac:dyDescent="0.35">
      <c r="A332" s="11">
        <v>332</v>
      </c>
      <c r="B332" s="20" t="s">
        <v>1295</v>
      </c>
      <c r="C332" s="3">
        <v>2.2906007633150001E+18</v>
      </c>
      <c r="D332" s="1">
        <v>42345</v>
      </c>
      <c r="E332" t="s">
        <v>930</v>
      </c>
      <c r="F332" s="8">
        <f t="shared" si="29"/>
        <v>0</v>
      </c>
      <c r="G332" s="8">
        <f t="shared" si="25"/>
        <v>0</v>
      </c>
      <c r="H332" s="8">
        <f t="shared" si="26"/>
        <v>0</v>
      </c>
      <c r="I332" s="8">
        <f t="shared" si="27"/>
        <v>1</v>
      </c>
      <c r="J332" s="9">
        <f t="shared" si="28"/>
        <v>1</v>
      </c>
      <c r="K332" t="s">
        <v>456</v>
      </c>
      <c r="L332" t="s">
        <v>457</v>
      </c>
      <c r="M332" s="30">
        <v>36620</v>
      </c>
      <c r="N332" s="28" t="s">
        <v>266</v>
      </c>
      <c r="O332">
        <v>439440</v>
      </c>
      <c r="P332" s="28" t="s">
        <v>258</v>
      </c>
      <c r="Q332" s="4" t="s">
        <v>931</v>
      </c>
      <c r="R332" t="s">
        <v>739</v>
      </c>
      <c r="S332" t="s">
        <v>740</v>
      </c>
      <c r="T332" t="s">
        <v>826</v>
      </c>
      <c r="U332" t="s">
        <v>718</v>
      </c>
      <c r="V332" t="s">
        <v>820</v>
      </c>
      <c r="W332" s="2">
        <v>1</v>
      </c>
      <c r="X332" s="33">
        <v>439440</v>
      </c>
      <c r="Y332" t="s">
        <v>34</v>
      </c>
      <c r="Z332" t="s">
        <v>256</v>
      </c>
      <c r="AA332" t="s">
        <v>36</v>
      </c>
      <c r="AB332" t="s">
        <v>37</v>
      </c>
      <c r="AC332" s="2">
        <v>29</v>
      </c>
    </row>
    <row r="333" spans="1:29" customFormat="1" x14ac:dyDescent="0.35">
      <c r="A333" s="11">
        <v>333</v>
      </c>
      <c r="B333" s="20" t="s">
        <v>1295</v>
      </c>
      <c r="C333" s="3">
        <v>2.2906007633150001E+18</v>
      </c>
      <c r="D333" s="1">
        <v>42191</v>
      </c>
      <c r="E333" t="s">
        <v>932</v>
      </c>
      <c r="F333" s="8">
        <f t="shared" si="29"/>
        <v>0</v>
      </c>
      <c r="G333" s="8">
        <f t="shared" si="25"/>
        <v>0</v>
      </c>
      <c r="H333" s="8">
        <f t="shared" si="26"/>
        <v>1</v>
      </c>
      <c r="I333" s="8">
        <f t="shared" si="27"/>
        <v>1</v>
      </c>
      <c r="J333" s="9">
        <f t="shared" si="28"/>
        <v>2</v>
      </c>
      <c r="K333" t="s">
        <v>453</v>
      </c>
      <c r="L333" t="s">
        <v>454</v>
      </c>
      <c r="M333" s="30">
        <v>339011.67</v>
      </c>
      <c r="N333" s="28" t="s">
        <v>409</v>
      </c>
      <c r="O333">
        <v>339011.67</v>
      </c>
      <c r="P333" s="28" t="s">
        <v>184</v>
      </c>
      <c r="Q333" s="4" t="s">
        <v>931</v>
      </c>
      <c r="R333" t="s">
        <v>739</v>
      </c>
      <c r="S333" t="s">
        <v>740</v>
      </c>
      <c r="T333" t="s">
        <v>717</v>
      </c>
      <c r="U333" t="s">
        <v>718</v>
      </c>
      <c r="V333" t="s">
        <v>820</v>
      </c>
      <c r="W333" s="2">
        <v>1</v>
      </c>
      <c r="X333" s="33">
        <v>339011.67</v>
      </c>
      <c r="Y333" t="s">
        <v>34</v>
      </c>
      <c r="Z333" t="s">
        <v>256</v>
      </c>
      <c r="AA333" t="s">
        <v>36</v>
      </c>
      <c r="AB333" t="s">
        <v>37</v>
      </c>
      <c r="AC333" s="2">
        <v>29</v>
      </c>
    </row>
    <row r="334" spans="1:29" customFormat="1" x14ac:dyDescent="0.35">
      <c r="A334" s="11">
        <v>334</v>
      </c>
      <c r="B334" s="20" t="s">
        <v>1295</v>
      </c>
      <c r="C334" s="3">
        <v>2.290600763316E+18</v>
      </c>
      <c r="D334" s="1">
        <v>42730</v>
      </c>
      <c r="E334" t="s">
        <v>933</v>
      </c>
      <c r="F334" s="8">
        <f t="shared" si="29"/>
        <v>0</v>
      </c>
      <c r="G334" s="8">
        <f t="shared" si="25"/>
        <v>0</v>
      </c>
      <c r="H334" s="8">
        <f t="shared" si="26"/>
        <v>0</v>
      </c>
      <c r="I334" s="8">
        <f t="shared" si="27"/>
        <v>1</v>
      </c>
      <c r="J334" s="9">
        <f t="shared" si="28"/>
        <v>1</v>
      </c>
      <c r="K334" t="s">
        <v>53</v>
      </c>
      <c r="L334" t="s">
        <v>52</v>
      </c>
      <c r="M334" s="30">
        <v>468000</v>
      </c>
      <c r="N334" s="28" t="s">
        <v>409</v>
      </c>
      <c r="O334">
        <v>468000</v>
      </c>
      <c r="P334" s="28" t="s">
        <v>184</v>
      </c>
      <c r="Q334" s="4" t="s">
        <v>931</v>
      </c>
      <c r="R334" t="s">
        <v>739</v>
      </c>
      <c r="S334" t="s">
        <v>740</v>
      </c>
      <c r="T334" t="s">
        <v>717</v>
      </c>
      <c r="U334" t="s">
        <v>718</v>
      </c>
      <c r="V334" t="s">
        <v>820</v>
      </c>
      <c r="W334" s="2">
        <v>1</v>
      </c>
      <c r="X334" s="33">
        <v>468000</v>
      </c>
      <c r="Y334" t="s">
        <v>34</v>
      </c>
      <c r="Z334" t="s">
        <v>256</v>
      </c>
      <c r="AA334" t="s">
        <v>36</v>
      </c>
      <c r="AB334" t="s">
        <v>37</v>
      </c>
      <c r="AC334" s="2">
        <v>29</v>
      </c>
    </row>
    <row r="335" spans="1:29" customFormat="1" x14ac:dyDescent="0.35">
      <c r="A335" s="11">
        <v>335</v>
      </c>
      <c r="B335" s="20" t="s">
        <v>1295</v>
      </c>
      <c r="C335" s="3">
        <v>2.2906007633180001E+18</v>
      </c>
      <c r="D335" s="1">
        <v>43098</v>
      </c>
      <c r="E335" t="s">
        <v>52</v>
      </c>
      <c r="F335" s="8">
        <f t="shared" si="29"/>
        <v>0</v>
      </c>
      <c r="G335" s="8">
        <f t="shared" si="25"/>
        <v>0</v>
      </c>
      <c r="H335" s="8">
        <f t="shared" si="26"/>
        <v>0</v>
      </c>
      <c r="I335" s="8">
        <f t="shared" si="27"/>
        <v>1</v>
      </c>
      <c r="J335" s="9">
        <f t="shared" si="28"/>
        <v>1</v>
      </c>
      <c r="K335" t="s">
        <v>53</v>
      </c>
      <c r="L335" t="s">
        <v>52</v>
      </c>
      <c r="M335" s="30">
        <v>450000</v>
      </c>
      <c r="N335" s="28" t="s">
        <v>26</v>
      </c>
      <c r="O335">
        <v>450000</v>
      </c>
      <c r="P335" s="28" t="s">
        <v>184</v>
      </c>
      <c r="Q335" s="4" t="s">
        <v>931</v>
      </c>
      <c r="R335" t="s">
        <v>739</v>
      </c>
      <c r="S335" t="s">
        <v>740</v>
      </c>
      <c r="T335" t="s">
        <v>741</v>
      </c>
      <c r="U335" t="s">
        <v>718</v>
      </c>
      <c r="V335" t="s">
        <v>719</v>
      </c>
      <c r="W335" s="2">
        <v>1</v>
      </c>
      <c r="X335" s="33">
        <v>450000</v>
      </c>
      <c r="Y335" t="s">
        <v>34</v>
      </c>
      <c r="Z335" t="s">
        <v>256</v>
      </c>
      <c r="AA335" t="s">
        <v>36</v>
      </c>
      <c r="AB335" t="s">
        <v>37</v>
      </c>
      <c r="AC335" s="2">
        <v>29</v>
      </c>
    </row>
    <row r="336" spans="1:29" customFormat="1" x14ac:dyDescent="0.35">
      <c r="A336" s="11">
        <v>336</v>
      </c>
      <c r="B336" s="20" t="s">
        <v>1295</v>
      </c>
      <c r="C336" s="3">
        <v>2.2906007633180001E+18</v>
      </c>
      <c r="D336" s="1">
        <v>43424</v>
      </c>
      <c r="E336" t="s">
        <v>909</v>
      </c>
      <c r="F336" s="8">
        <f t="shared" si="29"/>
        <v>0</v>
      </c>
      <c r="G336" s="8">
        <f t="shared" si="25"/>
        <v>0</v>
      </c>
      <c r="H336" s="8">
        <f t="shared" si="26"/>
        <v>1</v>
      </c>
      <c r="I336" s="8">
        <f t="shared" si="27"/>
        <v>1</v>
      </c>
      <c r="J336" s="9">
        <f t="shared" si="28"/>
        <v>2</v>
      </c>
      <c r="K336" t="s">
        <v>45</v>
      </c>
      <c r="L336" t="s">
        <v>46</v>
      </c>
      <c r="M336" s="30">
        <v>292000</v>
      </c>
      <c r="N336" s="28" t="s">
        <v>26</v>
      </c>
      <c r="O336">
        <v>292000</v>
      </c>
      <c r="P336" s="28" t="s">
        <v>27</v>
      </c>
      <c r="Q336" s="4" t="s">
        <v>931</v>
      </c>
      <c r="R336" t="s">
        <v>739</v>
      </c>
      <c r="S336" t="s">
        <v>740</v>
      </c>
      <c r="T336" t="s">
        <v>826</v>
      </c>
      <c r="U336" t="s">
        <v>718</v>
      </c>
      <c r="V336" t="s">
        <v>820</v>
      </c>
      <c r="W336" s="2">
        <v>1</v>
      </c>
      <c r="X336" s="33">
        <v>292000</v>
      </c>
      <c r="Y336" t="s">
        <v>34</v>
      </c>
      <c r="Z336" t="s">
        <v>256</v>
      </c>
      <c r="AA336" t="s">
        <v>36</v>
      </c>
      <c r="AB336" t="s">
        <v>37</v>
      </c>
      <c r="AC336" s="2">
        <v>29</v>
      </c>
    </row>
    <row r="337" spans="1:29" customFormat="1" x14ac:dyDescent="0.35">
      <c r="A337" s="11">
        <v>337</v>
      </c>
      <c r="B337" s="20" t="s">
        <v>1295</v>
      </c>
      <c r="C337" s="3">
        <v>2.290700242016E+18</v>
      </c>
      <c r="D337" s="1">
        <v>42640</v>
      </c>
      <c r="E337" t="s">
        <v>934</v>
      </c>
      <c r="F337" s="8">
        <f t="shared" si="29"/>
        <v>0</v>
      </c>
      <c r="G337" s="8">
        <f t="shared" si="25"/>
        <v>0</v>
      </c>
      <c r="H337" s="8">
        <f t="shared" si="26"/>
        <v>0</v>
      </c>
      <c r="I337" s="8">
        <f t="shared" si="27"/>
        <v>1</v>
      </c>
      <c r="J337" s="9">
        <f t="shared" si="28"/>
        <v>1</v>
      </c>
      <c r="K337" t="s">
        <v>896</v>
      </c>
      <c r="L337" t="s">
        <v>897</v>
      </c>
      <c r="M337" s="30">
        <v>485400</v>
      </c>
      <c r="N337" s="28" t="s">
        <v>264</v>
      </c>
      <c r="O337">
        <v>485400</v>
      </c>
      <c r="P337" s="28" t="s">
        <v>184</v>
      </c>
      <c r="Q337" s="4" t="s">
        <v>935</v>
      </c>
      <c r="R337" t="s">
        <v>770</v>
      </c>
      <c r="S337" t="s">
        <v>771</v>
      </c>
      <c r="T337" t="s">
        <v>717</v>
      </c>
      <c r="U337" t="s">
        <v>718</v>
      </c>
      <c r="V337" t="s">
        <v>820</v>
      </c>
      <c r="W337" s="2">
        <v>1</v>
      </c>
      <c r="X337" s="33">
        <v>485400</v>
      </c>
      <c r="Y337" t="s">
        <v>34</v>
      </c>
      <c r="Z337" t="s">
        <v>256</v>
      </c>
      <c r="AA337" t="s">
        <v>36</v>
      </c>
      <c r="AB337" t="s">
        <v>37</v>
      </c>
      <c r="AC337" s="2">
        <v>29</v>
      </c>
    </row>
    <row r="338" spans="1:29" customFormat="1" x14ac:dyDescent="0.35">
      <c r="A338" s="11">
        <v>338</v>
      </c>
      <c r="B338" s="20" t="s">
        <v>1295</v>
      </c>
      <c r="C338" s="3">
        <v>2.2907002420179999E+18</v>
      </c>
      <c r="D338" s="1">
        <v>43445</v>
      </c>
      <c r="E338" t="s">
        <v>936</v>
      </c>
      <c r="F338" s="8">
        <f t="shared" si="29"/>
        <v>0</v>
      </c>
      <c r="G338" s="8">
        <f t="shared" si="25"/>
        <v>0</v>
      </c>
      <c r="H338" s="8">
        <f t="shared" si="26"/>
        <v>0</v>
      </c>
      <c r="I338" s="8">
        <f t="shared" si="27"/>
        <v>1</v>
      </c>
      <c r="J338" s="9">
        <f t="shared" si="28"/>
        <v>1</v>
      </c>
      <c r="K338" t="s">
        <v>896</v>
      </c>
      <c r="L338" t="s">
        <v>897</v>
      </c>
      <c r="M338" s="30">
        <v>492720</v>
      </c>
      <c r="N338" s="28" t="s">
        <v>26</v>
      </c>
      <c r="O338">
        <v>492720</v>
      </c>
      <c r="P338" s="28" t="s">
        <v>27</v>
      </c>
      <c r="Q338" s="4" t="s">
        <v>935</v>
      </c>
      <c r="R338" t="s">
        <v>770</v>
      </c>
      <c r="S338" t="s">
        <v>771</v>
      </c>
      <c r="T338" t="s">
        <v>717</v>
      </c>
      <c r="U338" t="s">
        <v>718</v>
      </c>
      <c r="V338" t="s">
        <v>820</v>
      </c>
      <c r="W338" s="2">
        <v>1</v>
      </c>
      <c r="X338" s="33">
        <v>492720</v>
      </c>
      <c r="Y338" t="s">
        <v>34</v>
      </c>
      <c r="Z338" t="s">
        <v>256</v>
      </c>
      <c r="AA338" t="s">
        <v>36</v>
      </c>
      <c r="AB338" t="s">
        <v>37</v>
      </c>
      <c r="AC338" s="2">
        <v>29</v>
      </c>
    </row>
    <row r="339" spans="1:29" customFormat="1" x14ac:dyDescent="0.35">
      <c r="A339" s="11">
        <v>339</v>
      </c>
      <c r="B339" s="20" t="s">
        <v>1295</v>
      </c>
      <c r="C339" s="3">
        <v>2.2907002420179999E+18</v>
      </c>
      <c r="D339" s="1">
        <v>43381</v>
      </c>
      <c r="E339" t="s">
        <v>937</v>
      </c>
      <c r="F339" s="8">
        <f t="shared" si="29"/>
        <v>0</v>
      </c>
      <c r="G339" s="8">
        <f t="shared" si="25"/>
        <v>0</v>
      </c>
      <c r="H339" s="8">
        <f t="shared" si="26"/>
        <v>1</v>
      </c>
      <c r="I339" s="8">
        <f t="shared" si="27"/>
        <v>1</v>
      </c>
      <c r="J339" s="9">
        <f t="shared" si="28"/>
        <v>2</v>
      </c>
      <c r="K339" t="s">
        <v>142</v>
      </c>
      <c r="L339" t="s">
        <v>143</v>
      </c>
      <c r="M339" s="30">
        <v>73000</v>
      </c>
      <c r="N339" s="28" t="s">
        <v>26</v>
      </c>
      <c r="O339">
        <v>438000</v>
      </c>
      <c r="P339" s="28" t="s">
        <v>747</v>
      </c>
      <c r="Q339" s="4" t="s">
        <v>935</v>
      </c>
      <c r="R339" t="s">
        <v>770</v>
      </c>
      <c r="S339" t="s">
        <v>771</v>
      </c>
      <c r="T339" t="s">
        <v>826</v>
      </c>
      <c r="U339" t="s">
        <v>718</v>
      </c>
      <c r="V339" t="s">
        <v>820</v>
      </c>
      <c r="W339" s="2">
        <v>1</v>
      </c>
      <c r="X339" s="33">
        <v>438000</v>
      </c>
      <c r="Y339" t="s">
        <v>34</v>
      </c>
      <c r="Z339" t="s">
        <v>256</v>
      </c>
      <c r="AA339" t="s">
        <v>36</v>
      </c>
      <c r="AB339" t="s">
        <v>37</v>
      </c>
      <c r="AC339" s="2">
        <v>29</v>
      </c>
    </row>
    <row r="340" spans="1:29" customFormat="1" x14ac:dyDescent="0.35">
      <c r="A340" s="11">
        <v>340</v>
      </c>
      <c r="B340" s="20" t="s">
        <v>1295</v>
      </c>
      <c r="C340" s="3">
        <v>2.2907002420179999E+18</v>
      </c>
      <c r="D340" s="1">
        <v>43381</v>
      </c>
      <c r="E340" t="s">
        <v>938</v>
      </c>
      <c r="F340" s="8">
        <f t="shared" si="29"/>
        <v>0</v>
      </c>
      <c r="G340" s="8">
        <f t="shared" si="25"/>
        <v>0</v>
      </c>
      <c r="H340" s="8">
        <f t="shared" si="26"/>
        <v>1</v>
      </c>
      <c r="I340" s="8">
        <f t="shared" si="27"/>
        <v>1</v>
      </c>
      <c r="J340" s="9">
        <f t="shared" si="28"/>
        <v>2</v>
      </c>
      <c r="K340" t="s">
        <v>142</v>
      </c>
      <c r="L340" t="s">
        <v>143</v>
      </c>
      <c r="M340" s="30">
        <v>134500</v>
      </c>
      <c r="N340" s="28" t="s">
        <v>26</v>
      </c>
      <c r="O340">
        <v>134500</v>
      </c>
      <c r="P340" s="28" t="s">
        <v>27</v>
      </c>
      <c r="Q340" s="4" t="s">
        <v>935</v>
      </c>
      <c r="R340" t="s">
        <v>770</v>
      </c>
      <c r="S340" t="s">
        <v>771</v>
      </c>
      <c r="T340" t="s">
        <v>826</v>
      </c>
      <c r="U340" t="s">
        <v>718</v>
      </c>
      <c r="V340" t="s">
        <v>820</v>
      </c>
      <c r="W340" s="2">
        <v>1</v>
      </c>
      <c r="X340" s="33">
        <v>134500</v>
      </c>
      <c r="Y340" t="s">
        <v>34</v>
      </c>
      <c r="Z340" t="s">
        <v>256</v>
      </c>
      <c r="AA340" t="s">
        <v>36</v>
      </c>
      <c r="AB340" t="s">
        <v>37</v>
      </c>
      <c r="AC340" s="2">
        <v>29</v>
      </c>
    </row>
    <row r="341" spans="1:29" customFormat="1" x14ac:dyDescent="0.35">
      <c r="A341" s="11">
        <v>341</v>
      </c>
      <c r="B341" s="20" t="s">
        <v>1295</v>
      </c>
      <c r="C341" s="3">
        <v>2.2907002420190001E+18</v>
      </c>
      <c r="D341" s="1">
        <v>43641</v>
      </c>
      <c r="E341" t="s">
        <v>939</v>
      </c>
      <c r="F341" s="8">
        <f t="shared" si="29"/>
        <v>0</v>
      </c>
      <c r="G341" s="8">
        <f t="shared" si="25"/>
        <v>0</v>
      </c>
      <c r="H341" s="8">
        <f t="shared" si="26"/>
        <v>1</v>
      </c>
      <c r="I341" s="8">
        <f t="shared" si="27"/>
        <v>1</v>
      </c>
      <c r="J341" s="9">
        <f t="shared" si="28"/>
        <v>2</v>
      </c>
      <c r="K341" t="s">
        <v>45</v>
      </c>
      <c r="L341" t="s">
        <v>46</v>
      </c>
      <c r="M341" s="30">
        <v>54800</v>
      </c>
      <c r="N341" s="28" t="s">
        <v>26</v>
      </c>
      <c r="O341">
        <v>54800</v>
      </c>
      <c r="P341" s="28" t="s">
        <v>27</v>
      </c>
      <c r="Q341" s="4" t="s">
        <v>935</v>
      </c>
      <c r="R341" t="s">
        <v>770</v>
      </c>
      <c r="S341" t="s">
        <v>771</v>
      </c>
      <c r="T341" t="s">
        <v>826</v>
      </c>
      <c r="U341" t="s">
        <v>718</v>
      </c>
      <c r="V341" t="s">
        <v>820</v>
      </c>
      <c r="W341" s="2">
        <v>1</v>
      </c>
      <c r="X341" s="33">
        <v>54800</v>
      </c>
      <c r="Y341" t="s">
        <v>34</v>
      </c>
      <c r="Z341" t="s">
        <v>256</v>
      </c>
      <c r="AA341" t="s">
        <v>36</v>
      </c>
      <c r="AB341" t="s">
        <v>37</v>
      </c>
      <c r="AC341" s="2">
        <v>29</v>
      </c>
    </row>
    <row r="342" spans="1:29" customFormat="1" x14ac:dyDescent="0.35">
      <c r="A342" s="11">
        <v>342</v>
      </c>
      <c r="B342" s="20" t="s">
        <v>1295</v>
      </c>
      <c r="C342" s="3">
        <v>2.2908000680150001E+18</v>
      </c>
      <c r="D342" s="1">
        <v>42366</v>
      </c>
      <c r="E342" t="s">
        <v>940</v>
      </c>
      <c r="F342" s="8">
        <f t="shared" si="29"/>
        <v>0</v>
      </c>
      <c r="G342" s="8">
        <f t="shared" si="25"/>
        <v>0</v>
      </c>
      <c r="H342" s="8">
        <f t="shared" si="26"/>
        <v>0</v>
      </c>
      <c r="I342" s="8">
        <f t="shared" si="27"/>
        <v>1</v>
      </c>
      <c r="J342" s="9">
        <f t="shared" si="28"/>
        <v>1</v>
      </c>
      <c r="K342" t="s">
        <v>456</v>
      </c>
      <c r="L342" t="s">
        <v>457</v>
      </c>
      <c r="M342" s="30">
        <v>439440</v>
      </c>
      <c r="N342" s="28" t="s">
        <v>264</v>
      </c>
      <c r="O342">
        <v>439440</v>
      </c>
      <c r="P342" s="28" t="s">
        <v>184</v>
      </c>
      <c r="Q342" s="4" t="s">
        <v>941</v>
      </c>
      <c r="R342" t="s">
        <v>942</v>
      </c>
      <c r="S342" t="s">
        <v>943</v>
      </c>
      <c r="T342" t="s">
        <v>717</v>
      </c>
      <c r="U342" t="s">
        <v>718</v>
      </c>
      <c r="V342" t="s">
        <v>820</v>
      </c>
      <c r="W342" s="2">
        <v>1</v>
      </c>
      <c r="X342" s="33">
        <v>439440</v>
      </c>
      <c r="Y342" t="s">
        <v>34</v>
      </c>
      <c r="Z342" t="s">
        <v>256</v>
      </c>
      <c r="AA342" t="s">
        <v>36</v>
      </c>
      <c r="AB342" t="s">
        <v>37</v>
      </c>
      <c r="AC342" s="2">
        <v>29</v>
      </c>
    </row>
    <row r="343" spans="1:29" customFormat="1" x14ac:dyDescent="0.35">
      <c r="A343" s="11">
        <v>343</v>
      </c>
      <c r="B343" s="20" t="s">
        <v>1295</v>
      </c>
      <c r="C343" s="3">
        <v>2.290800068016E+18</v>
      </c>
      <c r="D343" s="1">
        <v>42730</v>
      </c>
      <c r="E343" t="s">
        <v>944</v>
      </c>
      <c r="F343" s="8">
        <f t="shared" si="29"/>
        <v>0</v>
      </c>
      <c r="G343" s="8">
        <f t="shared" si="25"/>
        <v>0</v>
      </c>
      <c r="H343" s="8">
        <f t="shared" si="26"/>
        <v>0</v>
      </c>
      <c r="I343" s="8">
        <f t="shared" si="27"/>
        <v>1</v>
      </c>
      <c r="J343" s="9">
        <f t="shared" si="28"/>
        <v>1</v>
      </c>
      <c r="K343" t="s">
        <v>82</v>
      </c>
      <c r="L343" t="s">
        <v>76</v>
      </c>
      <c r="M343" s="30">
        <v>39000</v>
      </c>
      <c r="N343" s="28" t="s">
        <v>329</v>
      </c>
      <c r="O343">
        <v>468000</v>
      </c>
      <c r="P343" s="28" t="s">
        <v>258</v>
      </c>
      <c r="Q343" s="4" t="s">
        <v>945</v>
      </c>
      <c r="R343" t="s">
        <v>942</v>
      </c>
      <c r="S343" t="s">
        <v>943</v>
      </c>
      <c r="T343" t="s">
        <v>717</v>
      </c>
      <c r="U343" t="s">
        <v>718</v>
      </c>
      <c r="V343" t="s">
        <v>820</v>
      </c>
      <c r="W343" s="2">
        <v>1</v>
      </c>
      <c r="X343" s="33">
        <v>468000</v>
      </c>
      <c r="Y343" t="s">
        <v>34</v>
      </c>
      <c r="Z343" t="s">
        <v>256</v>
      </c>
      <c r="AA343" t="s">
        <v>36</v>
      </c>
      <c r="AB343" t="s">
        <v>37</v>
      </c>
      <c r="AC343" s="2">
        <v>29</v>
      </c>
    </row>
    <row r="344" spans="1:29" customFormat="1" x14ac:dyDescent="0.35">
      <c r="A344" s="11">
        <v>344</v>
      </c>
      <c r="B344" s="20" t="s">
        <v>1295</v>
      </c>
      <c r="C344" s="3">
        <v>2.2908000680169999E+18</v>
      </c>
      <c r="D344" s="1">
        <v>43046</v>
      </c>
      <c r="E344" t="s">
        <v>946</v>
      </c>
      <c r="F344" s="8">
        <f t="shared" si="29"/>
        <v>0</v>
      </c>
      <c r="G344" s="8">
        <f t="shared" si="25"/>
        <v>0</v>
      </c>
      <c r="H344" s="8">
        <f t="shared" si="26"/>
        <v>0</v>
      </c>
      <c r="I344" s="8">
        <f t="shared" si="27"/>
        <v>1</v>
      </c>
      <c r="J344" s="9">
        <f t="shared" si="28"/>
        <v>1</v>
      </c>
      <c r="K344" t="s">
        <v>82</v>
      </c>
      <c r="L344" t="s">
        <v>76</v>
      </c>
      <c r="M344" s="30">
        <v>32500</v>
      </c>
      <c r="N344" s="28" t="s">
        <v>266</v>
      </c>
      <c r="O344">
        <v>390000</v>
      </c>
      <c r="P344" s="28" t="s">
        <v>258</v>
      </c>
      <c r="Q344" s="4" t="s">
        <v>945</v>
      </c>
      <c r="R344" t="s">
        <v>942</v>
      </c>
      <c r="S344" t="s">
        <v>943</v>
      </c>
      <c r="T344" t="s">
        <v>826</v>
      </c>
      <c r="U344" t="s">
        <v>718</v>
      </c>
      <c r="V344" t="s">
        <v>820</v>
      </c>
      <c r="W344" s="2">
        <v>1</v>
      </c>
      <c r="X344" s="33">
        <v>390000</v>
      </c>
      <c r="Y344" t="s">
        <v>34</v>
      </c>
      <c r="Z344" t="s">
        <v>256</v>
      </c>
      <c r="AA344" t="s">
        <v>36</v>
      </c>
      <c r="AB344" t="s">
        <v>37</v>
      </c>
      <c r="AC344" s="2">
        <v>29</v>
      </c>
    </row>
    <row r="345" spans="1:29" customFormat="1" x14ac:dyDescent="0.35">
      <c r="A345" s="11">
        <v>345</v>
      </c>
      <c r="B345" s="20" t="s">
        <v>1295</v>
      </c>
      <c r="C345" s="3">
        <v>2.2908000680179999E+18</v>
      </c>
      <c r="D345" s="1">
        <v>43325</v>
      </c>
      <c r="E345" t="s">
        <v>909</v>
      </c>
      <c r="F345" s="8">
        <f t="shared" si="29"/>
        <v>0</v>
      </c>
      <c r="G345" s="8">
        <f t="shared" si="25"/>
        <v>0</v>
      </c>
      <c r="H345" s="8">
        <f t="shared" si="26"/>
        <v>1</v>
      </c>
      <c r="I345" s="8">
        <f t="shared" si="27"/>
        <v>1</v>
      </c>
      <c r="J345" s="9">
        <f t="shared" si="28"/>
        <v>2</v>
      </c>
      <c r="K345" t="s">
        <v>45</v>
      </c>
      <c r="L345" t="s">
        <v>46</v>
      </c>
      <c r="M345" s="30">
        <v>320500</v>
      </c>
      <c r="N345" s="28" t="s">
        <v>910</v>
      </c>
      <c r="O345">
        <v>320500</v>
      </c>
      <c r="P345" s="28" t="s">
        <v>184</v>
      </c>
      <c r="Q345" s="4" t="s">
        <v>945</v>
      </c>
      <c r="R345" t="s">
        <v>942</v>
      </c>
      <c r="S345" t="s">
        <v>943</v>
      </c>
      <c r="T345" t="s">
        <v>826</v>
      </c>
      <c r="U345" t="s">
        <v>718</v>
      </c>
      <c r="V345" t="s">
        <v>820</v>
      </c>
      <c r="W345" s="2">
        <v>1</v>
      </c>
      <c r="X345" s="33">
        <v>320500</v>
      </c>
      <c r="Y345" t="s">
        <v>34</v>
      </c>
      <c r="Z345" t="s">
        <v>256</v>
      </c>
      <c r="AA345" t="s">
        <v>36</v>
      </c>
      <c r="AB345" t="s">
        <v>37</v>
      </c>
      <c r="AC345" s="2">
        <v>29</v>
      </c>
    </row>
    <row r="346" spans="1:29" customFormat="1" x14ac:dyDescent="0.35">
      <c r="A346" s="11">
        <v>346</v>
      </c>
      <c r="B346" s="20" t="s">
        <v>1295</v>
      </c>
      <c r="C346" s="3">
        <v>2.2908000680179999E+18</v>
      </c>
      <c r="D346" s="1">
        <v>43410</v>
      </c>
      <c r="E346" t="s">
        <v>947</v>
      </c>
      <c r="F346" s="8">
        <f t="shared" si="29"/>
        <v>0</v>
      </c>
      <c r="G346" s="8">
        <f t="shared" si="25"/>
        <v>0</v>
      </c>
      <c r="H346" s="8">
        <f t="shared" si="26"/>
        <v>1</v>
      </c>
      <c r="I346" s="8">
        <f t="shared" si="27"/>
        <v>0</v>
      </c>
      <c r="J346" s="9">
        <f t="shared" si="28"/>
        <v>1</v>
      </c>
      <c r="K346" t="s">
        <v>45</v>
      </c>
      <c r="L346" t="s">
        <v>46</v>
      </c>
      <c r="M346" s="30">
        <v>134500</v>
      </c>
      <c r="N346" s="28" t="s">
        <v>26</v>
      </c>
      <c r="O346">
        <v>134500</v>
      </c>
      <c r="P346" s="28" t="s">
        <v>27</v>
      </c>
      <c r="Q346" s="4" t="s">
        <v>945</v>
      </c>
      <c r="R346" t="s">
        <v>942</v>
      </c>
      <c r="S346" t="s">
        <v>943</v>
      </c>
      <c r="T346" t="s">
        <v>717</v>
      </c>
      <c r="U346" t="s">
        <v>718</v>
      </c>
      <c r="V346" t="s">
        <v>820</v>
      </c>
      <c r="W346" s="2">
        <v>1</v>
      </c>
      <c r="X346" s="33">
        <v>134500</v>
      </c>
      <c r="Y346" t="s">
        <v>34</v>
      </c>
      <c r="Z346" t="s">
        <v>256</v>
      </c>
      <c r="AA346" t="s">
        <v>36</v>
      </c>
      <c r="AB346" t="s">
        <v>37</v>
      </c>
      <c r="AC346" s="2">
        <v>29</v>
      </c>
    </row>
    <row r="347" spans="1:29" customFormat="1" x14ac:dyDescent="0.35">
      <c r="A347" s="11">
        <v>347</v>
      </c>
      <c r="B347" s="20" t="s">
        <v>1295</v>
      </c>
      <c r="C347" s="3">
        <v>2.2908000680179999E+18</v>
      </c>
      <c r="D347" s="1">
        <v>43413</v>
      </c>
      <c r="E347" t="s">
        <v>948</v>
      </c>
      <c r="F347" s="8">
        <f t="shared" si="29"/>
        <v>0</v>
      </c>
      <c r="G347" s="8">
        <f t="shared" si="25"/>
        <v>0</v>
      </c>
      <c r="H347" s="8">
        <f t="shared" si="26"/>
        <v>1</v>
      </c>
      <c r="I347" s="8">
        <f t="shared" si="27"/>
        <v>0</v>
      </c>
      <c r="J347" s="9">
        <f t="shared" si="28"/>
        <v>1</v>
      </c>
      <c r="K347" t="s">
        <v>45</v>
      </c>
      <c r="L347" t="s">
        <v>46</v>
      </c>
      <c r="M347" s="30">
        <v>292000</v>
      </c>
      <c r="N347" s="28" t="s">
        <v>26</v>
      </c>
      <c r="O347">
        <v>292000</v>
      </c>
      <c r="P347" s="28" t="s">
        <v>27</v>
      </c>
      <c r="Q347" s="4" t="s">
        <v>945</v>
      </c>
      <c r="R347" t="s">
        <v>942</v>
      </c>
      <c r="S347" t="s">
        <v>943</v>
      </c>
      <c r="T347" t="s">
        <v>717</v>
      </c>
      <c r="U347" t="s">
        <v>718</v>
      </c>
      <c r="V347" t="s">
        <v>820</v>
      </c>
      <c r="W347" s="2">
        <v>1</v>
      </c>
      <c r="X347" s="33">
        <v>292000</v>
      </c>
      <c r="Y347" t="s">
        <v>34</v>
      </c>
      <c r="Z347" t="s">
        <v>256</v>
      </c>
      <c r="AA347" t="s">
        <v>36</v>
      </c>
      <c r="AB347" t="s">
        <v>37</v>
      </c>
      <c r="AC347" s="2">
        <v>29</v>
      </c>
    </row>
    <row r="348" spans="1:29" customFormat="1" x14ac:dyDescent="0.35">
      <c r="A348" s="11">
        <v>348</v>
      </c>
      <c r="B348" s="20" t="s">
        <v>1295</v>
      </c>
      <c r="C348" s="3">
        <v>2.2909000322150001E+18</v>
      </c>
      <c r="D348" s="1">
        <v>42060</v>
      </c>
      <c r="E348" t="s">
        <v>949</v>
      </c>
      <c r="F348" s="8">
        <f t="shared" si="29"/>
        <v>0</v>
      </c>
      <c r="G348" s="8">
        <f t="shared" si="25"/>
        <v>0</v>
      </c>
      <c r="H348" s="8">
        <f t="shared" si="26"/>
        <v>0</v>
      </c>
      <c r="I348" s="8">
        <f t="shared" si="27"/>
        <v>1</v>
      </c>
      <c r="J348" s="9">
        <f t="shared" si="28"/>
        <v>1</v>
      </c>
      <c r="K348" s="20" t="s">
        <v>456</v>
      </c>
      <c r="L348" t="s">
        <v>457</v>
      </c>
      <c r="M348" s="30">
        <v>328759.2</v>
      </c>
      <c r="N348" s="28" t="s">
        <v>329</v>
      </c>
      <c r="O348">
        <v>328759.2</v>
      </c>
      <c r="P348" s="28" t="s">
        <v>184</v>
      </c>
      <c r="Q348" s="4" t="s">
        <v>950</v>
      </c>
      <c r="R348" t="s">
        <v>730</v>
      </c>
      <c r="S348" t="s">
        <v>731</v>
      </c>
      <c r="T348" t="s">
        <v>717</v>
      </c>
      <c r="U348" t="s">
        <v>718</v>
      </c>
      <c r="V348" t="s">
        <v>719</v>
      </c>
      <c r="W348" s="2">
        <v>1</v>
      </c>
      <c r="X348" s="33">
        <v>328759.2</v>
      </c>
      <c r="Y348" t="s">
        <v>34</v>
      </c>
      <c r="Z348" t="s">
        <v>256</v>
      </c>
      <c r="AA348" t="s">
        <v>36</v>
      </c>
      <c r="AB348" t="s">
        <v>37</v>
      </c>
      <c r="AC348" s="2">
        <v>29</v>
      </c>
    </row>
    <row r="349" spans="1:29" customFormat="1" x14ac:dyDescent="0.35">
      <c r="A349" s="11">
        <v>349</v>
      </c>
      <c r="B349" s="20" t="s">
        <v>1295</v>
      </c>
      <c r="C349" s="3">
        <v>2.2909000322150001E+18</v>
      </c>
      <c r="D349" s="1">
        <v>42313</v>
      </c>
      <c r="E349" t="s">
        <v>951</v>
      </c>
      <c r="F349" s="8">
        <f t="shared" si="29"/>
        <v>0</v>
      </c>
      <c r="G349" s="8">
        <f t="shared" si="25"/>
        <v>0</v>
      </c>
      <c r="H349" s="8">
        <f t="shared" si="26"/>
        <v>0</v>
      </c>
      <c r="I349" s="8">
        <f t="shared" si="27"/>
        <v>1</v>
      </c>
      <c r="J349" s="9">
        <f t="shared" si="28"/>
        <v>1</v>
      </c>
      <c r="K349" t="s">
        <v>456</v>
      </c>
      <c r="L349" t="s">
        <v>457</v>
      </c>
      <c r="M349" s="30">
        <v>439440</v>
      </c>
      <c r="N349" s="28" t="s">
        <v>264</v>
      </c>
      <c r="O349">
        <v>439440</v>
      </c>
      <c r="P349" s="28" t="s">
        <v>184</v>
      </c>
      <c r="Q349" s="4" t="s">
        <v>950</v>
      </c>
      <c r="R349" t="s">
        <v>730</v>
      </c>
      <c r="S349" t="s">
        <v>731</v>
      </c>
      <c r="T349" t="s">
        <v>717</v>
      </c>
      <c r="U349" t="s">
        <v>718</v>
      </c>
      <c r="V349" t="s">
        <v>820</v>
      </c>
      <c r="W349" s="2">
        <v>1</v>
      </c>
      <c r="X349" s="33">
        <v>439440</v>
      </c>
      <c r="Y349" t="s">
        <v>34</v>
      </c>
      <c r="Z349" t="s">
        <v>256</v>
      </c>
      <c r="AA349" t="s">
        <v>36</v>
      </c>
      <c r="AB349" t="s">
        <v>37</v>
      </c>
      <c r="AC349" s="2">
        <v>29</v>
      </c>
    </row>
    <row r="350" spans="1:29" customFormat="1" x14ac:dyDescent="0.35">
      <c r="A350" s="11">
        <v>350</v>
      </c>
      <c r="B350" s="20" t="s">
        <v>1295</v>
      </c>
      <c r="C350" s="3">
        <v>2.290900032216E+18</v>
      </c>
      <c r="D350" s="1">
        <v>42717</v>
      </c>
      <c r="E350" t="s">
        <v>952</v>
      </c>
      <c r="F350" s="8">
        <f t="shared" si="29"/>
        <v>0</v>
      </c>
      <c r="G350" s="8">
        <f t="shared" si="25"/>
        <v>0</v>
      </c>
      <c r="H350" s="8">
        <f t="shared" si="26"/>
        <v>0</v>
      </c>
      <c r="I350" s="8">
        <f t="shared" si="27"/>
        <v>1</v>
      </c>
      <c r="J350" s="9">
        <f t="shared" si="28"/>
        <v>1</v>
      </c>
      <c r="K350" t="s">
        <v>142</v>
      </c>
      <c r="L350" t="s">
        <v>143</v>
      </c>
      <c r="M350" s="30">
        <v>468000</v>
      </c>
      <c r="N350" s="28" t="s">
        <v>264</v>
      </c>
      <c r="O350">
        <v>468000</v>
      </c>
      <c r="P350" s="28" t="s">
        <v>184</v>
      </c>
      <c r="Q350" s="4" t="s">
        <v>950</v>
      </c>
      <c r="R350" t="s">
        <v>730</v>
      </c>
      <c r="S350" t="s">
        <v>731</v>
      </c>
      <c r="T350" t="s">
        <v>826</v>
      </c>
      <c r="U350" t="s">
        <v>718</v>
      </c>
      <c r="V350" t="s">
        <v>820</v>
      </c>
      <c r="W350" s="2">
        <v>1</v>
      </c>
      <c r="X350" s="33">
        <v>468000</v>
      </c>
      <c r="Y350" t="s">
        <v>34</v>
      </c>
      <c r="Z350" t="s">
        <v>256</v>
      </c>
      <c r="AA350" t="s">
        <v>36</v>
      </c>
      <c r="AB350" t="s">
        <v>37</v>
      </c>
      <c r="AC350" s="2">
        <v>29</v>
      </c>
    </row>
    <row r="351" spans="1:29" customFormat="1" x14ac:dyDescent="0.35">
      <c r="A351" s="11">
        <v>351</v>
      </c>
      <c r="B351" s="20" t="s">
        <v>1295</v>
      </c>
      <c r="C351" s="3">
        <v>2.2909000322179999E+18</v>
      </c>
      <c r="D351" s="1">
        <v>43117</v>
      </c>
      <c r="E351" t="s">
        <v>953</v>
      </c>
      <c r="F351" s="8">
        <f t="shared" si="29"/>
        <v>0</v>
      </c>
      <c r="G351" s="8">
        <f t="shared" si="25"/>
        <v>0</v>
      </c>
      <c r="H351" s="8">
        <f t="shared" si="26"/>
        <v>0</v>
      </c>
      <c r="I351" s="8">
        <f t="shared" si="27"/>
        <v>1</v>
      </c>
      <c r="J351" s="9">
        <f t="shared" si="28"/>
        <v>1</v>
      </c>
      <c r="K351" t="s">
        <v>142</v>
      </c>
      <c r="L351" t="s">
        <v>143</v>
      </c>
      <c r="M351" s="30">
        <v>450000</v>
      </c>
      <c r="N351" s="28" t="s">
        <v>910</v>
      </c>
      <c r="O351">
        <v>450000</v>
      </c>
      <c r="P351" s="28" t="s">
        <v>184</v>
      </c>
      <c r="Q351" s="4" t="s">
        <v>950</v>
      </c>
      <c r="R351" t="s">
        <v>730</v>
      </c>
      <c r="S351" t="s">
        <v>731</v>
      </c>
      <c r="T351" t="s">
        <v>717</v>
      </c>
      <c r="U351" t="s">
        <v>718</v>
      </c>
      <c r="V351" t="s">
        <v>820</v>
      </c>
      <c r="W351" s="2">
        <v>1</v>
      </c>
      <c r="X351" s="33">
        <v>450000</v>
      </c>
      <c r="Y351" t="s">
        <v>34</v>
      </c>
      <c r="Z351" t="s">
        <v>256</v>
      </c>
      <c r="AA351" t="s">
        <v>36</v>
      </c>
      <c r="AB351" t="s">
        <v>37</v>
      </c>
      <c r="AC351" s="2">
        <v>29</v>
      </c>
    </row>
    <row r="352" spans="1:29" customFormat="1" x14ac:dyDescent="0.35">
      <c r="A352" s="11">
        <v>352</v>
      </c>
      <c r="B352" s="20" t="s">
        <v>1295</v>
      </c>
      <c r="C352" s="3">
        <v>2.2909000322179999E+18</v>
      </c>
      <c r="D352" s="1">
        <v>43437</v>
      </c>
      <c r="E352" t="s">
        <v>954</v>
      </c>
      <c r="F352" s="8">
        <f t="shared" si="29"/>
        <v>0</v>
      </c>
      <c r="G352" s="8">
        <f t="shared" si="25"/>
        <v>0</v>
      </c>
      <c r="H352" s="8">
        <f t="shared" si="26"/>
        <v>0</v>
      </c>
      <c r="I352" s="8">
        <f t="shared" si="27"/>
        <v>1</v>
      </c>
      <c r="J352" s="9">
        <f t="shared" si="28"/>
        <v>1</v>
      </c>
      <c r="K352" t="s">
        <v>142</v>
      </c>
      <c r="L352" t="s">
        <v>143</v>
      </c>
      <c r="M352" s="30">
        <v>46600</v>
      </c>
      <c r="N352" s="28" t="s">
        <v>130</v>
      </c>
      <c r="O352">
        <v>559200</v>
      </c>
      <c r="P352" s="28" t="s">
        <v>165</v>
      </c>
      <c r="Q352" s="4" t="s">
        <v>950</v>
      </c>
      <c r="R352" t="s">
        <v>730</v>
      </c>
      <c r="S352" t="s">
        <v>731</v>
      </c>
      <c r="T352" t="s">
        <v>955</v>
      </c>
      <c r="U352" t="s">
        <v>718</v>
      </c>
      <c r="V352" t="s">
        <v>820</v>
      </c>
      <c r="W352" s="2">
        <v>1</v>
      </c>
      <c r="X352" s="33">
        <v>559200</v>
      </c>
      <c r="Y352" t="s">
        <v>34</v>
      </c>
      <c r="Z352" t="s">
        <v>256</v>
      </c>
      <c r="AA352" t="s">
        <v>36</v>
      </c>
      <c r="AB352" t="s">
        <v>37</v>
      </c>
      <c r="AC352" s="2">
        <v>29</v>
      </c>
    </row>
    <row r="353" spans="1:29" customFormat="1" x14ac:dyDescent="0.35">
      <c r="A353" s="11">
        <v>353</v>
      </c>
      <c r="B353" s="20" t="s">
        <v>1295</v>
      </c>
      <c r="C353" s="3">
        <v>2.2909000322179999E+18</v>
      </c>
      <c r="D353" s="1">
        <v>43325</v>
      </c>
      <c r="E353" t="s">
        <v>909</v>
      </c>
      <c r="F353" s="8">
        <f t="shared" si="29"/>
        <v>0</v>
      </c>
      <c r="G353" s="8">
        <f t="shared" si="25"/>
        <v>0</v>
      </c>
      <c r="H353" s="8">
        <f t="shared" si="26"/>
        <v>1</v>
      </c>
      <c r="I353" s="8">
        <f t="shared" si="27"/>
        <v>1</v>
      </c>
      <c r="J353" s="9">
        <f t="shared" si="28"/>
        <v>2</v>
      </c>
      <c r="K353" t="s">
        <v>45</v>
      </c>
      <c r="L353" t="s">
        <v>46</v>
      </c>
      <c r="M353" s="30">
        <v>320500</v>
      </c>
      <c r="N353" s="28" t="s">
        <v>910</v>
      </c>
      <c r="O353">
        <v>320500</v>
      </c>
      <c r="P353" s="28" t="s">
        <v>184</v>
      </c>
      <c r="Q353" s="4" t="s">
        <v>950</v>
      </c>
      <c r="R353" t="s">
        <v>730</v>
      </c>
      <c r="S353" t="s">
        <v>731</v>
      </c>
      <c r="T353" t="s">
        <v>826</v>
      </c>
      <c r="U353" t="s">
        <v>718</v>
      </c>
      <c r="V353" t="s">
        <v>820</v>
      </c>
      <c r="W353" s="2">
        <v>1</v>
      </c>
      <c r="X353" s="33">
        <v>320500</v>
      </c>
      <c r="Y353" t="s">
        <v>34</v>
      </c>
      <c r="Z353" t="s">
        <v>256</v>
      </c>
      <c r="AA353" t="s">
        <v>36</v>
      </c>
      <c r="AB353" t="s">
        <v>37</v>
      </c>
      <c r="AC353" s="2">
        <v>29</v>
      </c>
    </row>
    <row r="354" spans="1:29" customFormat="1" x14ac:dyDescent="0.35">
      <c r="A354" s="11">
        <v>354</v>
      </c>
      <c r="B354" s="20" t="s">
        <v>1295</v>
      </c>
      <c r="C354" s="3">
        <v>2.2909000322179999E+18</v>
      </c>
      <c r="D354" s="1">
        <v>43416</v>
      </c>
      <c r="E354" t="s">
        <v>956</v>
      </c>
      <c r="F354" s="8">
        <f t="shared" si="29"/>
        <v>0</v>
      </c>
      <c r="G354" s="8">
        <f t="shared" si="25"/>
        <v>0</v>
      </c>
      <c r="H354" s="8">
        <f t="shared" si="26"/>
        <v>1</v>
      </c>
      <c r="I354" s="8">
        <f t="shared" si="27"/>
        <v>1</v>
      </c>
      <c r="J354" s="9">
        <f t="shared" si="28"/>
        <v>2</v>
      </c>
      <c r="K354" t="s">
        <v>45</v>
      </c>
      <c r="L354" t="s">
        <v>46</v>
      </c>
      <c r="M354" s="30">
        <v>146000</v>
      </c>
      <c r="N354" s="28" t="s">
        <v>910</v>
      </c>
      <c r="O354">
        <v>146000</v>
      </c>
      <c r="P354" s="28" t="s">
        <v>27</v>
      </c>
      <c r="Q354" s="4" t="s">
        <v>950</v>
      </c>
      <c r="R354" t="s">
        <v>730</v>
      </c>
      <c r="S354" t="s">
        <v>731</v>
      </c>
      <c r="T354" t="s">
        <v>826</v>
      </c>
      <c r="U354" t="s">
        <v>718</v>
      </c>
      <c r="V354" t="s">
        <v>820</v>
      </c>
      <c r="W354" s="2">
        <v>1</v>
      </c>
      <c r="X354" s="33">
        <v>146000</v>
      </c>
      <c r="Y354" t="s">
        <v>34</v>
      </c>
      <c r="Z354" t="s">
        <v>256</v>
      </c>
      <c r="AA354" t="s">
        <v>36</v>
      </c>
      <c r="AB354" t="s">
        <v>37</v>
      </c>
      <c r="AC354" s="2">
        <v>29</v>
      </c>
    </row>
    <row r="355" spans="1:29" customFormat="1" x14ac:dyDescent="0.35">
      <c r="A355" s="11">
        <v>355</v>
      </c>
      <c r="B355" s="20" t="s">
        <v>1295</v>
      </c>
      <c r="C355" s="3">
        <v>2.2909000322179999E+18</v>
      </c>
      <c r="D355" s="1">
        <v>43423</v>
      </c>
      <c r="E355" t="s">
        <v>909</v>
      </c>
      <c r="F355" s="8">
        <f t="shared" si="29"/>
        <v>0</v>
      </c>
      <c r="G355" s="8">
        <f t="shared" si="25"/>
        <v>0</v>
      </c>
      <c r="H355" s="8">
        <f t="shared" si="26"/>
        <v>1</v>
      </c>
      <c r="I355" s="8">
        <f t="shared" si="27"/>
        <v>1</v>
      </c>
      <c r="J355" s="9">
        <f t="shared" si="28"/>
        <v>2</v>
      </c>
      <c r="K355" t="s">
        <v>45</v>
      </c>
      <c r="L355" t="s">
        <v>46</v>
      </c>
      <c r="M355" s="30">
        <v>134500</v>
      </c>
      <c r="N355" s="28" t="s">
        <v>26</v>
      </c>
      <c r="O355">
        <v>134500</v>
      </c>
      <c r="P355" s="28" t="s">
        <v>27</v>
      </c>
      <c r="Q355" s="4" t="s">
        <v>950</v>
      </c>
      <c r="R355" t="s">
        <v>730</v>
      </c>
      <c r="S355" t="s">
        <v>731</v>
      </c>
      <c r="T355" t="s">
        <v>826</v>
      </c>
      <c r="U355" t="s">
        <v>718</v>
      </c>
      <c r="V355" t="s">
        <v>820</v>
      </c>
      <c r="W355" s="2">
        <v>1</v>
      </c>
      <c r="X355" s="33">
        <v>134500</v>
      </c>
      <c r="Y355" t="s">
        <v>34</v>
      </c>
      <c r="Z355" t="s">
        <v>256</v>
      </c>
      <c r="AA355" t="s">
        <v>36</v>
      </c>
      <c r="AB355" t="s">
        <v>37</v>
      </c>
      <c r="AC355" s="2">
        <v>29</v>
      </c>
    </row>
    <row r="356" spans="1:29" customFormat="1" x14ac:dyDescent="0.35">
      <c r="A356" s="11">
        <v>356</v>
      </c>
      <c r="B356" s="20" t="s">
        <v>1295</v>
      </c>
      <c r="C356" s="3">
        <v>2.2909000322190001E+18</v>
      </c>
      <c r="D356" s="1">
        <v>43619</v>
      </c>
      <c r="E356" t="s">
        <v>957</v>
      </c>
      <c r="F356" s="8">
        <f t="shared" si="29"/>
        <v>0</v>
      </c>
      <c r="G356" s="8">
        <f t="shared" si="25"/>
        <v>0</v>
      </c>
      <c r="H356" s="8">
        <f t="shared" si="26"/>
        <v>1</v>
      </c>
      <c r="I356" s="8">
        <f t="shared" si="27"/>
        <v>1</v>
      </c>
      <c r="J356" s="9">
        <f t="shared" si="28"/>
        <v>2</v>
      </c>
      <c r="K356" t="s">
        <v>45</v>
      </c>
      <c r="L356" t="s">
        <v>46</v>
      </c>
      <c r="M356" s="30">
        <v>54800</v>
      </c>
      <c r="N356" s="28" t="s">
        <v>26</v>
      </c>
      <c r="O356">
        <v>54800</v>
      </c>
      <c r="P356" s="28" t="s">
        <v>27</v>
      </c>
      <c r="Q356" s="4" t="s">
        <v>950</v>
      </c>
      <c r="R356" t="s">
        <v>730</v>
      </c>
      <c r="S356" t="s">
        <v>731</v>
      </c>
      <c r="T356" t="s">
        <v>826</v>
      </c>
      <c r="U356" t="s">
        <v>718</v>
      </c>
      <c r="V356" t="s">
        <v>820</v>
      </c>
      <c r="W356" s="2">
        <v>1</v>
      </c>
      <c r="X356" s="33">
        <v>54800</v>
      </c>
      <c r="Y356" t="s">
        <v>34</v>
      </c>
      <c r="Z356" t="s">
        <v>256</v>
      </c>
      <c r="AA356" t="s">
        <v>36</v>
      </c>
      <c r="AB356" t="s">
        <v>37</v>
      </c>
      <c r="AC356" s="2">
        <v>29</v>
      </c>
    </row>
    <row r="357" spans="1:29" customFormat="1" x14ac:dyDescent="0.35">
      <c r="A357" s="11">
        <v>357</v>
      </c>
      <c r="B357" s="20" t="s">
        <v>1295</v>
      </c>
      <c r="C357" s="3">
        <v>2.2909000322190001E+18</v>
      </c>
      <c r="D357" s="1">
        <v>43788</v>
      </c>
      <c r="E357" t="s">
        <v>958</v>
      </c>
      <c r="F357" s="8">
        <f t="shared" si="29"/>
        <v>0</v>
      </c>
      <c r="G357" s="8">
        <f t="shared" si="25"/>
        <v>0</v>
      </c>
      <c r="H357" s="8">
        <f t="shared" si="26"/>
        <v>1</v>
      </c>
      <c r="I357" s="8">
        <f t="shared" si="27"/>
        <v>1</v>
      </c>
      <c r="J357" s="9">
        <f t="shared" si="28"/>
        <v>2</v>
      </c>
      <c r="K357" t="s">
        <v>45</v>
      </c>
      <c r="L357" t="s">
        <v>46</v>
      </c>
      <c r="M357" s="30">
        <v>85000</v>
      </c>
      <c r="N357" s="28" t="s">
        <v>26</v>
      </c>
      <c r="O357">
        <v>85000</v>
      </c>
      <c r="P357" s="28" t="s">
        <v>27</v>
      </c>
      <c r="Q357" s="4" t="s">
        <v>950</v>
      </c>
      <c r="R357" t="s">
        <v>730</v>
      </c>
      <c r="S357" t="s">
        <v>731</v>
      </c>
      <c r="T357" t="s">
        <v>826</v>
      </c>
      <c r="U357" t="s">
        <v>718</v>
      </c>
      <c r="V357" t="s">
        <v>820</v>
      </c>
      <c r="W357" s="2">
        <v>1</v>
      </c>
      <c r="X357" s="33">
        <v>85000</v>
      </c>
      <c r="Y357" t="s">
        <v>34</v>
      </c>
      <c r="Z357" t="s">
        <v>256</v>
      </c>
      <c r="AA357" t="s">
        <v>36</v>
      </c>
      <c r="AB357" t="s">
        <v>37</v>
      </c>
      <c r="AC357" s="2">
        <v>29</v>
      </c>
    </row>
    <row r="358" spans="1:29" customFormat="1" x14ac:dyDescent="0.35">
      <c r="A358" s="11">
        <v>358</v>
      </c>
      <c r="B358" s="20" t="s">
        <v>1295</v>
      </c>
      <c r="C358" s="3">
        <v>2.2910000944150001E+18</v>
      </c>
      <c r="D358" s="1">
        <v>42094</v>
      </c>
      <c r="E358" t="s">
        <v>737</v>
      </c>
      <c r="F358" s="8">
        <f t="shared" si="29"/>
        <v>0</v>
      </c>
      <c r="G358" s="8">
        <f t="shared" si="25"/>
        <v>0</v>
      </c>
      <c r="H358" s="8">
        <f t="shared" si="26"/>
        <v>0</v>
      </c>
      <c r="I358" s="8">
        <f t="shared" si="27"/>
        <v>1</v>
      </c>
      <c r="J358" s="9">
        <f t="shared" si="28"/>
        <v>1</v>
      </c>
      <c r="K358" s="20" t="s">
        <v>456</v>
      </c>
      <c r="L358" t="s">
        <v>457</v>
      </c>
      <c r="M358" s="30">
        <v>394800</v>
      </c>
      <c r="N358" s="28" t="s">
        <v>329</v>
      </c>
      <c r="O358">
        <v>394800</v>
      </c>
      <c r="P358" s="28" t="s">
        <v>184</v>
      </c>
      <c r="Q358" s="4" t="s">
        <v>959</v>
      </c>
      <c r="R358" t="s">
        <v>765</v>
      </c>
      <c r="S358" t="s">
        <v>766</v>
      </c>
      <c r="T358" t="s">
        <v>717</v>
      </c>
      <c r="U358" t="s">
        <v>718</v>
      </c>
      <c r="V358" t="s">
        <v>719</v>
      </c>
      <c r="W358" s="2">
        <v>1</v>
      </c>
      <c r="X358" s="33">
        <v>394800</v>
      </c>
      <c r="Y358" t="s">
        <v>34</v>
      </c>
      <c r="Z358" t="s">
        <v>256</v>
      </c>
      <c r="AA358" t="s">
        <v>36</v>
      </c>
      <c r="AB358" t="s">
        <v>37</v>
      </c>
      <c r="AC358" s="2">
        <v>29</v>
      </c>
    </row>
    <row r="359" spans="1:29" customFormat="1" x14ac:dyDescent="0.35">
      <c r="A359" s="11">
        <v>359</v>
      </c>
      <c r="B359" s="20" t="s">
        <v>1295</v>
      </c>
      <c r="C359" s="3">
        <v>2.291000094416E+18</v>
      </c>
      <c r="D359" s="1">
        <v>42478</v>
      </c>
      <c r="E359" t="s">
        <v>960</v>
      </c>
      <c r="F359" s="8">
        <f t="shared" si="29"/>
        <v>0</v>
      </c>
      <c r="G359" s="8">
        <f t="shared" si="25"/>
        <v>0</v>
      </c>
      <c r="H359" s="8">
        <f t="shared" si="26"/>
        <v>0</v>
      </c>
      <c r="I359" s="8">
        <f t="shared" si="27"/>
        <v>1</v>
      </c>
      <c r="J359" s="9">
        <f t="shared" si="28"/>
        <v>1</v>
      </c>
      <c r="K359" t="s">
        <v>142</v>
      </c>
      <c r="L359" t="s">
        <v>143</v>
      </c>
      <c r="M359" s="30">
        <v>417468</v>
      </c>
      <c r="N359" s="28" t="s">
        <v>329</v>
      </c>
      <c r="O359">
        <v>417468</v>
      </c>
      <c r="P359" s="28" t="s">
        <v>184</v>
      </c>
      <c r="Q359" s="4" t="s">
        <v>959</v>
      </c>
      <c r="R359" t="s">
        <v>765</v>
      </c>
      <c r="S359" t="s">
        <v>766</v>
      </c>
      <c r="T359" t="s">
        <v>717</v>
      </c>
      <c r="U359" t="s">
        <v>718</v>
      </c>
      <c r="V359" t="s">
        <v>820</v>
      </c>
      <c r="W359" s="2">
        <v>1</v>
      </c>
      <c r="X359" s="33">
        <v>417468</v>
      </c>
      <c r="Y359" t="s">
        <v>34</v>
      </c>
      <c r="Z359" t="s">
        <v>256</v>
      </c>
      <c r="AA359" t="s">
        <v>36</v>
      </c>
      <c r="AB359" t="s">
        <v>37</v>
      </c>
      <c r="AC359" s="2">
        <v>29</v>
      </c>
    </row>
    <row r="360" spans="1:29" customFormat="1" x14ac:dyDescent="0.35">
      <c r="A360" s="11">
        <v>360</v>
      </c>
      <c r="B360" s="20" t="s">
        <v>1295</v>
      </c>
      <c r="C360" s="3">
        <v>2.2910000944169999E+18</v>
      </c>
      <c r="D360" s="1">
        <v>42860</v>
      </c>
      <c r="E360" t="s">
        <v>961</v>
      </c>
      <c r="F360" s="8">
        <f t="shared" si="29"/>
        <v>0</v>
      </c>
      <c r="G360" s="8">
        <f t="shared" si="25"/>
        <v>0</v>
      </c>
      <c r="H360" s="8">
        <f t="shared" si="26"/>
        <v>0</v>
      </c>
      <c r="I360" s="8">
        <f t="shared" si="27"/>
        <v>1</v>
      </c>
      <c r="J360" s="9">
        <f t="shared" si="28"/>
        <v>1</v>
      </c>
      <c r="K360" t="s">
        <v>142</v>
      </c>
      <c r="L360" t="s">
        <v>143</v>
      </c>
      <c r="M360" s="30">
        <v>440000</v>
      </c>
      <c r="N360" s="28" t="s">
        <v>264</v>
      </c>
      <c r="O360">
        <v>440000</v>
      </c>
      <c r="P360" s="28" t="s">
        <v>184</v>
      </c>
      <c r="Q360" s="4" t="s">
        <v>959</v>
      </c>
      <c r="R360" t="s">
        <v>765</v>
      </c>
      <c r="S360" t="s">
        <v>766</v>
      </c>
      <c r="T360" t="s">
        <v>717</v>
      </c>
      <c r="U360" t="s">
        <v>718</v>
      </c>
      <c r="V360" t="s">
        <v>820</v>
      </c>
      <c r="W360" s="2">
        <v>1</v>
      </c>
      <c r="X360" s="33">
        <v>440000</v>
      </c>
      <c r="Y360" t="s">
        <v>34</v>
      </c>
      <c r="Z360" t="s">
        <v>256</v>
      </c>
      <c r="AA360" t="s">
        <v>36</v>
      </c>
      <c r="AB360" t="s">
        <v>37</v>
      </c>
      <c r="AC360" s="2">
        <v>29</v>
      </c>
    </row>
    <row r="361" spans="1:29" customFormat="1" x14ac:dyDescent="0.35">
      <c r="A361" s="11">
        <v>361</v>
      </c>
      <c r="B361" s="20" t="s">
        <v>1295</v>
      </c>
      <c r="C361" s="3">
        <v>2.2910000944179999E+18</v>
      </c>
      <c r="D361" s="1">
        <v>43264</v>
      </c>
      <c r="E361" t="s">
        <v>962</v>
      </c>
      <c r="F361" s="8">
        <f t="shared" si="29"/>
        <v>0</v>
      </c>
      <c r="G361" s="8">
        <f t="shared" si="25"/>
        <v>0</v>
      </c>
      <c r="H361" s="8">
        <f t="shared" si="26"/>
        <v>0</v>
      </c>
      <c r="I361" s="8">
        <f t="shared" si="27"/>
        <v>1</v>
      </c>
      <c r="J361" s="9">
        <f t="shared" si="28"/>
        <v>1</v>
      </c>
      <c r="K361" t="s">
        <v>142</v>
      </c>
      <c r="L361" t="s">
        <v>143</v>
      </c>
      <c r="M361" s="30">
        <v>450000</v>
      </c>
      <c r="N361" s="28" t="s">
        <v>26</v>
      </c>
      <c r="O361">
        <v>450000</v>
      </c>
      <c r="P361" s="28" t="s">
        <v>184</v>
      </c>
      <c r="Q361" s="4" t="s">
        <v>959</v>
      </c>
      <c r="R361" t="s">
        <v>765</v>
      </c>
      <c r="S361" t="s">
        <v>766</v>
      </c>
      <c r="T361" t="s">
        <v>717</v>
      </c>
      <c r="U361" t="s">
        <v>718</v>
      </c>
      <c r="V361" t="s">
        <v>820</v>
      </c>
      <c r="W361" s="2">
        <v>1</v>
      </c>
      <c r="X361" s="33">
        <v>450000</v>
      </c>
      <c r="Y361" t="s">
        <v>34</v>
      </c>
      <c r="Z361" t="s">
        <v>256</v>
      </c>
      <c r="AA361" t="s">
        <v>36</v>
      </c>
      <c r="AB361" t="s">
        <v>37</v>
      </c>
      <c r="AC361" s="2">
        <v>29</v>
      </c>
    </row>
    <row r="362" spans="1:29" customFormat="1" x14ac:dyDescent="0.35">
      <c r="A362" s="11">
        <v>362</v>
      </c>
      <c r="B362" s="20" t="s">
        <v>1295</v>
      </c>
      <c r="C362" s="3">
        <v>2.2910000944179999E+18</v>
      </c>
      <c r="D362" s="1">
        <v>43325</v>
      </c>
      <c r="E362" t="s">
        <v>909</v>
      </c>
      <c r="F362" s="8">
        <f t="shared" si="29"/>
        <v>0</v>
      </c>
      <c r="G362" s="8">
        <f t="shared" si="25"/>
        <v>0</v>
      </c>
      <c r="H362" s="8">
        <f t="shared" si="26"/>
        <v>1</v>
      </c>
      <c r="I362" s="8">
        <f t="shared" si="27"/>
        <v>1</v>
      </c>
      <c r="J362" s="9">
        <f t="shared" si="28"/>
        <v>2</v>
      </c>
      <c r="K362" t="s">
        <v>45</v>
      </c>
      <c r="L362" t="s">
        <v>46</v>
      </c>
      <c r="M362" s="30">
        <v>320500</v>
      </c>
      <c r="N362" s="28" t="s">
        <v>910</v>
      </c>
      <c r="O362">
        <v>320500</v>
      </c>
      <c r="P362" s="28" t="s">
        <v>184</v>
      </c>
      <c r="Q362" s="4" t="s">
        <v>959</v>
      </c>
      <c r="R362" t="s">
        <v>765</v>
      </c>
      <c r="S362" t="s">
        <v>766</v>
      </c>
      <c r="T362" t="s">
        <v>826</v>
      </c>
      <c r="U362" t="s">
        <v>718</v>
      </c>
      <c r="V362" t="s">
        <v>820</v>
      </c>
      <c r="W362" s="2">
        <v>1</v>
      </c>
      <c r="X362" s="33">
        <v>320500</v>
      </c>
      <c r="Y362" t="s">
        <v>34</v>
      </c>
      <c r="Z362" t="s">
        <v>256</v>
      </c>
      <c r="AA362" t="s">
        <v>36</v>
      </c>
      <c r="AB362" t="s">
        <v>37</v>
      </c>
      <c r="AC362" s="2">
        <v>29</v>
      </c>
    </row>
    <row r="363" spans="1:29" customFormat="1" x14ac:dyDescent="0.35">
      <c r="A363" s="11">
        <v>363</v>
      </c>
      <c r="B363" s="20" t="s">
        <v>1295</v>
      </c>
      <c r="C363" s="3">
        <v>2.2910000944179999E+18</v>
      </c>
      <c r="D363" s="1">
        <v>43430</v>
      </c>
      <c r="E363" t="s">
        <v>963</v>
      </c>
      <c r="F363" s="8">
        <f t="shared" si="29"/>
        <v>0</v>
      </c>
      <c r="G363" s="8">
        <f t="shared" si="25"/>
        <v>0</v>
      </c>
      <c r="H363" s="8">
        <f t="shared" si="26"/>
        <v>1</v>
      </c>
      <c r="I363" s="8">
        <f t="shared" si="27"/>
        <v>1</v>
      </c>
      <c r="J363" s="9">
        <f t="shared" si="28"/>
        <v>2</v>
      </c>
      <c r="K363" t="s">
        <v>45</v>
      </c>
      <c r="L363" t="s">
        <v>46</v>
      </c>
      <c r="M363" s="30">
        <v>292000</v>
      </c>
      <c r="N363" s="28" t="s">
        <v>910</v>
      </c>
      <c r="O363">
        <v>292000</v>
      </c>
      <c r="P363" s="28" t="s">
        <v>27</v>
      </c>
      <c r="Q363" s="4" t="s">
        <v>959</v>
      </c>
      <c r="R363" t="s">
        <v>765</v>
      </c>
      <c r="S363" t="s">
        <v>766</v>
      </c>
      <c r="T363" t="s">
        <v>826</v>
      </c>
      <c r="U363" t="s">
        <v>718</v>
      </c>
      <c r="V363" t="s">
        <v>820</v>
      </c>
      <c r="W363" s="2">
        <v>1</v>
      </c>
      <c r="X363" s="33">
        <v>292000</v>
      </c>
      <c r="Y363" t="s">
        <v>34</v>
      </c>
      <c r="Z363" t="s">
        <v>256</v>
      </c>
      <c r="AA363" t="s">
        <v>36</v>
      </c>
      <c r="AB363" t="s">
        <v>37</v>
      </c>
      <c r="AC363" s="2">
        <v>29</v>
      </c>
    </row>
    <row r="364" spans="1:29" customFormat="1" x14ac:dyDescent="0.35">
      <c r="A364" s="11">
        <v>364</v>
      </c>
      <c r="B364" s="20" t="s">
        <v>1295</v>
      </c>
      <c r="C364" s="3">
        <v>2.2910000944190001E+18</v>
      </c>
      <c r="D364" s="1">
        <v>43678</v>
      </c>
      <c r="E364" t="s">
        <v>964</v>
      </c>
      <c r="F364" s="8">
        <f t="shared" si="29"/>
        <v>0</v>
      </c>
      <c r="G364" s="8">
        <f t="shared" si="25"/>
        <v>0</v>
      </c>
      <c r="H364" s="8">
        <f t="shared" si="26"/>
        <v>0</v>
      </c>
      <c r="I364" s="8">
        <f t="shared" si="27"/>
        <v>1</v>
      </c>
      <c r="J364" s="9">
        <f t="shared" si="28"/>
        <v>1</v>
      </c>
      <c r="K364" t="s">
        <v>142</v>
      </c>
      <c r="L364" t="s">
        <v>143</v>
      </c>
      <c r="M364" s="30">
        <v>225000</v>
      </c>
      <c r="N364" s="28" t="s">
        <v>26</v>
      </c>
      <c r="O364">
        <v>225000</v>
      </c>
      <c r="P364" s="28" t="s">
        <v>27</v>
      </c>
      <c r="Q364" s="4" t="s">
        <v>959</v>
      </c>
      <c r="R364" t="s">
        <v>765</v>
      </c>
      <c r="S364" t="s">
        <v>766</v>
      </c>
      <c r="T364" t="s">
        <v>826</v>
      </c>
      <c r="U364" t="s">
        <v>718</v>
      </c>
      <c r="V364" t="s">
        <v>820</v>
      </c>
      <c r="W364" s="2">
        <v>1</v>
      </c>
      <c r="X364" s="33">
        <v>225000</v>
      </c>
      <c r="Y364" t="s">
        <v>34</v>
      </c>
      <c r="Z364" t="s">
        <v>256</v>
      </c>
      <c r="AA364" t="s">
        <v>36</v>
      </c>
      <c r="AB364" t="s">
        <v>37</v>
      </c>
      <c r="AC364" s="2">
        <v>29</v>
      </c>
    </row>
    <row r="365" spans="1:29" customFormat="1" x14ac:dyDescent="0.35">
      <c r="A365" s="11">
        <v>365</v>
      </c>
      <c r="B365" s="20" t="s">
        <v>1295</v>
      </c>
      <c r="C365" s="3">
        <v>2.2911000217150001E+18</v>
      </c>
      <c r="D365" s="1">
        <v>42348</v>
      </c>
      <c r="E365" t="s">
        <v>965</v>
      </c>
      <c r="F365" s="8">
        <f t="shared" si="29"/>
        <v>0</v>
      </c>
      <c r="G365" s="8">
        <f t="shared" si="25"/>
        <v>0</v>
      </c>
      <c r="H365" s="8">
        <f t="shared" si="26"/>
        <v>0</v>
      </c>
      <c r="I365" s="8">
        <f t="shared" si="27"/>
        <v>1</v>
      </c>
      <c r="J365" s="9">
        <f t="shared" si="28"/>
        <v>1</v>
      </c>
      <c r="K365" s="20" t="s">
        <v>456</v>
      </c>
      <c r="L365" t="s">
        <v>457</v>
      </c>
      <c r="M365" s="30">
        <v>434280</v>
      </c>
      <c r="N365" s="28" t="s">
        <v>264</v>
      </c>
      <c r="O365">
        <v>434280</v>
      </c>
      <c r="P365" s="28" t="s">
        <v>184</v>
      </c>
      <c r="Q365" s="4" t="s">
        <v>966</v>
      </c>
      <c r="R365" t="s">
        <v>735</v>
      </c>
      <c r="S365" t="s">
        <v>736</v>
      </c>
      <c r="T365" t="s">
        <v>732</v>
      </c>
      <c r="U365" t="s">
        <v>718</v>
      </c>
      <c r="V365" t="s">
        <v>719</v>
      </c>
      <c r="W365" s="2">
        <v>1</v>
      </c>
      <c r="X365" s="33">
        <v>434280</v>
      </c>
      <c r="Y365" t="s">
        <v>34</v>
      </c>
      <c r="Z365" t="s">
        <v>256</v>
      </c>
      <c r="AA365" t="s">
        <v>36</v>
      </c>
      <c r="AB365" t="s">
        <v>37</v>
      </c>
      <c r="AC365" s="2">
        <v>29</v>
      </c>
    </row>
    <row r="366" spans="1:29" customFormat="1" x14ac:dyDescent="0.35">
      <c r="A366" s="11">
        <v>366</v>
      </c>
      <c r="B366" s="20" t="s">
        <v>1295</v>
      </c>
      <c r="C366" s="3">
        <v>2.2911000217169999E+18</v>
      </c>
      <c r="D366" s="1">
        <v>42754</v>
      </c>
      <c r="E366" t="s">
        <v>967</v>
      </c>
      <c r="F366" s="8">
        <f t="shared" si="29"/>
        <v>0</v>
      </c>
      <c r="G366" s="8">
        <f t="shared" si="25"/>
        <v>0</v>
      </c>
      <c r="H366" s="8">
        <f t="shared" si="26"/>
        <v>0</v>
      </c>
      <c r="I366" s="8">
        <f t="shared" si="27"/>
        <v>1</v>
      </c>
      <c r="J366" s="9">
        <f t="shared" si="28"/>
        <v>1</v>
      </c>
      <c r="K366" t="s">
        <v>53</v>
      </c>
      <c r="L366" t="s">
        <v>52</v>
      </c>
      <c r="M366" s="30">
        <v>39000</v>
      </c>
      <c r="N366" s="28" t="s">
        <v>266</v>
      </c>
      <c r="O366">
        <v>468000</v>
      </c>
      <c r="P366" s="28" t="s">
        <v>258</v>
      </c>
      <c r="Q366" s="4" t="s">
        <v>966</v>
      </c>
      <c r="R366" t="s">
        <v>735</v>
      </c>
      <c r="S366" t="s">
        <v>736</v>
      </c>
      <c r="T366" t="s">
        <v>826</v>
      </c>
      <c r="U366" t="s">
        <v>718</v>
      </c>
      <c r="V366" t="s">
        <v>820</v>
      </c>
      <c r="W366" s="2">
        <v>1</v>
      </c>
      <c r="X366" s="33">
        <v>468000</v>
      </c>
      <c r="Y366" t="s">
        <v>34</v>
      </c>
      <c r="Z366" t="s">
        <v>256</v>
      </c>
      <c r="AA366" t="s">
        <v>36</v>
      </c>
      <c r="AB366" t="s">
        <v>37</v>
      </c>
      <c r="AC366" s="2">
        <v>29</v>
      </c>
    </row>
    <row r="367" spans="1:29" customFormat="1" x14ac:dyDescent="0.35">
      <c r="A367" s="11">
        <v>367</v>
      </c>
      <c r="B367" s="20" t="s">
        <v>1295</v>
      </c>
      <c r="C367" s="3">
        <v>2.2911000217169999E+18</v>
      </c>
      <c r="D367" s="1">
        <v>43094</v>
      </c>
      <c r="E367" t="s">
        <v>968</v>
      </c>
      <c r="F367" s="8">
        <f t="shared" si="29"/>
        <v>0</v>
      </c>
      <c r="G367" s="8">
        <f t="shared" si="25"/>
        <v>0</v>
      </c>
      <c r="H367" s="8">
        <f t="shared" si="26"/>
        <v>0</v>
      </c>
      <c r="I367" s="8">
        <f t="shared" si="27"/>
        <v>1</v>
      </c>
      <c r="J367" s="9">
        <f t="shared" si="28"/>
        <v>1</v>
      </c>
      <c r="K367" t="s">
        <v>53</v>
      </c>
      <c r="L367" t="s">
        <v>52</v>
      </c>
      <c r="M367" s="30">
        <v>450000</v>
      </c>
      <c r="N367" s="28" t="s">
        <v>26</v>
      </c>
      <c r="O367">
        <v>450000</v>
      </c>
      <c r="P367" s="28" t="s">
        <v>184</v>
      </c>
      <c r="Q367" s="4" t="s">
        <v>966</v>
      </c>
      <c r="R367" t="s">
        <v>735</v>
      </c>
      <c r="S367" t="s">
        <v>736</v>
      </c>
      <c r="T367" t="s">
        <v>826</v>
      </c>
      <c r="U367" t="s">
        <v>718</v>
      </c>
      <c r="V367" t="s">
        <v>820</v>
      </c>
      <c r="W367" s="2">
        <v>1</v>
      </c>
      <c r="X367" s="33">
        <v>450000</v>
      </c>
      <c r="Y367" t="s">
        <v>34</v>
      </c>
      <c r="Z367" t="s">
        <v>256</v>
      </c>
      <c r="AA367" t="s">
        <v>36</v>
      </c>
      <c r="AB367" t="s">
        <v>37</v>
      </c>
      <c r="AC367" s="2">
        <v>29</v>
      </c>
    </row>
    <row r="368" spans="1:29" customFormat="1" x14ac:dyDescent="0.35">
      <c r="A368" s="11">
        <v>368</v>
      </c>
      <c r="B368" s="20" t="s">
        <v>1295</v>
      </c>
      <c r="C368" s="3">
        <v>2.2911000217180001E+18</v>
      </c>
      <c r="D368" s="1">
        <v>43325</v>
      </c>
      <c r="E368" t="s">
        <v>969</v>
      </c>
      <c r="F368" s="8">
        <f t="shared" si="29"/>
        <v>0</v>
      </c>
      <c r="G368" s="8">
        <f t="shared" si="25"/>
        <v>0</v>
      </c>
      <c r="H368" s="8">
        <f t="shared" si="26"/>
        <v>0</v>
      </c>
      <c r="I368" s="8">
        <f t="shared" si="27"/>
        <v>0</v>
      </c>
      <c r="J368" s="9">
        <f t="shared" si="28"/>
        <v>0</v>
      </c>
      <c r="K368" t="s">
        <v>45</v>
      </c>
      <c r="L368" t="s">
        <v>46</v>
      </c>
      <c r="M368" s="30">
        <v>98200</v>
      </c>
      <c r="N368" s="28" t="s">
        <v>910</v>
      </c>
      <c r="O368">
        <v>98200</v>
      </c>
      <c r="P368" s="28" t="s">
        <v>184</v>
      </c>
      <c r="Q368" s="4" t="s">
        <v>966</v>
      </c>
      <c r="R368" t="s">
        <v>735</v>
      </c>
      <c r="S368" t="s">
        <v>736</v>
      </c>
      <c r="T368" t="s">
        <v>826</v>
      </c>
      <c r="U368" t="s">
        <v>718</v>
      </c>
      <c r="V368" t="s">
        <v>820</v>
      </c>
      <c r="W368" s="2">
        <v>1</v>
      </c>
      <c r="X368" s="33">
        <v>320500</v>
      </c>
      <c r="Y368" t="s">
        <v>34</v>
      </c>
      <c r="Z368" t="s">
        <v>256</v>
      </c>
      <c r="AA368" t="s">
        <v>36</v>
      </c>
      <c r="AB368" t="s">
        <v>37</v>
      </c>
      <c r="AC368" s="2">
        <v>29</v>
      </c>
    </row>
    <row r="369" spans="1:29" customFormat="1" x14ac:dyDescent="0.35">
      <c r="A369" s="11">
        <v>369</v>
      </c>
      <c r="B369" s="20" t="s">
        <v>1295</v>
      </c>
      <c r="C369" s="3">
        <v>2.2911000217180001E+18</v>
      </c>
      <c r="D369" s="1">
        <v>43325</v>
      </c>
      <c r="E369" t="s">
        <v>969</v>
      </c>
      <c r="F369" s="8">
        <f t="shared" si="29"/>
        <v>0</v>
      </c>
      <c r="G369" s="8">
        <f t="shared" si="25"/>
        <v>0</v>
      </c>
      <c r="H369" s="8">
        <f t="shared" si="26"/>
        <v>0</v>
      </c>
      <c r="I369" s="8">
        <f t="shared" si="27"/>
        <v>0</v>
      </c>
      <c r="J369" s="9">
        <f t="shared" si="28"/>
        <v>0</v>
      </c>
      <c r="K369" t="s">
        <v>45</v>
      </c>
      <c r="L369" t="s">
        <v>46</v>
      </c>
      <c r="M369" s="30">
        <v>98200</v>
      </c>
      <c r="N369" s="28" t="s">
        <v>910</v>
      </c>
      <c r="O369">
        <v>98200</v>
      </c>
      <c r="P369" s="28" t="s">
        <v>184</v>
      </c>
      <c r="Q369" s="4" t="s">
        <v>966</v>
      </c>
      <c r="R369" t="s">
        <v>735</v>
      </c>
      <c r="S369" t="s">
        <v>736</v>
      </c>
      <c r="T369" t="s">
        <v>826</v>
      </c>
      <c r="U369" t="s">
        <v>718</v>
      </c>
      <c r="V369" t="s">
        <v>820</v>
      </c>
      <c r="W369" s="2">
        <v>1</v>
      </c>
      <c r="X369" s="33">
        <v>320500</v>
      </c>
      <c r="Y369" t="s">
        <v>34</v>
      </c>
      <c r="Z369" t="s">
        <v>256</v>
      </c>
      <c r="AA369" t="s">
        <v>36</v>
      </c>
      <c r="AB369" t="s">
        <v>37</v>
      </c>
      <c r="AC369" s="2">
        <v>29</v>
      </c>
    </row>
    <row r="370" spans="1:29" customFormat="1" x14ac:dyDescent="0.35">
      <c r="A370" s="11">
        <v>370</v>
      </c>
      <c r="B370" s="20" t="s">
        <v>1295</v>
      </c>
      <c r="C370" s="3">
        <v>2.2911000217180001E+18</v>
      </c>
      <c r="D370" s="1">
        <v>43395</v>
      </c>
      <c r="E370" t="s">
        <v>909</v>
      </c>
      <c r="F370" s="8">
        <f t="shared" si="29"/>
        <v>0</v>
      </c>
      <c r="G370" s="8">
        <f t="shared" si="25"/>
        <v>0</v>
      </c>
      <c r="H370" s="8">
        <f t="shared" si="26"/>
        <v>1</v>
      </c>
      <c r="I370" s="8">
        <f t="shared" si="27"/>
        <v>1</v>
      </c>
      <c r="J370" s="9">
        <f t="shared" si="28"/>
        <v>2</v>
      </c>
      <c r="K370" t="s">
        <v>53</v>
      </c>
      <c r="L370" t="s">
        <v>52</v>
      </c>
      <c r="M370" s="30">
        <v>134500</v>
      </c>
      <c r="N370" s="28" t="s">
        <v>910</v>
      </c>
      <c r="O370">
        <v>134500</v>
      </c>
      <c r="P370" s="28" t="s">
        <v>27</v>
      </c>
      <c r="Q370" s="4" t="s">
        <v>966</v>
      </c>
      <c r="R370" t="s">
        <v>735</v>
      </c>
      <c r="S370" t="s">
        <v>736</v>
      </c>
      <c r="T370" t="s">
        <v>826</v>
      </c>
      <c r="U370" t="s">
        <v>718</v>
      </c>
      <c r="V370" t="s">
        <v>820</v>
      </c>
      <c r="W370" s="2">
        <v>1</v>
      </c>
      <c r="X370" s="33">
        <v>134500</v>
      </c>
      <c r="Y370" t="s">
        <v>34</v>
      </c>
      <c r="Z370" t="s">
        <v>256</v>
      </c>
      <c r="AA370" t="s">
        <v>36</v>
      </c>
      <c r="AB370" t="s">
        <v>37</v>
      </c>
      <c r="AC370" s="2">
        <v>29</v>
      </c>
    </row>
    <row r="371" spans="1:29" customFormat="1" x14ac:dyDescent="0.35">
      <c r="A371" s="11">
        <v>371</v>
      </c>
      <c r="B371" s="20" t="s">
        <v>1295</v>
      </c>
      <c r="C371" s="3">
        <v>2.2911000217180001E+18</v>
      </c>
      <c r="D371" s="1">
        <v>43395</v>
      </c>
      <c r="E371" t="s">
        <v>970</v>
      </c>
      <c r="F371" s="8">
        <f t="shared" si="29"/>
        <v>0</v>
      </c>
      <c r="G371" s="8">
        <f t="shared" si="25"/>
        <v>0</v>
      </c>
      <c r="H371" s="8">
        <f t="shared" si="26"/>
        <v>1</v>
      </c>
      <c r="I371" s="8">
        <f t="shared" si="27"/>
        <v>1</v>
      </c>
      <c r="J371" s="9">
        <f t="shared" si="28"/>
        <v>2</v>
      </c>
      <c r="K371" t="s">
        <v>45</v>
      </c>
      <c r="L371" t="s">
        <v>46</v>
      </c>
      <c r="M371" s="30">
        <v>146000</v>
      </c>
      <c r="N371" s="28" t="s">
        <v>910</v>
      </c>
      <c r="O371">
        <v>146000</v>
      </c>
      <c r="P371" s="28" t="s">
        <v>27</v>
      </c>
      <c r="Q371" s="4" t="s">
        <v>966</v>
      </c>
      <c r="R371" t="s">
        <v>735</v>
      </c>
      <c r="S371" t="s">
        <v>736</v>
      </c>
      <c r="T371" t="s">
        <v>826</v>
      </c>
      <c r="U371" t="s">
        <v>718</v>
      </c>
      <c r="V371" t="s">
        <v>820</v>
      </c>
      <c r="W371" s="2">
        <v>1</v>
      </c>
      <c r="X371" s="33">
        <v>146000</v>
      </c>
      <c r="Y371" t="s">
        <v>34</v>
      </c>
      <c r="Z371" t="s">
        <v>256</v>
      </c>
      <c r="AA371" t="s">
        <v>36</v>
      </c>
      <c r="AB371" t="s">
        <v>37</v>
      </c>
      <c r="AC371" s="2">
        <v>29</v>
      </c>
    </row>
    <row r="372" spans="1:29" customFormat="1" x14ac:dyDescent="0.35">
      <c r="A372" s="11">
        <v>372</v>
      </c>
      <c r="B372" s="20" t="s">
        <v>1295</v>
      </c>
      <c r="C372" s="3">
        <v>2.2911000217180001E+18</v>
      </c>
      <c r="D372" s="1">
        <v>43423</v>
      </c>
      <c r="E372" t="s">
        <v>971</v>
      </c>
      <c r="F372" s="8">
        <f t="shared" si="29"/>
        <v>0</v>
      </c>
      <c r="G372" s="8">
        <f t="shared" si="25"/>
        <v>0</v>
      </c>
      <c r="H372" s="8">
        <f t="shared" si="26"/>
        <v>0</v>
      </c>
      <c r="I372" s="8">
        <f t="shared" si="27"/>
        <v>1</v>
      </c>
      <c r="J372" s="9">
        <f t="shared" si="28"/>
        <v>1</v>
      </c>
      <c r="K372" t="s">
        <v>842</v>
      </c>
      <c r="L372" t="s">
        <v>843</v>
      </c>
      <c r="M372" s="30">
        <v>559200</v>
      </c>
      <c r="N372" s="28" t="s">
        <v>910</v>
      </c>
      <c r="O372">
        <v>559200</v>
      </c>
      <c r="P372" s="28" t="s">
        <v>27</v>
      </c>
      <c r="Q372" s="4" t="s">
        <v>966</v>
      </c>
      <c r="R372" t="s">
        <v>735</v>
      </c>
      <c r="S372" t="s">
        <v>736</v>
      </c>
      <c r="T372" t="s">
        <v>826</v>
      </c>
      <c r="U372" t="s">
        <v>718</v>
      </c>
      <c r="V372" t="s">
        <v>820</v>
      </c>
      <c r="W372" s="2">
        <v>1</v>
      </c>
      <c r="X372" s="33">
        <v>559200</v>
      </c>
      <c r="Y372" t="s">
        <v>34</v>
      </c>
      <c r="Z372" t="s">
        <v>256</v>
      </c>
      <c r="AA372" t="s">
        <v>36</v>
      </c>
      <c r="AB372" t="s">
        <v>37</v>
      </c>
      <c r="AC372" s="2">
        <v>29</v>
      </c>
    </row>
    <row r="373" spans="1:29" customFormat="1" x14ac:dyDescent="0.35">
      <c r="A373" s="11">
        <v>373</v>
      </c>
      <c r="B373" s="20" t="s">
        <v>1295</v>
      </c>
      <c r="C373" s="3">
        <v>2.2911000217190001E+18</v>
      </c>
      <c r="D373" s="1">
        <v>43612</v>
      </c>
      <c r="E373" t="s">
        <v>972</v>
      </c>
      <c r="F373" s="8">
        <f t="shared" si="29"/>
        <v>0</v>
      </c>
      <c r="G373" s="8">
        <f t="shared" si="25"/>
        <v>0</v>
      </c>
      <c r="H373" s="8">
        <f t="shared" si="26"/>
        <v>1</v>
      </c>
      <c r="I373" s="8">
        <f t="shared" si="27"/>
        <v>1</v>
      </c>
      <c r="J373" s="9">
        <f t="shared" si="28"/>
        <v>2</v>
      </c>
      <c r="K373" t="s">
        <v>142</v>
      </c>
      <c r="L373" t="s">
        <v>143</v>
      </c>
      <c r="M373" s="30">
        <v>10000</v>
      </c>
      <c r="N373" s="28" t="s">
        <v>910</v>
      </c>
      <c r="O373">
        <v>10000</v>
      </c>
      <c r="P373" s="28" t="s">
        <v>27</v>
      </c>
      <c r="Q373" s="4" t="s">
        <v>966</v>
      </c>
      <c r="R373" t="s">
        <v>735</v>
      </c>
      <c r="S373" t="s">
        <v>736</v>
      </c>
      <c r="T373" t="s">
        <v>826</v>
      </c>
      <c r="U373" t="s">
        <v>718</v>
      </c>
      <c r="V373" t="s">
        <v>820</v>
      </c>
      <c r="W373" s="2">
        <v>1</v>
      </c>
      <c r="X373" s="33">
        <v>10000</v>
      </c>
      <c r="Y373" t="s">
        <v>34</v>
      </c>
      <c r="Z373" t="s">
        <v>256</v>
      </c>
      <c r="AA373" t="s">
        <v>36</v>
      </c>
      <c r="AB373" t="s">
        <v>37</v>
      </c>
      <c r="AC373" s="2">
        <v>29</v>
      </c>
    </row>
    <row r="374" spans="1:29" customFormat="1" x14ac:dyDescent="0.35">
      <c r="A374" s="11">
        <v>374</v>
      </c>
      <c r="B374" s="20" t="s">
        <v>1295</v>
      </c>
      <c r="C374" s="3">
        <v>2.2911000217190001E+18</v>
      </c>
      <c r="D374" s="1">
        <v>43612</v>
      </c>
      <c r="E374" t="s">
        <v>972</v>
      </c>
      <c r="F374" s="8">
        <f t="shared" si="29"/>
        <v>0</v>
      </c>
      <c r="G374" s="8">
        <f t="shared" si="25"/>
        <v>0</v>
      </c>
      <c r="H374" s="8">
        <f t="shared" si="26"/>
        <v>1</v>
      </c>
      <c r="I374" s="8">
        <f t="shared" si="27"/>
        <v>1</v>
      </c>
      <c r="J374" s="9">
        <f t="shared" si="28"/>
        <v>2</v>
      </c>
      <c r="K374" t="s">
        <v>142</v>
      </c>
      <c r="L374" t="s">
        <v>143</v>
      </c>
      <c r="M374" s="30">
        <v>44800</v>
      </c>
      <c r="N374" s="28" t="s">
        <v>910</v>
      </c>
      <c r="O374">
        <v>44800</v>
      </c>
      <c r="P374" s="28" t="s">
        <v>27</v>
      </c>
      <c r="Q374" s="4" t="s">
        <v>966</v>
      </c>
      <c r="R374" t="s">
        <v>735</v>
      </c>
      <c r="S374" t="s">
        <v>736</v>
      </c>
      <c r="T374" t="s">
        <v>826</v>
      </c>
      <c r="U374" t="s">
        <v>718</v>
      </c>
      <c r="V374" t="s">
        <v>820</v>
      </c>
      <c r="W374" s="2">
        <v>1</v>
      </c>
      <c r="X374" s="33">
        <v>44800</v>
      </c>
      <c r="Y374" t="s">
        <v>34</v>
      </c>
      <c r="Z374" t="s">
        <v>256</v>
      </c>
      <c r="AA374" t="s">
        <v>36</v>
      </c>
      <c r="AB374" t="s">
        <v>37</v>
      </c>
      <c r="AC374" s="2">
        <v>29</v>
      </c>
    </row>
    <row r="375" spans="1:29" customFormat="1" x14ac:dyDescent="0.35">
      <c r="A375" s="11">
        <v>375</v>
      </c>
      <c r="B375" s="20" t="s">
        <v>1295</v>
      </c>
      <c r="C375" s="3">
        <v>2.291200315416E+18</v>
      </c>
      <c r="D375" s="1">
        <v>42730</v>
      </c>
      <c r="E375" t="s">
        <v>973</v>
      </c>
      <c r="F375" s="8">
        <f t="shared" si="29"/>
        <v>0</v>
      </c>
      <c r="G375" s="8">
        <f t="shared" si="25"/>
        <v>0</v>
      </c>
      <c r="H375" s="8">
        <f t="shared" si="26"/>
        <v>0</v>
      </c>
      <c r="I375" s="8">
        <f t="shared" si="27"/>
        <v>1</v>
      </c>
      <c r="J375" s="9">
        <f t="shared" si="28"/>
        <v>1</v>
      </c>
      <c r="K375" t="s">
        <v>82</v>
      </c>
      <c r="L375" t="s">
        <v>76</v>
      </c>
      <c r="M375" s="30">
        <v>468000</v>
      </c>
      <c r="N375" s="28" t="s">
        <v>264</v>
      </c>
      <c r="O375">
        <v>468000</v>
      </c>
      <c r="P375" s="28" t="s">
        <v>184</v>
      </c>
      <c r="Q375" s="4" t="s">
        <v>974</v>
      </c>
      <c r="R375" t="s">
        <v>975</v>
      </c>
      <c r="S375" t="s">
        <v>976</v>
      </c>
      <c r="T375" t="s">
        <v>826</v>
      </c>
      <c r="U375" t="s">
        <v>718</v>
      </c>
      <c r="V375" t="s">
        <v>820</v>
      </c>
      <c r="W375" s="2">
        <v>1</v>
      </c>
      <c r="X375" s="33">
        <v>468000</v>
      </c>
      <c r="Y375" t="s">
        <v>34</v>
      </c>
      <c r="Z375" t="s">
        <v>256</v>
      </c>
      <c r="AA375" t="s">
        <v>36</v>
      </c>
      <c r="AB375" t="s">
        <v>37</v>
      </c>
      <c r="AC375" s="2">
        <v>29</v>
      </c>
    </row>
    <row r="376" spans="1:29" customFormat="1" x14ac:dyDescent="0.35">
      <c r="A376" s="11">
        <v>376</v>
      </c>
      <c r="B376" s="20" t="s">
        <v>1295</v>
      </c>
      <c r="C376" s="3">
        <v>2.2912003154169999E+18</v>
      </c>
      <c r="D376" s="1">
        <v>43091</v>
      </c>
      <c r="E376" t="s">
        <v>977</v>
      </c>
      <c r="F376" s="8">
        <f t="shared" si="29"/>
        <v>0</v>
      </c>
      <c r="G376" s="8">
        <f t="shared" si="25"/>
        <v>0</v>
      </c>
      <c r="H376" s="8">
        <f t="shared" si="26"/>
        <v>0</v>
      </c>
      <c r="I376" s="8">
        <f t="shared" si="27"/>
        <v>1</v>
      </c>
      <c r="J376" s="9">
        <f t="shared" si="28"/>
        <v>1</v>
      </c>
      <c r="K376" t="s">
        <v>82</v>
      </c>
      <c r="L376" t="s">
        <v>76</v>
      </c>
      <c r="M376" s="30">
        <v>37500</v>
      </c>
      <c r="N376" s="28" t="s">
        <v>130</v>
      </c>
      <c r="O376">
        <v>450000</v>
      </c>
      <c r="P376" s="28" t="s">
        <v>258</v>
      </c>
      <c r="Q376" s="4" t="s">
        <v>974</v>
      </c>
      <c r="R376" t="s">
        <v>975</v>
      </c>
      <c r="S376" t="s">
        <v>976</v>
      </c>
      <c r="T376" t="s">
        <v>978</v>
      </c>
      <c r="U376" t="s">
        <v>718</v>
      </c>
      <c r="V376" t="s">
        <v>820</v>
      </c>
      <c r="W376" s="2">
        <v>1</v>
      </c>
      <c r="X376" s="33">
        <v>450000</v>
      </c>
      <c r="Y376" t="s">
        <v>34</v>
      </c>
      <c r="Z376" t="s">
        <v>256</v>
      </c>
      <c r="AA376" t="s">
        <v>36</v>
      </c>
      <c r="AB376" t="s">
        <v>37</v>
      </c>
      <c r="AC376" s="2">
        <v>29</v>
      </c>
    </row>
    <row r="377" spans="1:29" customFormat="1" x14ac:dyDescent="0.35">
      <c r="A377" s="11">
        <v>377</v>
      </c>
      <c r="B377" s="20" t="s">
        <v>1295</v>
      </c>
      <c r="C377" s="3">
        <v>2.2912003154179999E+18</v>
      </c>
      <c r="D377" s="1">
        <v>43122</v>
      </c>
      <c r="E377" t="s">
        <v>979</v>
      </c>
      <c r="F377" s="8">
        <f t="shared" si="29"/>
        <v>0</v>
      </c>
      <c r="G377" s="8">
        <f t="shared" si="25"/>
        <v>0</v>
      </c>
      <c r="H377" s="8">
        <f t="shared" si="26"/>
        <v>1</v>
      </c>
      <c r="I377" s="8">
        <f t="shared" si="27"/>
        <v>1</v>
      </c>
      <c r="J377" s="9">
        <f t="shared" si="28"/>
        <v>2</v>
      </c>
      <c r="K377" t="s">
        <v>82</v>
      </c>
      <c r="L377" t="s">
        <v>76</v>
      </c>
      <c r="M377" s="30">
        <v>337500</v>
      </c>
      <c r="N377" s="28" t="s">
        <v>26</v>
      </c>
      <c r="O377">
        <v>337500</v>
      </c>
      <c r="P377" s="28" t="s">
        <v>27</v>
      </c>
      <c r="Q377" s="4" t="s">
        <v>974</v>
      </c>
      <c r="R377" t="s">
        <v>975</v>
      </c>
      <c r="S377" t="s">
        <v>976</v>
      </c>
      <c r="T377" t="s">
        <v>978</v>
      </c>
      <c r="U377" t="s">
        <v>718</v>
      </c>
      <c r="V377" t="s">
        <v>820</v>
      </c>
      <c r="W377" s="2">
        <v>1</v>
      </c>
      <c r="X377" s="33">
        <v>337500</v>
      </c>
      <c r="Y377" t="s">
        <v>34</v>
      </c>
      <c r="Z377" t="s">
        <v>256</v>
      </c>
      <c r="AA377" t="s">
        <v>36</v>
      </c>
      <c r="AB377" t="s">
        <v>37</v>
      </c>
      <c r="AC377" s="2">
        <v>29</v>
      </c>
    </row>
    <row r="378" spans="1:29" customFormat="1" x14ac:dyDescent="0.35">
      <c r="A378" s="11">
        <v>378</v>
      </c>
      <c r="B378" s="20" t="s">
        <v>1295</v>
      </c>
      <c r="C378" s="3">
        <v>2.2912003154179999E+18</v>
      </c>
      <c r="D378" s="1">
        <v>43423</v>
      </c>
      <c r="E378" t="s">
        <v>980</v>
      </c>
      <c r="F378" s="8">
        <f t="shared" si="29"/>
        <v>0</v>
      </c>
      <c r="G378" s="8">
        <f t="shared" si="25"/>
        <v>0</v>
      </c>
      <c r="H378" s="8">
        <f t="shared" si="26"/>
        <v>1</v>
      </c>
      <c r="I378" s="8">
        <f t="shared" si="27"/>
        <v>1</v>
      </c>
      <c r="J378" s="9">
        <f t="shared" si="28"/>
        <v>2</v>
      </c>
      <c r="K378" t="s">
        <v>346</v>
      </c>
      <c r="L378" t="s">
        <v>347</v>
      </c>
      <c r="M378" s="30">
        <v>219000</v>
      </c>
      <c r="N378" s="28" t="s">
        <v>26</v>
      </c>
      <c r="O378">
        <v>219000</v>
      </c>
      <c r="P378" s="28" t="s">
        <v>27</v>
      </c>
      <c r="Q378" s="4" t="s">
        <v>974</v>
      </c>
      <c r="R378" t="s">
        <v>975</v>
      </c>
      <c r="S378" t="s">
        <v>976</v>
      </c>
      <c r="T378" t="s">
        <v>978</v>
      </c>
      <c r="U378" t="s">
        <v>718</v>
      </c>
      <c r="V378" t="s">
        <v>820</v>
      </c>
      <c r="W378" s="2">
        <v>1</v>
      </c>
      <c r="X378" s="33">
        <v>219000</v>
      </c>
      <c r="Y378" t="s">
        <v>34</v>
      </c>
      <c r="Z378" t="s">
        <v>256</v>
      </c>
      <c r="AA378" t="s">
        <v>36</v>
      </c>
      <c r="AB378" t="s">
        <v>37</v>
      </c>
      <c r="AC378" s="2">
        <v>29</v>
      </c>
    </row>
    <row r="379" spans="1:29" customFormat="1" x14ac:dyDescent="0.35">
      <c r="A379" s="11">
        <v>379</v>
      </c>
      <c r="B379" s="20" t="s">
        <v>1295</v>
      </c>
      <c r="C379" s="3">
        <v>2.2912003154190001E+18</v>
      </c>
      <c r="D379" s="1">
        <v>43644</v>
      </c>
      <c r="E379" t="s">
        <v>981</v>
      </c>
      <c r="F379" s="8">
        <f t="shared" si="29"/>
        <v>0</v>
      </c>
      <c r="G379" s="8">
        <f t="shared" si="25"/>
        <v>1</v>
      </c>
      <c r="H379" s="8">
        <f t="shared" si="26"/>
        <v>0</v>
      </c>
      <c r="I379" s="8">
        <f t="shared" si="27"/>
        <v>0</v>
      </c>
      <c r="J379" s="9">
        <f t="shared" si="28"/>
        <v>1</v>
      </c>
      <c r="K379" t="s">
        <v>25</v>
      </c>
      <c r="L379" t="s">
        <v>25</v>
      </c>
      <c r="M379" s="30">
        <v>354800</v>
      </c>
      <c r="N379" s="28" t="s">
        <v>26</v>
      </c>
      <c r="O379">
        <v>354800</v>
      </c>
      <c r="P379" s="28" t="s">
        <v>27</v>
      </c>
      <c r="Q379" s="4" t="s">
        <v>974</v>
      </c>
      <c r="R379" t="s">
        <v>975</v>
      </c>
      <c r="S379" t="s">
        <v>976</v>
      </c>
      <c r="T379" t="s">
        <v>826</v>
      </c>
      <c r="U379" t="s">
        <v>718</v>
      </c>
      <c r="V379" t="s">
        <v>820</v>
      </c>
      <c r="W379" s="2">
        <v>1</v>
      </c>
      <c r="X379" s="33">
        <v>354800</v>
      </c>
      <c r="Y379" t="s">
        <v>34</v>
      </c>
      <c r="Z379" t="s">
        <v>256</v>
      </c>
      <c r="AA379" t="s">
        <v>36</v>
      </c>
      <c r="AB379" t="s">
        <v>37</v>
      </c>
      <c r="AC379" s="2">
        <v>29</v>
      </c>
    </row>
    <row r="380" spans="1:29" customFormat="1" x14ac:dyDescent="0.35">
      <c r="A380" s="11">
        <v>380</v>
      </c>
      <c r="B380" s="20" t="s">
        <v>1295</v>
      </c>
      <c r="C380" s="3">
        <v>2.2914000960150001E+18</v>
      </c>
      <c r="D380" s="1">
        <v>42100</v>
      </c>
      <c r="E380" t="s">
        <v>982</v>
      </c>
      <c r="F380" s="8">
        <f t="shared" si="29"/>
        <v>0</v>
      </c>
      <c r="G380" s="8">
        <f t="shared" si="25"/>
        <v>0</v>
      </c>
      <c r="H380" s="8">
        <f t="shared" si="26"/>
        <v>0</v>
      </c>
      <c r="I380" s="8">
        <f t="shared" si="27"/>
        <v>1</v>
      </c>
      <c r="J380" s="9">
        <f t="shared" si="28"/>
        <v>1</v>
      </c>
      <c r="K380" s="20" t="s">
        <v>456</v>
      </c>
      <c r="L380" t="s">
        <v>457</v>
      </c>
      <c r="M380" s="30">
        <v>32900</v>
      </c>
      <c r="N380" s="28" t="s">
        <v>264</v>
      </c>
      <c r="O380">
        <v>197400</v>
      </c>
      <c r="P380" s="28" t="s">
        <v>399</v>
      </c>
      <c r="Q380" s="4" t="s">
        <v>983</v>
      </c>
      <c r="R380" t="s">
        <v>749</v>
      </c>
      <c r="S380" t="s">
        <v>750</v>
      </c>
      <c r="T380" t="s">
        <v>732</v>
      </c>
      <c r="U380" t="s">
        <v>718</v>
      </c>
      <c r="V380" t="s">
        <v>719</v>
      </c>
      <c r="W380" s="2">
        <v>1</v>
      </c>
      <c r="X380" s="33">
        <v>197400</v>
      </c>
      <c r="Y380" t="s">
        <v>34</v>
      </c>
      <c r="Z380" t="s">
        <v>256</v>
      </c>
      <c r="AA380" t="s">
        <v>36</v>
      </c>
      <c r="AB380" t="s">
        <v>37</v>
      </c>
      <c r="AC380" s="2">
        <v>29</v>
      </c>
    </row>
    <row r="381" spans="1:29" customFormat="1" x14ac:dyDescent="0.35">
      <c r="A381" s="11">
        <v>381</v>
      </c>
      <c r="B381" s="20" t="s">
        <v>1295</v>
      </c>
      <c r="C381" s="3">
        <v>2.2914000960150001E+18</v>
      </c>
      <c r="D381" s="1">
        <v>42262</v>
      </c>
      <c r="E381" t="s">
        <v>822</v>
      </c>
      <c r="F381" s="8">
        <f t="shared" si="29"/>
        <v>0</v>
      </c>
      <c r="G381" s="8">
        <f t="shared" si="25"/>
        <v>0</v>
      </c>
      <c r="H381" s="8">
        <f t="shared" si="26"/>
        <v>0</v>
      </c>
      <c r="I381" s="8">
        <f t="shared" si="27"/>
        <v>1</v>
      </c>
      <c r="J381" s="9">
        <f t="shared" si="28"/>
        <v>1</v>
      </c>
      <c r="K381" t="s">
        <v>456</v>
      </c>
      <c r="L381" t="s">
        <v>457</v>
      </c>
      <c r="M381" s="30">
        <v>539370</v>
      </c>
      <c r="N381" s="28" t="s">
        <v>264</v>
      </c>
      <c r="O381">
        <v>539370</v>
      </c>
      <c r="P381" s="28" t="s">
        <v>184</v>
      </c>
      <c r="Q381" s="4" t="s">
        <v>983</v>
      </c>
      <c r="R381" t="s">
        <v>749</v>
      </c>
      <c r="S381" t="s">
        <v>750</v>
      </c>
      <c r="T381" t="s">
        <v>826</v>
      </c>
      <c r="U381" t="s">
        <v>718</v>
      </c>
      <c r="V381" t="s">
        <v>820</v>
      </c>
      <c r="W381" s="2">
        <v>1</v>
      </c>
      <c r="X381" s="33">
        <v>539370</v>
      </c>
      <c r="Y381" t="s">
        <v>34</v>
      </c>
      <c r="Z381" t="s">
        <v>256</v>
      </c>
      <c r="AA381" t="s">
        <v>36</v>
      </c>
      <c r="AB381" t="s">
        <v>37</v>
      </c>
      <c r="AC381" s="2">
        <v>29</v>
      </c>
    </row>
    <row r="382" spans="1:29" customFormat="1" x14ac:dyDescent="0.35">
      <c r="A382" s="11">
        <v>382</v>
      </c>
      <c r="B382" s="20" t="s">
        <v>1295</v>
      </c>
      <c r="C382" s="3">
        <v>2.2914000960169999E+18</v>
      </c>
      <c r="D382" s="1">
        <v>42821</v>
      </c>
      <c r="E382" t="s">
        <v>984</v>
      </c>
      <c r="F382" s="8">
        <f t="shared" si="29"/>
        <v>0</v>
      </c>
      <c r="G382" s="8">
        <f t="shared" si="25"/>
        <v>0</v>
      </c>
      <c r="H382" s="8">
        <f t="shared" si="26"/>
        <v>0</v>
      </c>
      <c r="I382" s="8">
        <f t="shared" si="27"/>
        <v>1</v>
      </c>
      <c r="J382" s="9">
        <f t="shared" si="28"/>
        <v>1</v>
      </c>
      <c r="K382" t="s">
        <v>53</v>
      </c>
      <c r="L382" t="s">
        <v>52</v>
      </c>
      <c r="M382" s="30">
        <v>38550</v>
      </c>
      <c r="N382" s="28" t="s">
        <v>266</v>
      </c>
      <c r="O382">
        <v>462600</v>
      </c>
      <c r="P382" s="28" t="s">
        <v>258</v>
      </c>
      <c r="Q382" s="4" t="s">
        <v>985</v>
      </c>
      <c r="R382" t="s">
        <v>749</v>
      </c>
      <c r="S382" t="s">
        <v>750</v>
      </c>
      <c r="T382" t="s">
        <v>826</v>
      </c>
      <c r="U382" t="s">
        <v>718</v>
      </c>
      <c r="V382" t="s">
        <v>820</v>
      </c>
      <c r="W382" s="2">
        <v>1</v>
      </c>
      <c r="X382" s="33">
        <v>462600</v>
      </c>
      <c r="Y382" t="s">
        <v>34</v>
      </c>
      <c r="Z382" t="s">
        <v>256</v>
      </c>
      <c r="AA382" t="s">
        <v>36</v>
      </c>
      <c r="AB382" t="s">
        <v>37</v>
      </c>
      <c r="AC382" s="2">
        <v>29</v>
      </c>
    </row>
    <row r="383" spans="1:29" customFormat="1" x14ac:dyDescent="0.35">
      <c r="A383" s="11">
        <v>383</v>
      </c>
      <c r="B383" s="20" t="s">
        <v>1295</v>
      </c>
      <c r="C383" s="3">
        <v>2.2914000960179999E+18</v>
      </c>
      <c r="D383" s="1">
        <v>43213</v>
      </c>
      <c r="E383" t="s">
        <v>982</v>
      </c>
      <c r="F383" s="8">
        <f t="shared" si="29"/>
        <v>0</v>
      </c>
      <c r="G383" s="8">
        <f t="shared" si="25"/>
        <v>0</v>
      </c>
      <c r="H383" s="8">
        <f t="shared" si="26"/>
        <v>0</v>
      </c>
      <c r="I383" s="8">
        <f t="shared" si="27"/>
        <v>1</v>
      </c>
      <c r="J383" s="9">
        <f t="shared" si="28"/>
        <v>1</v>
      </c>
      <c r="K383" t="s">
        <v>53</v>
      </c>
      <c r="L383" t="s">
        <v>52</v>
      </c>
      <c r="M383" s="30">
        <v>420240</v>
      </c>
      <c r="N383" s="28" t="s">
        <v>910</v>
      </c>
      <c r="O383">
        <v>420240</v>
      </c>
      <c r="P383" s="28" t="s">
        <v>184</v>
      </c>
      <c r="Q383" s="4" t="s">
        <v>985</v>
      </c>
      <c r="R383" t="s">
        <v>749</v>
      </c>
      <c r="S383" t="s">
        <v>750</v>
      </c>
      <c r="T383" t="s">
        <v>717</v>
      </c>
      <c r="U383" t="s">
        <v>718</v>
      </c>
      <c r="V383" t="s">
        <v>820</v>
      </c>
      <c r="W383" s="2">
        <v>1</v>
      </c>
      <c r="X383" s="33">
        <v>420240</v>
      </c>
      <c r="Y383" t="s">
        <v>34</v>
      </c>
      <c r="Z383" t="s">
        <v>256</v>
      </c>
      <c r="AA383" t="s">
        <v>36</v>
      </c>
      <c r="AB383" t="s">
        <v>37</v>
      </c>
      <c r="AC383" s="2">
        <v>29</v>
      </c>
    </row>
    <row r="384" spans="1:29" customFormat="1" x14ac:dyDescent="0.35">
      <c r="A384" s="11">
        <v>384</v>
      </c>
      <c r="B384" s="20" t="s">
        <v>1295</v>
      </c>
      <c r="C384" s="3">
        <v>2.2914000960179999E+18</v>
      </c>
      <c r="D384" s="1">
        <v>43318</v>
      </c>
      <c r="E384" t="s">
        <v>986</v>
      </c>
      <c r="F384" s="8">
        <f t="shared" si="29"/>
        <v>0</v>
      </c>
      <c r="G384" s="8">
        <f t="shared" si="25"/>
        <v>0</v>
      </c>
      <c r="H384" s="8">
        <f t="shared" si="26"/>
        <v>1</v>
      </c>
      <c r="I384" s="8">
        <f t="shared" si="27"/>
        <v>1</v>
      </c>
      <c r="J384" s="9">
        <f t="shared" si="28"/>
        <v>2</v>
      </c>
      <c r="K384" t="s">
        <v>45</v>
      </c>
      <c r="L384" t="s">
        <v>46</v>
      </c>
      <c r="M384" s="30">
        <v>444500</v>
      </c>
      <c r="N384" s="28" t="s">
        <v>910</v>
      </c>
      <c r="O384">
        <v>444500</v>
      </c>
      <c r="P384" s="28" t="s">
        <v>184</v>
      </c>
      <c r="Q384" s="4" t="s">
        <v>985</v>
      </c>
      <c r="R384" t="s">
        <v>749</v>
      </c>
      <c r="S384" t="s">
        <v>750</v>
      </c>
      <c r="T384" t="s">
        <v>826</v>
      </c>
      <c r="U384" t="s">
        <v>718</v>
      </c>
      <c r="V384" t="s">
        <v>820</v>
      </c>
      <c r="W384" s="2">
        <v>1</v>
      </c>
      <c r="X384" s="33">
        <v>444500</v>
      </c>
      <c r="Y384" t="s">
        <v>34</v>
      </c>
      <c r="Z384" t="s">
        <v>256</v>
      </c>
      <c r="AA384" t="s">
        <v>36</v>
      </c>
      <c r="AB384" t="s">
        <v>37</v>
      </c>
      <c r="AC384" s="2">
        <v>29</v>
      </c>
    </row>
    <row r="385" spans="1:29" customFormat="1" x14ac:dyDescent="0.35">
      <c r="A385" s="11">
        <v>385</v>
      </c>
      <c r="B385" s="20" t="s">
        <v>1295</v>
      </c>
      <c r="C385" s="3">
        <v>2.2914001089150001E+18</v>
      </c>
      <c r="D385" s="1">
        <v>42179</v>
      </c>
      <c r="E385" t="s">
        <v>987</v>
      </c>
      <c r="F385" s="8">
        <f t="shared" si="29"/>
        <v>0</v>
      </c>
      <c r="G385" s="8">
        <f t="shared" si="25"/>
        <v>0</v>
      </c>
      <c r="H385" s="8">
        <f t="shared" si="26"/>
        <v>1</v>
      </c>
      <c r="I385" s="8">
        <f t="shared" si="27"/>
        <v>1</v>
      </c>
      <c r="J385" s="9">
        <f t="shared" si="28"/>
        <v>2</v>
      </c>
      <c r="K385" t="s">
        <v>465</v>
      </c>
      <c r="L385" t="s">
        <v>466</v>
      </c>
      <c r="M385" s="30">
        <v>315400</v>
      </c>
      <c r="N385" s="28" t="s">
        <v>409</v>
      </c>
      <c r="O385">
        <v>315400</v>
      </c>
      <c r="P385" s="28" t="s">
        <v>184</v>
      </c>
      <c r="Q385" s="4" t="s">
        <v>988</v>
      </c>
      <c r="R385" t="s">
        <v>989</v>
      </c>
      <c r="S385" t="s">
        <v>750</v>
      </c>
      <c r="T385" t="s">
        <v>717</v>
      </c>
      <c r="U385" t="s">
        <v>718</v>
      </c>
      <c r="V385" t="s">
        <v>820</v>
      </c>
      <c r="W385" s="2">
        <v>1</v>
      </c>
      <c r="X385" s="33">
        <v>315400</v>
      </c>
      <c r="Y385" t="s">
        <v>34</v>
      </c>
      <c r="Z385" t="s">
        <v>256</v>
      </c>
      <c r="AA385" t="s">
        <v>36</v>
      </c>
      <c r="AB385" t="s">
        <v>37</v>
      </c>
      <c r="AC385" s="2">
        <v>29</v>
      </c>
    </row>
    <row r="386" spans="1:29" customFormat="1" x14ac:dyDescent="0.35">
      <c r="A386" s="11">
        <v>386</v>
      </c>
      <c r="B386" s="20" t="s">
        <v>1295</v>
      </c>
      <c r="C386" s="3">
        <v>2.291400108916E+18</v>
      </c>
      <c r="D386" s="1">
        <v>42398</v>
      </c>
      <c r="E386" t="s">
        <v>990</v>
      </c>
      <c r="F386" s="8">
        <f t="shared" si="29"/>
        <v>0</v>
      </c>
      <c r="G386" s="8">
        <f t="shared" ref="G386:G449" si="30">IF(OR(ISNUMBER(SEARCH("проектиро",E386)), ISNUMBER(SEARCH("разработка",E386)),  ISNUMBER(SEARCH("приобрет",E386)),  ISNUMBER(SEARCH("установк",E386)), ISNUMBER(SEARCH("постав",E386)),  (ISNUMBER(SEARCH("создани",E386)))),1,0)</f>
        <v>0</v>
      </c>
      <c r="H386" s="8">
        <f t="shared" ref="H386:H449" si="31">IF(OR(ISNUMBER(SEARCH("развит",E386)), ISNUMBER(SEARCH("модифика",E386)), ISNUMBER(SEARCH("интегра",E386)),  ISNUMBER(SEARCH("внедрен",E386)), ISNUMBER(SEARCH("расшир",E386)), ISNUMBER(SEARCH("адаптац",E386)),ISNUMBER(SEARCH("настрой",E386)), ISNUMBER(SEARCH("подключ",E386)),   (ISNUMBER(SEARCH("модерниз",E386)))),1,0)</f>
        <v>0</v>
      </c>
      <c r="I386" s="8">
        <f t="shared" ref="I386:I449" si="32">IF(OR(ISNUMBER(SEARCH("сопрово",E386)), ISNUMBER(SEARCH("поддержк",E386)), ISNUMBER(SEARCH("эксплуат",E386)), ISNUMBER(SEARCH("обслужи",E386)), ISNUMBER(SEARCH("подготов",E386)), (ISNUMBER(SEARCH("обуче",E386)))),1,0)</f>
        <v>1</v>
      </c>
      <c r="J386" s="9">
        <f t="shared" ref="J386:J449" si="33">SUM(G386:I386)</f>
        <v>1</v>
      </c>
      <c r="K386" t="s">
        <v>82</v>
      </c>
      <c r="L386" t="s">
        <v>76</v>
      </c>
      <c r="M386" s="30">
        <v>7200</v>
      </c>
      <c r="N386" s="28" t="s">
        <v>280</v>
      </c>
      <c r="O386">
        <v>79200</v>
      </c>
      <c r="P386" s="28" t="s">
        <v>991</v>
      </c>
      <c r="Q386" s="4" t="s">
        <v>988</v>
      </c>
      <c r="R386" t="s">
        <v>989</v>
      </c>
      <c r="S386" t="s">
        <v>750</v>
      </c>
      <c r="T386" t="s">
        <v>717</v>
      </c>
      <c r="U386" t="s">
        <v>718</v>
      </c>
      <c r="V386" t="s">
        <v>820</v>
      </c>
      <c r="W386" s="2">
        <v>1</v>
      </c>
      <c r="X386" s="33">
        <v>79200</v>
      </c>
      <c r="Y386" t="s">
        <v>34</v>
      </c>
      <c r="Z386" t="s">
        <v>256</v>
      </c>
      <c r="AA386" t="s">
        <v>36</v>
      </c>
      <c r="AB386" t="s">
        <v>37</v>
      </c>
      <c r="AC386" s="2">
        <v>29</v>
      </c>
    </row>
    <row r="387" spans="1:29" customFormat="1" x14ac:dyDescent="0.35">
      <c r="A387" s="11">
        <v>387</v>
      </c>
      <c r="B387" s="20" t="s">
        <v>1295</v>
      </c>
      <c r="C387" s="3">
        <v>2.2914001089169999E+18</v>
      </c>
      <c r="D387" s="1">
        <v>42815</v>
      </c>
      <c r="E387" t="s">
        <v>992</v>
      </c>
      <c r="F387" s="8">
        <f t="shared" ref="F387:F450" si="34">IF(OR(ISNUMBER(SEARCH("фонд",Q387)), ISNUMBER(SEARCH("ФОМС",Q387))), 1,0)</f>
        <v>0</v>
      </c>
      <c r="G387" s="8">
        <f t="shared" si="30"/>
        <v>0</v>
      </c>
      <c r="H387" s="8">
        <f t="shared" si="31"/>
        <v>0</v>
      </c>
      <c r="I387" s="8">
        <f t="shared" si="32"/>
        <v>1</v>
      </c>
      <c r="J387" s="9">
        <f t="shared" si="33"/>
        <v>1</v>
      </c>
      <c r="K387" t="s">
        <v>142</v>
      </c>
      <c r="L387" t="s">
        <v>143</v>
      </c>
      <c r="M387" s="30">
        <v>75600</v>
      </c>
      <c r="N387" s="28" t="s">
        <v>264</v>
      </c>
      <c r="O387">
        <v>75600</v>
      </c>
      <c r="P387" s="28" t="s">
        <v>184</v>
      </c>
      <c r="Q387" s="4" t="s">
        <v>993</v>
      </c>
      <c r="R387" t="s">
        <v>989</v>
      </c>
      <c r="S387" t="s">
        <v>750</v>
      </c>
      <c r="T387" t="s">
        <v>826</v>
      </c>
      <c r="U387" t="s">
        <v>718</v>
      </c>
      <c r="V387" t="s">
        <v>820</v>
      </c>
      <c r="W387" s="2">
        <v>1</v>
      </c>
      <c r="X387" s="33">
        <v>75600</v>
      </c>
      <c r="Y387" t="s">
        <v>34</v>
      </c>
      <c r="Z387" t="s">
        <v>256</v>
      </c>
      <c r="AA387" t="s">
        <v>36</v>
      </c>
      <c r="AB387" t="s">
        <v>37</v>
      </c>
      <c r="AC387" s="2">
        <v>29</v>
      </c>
    </row>
    <row r="388" spans="1:29" customFormat="1" x14ac:dyDescent="0.35">
      <c r="A388" s="11">
        <v>388</v>
      </c>
      <c r="B388" s="20" t="s">
        <v>1295</v>
      </c>
      <c r="C388" s="3">
        <v>2.2914001089169999E+18</v>
      </c>
      <c r="D388" s="1">
        <v>43087</v>
      </c>
      <c r="E388" t="s">
        <v>994</v>
      </c>
      <c r="F388" s="8">
        <f t="shared" si="34"/>
        <v>0</v>
      </c>
      <c r="G388" s="8">
        <f t="shared" si="30"/>
        <v>0</v>
      </c>
      <c r="H388" s="8">
        <f t="shared" si="31"/>
        <v>0</v>
      </c>
      <c r="I388" s="8">
        <f t="shared" si="32"/>
        <v>1</v>
      </c>
      <c r="J388" s="9">
        <f t="shared" si="33"/>
        <v>1</v>
      </c>
      <c r="K388" t="s">
        <v>142</v>
      </c>
      <c r="L388" t="s">
        <v>143</v>
      </c>
      <c r="M388" s="30">
        <v>7800</v>
      </c>
      <c r="N388" s="28" t="s">
        <v>130</v>
      </c>
      <c r="O388">
        <v>93600</v>
      </c>
      <c r="P388" s="28" t="s">
        <v>258</v>
      </c>
      <c r="Q388" s="4" t="s">
        <v>993</v>
      </c>
      <c r="R388" t="s">
        <v>989</v>
      </c>
      <c r="S388" t="s">
        <v>750</v>
      </c>
      <c r="T388" t="s">
        <v>826</v>
      </c>
      <c r="U388" t="s">
        <v>718</v>
      </c>
      <c r="V388" t="s">
        <v>820</v>
      </c>
      <c r="W388" s="2">
        <v>1</v>
      </c>
      <c r="X388" s="33">
        <v>93600</v>
      </c>
      <c r="Y388" t="s">
        <v>34</v>
      </c>
      <c r="Z388" t="s">
        <v>256</v>
      </c>
      <c r="AA388" t="s">
        <v>36</v>
      </c>
      <c r="AB388" t="s">
        <v>37</v>
      </c>
      <c r="AC388" s="2">
        <v>29</v>
      </c>
    </row>
    <row r="389" spans="1:29" customFormat="1" x14ac:dyDescent="0.35">
      <c r="A389" s="11">
        <v>389</v>
      </c>
      <c r="B389" s="20" t="s">
        <v>1295</v>
      </c>
      <c r="C389" s="3">
        <v>2.2914001089180001E+18</v>
      </c>
      <c r="D389" s="1">
        <v>43319</v>
      </c>
      <c r="E389" t="s">
        <v>995</v>
      </c>
      <c r="F389" s="8">
        <f t="shared" si="34"/>
        <v>0</v>
      </c>
      <c r="G389" s="8">
        <f t="shared" si="30"/>
        <v>0</v>
      </c>
      <c r="H389" s="8">
        <f t="shared" si="31"/>
        <v>0</v>
      </c>
      <c r="I389" s="8">
        <f t="shared" si="32"/>
        <v>1</v>
      </c>
      <c r="J389" s="9">
        <f t="shared" si="33"/>
        <v>1</v>
      </c>
      <c r="K389" t="s">
        <v>142</v>
      </c>
      <c r="L389" t="s">
        <v>143</v>
      </c>
      <c r="M389" s="30">
        <v>9000</v>
      </c>
      <c r="N389" s="28" t="s">
        <v>130</v>
      </c>
      <c r="O389">
        <v>108000</v>
      </c>
      <c r="P389" s="28" t="s">
        <v>165</v>
      </c>
      <c r="Q389" s="4" t="s">
        <v>993</v>
      </c>
      <c r="R389" t="s">
        <v>989</v>
      </c>
      <c r="S389" t="s">
        <v>750</v>
      </c>
      <c r="T389" t="s">
        <v>826</v>
      </c>
      <c r="U389" t="s">
        <v>718</v>
      </c>
      <c r="V389" t="s">
        <v>820</v>
      </c>
      <c r="W389" s="2">
        <v>1</v>
      </c>
      <c r="X389" s="33">
        <v>108000</v>
      </c>
      <c r="Y389" t="s">
        <v>34</v>
      </c>
      <c r="Z389" t="s">
        <v>256</v>
      </c>
      <c r="AA389" t="s">
        <v>36</v>
      </c>
      <c r="AB389" t="s">
        <v>37</v>
      </c>
      <c r="AC389" s="2">
        <v>29</v>
      </c>
    </row>
    <row r="390" spans="1:29" customFormat="1" x14ac:dyDescent="0.35">
      <c r="A390" s="11">
        <v>390</v>
      </c>
      <c r="B390" s="20" t="s">
        <v>1295</v>
      </c>
      <c r="C390" s="3">
        <v>2.291500023216E+18</v>
      </c>
      <c r="D390" s="1">
        <v>42143</v>
      </c>
      <c r="E390" t="s">
        <v>996</v>
      </c>
      <c r="F390" s="8">
        <f t="shared" si="34"/>
        <v>0</v>
      </c>
      <c r="G390" s="8">
        <f t="shared" si="30"/>
        <v>0</v>
      </c>
      <c r="H390" s="8">
        <f t="shared" si="31"/>
        <v>0</v>
      </c>
      <c r="I390" s="8">
        <f t="shared" si="32"/>
        <v>1</v>
      </c>
      <c r="J390" s="9">
        <f t="shared" si="33"/>
        <v>1</v>
      </c>
      <c r="K390" s="20" t="s">
        <v>456</v>
      </c>
      <c r="L390" t="s">
        <v>457</v>
      </c>
      <c r="M390" s="30">
        <v>230300</v>
      </c>
      <c r="N390" s="28" t="s">
        <v>409</v>
      </c>
      <c r="O390">
        <v>230300</v>
      </c>
      <c r="P390" s="28" t="s">
        <v>184</v>
      </c>
      <c r="Q390" s="4" t="s">
        <v>997</v>
      </c>
      <c r="R390" t="s">
        <v>998</v>
      </c>
      <c r="S390" t="s">
        <v>999</v>
      </c>
      <c r="T390" t="s">
        <v>717</v>
      </c>
      <c r="U390" t="s">
        <v>718</v>
      </c>
      <c r="V390" t="s">
        <v>719</v>
      </c>
      <c r="W390" s="2">
        <v>1</v>
      </c>
      <c r="X390" s="33">
        <v>230300</v>
      </c>
      <c r="Y390" t="s">
        <v>34</v>
      </c>
      <c r="Z390" t="s">
        <v>256</v>
      </c>
      <c r="AA390" t="s">
        <v>36</v>
      </c>
      <c r="AB390" t="s">
        <v>37</v>
      </c>
      <c r="AC390" s="2">
        <v>29</v>
      </c>
    </row>
    <row r="391" spans="1:29" customFormat="1" x14ac:dyDescent="0.35">
      <c r="A391" s="11">
        <v>391</v>
      </c>
      <c r="B391" s="20" t="s">
        <v>1295</v>
      </c>
      <c r="C391" s="3">
        <v>2.291500023216E+18</v>
      </c>
      <c r="D391" s="1">
        <v>42416</v>
      </c>
      <c r="E391" t="s">
        <v>1000</v>
      </c>
      <c r="F391" s="8">
        <f t="shared" si="34"/>
        <v>0</v>
      </c>
      <c r="G391" s="8">
        <f t="shared" si="30"/>
        <v>0</v>
      </c>
      <c r="H391" s="8">
        <f t="shared" si="31"/>
        <v>0</v>
      </c>
      <c r="I391" s="8">
        <f t="shared" si="32"/>
        <v>1</v>
      </c>
      <c r="J391" s="9">
        <f t="shared" si="33"/>
        <v>1</v>
      </c>
      <c r="K391" t="s">
        <v>1001</v>
      </c>
      <c r="L391" t="s">
        <v>1002</v>
      </c>
      <c r="M391" s="30">
        <v>439440</v>
      </c>
      <c r="N391" s="28" t="s">
        <v>329</v>
      </c>
      <c r="O391" t="s">
        <v>25</v>
      </c>
      <c r="P391" s="28" t="s">
        <v>25</v>
      </c>
      <c r="Q391" s="4" t="s">
        <v>997</v>
      </c>
      <c r="R391" t="s">
        <v>998</v>
      </c>
      <c r="S391" t="s">
        <v>999</v>
      </c>
      <c r="T391" t="s">
        <v>717</v>
      </c>
      <c r="U391" t="s">
        <v>718</v>
      </c>
      <c r="V391" t="s">
        <v>820</v>
      </c>
      <c r="W391" s="2">
        <v>1</v>
      </c>
      <c r="X391" s="33">
        <v>439440</v>
      </c>
      <c r="Y391" t="s">
        <v>34</v>
      </c>
      <c r="Z391" t="s">
        <v>256</v>
      </c>
      <c r="AA391" t="s">
        <v>36</v>
      </c>
      <c r="AB391" t="s">
        <v>37</v>
      </c>
      <c r="AC391" s="2">
        <v>29</v>
      </c>
    </row>
    <row r="392" spans="1:29" customFormat="1" x14ac:dyDescent="0.35">
      <c r="A392" s="11">
        <v>392</v>
      </c>
      <c r="B392" s="20" t="s">
        <v>1295</v>
      </c>
      <c r="C392" s="3">
        <v>2.2915000232169999E+18</v>
      </c>
      <c r="D392" s="1">
        <v>42744</v>
      </c>
      <c r="E392" t="s">
        <v>1003</v>
      </c>
      <c r="F392" s="8">
        <f t="shared" si="34"/>
        <v>0</v>
      </c>
      <c r="G392" s="8">
        <f t="shared" si="30"/>
        <v>0</v>
      </c>
      <c r="H392" s="8">
        <f t="shared" si="31"/>
        <v>0</v>
      </c>
      <c r="I392" s="8">
        <f t="shared" si="32"/>
        <v>1</v>
      </c>
      <c r="J392" s="9">
        <f t="shared" si="33"/>
        <v>1</v>
      </c>
      <c r="K392" t="s">
        <v>53</v>
      </c>
      <c r="L392" t="s">
        <v>52</v>
      </c>
      <c r="M392" s="30">
        <v>468000</v>
      </c>
      <c r="N392" s="28" t="s">
        <v>409</v>
      </c>
      <c r="O392">
        <v>468000</v>
      </c>
      <c r="P392" s="28" t="s">
        <v>184</v>
      </c>
      <c r="Q392" s="4" t="s">
        <v>997</v>
      </c>
      <c r="R392" t="s">
        <v>998</v>
      </c>
      <c r="S392" t="s">
        <v>999</v>
      </c>
      <c r="T392" t="s">
        <v>826</v>
      </c>
      <c r="U392" t="s">
        <v>718</v>
      </c>
      <c r="V392" t="s">
        <v>820</v>
      </c>
      <c r="W392" s="2">
        <v>1</v>
      </c>
      <c r="X392" s="33">
        <v>468000</v>
      </c>
      <c r="Y392" t="s">
        <v>34</v>
      </c>
      <c r="Z392" t="s">
        <v>256</v>
      </c>
      <c r="AA392" t="s">
        <v>36</v>
      </c>
      <c r="AB392" t="s">
        <v>37</v>
      </c>
      <c r="AC392" s="2">
        <v>29</v>
      </c>
    </row>
    <row r="393" spans="1:29" customFormat="1" x14ac:dyDescent="0.35">
      <c r="A393" s="11">
        <v>393</v>
      </c>
      <c r="B393" s="20" t="s">
        <v>1295</v>
      </c>
      <c r="C393" s="3">
        <v>2.2915000232179999E+18</v>
      </c>
      <c r="D393" s="1">
        <v>43185</v>
      </c>
      <c r="E393" t="s">
        <v>1004</v>
      </c>
      <c r="F393" s="8">
        <f t="shared" si="34"/>
        <v>0</v>
      </c>
      <c r="G393" s="8">
        <f t="shared" si="30"/>
        <v>0</v>
      </c>
      <c r="H393" s="8">
        <f t="shared" si="31"/>
        <v>0</v>
      </c>
      <c r="I393" s="8">
        <f t="shared" si="32"/>
        <v>1</v>
      </c>
      <c r="J393" s="9">
        <f t="shared" si="33"/>
        <v>1</v>
      </c>
      <c r="K393" t="s">
        <v>53</v>
      </c>
      <c r="L393" t="s">
        <v>52</v>
      </c>
      <c r="M393" s="30">
        <v>384000</v>
      </c>
      <c r="N393" s="28" t="s">
        <v>910</v>
      </c>
      <c r="O393">
        <v>384000</v>
      </c>
      <c r="P393" s="28" t="s">
        <v>184</v>
      </c>
      <c r="Q393" s="4" t="s">
        <v>997</v>
      </c>
      <c r="R393" t="s">
        <v>998</v>
      </c>
      <c r="S393" t="s">
        <v>999</v>
      </c>
      <c r="T393" t="s">
        <v>717</v>
      </c>
      <c r="U393" t="s">
        <v>718</v>
      </c>
      <c r="V393" t="s">
        <v>820</v>
      </c>
      <c r="W393" s="2">
        <v>1</v>
      </c>
      <c r="X393" s="33">
        <v>384000</v>
      </c>
      <c r="Y393" t="s">
        <v>34</v>
      </c>
      <c r="Z393" t="s">
        <v>256</v>
      </c>
      <c r="AA393" t="s">
        <v>36</v>
      </c>
      <c r="AB393" t="s">
        <v>37</v>
      </c>
      <c r="AC393" s="2">
        <v>29</v>
      </c>
    </row>
    <row r="394" spans="1:29" customFormat="1" x14ac:dyDescent="0.35">
      <c r="A394" s="11">
        <v>394</v>
      </c>
      <c r="B394" s="20" t="s">
        <v>1295</v>
      </c>
      <c r="C394" s="3">
        <v>2.2915000232179999E+18</v>
      </c>
      <c r="D394" s="1">
        <v>43325</v>
      </c>
      <c r="E394" t="s">
        <v>909</v>
      </c>
      <c r="F394" s="8">
        <f t="shared" si="34"/>
        <v>0</v>
      </c>
      <c r="G394" s="8">
        <f t="shared" si="30"/>
        <v>0</v>
      </c>
      <c r="H394" s="8">
        <f t="shared" si="31"/>
        <v>1</v>
      </c>
      <c r="I394" s="8">
        <f t="shared" si="32"/>
        <v>1</v>
      </c>
      <c r="J394" s="9">
        <f t="shared" si="33"/>
        <v>2</v>
      </c>
      <c r="K394" t="s">
        <v>45</v>
      </c>
      <c r="L394" t="s">
        <v>46</v>
      </c>
      <c r="M394" s="30">
        <v>320500</v>
      </c>
      <c r="N394" s="28" t="s">
        <v>910</v>
      </c>
      <c r="O394">
        <v>320500</v>
      </c>
      <c r="P394" s="28" t="s">
        <v>184</v>
      </c>
      <c r="Q394" s="4" t="s">
        <v>997</v>
      </c>
      <c r="R394" t="s">
        <v>998</v>
      </c>
      <c r="S394" t="s">
        <v>999</v>
      </c>
      <c r="T394" t="s">
        <v>826</v>
      </c>
      <c r="U394" t="s">
        <v>718</v>
      </c>
      <c r="V394" t="s">
        <v>820</v>
      </c>
      <c r="W394" s="2">
        <v>1</v>
      </c>
      <c r="X394" s="33">
        <v>320500</v>
      </c>
      <c r="Y394" t="s">
        <v>34</v>
      </c>
      <c r="Z394" t="s">
        <v>256</v>
      </c>
      <c r="AA394" t="s">
        <v>36</v>
      </c>
      <c r="AB394" t="s">
        <v>37</v>
      </c>
      <c r="AC394" s="2">
        <v>29</v>
      </c>
    </row>
    <row r="395" spans="1:29" customFormat="1" x14ac:dyDescent="0.35">
      <c r="A395" s="11">
        <v>395</v>
      </c>
      <c r="B395" s="20" t="s">
        <v>1295</v>
      </c>
      <c r="C395" s="3">
        <v>2.2915000232179999E+18</v>
      </c>
      <c r="D395" s="1">
        <v>43411</v>
      </c>
      <c r="E395" t="s">
        <v>1005</v>
      </c>
      <c r="F395" s="8">
        <f t="shared" si="34"/>
        <v>0</v>
      </c>
      <c r="G395" s="8">
        <f t="shared" si="30"/>
        <v>0</v>
      </c>
      <c r="H395" s="8">
        <f t="shared" si="31"/>
        <v>1</v>
      </c>
      <c r="I395" s="8">
        <f t="shared" si="32"/>
        <v>1</v>
      </c>
      <c r="J395" s="9">
        <f t="shared" si="33"/>
        <v>2</v>
      </c>
      <c r="K395" t="s">
        <v>45</v>
      </c>
      <c r="L395" t="s">
        <v>46</v>
      </c>
      <c r="M395" s="30">
        <v>134500</v>
      </c>
      <c r="N395" s="28" t="s">
        <v>910</v>
      </c>
      <c r="O395">
        <v>134500</v>
      </c>
      <c r="P395" s="28" t="s">
        <v>27</v>
      </c>
      <c r="Q395" s="4" t="s">
        <v>997</v>
      </c>
      <c r="R395" t="s">
        <v>998</v>
      </c>
      <c r="S395" t="s">
        <v>999</v>
      </c>
      <c r="T395" t="s">
        <v>717</v>
      </c>
      <c r="U395" t="s">
        <v>718</v>
      </c>
      <c r="V395" t="s">
        <v>820</v>
      </c>
      <c r="W395" s="2">
        <v>1</v>
      </c>
      <c r="X395" s="33">
        <v>134500</v>
      </c>
      <c r="Y395" t="s">
        <v>34</v>
      </c>
      <c r="Z395" t="s">
        <v>256</v>
      </c>
      <c r="AA395" t="s">
        <v>36</v>
      </c>
      <c r="AB395" t="s">
        <v>37</v>
      </c>
      <c r="AC395" s="2">
        <v>29</v>
      </c>
    </row>
    <row r="396" spans="1:29" customFormat="1" x14ac:dyDescent="0.35">
      <c r="A396" s="11">
        <v>396</v>
      </c>
      <c r="B396" s="20" t="s">
        <v>1295</v>
      </c>
      <c r="C396" s="3">
        <v>2.2915000232179999E+18</v>
      </c>
      <c r="D396" s="1">
        <v>43411</v>
      </c>
      <c r="E396" t="s">
        <v>1006</v>
      </c>
      <c r="F396" s="8">
        <f t="shared" si="34"/>
        <v>0</v>
      </c>
      <c r="G396" s="8">
        <f t="shared" si="30"/>
        <v>0</v>
      </c>
      <c r="H396" s="8">
        <f t="shared" si="31"/>
        <v>1</v>
      </c>
      <c r="I396" s="8">
        <f t="shared" si="32"/>
        <v>1</v>
      </c>
      <c r="J396" s="9">
        <f t="shared" si="33"/>
        <v>2</v>
      </c>
      <c r="K396" t="s">
        <v>45</v>
      </c>
      <c r="L396" t="s">
        <v>46</v>
      </c>
      <c r="M396" s="30">
        <v>73000</v>
      </c>
      <c r="N396" s="28" t="s">
        <v>910</v>
      </c>
      <c r="O396">
        <v>73000</v>
      </c>
      <c r="P396" s="28" t="s">
        <v>27</v>
      </c>
      <c r="Q396" s="4" t="s">
        <v>997</v>
      </c>
      <c r="R396" t="s">
        <v>998</v>
      </c>
      <c r="S396" t="s">
        <v>999</v>
      </c>
      <c r="T396" t="s">
        <v>717</v>
      </c>
      <c r="U396" t="s">
        <v>718</v>
      </c>
      <c r="V396" t="s">
        <v>820</v>
      </c>
      <c r="W396" s="2">
        <v>1</v>
      </c>
      <c r="X396" s="33">
        <v>73000</v>
      </c>
      <c r="Y396" t="s">
        <v>34</v>
      </c>
      <c r="Z396" t="s">
        <v>256</v>
      </c>
      <c r="AA396" t="s">
        <v>36</v>
      </c>
      <c r="AB396" t="s">
        <v>37</v>
      </c>
      <c r="AC396" s="2">
        <v>29</v>
      </c>
    </row>
    <row r="397" spans="1:29" customFormat="1" x14ac:dyDescent="0.35">
      <c r="A397" s="11">
        <v>397</v>
      </c>
      <c r="B397" s="20" t="s">
        <v>1295</v>
      </c>
      <c r="C397" s="3">
        <v>2.2915000232190001E+18</v>
      </c>
      <c r="D397" s="1">
        <v>43490</v>
      </c>
      <c r="E397" t="s">
        <v>1007</v>
      </c>
      <c r="F397" s="8">
        <f t="shared" si="34"/>
        <v>0</v>
      </c>
      <c r="G397" s="8">
        <f t="shared" si="30"/>
        <v>0</v>
      </c>
      <c r="H397" s="8">
        <f t="shared" si="31"/>
        <v>1</v>
      </c>
      <c r="I397" s="8">
        <f t="shared" si="32"/>
        <v>1</v>
      </c>
      <c r="J397" s="9">
        <f t="shared" si="33"/>
        <v>2</v>
      </c>
      <c r="K397" t="s">
        <v>45</v>
      </c>
      <c r="L397" t="s">
        <v>46</v>
      </c>
      <c r="M397" s="30">
        <v>166000</v>
      </c>
      <c r="N397" s="28" t="s">
        <v>26</v>
      </c>
      <c r="O397">
        <v>166000</v>
      </c>
      <c r="P397" s="28" t="s">
        <v>27</v>
      </c>
      <c r="Q397" s="4" t="s">
        <v>997</v>
      </c>
      <c r="R397" t="s">
        <v>998</v>
      </c>
      <c r="S397" t="s">
        <v>999</v>
      </c>
      <c r="T397" t="s">
        <v>717</v>
      </c>
      <c r="U397" t="s">
        <v>718</v>
      </c>
      <c r="V397" t="s">
        <v>820</v>
      </c>
      <c r="W397" s="2">
        <v>1</v>
      </c>
      <c r="X397" s="33">
        <v>166000</v>
      </c>
      <c r="Y397" t="s">
        <v>34</v>
      </c>
      <c r="Z397" t="s">
        <v>256</v>
      </c>
      <c r="AA397" t="s">
        <v>36</v>
      </c>
      <c r="AB397" t="s">
        <v>37</v>
      </c>
      <c r="AC397" s="2">
        <v>29</v>
      </c>
    </row>
    <row r="398" spans="1:29" customFormat="1" x14ac:dyDescent="0.35">
      <c r="A398" s="11">
        <v>398</v>
      </c>
      <c r="B398" s="20" t="s">
        <v>1295</v>
      </c>
      <c r="C398" s="3">
        <v>2.2916000757150001E+18</v>
      </c>
      <c r="D398" s="1">
        <v>42038</v>
      </c>
      <c r="E398" t="s">
        <v>1008</v>
      </c>
      <c r="F398" s="8">
        <f t="shared" si="34"/>
        <v>0</v>
      </c>
      <c r="G398" s="8">
        <f t="shared" si="30"/>
        <v>0</v>
      </c>
      <c r="H398" s="8">
        <f t="shared" si="31"/>
        <v>0</v>
      </c>
      <c r="I398" s="8">
        <f t="shared" si="32"/>
        <v>1</v>
      </c>
      <c r="J398" s="9">
        <f t="shared" si="33"/>
        <v>1</v>
      </c>
      <c r="K398" s="20" t="s">
        <v>456</v>
      </c>
      <c r="L398" t="s">
        <v>457</v>
      </c>
      <c r="M398" s="30">
        <v>332200</v>
      </c>
      <c r="N398" s="28" t="s">
        <v>264</v>
      </c>
      <c r="O398">
        <v>332200</v>
      </c>
      <c r="P398" s="28" t="s">
        <v>184</v>
      </c>
      <c r="Q398" s="4" t="s">
        <v>1009</v>
      </c>
      <c r="R398" t="s">
        <v>757</v>
      </c>
      <c r="S398" t="s">
        <v>758</v>
      </c>
      <c r="T398" t="s">
        <v>732</v>
      </c>
      <c r="U398" t="s">
        <v>718</v>
      </c>
      <c r="V398" t="s">
        <v>719</v>
      </c>
      <c r="W398" s="2">
        <v>1</v>
      </c>
      <c r="X398" s="33">
        <v>332200</v>
      </c>
      <c r="Y398" t="s">
        <v>34</v>
      </c>
      <c r="Z398" t="s">
        <v>256</v>
      </c>
      <c r="AA398" t="s">
        <v>36</v>
      </c>
      <c r="AB398" t="s">
        <v>37</v>
      </c>
      <c r="AC398" s="2">
        <v>29</v>
      </c>
    </row>
    <row r="399" spans="1:29" customFormat="1" x14ac:dyDescent="0.35">
      <c r="A399" s="11">
        <v>399</v>
      </c>
      <c r="B399" s="20" t="s">
        <v>1295</v>
      </c>
      <c r="C399" s="3">
        <v>2.2916000757150001E+18</v>
      </c>
      <c r="D399" s="1">
        <v>42366</v>
      </c>
      <c r="E399" t="s">
        <v>1010</v>
      </c>
      <c r="F399" s="8">
        <f t="shared" si="34"/>
        <v>0</v>
      </c>
      <c r="G399" s="8">
        <f t="shared" si="30"/>
        <v>0</v>
      </c>
      <c r="H399" s="8">
        <f t="shared" si="31"/>
        <v>0</v>
      </c>
      <c r="I399" s="8">
        <f t="shared" si="32"/>
        <v>1</v>
      </c>
      <c r="J399" s="9">
        <f t="shared" si="33"/>
        <v>1</v>
      </c>
      <c r="K399" t="s">
        <v>456</v>
      </c>
      <c r="L399" t="s">
        <v>457</v>
      </c>
      <c r="M399" s="30">
        <v>36620</v>
      </c>
      <c r="N399" s="28" t="s">
        <v>264</v>
      </c>
      <c r="O399">
        <v>439440</v>
      </c>
      <c r="P399" s="28" t="s">
        <v>258</v>
      </c>
      <c r="Q399" s="4" t="s">
        <v>1009</v>
      </c>
      <c r="R399" t="s">
        <v>757</v>
      </c>
      <c r="S399" t="s">
        <v>758</v>
      </c>
      <c r="T399" t="s">
        <v>717</v>
      </c>
      <c r="U399" t="s">
        <v>718</v>
      </c>
      <c r="V399" t="s">
        <v>820</v>
      </c>
      <c r="W399" s="2">
        <v>1</v>
      </c>
      <c r="X399" s="33">
        <v>439440</v>
      </c>
      <c r="Y399" t="s">
        <v>34</v>
      </c>
      <c r="Z399" t="s">
        <v>256</v>
      </c>
      <c r="AA399" t="s">
        <v>36</v>
      </c>
      <c r="AB399" t="s">
        <v>37</v>
      </c>
      <c r="AC399" s="2">
        <v>29</v>
      </c>
    </row>
    <row r="400" spans="1:29" customFormat="1" x14ac:dyDescent="0.35">
      <c r="A400" s="11">
        <v>400</v>
      </c>
      <c r="B400" s="20" t="s">
        <v>1295</v>
      </c>
      <c r="C400" s="3">
        <v>2.2916000757169999E+18</v>
      </c>
      <c r="D400" s="1">
        <v>42843</v>
      </c>
      <c r="E400" t="s">
        <v>1011</v>
      </c>
      <c r="F400" s="8">
        <f t="shared" si="34"/>
        <v>0</v>
      </c>
      <c r="G400" s="8">
        <f t="shared" si="30"/>
        <v>0</v>
      </c>
      <c r="H400" s="8">
        <f t="shared" si="31"/>
        <v>0</v>
      </c>
      <c r="I400" s="8">
        <f t="shared" si="32"/>
        <v>1</v>
      </c>
      <c r="J400" s="9">
        <f t="shared" si="33"/>
        <v>1</v>
      </c>
      <c r="K400" t="s">
        <v>142</v>
      </c>
      <c r="L400" t="s">
        <v>143</v>
      </c>
      <c r="M400" s="30">
        <v>38000</v>
      </c>
      <c r="N400" s="28" t="s">
        <v>266</v>
      </c>
      <c r="O400">
        <v>342000</v>
      </c>
      <c r="P400" s="28" t="s">
        <v>335</v>
      </c>
      <c r="Q400" s="4" t="s">
        <v>1012</v>
      </c>
      <c r="R400" t="s">
        <v>757</v>
      </c>
      <c r="S400" t="s">
        <v>758</v>
      </c>
      <c r="T400" t="s">
        <v>717</v>
      </c>
      <c r="U400" t="s">
        <v>718</v>
      </c>
      <c r="V400" t="s">
        <v>820</v>
      </c>
      <c r="W400" s="2">
        <v>1</v>
      </c>
      <c r="X400" s="33">
        <v>342000</v>
      </c>
      <c r="Y400" t="s">
        <v>34</v>
      </c>
      <c r="Z400" t="s">
        <v>256</v>
      </c>
      <c r="AA400" t="s">
        <v>36</v>
      </c>
      <c r="AB400" t="s">
        <v>37</v>
      </c>
      <c r="AC400" s="2">
        <v>29</v>
      </c>
    </row>
    <row r="401" spans="1:29" customFormat="1" x14ac:dyDescent="0.35">
      <c r="A401" s="11">
        <v>401</v>
      </c>
      <c r="B401" s="20" t="s">
        <v>1295</v>
      </c>
      <c r="C401" s="3">
        <v>2.2916000757180001E+18</v>
      </c>
      <c r="D401" s="1">
        <v>43328</v>
      </c>
      <c r="E401" t="s">
        <v>909</v>
      </c>
      <c r="F401" s="8">
        <f t="shared" si="34"/>
        <v>0</v>
      </c>
      <c r="G401" s="8">
        <f t="shared" si="30"/>
        <v>0</v>
      </c>
      <c r="H401" s="8">
        <f t="shared" si="31"/>
        <v>1</v>
      </c>
      <c r="I401" s="8">
        <f t="shared" si="32"/>
        <v>1</v>
      </c>
      <c r="J401" s="9">
        <f t="shared" si="33"/>
        <v>2</v>
      </c>
      <c r="K401" t="s">
        <v>45</v>
      </c>
      <c r="L401" t="s">
        <v>46</v>
      </c>
      <c r="M401" s="30">
        <v>320500</v>
      </c>
      <c r="N401" s="28" t="s">
        <v>910</v>
      </c>
      <c r="O401">
        <v>320500</v>
      </c>
      <c r="P401" s="28" t="s">
        <v>184</v>
      </c>
      <c r="Q401" s="4" t="s">
        <v>1012</v>
      </c>
      <c r="R401" t="s">
        <v>757</v>
      </c>
      <c r="S401" t="s">
        <v>758</v>
      </c>
      <c r="T401" t="s">
        <v>826</v>
      </c>
      <c r="U401" t="s">
        <v>718</v>
      </c>
      <c r="V401" t="s">
        <v>820</v>
      </c>
      <c r="W401" s="2">
        <v>1</v>
      </c>
      <c r="X401" s="33">
        <v>320500</v>
      </c>
      <c r="Y401" t="s">
        <v>34</v>
      </c>
      <c r="Z401" t="s">
        <v>256</v>
      </c>
      <c r="AA401" t="s">
        <v>36</v>
      </c>
      <c r="AB401" t="s">
        <v>37</v>
      </c>
      <c r="AC401" s="2">
        <v>29</v>
      </c>
    </row>
    <row r="402" spans="1:29" customFormat="1" x14ac:dyDescent="0.35">
      <c r="A402" s="11">
        <v>402</v>
      </c>
      <c r="B402" s="20" t="s">
        <v>1295</v>
      </c>
      <c r="C402" s="3">
        <v>2.2916000757180001E+18</v>
      </c>
      <c r="D402" s="1">
        <v>43388</v>
      </c>
      <c r="E402" t="s">
        <v>1013</v>
      </c>
      <c r="F402" s="8">
        <f t="shared" si="34"/>
        <v>0</v>
      </c>
      <c r="G402" s="8">
        <f t="shared" si="30"/>
        <v>0</v>
      </c>
      <c r="H402" s="8">
        <f t="shared" si="31"/>
        <v>1</v>
      </c>
      <c r="I402" s="8">
        <f t="shared" si="32"/>
        <v>1</v>
      </c>
      <c r="J402" s="9">
        <f t="shared" si="33"/>
        <v>2</v>
      </c>
      <c r="K402" t="s">
        <v>45</v>
      </c>
      <c r="L402" t="s">
        <v>46</v>
      </c>
      <c r="M402" s="30">
        <v>134500</v>
      </c>
      <c r="N402" s="28" t="s">
        <v>26</v>
      </c>
      <c r="O402">
        <v>134500</v>
      </c>
      <c r="P402" s="28" t="s">
        <v>27</v>
      </c>
      <c r="Q402" s="4" t="s">
        <v>1012</v>
      </c>
      <c r="R402" t="s">
        <v>757</v>
      </c>
      <c r="S402" t="s">
        <v>758</v>
      </c>
      <c r="T402" t="s">
        <v>717</v>
      </c>
      <c r="U402" t="s">
        <v>718</v>
      </c>
      <c r="V402" t="s">
        <v>820</v>
      </c>
      <c r="W402" s="2">
        <v>1</v>
      </c>
      <c r="X402" s="33">
        <v>134500</v>
      </c>
      <c r="Y402" t="s">
        <v>34</v>
      </c>
      <c r="Z402" t="s">
        <v>256</v>
      </c>
      <c r="AA402" t="s">
        <v>36</v>
      </c>
      <c r="AB402" t="s">
        <v>37</v>
      </c>
      <c r="AC402" s="2">
        <v>29</v>
      </c>
    </row>
    <row r="403" spans="1:29" customFormat="1" x14ac:dyDescent="0.35">
      <c r="A403" s="11">
        <v>403</v>
      </c>
      <c r="B403" s="20" t="s">
        <v>1295</v>
      </c>
      <c r="C403" s="3">
        <v>2.2916000757190001E+18</v>
      </c>
      <c r="D403" s="1">
        <v>43627</v>
      </c>
      <c r="E403" t="s">
        <v>1014</v>
      </c>
      <c r="F403" s="8">
        <f t="shared" si="34"/>
        <v>0</v>
      </c>
      <c r="G403" s="8">
        <f t="shared" si="30"/>
        <v>0</v>
      </c>
      <c r="H403" s="8">
        <f t="shared" si="31"/>
        <v>1</v>
      </c>
      <c r="I403" s="8">
        <f t="shared" si="32"/>
        <v>1</v>
      </c>
      <c r="J403" s="9">
        <f t="shared" si="33"/>
        <v>2</v>
      </c>
      <c r="K403" t="s">
        <v>82</v>
      </c>
      <c r="L403" t="s">
        <v>76</v>
      </c>
      <c r="M403" s="30">
        <v>46600</v>
      </c>
      <c r="N403" s="28" t="s">
        <v>26</v>
      </c>
      <c r="O403">
        <v>46600</v>
      </c>
      <c r="P403" s="28" t="s">
        <v>27</v>
      </c>
      <c r="Q403" s="4" t="s">
        <v>1012</v>
      </c>
      <c r="R403" t="s">
        <v>757</v>
      </c>
      <c r="S403" t="s">
        <v>758</v>
      </c>
      <c r="T403" t="s">
        <v>826</v>
      </c>
      <c r="U403" t="s">
        <v>718</v>
      </c>
      <c r="V403" t="s">
        <v>820</v>
      </c>
      <c r="W403" s="2">
        <v>1</v>
      </c>
      <c r="X403" s="33">
        <v>46600</v>
      </c>
      <c r="Y403" t="s">
        <v>34</v>
      </c>
      <c r="Z403" t="s">
        <v>256</v>
      </c>
      <c r="AA403" t="s">
        <v>36</v>
      </c>
      <c r="AB403" t="s">
        <v>37</v>
      </c>
      <c r="AC403" s="2">
        <v>29</v>
      </c>
    </row>
    <row r="404" spans="1:29" customFormat="1" x14ac:dyDescent="0.35">
      <c r="A404" s="11">
        <v>404</v>
      </c>
      <c r="B404" s="20" t="s">
        <v>1295</v>
      </c>
      <c r="C404" s="3">
        <v>2.2917000929150001E+18</v>
      </c>
      <c r="D404" s="1">
        <v>42321</v>
      </c>
      <c r="E404" t="s">
        <v>1015</v>
      </c>
      <c r="F404" s="8">
        <f t="shared" si="34"/>
        <v>0</v>
      </c>
      <c r="G404" s="8">
        <f t="shared" si="30"/>
        <v>0</v>
      </c>
      <c r="H404" s="8">
        <f t="shared" si="31"/>
        <v>0</v>
      </c>
      <c r="I404" s="8">
        <f t="shared" si="32"/>
        <v>1</v>
      </c>
      <c r="J404" s="9">
        <f t="shared" si="33"/>
        <v>1</v>
      </c>
      <c r="K404" t="s">
        <v>456</v>
      </c>
      <c r="L404" t="s">
        <v>457</v>
      </c>
      <c r="M404" s="30">
        <v>439440</v>
      </c>
      <c r="N404" s="28" t="s">
        <v>264</v>
      </c>
      <c r="O404">
        <v>439440</v>
      </c>
      <c r="P404" s="28" t="s">
        <v>184</v>
      </c>
      <c r="Q404" s="4" t="s">
        <v>1016</v>
      </c>
      <c r="R404" t="s">
        <v>761</v>
      </c>
      <c r="S404" t="s">
        <v>762</v>
      </c>
      <c r="T404" t="s">
        <v>826</v>
      </c>
      <c r="U404" t="s">
        <v>718</v>
      </c>
      <c r="V404" t="s">
        <v>820</v>
      </c>
      <c r="W404" s="2">
        <v>1</v>
      </c>
      <c r="X404" s="33">
        <v>439440</v>
      </c>
      <c r="Y404" t="s">
        <v>34</v>
      </c>
      <c r="Z404" t="s">
        <v>256</v>
      </c>
      <c r="AA404" t="s">
        <v>36</v>
      </c>
      <c r="AB404" t="s">
        <v>37</v>
      </c>
      <c r="AC404" s="2">
        <v>29</v>
      </c>
    </row>
    <row r="405" spans="1:29" customFormat="1" x14ac:dyDescent="0.35">
      <c r="A405" s="11">
        <v>405</v>
      </c>
      <c r="B405" s="20" t="s">
        <v>1295</v>
      </c>
      <c r="C405" s="3">
        <v>2.2917000929150001E+18</v>
      </c>
      <c r="D405" s="1">
        <v>42002</v>
      </c>
      <c r="E405" t="s">
        <v>457</v>
      </c>
      <c r="F405" s="8">
        <f t="shared" si="34"/>
        <v>0</v>
      </c>
      <c r="G405" s="8">
        <f t="shared" si="30"/>
        <v>0</v>
      </c>
      <c r="H405" s="8">
        <f t="shared" si="31"/>
        <v>0</v>
      </c>
      <c r="I405" s="8">
        <f t="shared" si="32"/>
        <v>1</v>
      </c>
      <c r="J405" s="9">
        <f t="shared" si="33"/>
        <v>1</v>
      </c>
      <c r="K405" t="s">
        <v>456</v>
      </c>
      <c r="L405" t="s">
        <v>457</v>
      </c>
      <c r="M405" s="30">
        <v>374576.4</v>
      </c>
      <c r="N405" s="28" t="s">
        <v>264</v>
      </c>
      <c r="O405">
        <v>374576.4</v>
      </c>
      <c r="P405" s="28" t="s">
        <v>184</v>
      </c>
      <c r="Q405" s="4" t="s">
        <v>1016</v>
      </c>
      <c r="R405" t="s">
        <v>761</v>
      </c>
      <c r="S405" t="s">
        <v>762</v>
      </c>
      <c r="T405" t="s">
        <v>732</v>
      </c>
      <c r="U405" t="s">
        <v>718</v>
      </c>
      <c r="V405" t="s">
        <v>719</v>
      </c>
      <c r="W405" s="2">
        <v>1</v>
      </c>
      <c r="X405" s="33">
        <v>374576.4</v>
      </c>
      <c r="Y405" t="s">
        <v>34</v>
      </c>
      <c r="Z405" t="s">
        <v>256</v>
      </c>
      <c r="AA405" t="s">
        <v>36</v>
      </c>
      <c r="AB405" t="s">
        <v>37</v>
      </c>
      <c r="AC405" s="2">
        <v>29</v>
      </c>
    </row>
    <row r="406" spans="1:29" customFormat="1" x14ac:dyDescent="0.35">
      <c r="A406" s="11">
        <v>406</v>
      </c>
      <c r="B406" s="20" t="s">
        <v>1295</v>
      </c>
      <c r="C406" s="3">
        <v>2.291700092916E+18</v>
      </c>
      <c r="D406" s="1">
        <v>42702</v>
      </c>
      <c r="E406" t="s">
        <v>1017</v>
      </c>
      <c r="F406" s="8">
        <f t="shared" si="34"/>
        <v>0</v>
      </c>
      <c r="G406" s="8">
        <f t="shared" si="30"/>
        <v>0</v>
      </c>
      <c r="H406" s="8">
        <f t="shared" si="31"/>
        <v>0</v>
      </c>
      <c r="I406" s="8">
        <f t="shared" si="32"/>
        <v>1</v>
      </c>
      <c r="J406" s="9">
        <f t="shared" si="33"/>
        <v>1</v>
      </c>
      <c r="K406" t="s">
        <v>82</v>
      </c>
      <c r="L406" t="s">
        <v>76</v>
      </c>
      <c r="M406" s="30">
        <v>468000</v>
      </c>
      <c r="N406" s="28" t="s">
        <v>264</v>
      </c>
      <c r="O406">
        <v>468000</v>
      </c>
      <c r="P406" s="28" t="s">
        <v>184</v>
      </c>
      <c r="Q406" s="4" t="s">
        <v>1016</v>
      </c>
      <c r="R406" t="s">
        <v>761</v>
      </c>
      <c r="S406" t="s">
        <v>762</v>
      </c>
      <c r="T406" t="s">
        <v>826</v>
      </c>
      <c r="U406" t="s">
        <v>718</v>
      </c>
      <c r="V406" t="s">
        <v>820</v>
      </c>
      <c r="W406" s="2">
        <v>1</v>
      </c>
      <c r="X406" s="33">
        <v>468000</v>
      </c>
      <c r="Y406" t="s">
        <v>34</v>
      </c>
      <c r="Z406" t="s">
        <v>256</v>
      </c>
      <c r="AA406" t="s">
        <v>36</v>
      </c>
      <c r="AB406" t="s">
        <v>37</v>
      </c>
      <c r="AC406" s="2">
        <v>29</v>
      </c>
    </row>
    <row r="407" spans="1:29" customFormat="1" x14ac:dyDescent="0.35">
      <c r="A407" s="11">
        <v>407</v>
      </c>
      <c r="B407" s="20" t="s">
        <v>1295</v>
      </c>
      <c r="C407" s="3">
        <v>2.2917000929169999E+18</v>
      </c>
      <c r="D407" s="1">
        <v>43080</v>
      </c>
      <c r="E407" t="s">
        <v>871</v>
      </c>
      <c r="F407" s="8">
        <f t="shared" si="34"/>
        <v>0</v>
      </c>
      <c r="G407" s="8">
        <f t="shared" si="30"/>
        <v>0</v>
      </c>
      <c r="H407" s="8">
        <f t="shared" si="31"/>
        <v>0</v>
      </c>
      <c r="I407" s="8">
        <f t="shared" si="32"/>
        <v>1</v>
      </c>
      <c r="J407" s="9">
        <f t="shared" si="33"/>
        <v>1</v>
      </c>
      <c r="K407" t="s">
        <v>82</v>
      </c>
      <c r="L407" t="s">
        <v>76</v>
      </c>
      <c r="M407" s="30">
        <v>450000</v>
      </c>
      <c r="N407" s="28" t="s">
        <v>26</v>
      </c>
      <c r="O407">
        <v>450000</v>
      </c>
      <c r="P407" s="28" t="s">
        <v>184</v>
      </c>
      <c r="Q407" s="4" t="s">
        <v>1016</v>
      </c>
      <c r="R407" t="s">
        <v>761</v>
      </c>
      <c r="S407" t="s">
        <v>762</v>
      </c>
      <c r="T407" t="s">
        <v>717</v>
      </c>
      <c r="U407" t="s">
        <v>718</v>
      </c>
      <c r="V407" t="s">
        <v>820</v>
      </c>
      <c r="W407" s="2">
        <v>1</v>
      </c>
      <c r="X407" s="33">
        <v>450000</v>
      </c>
      <c r="Y407" t="s">
        <v>34</v>
      </c>
      <c r="Z407" t="s">
        <v>256</v>
      </c>
      <c r="AA407" t="s">
        <v>36</v>
      </c>
      <c r="AB407" t="s">
        <v>37</v>
      </c>
      <c r="AC407" s="2">
        <v>29</v>
      </c>
    </row>
    <row r="408" spans="1:29" customFormat="1" x14ac:dyDescent="0.35">
      <c r="A408" s="11">
        <v>408</v>
      </c>
      <c r="B408" s="20" t="s">
        <v>1295</v>
      </c>
      <c r="C408" s="3">
        <v>2.2917000929180001E+18</v>
      </c>
      <c r="D408" s="1">
        <v>43325</v>
      </c>
      <c r="E408" t="s">
        <v>909</v>
      </c>
      <c r="F408" s="8">
        <f t="shared" si="34"/>
        <v>0</v>
      </c>
      <c r="G408" s="8">
        <f t="shared" si="30"/>
        <v>0</v>
      </c>
      <c r="H408" s="8">
        <f t="shared" si="31"/>
        <v>1</v>
      </c>
      <c r="I408" s="8">
        <f t="shared" si="32"/>
        <v>1</v>
      </c>
      <c r="J408" s="9">
        <f t="shared" si="33"/>
        <v>2</v>
      </c>
      <c r="K408" t="s">
        <v>45</v>
      </c>
      <c r="L408" t="s">
        <v>46</v>
      </c>
      <c r="M408" s="30">
        <v>320500</v>
      </c>
      <c r="N408" s="28" t="s">
        <v>910</v>
      </c>
      <c r="O408">
        <v>320500</v>
      </c>
      <c r="P408" s="28" t="s">
        <v>184</v>
      </c>
      <c r="Q408" s="4" t="s">
        <v>1016</v>
      </c>
      <c r="R408" t="s">
        <v>761</v>
      </c>
      <c r="S408" t="s">
        <v>762</v>
      </c>
      <c r="T408" t="s">
        <v>826</v>
      </c>
      <c r="U408" t="s">
        <v>718</v>
      </c>
      <c r="V408" t="s">
        <v>820</v>
      </c>
      <c r="W408" s="2">
        <v>1</v>
      </c>
      <c r="X408" s="33">
        <v>320500</v>
      </c>
      <c r="Y408" t="s">
        <v>34</v>
      </c>
      <c r="Z408" t="s">
        <v>256</v>
      </c>
      <c r="AA408" t="s">
        <v>36</v>
      </c>
      <c r="AB408" t="s">
        <v>37</v>
      </c>
      <c r="AC408" s="2">
        <v>29</v>
      </c>
    </row>
    <row r="409" spans="1:29" customFormat="1" x14ac:dyDescent="0.35">
      <c r="A409" s="11">
        <v>409</v>
      </c>
      <c r="B409" s="20" t="s">
        <v>1295</v>
      </c>
      <c r="C409" s="3">
        <v>2.2917000929180001E+18</v>
      </c>
      <c r="D409" s="1">
        <v>43430</v>
      </c>
      <c r="E409" t="s">
        <v>1018</v>
      </c>
      <c r="F409" s="8">
        <f t="shared" si="34"/>
        <v>0</v>
      </c>
      <c r="G409" s="8">
        <f t="shared" si="30"/>
        <v>0</v>
      </c>
      <c r="H409" s="8">
        <f t="shared" si="31"/>
        <v>1</v>
      </c>
      <c r="I409" s="8">
        <f t="shared" si="32"/>
        <v>1</v>
      </c>
      <c r="J409" s="9">
        <f t="shared" si="33"/>
        <v>2</v>
      </c>
      <c r="K409" t="s">
        <v>45</v>
      </c>
      <c r="L409" t="s">
        <v>46</v>
      </c>
      <c r="M409" s="30">
        <v>73000</v>
      </c>
      <c r="N409" s="28" t="s">
        <v>26</v>
      </c>
      <c r="O409">
        <v>73000</v>
      </c>
      <c r="P409" s="28" t="s">
        <v>27</v>
      </c>
      <c r="Q409" s="4" t="s">
        <v>1016</v>
      </c>
      <c r="R409" t="s">
        <v>761</v>
      </c>
      <c r="S409" t="s">
        <v>762</v>
      </c>
      <c r="T409" t="s">
        <v>826</v>
      </c>
      <c r="U409" t="s">
        <v>718</v>
      </c>
      <c r="V409" t="s">
        <v>820</v>
      </c>
      <c r="W409" s="2">
        <v>1</v>
      </c>
      <c r="X409" s="33">
        <v>73000</v>
      </c>
      <c r="Y409" t="s">
        <v>34</v>
      </c>
      <c r="Z409" t="s">
        <v>256</v>
      </c>
      <c r="AA409" t="s">
        <v>36</v>
      </c>
      <c r="AB409" t="s">
        <v>37</v>
      </c>
      <c r="AC409" s="2">
        <v>29</v>
      </c>
    </row>
    <row r="410" spans="1:29" customFormat="1" x14ac:dyDescent="0.35">
      <c r="A410" s="11">
        <v>410</v>
      </c>
      <c r="B410" s="20" t="s">
        <v>1295</v>
      </c>
      <c r="C410" s="3">
        <v>2.2917000929190001E+18</v>
      </c>
      <c r="D410" s="1">
        <v>43761</v>
      </c>
      <c r="E410" t="s">
        <v>1019</v>
      </c>
      <c r="F410" s="8">
        <f t="shared" si="34"/>
        <v>0</v>
      </c>
      <c r="G410" s="8">
        <f t="shared" si="30"/>
        <v>0</v>
      </c>
      <c r="H410" s="8">
        <f t="shared" si="31"/>
        <v>1</v>
      </c>
      <c r="I410" s="8">
        <f t="shared" si="32"/>
        <v>1</v>
      </c>
      <c r="J410" s="9">
        <f t="shared" si="33"/>
        <v>2</v>
      </c>
      <c r="K410" t="s">
        <v>186</v>
      </c>
      <c r="L410" t="s">
        <v>187</v>
      </c>
      <c r="M410" s="30">
        <v>46600</v>
      </c>
      <c r="N410" s="28" t="s">
        <v>26</v>
      </c>
      <c r="O410">
        <v>46600</v>
      </c>
      <c r="P410" s="28" t="s">
        <v>27</v>
      </c>
      <c r="Q410" s="4" t="s">
        <v>1016</v>
      </c>
      <c r="R410" t="s">
        <v>761</v>
      </c>
      <c r="S410" t="s">
        <v>762</v>
      </c>
      <c r="T410" t="s">
        <v>826</v>
      </c>
      <c r="U410" t="s">
        <v>718</v>
      </c>
      <c r="V410" t="s">
        <v>820</v>
      </c>
      <c r="W410" s="2">
        <v>1</v>
      </c>
      <c r="X410" s="33">
        <v>46600</v>
      </c>
      <c r="Y410" t="s">
        <v>34</v>
      </c>
      <c r="Z410" t="s">
        <v>256</v>
      </c>
      <c r="AA410" t="s">
        <v>36</v>
      </c>
      <c r="AB410" t="s">
        <v>37</v>
      </c>
      <c r="AC410" s="2">
        <v>29</v>
      </c>
    </row>
    <row r="411" spans="1:29" customFormat="1" x14ac:dyDescent="0.35">
      <c r="A411" s="11">
        <v>411</v>
      </c>
      <c r="B411" s="20" t="s">
        <v>1295</v>
      </c>
      <c r="C411" s="3">
        <v>2.2917000929190001E+18</v>
      </c>
      <c r="D411" s="1">
        <v>43761</v>
      </c>
      <c r="E411" t="s">
        <v>1020</v>
      </c>
      <c r="F411" s="8">
        <f t="shared" si="34"/>
        <v>0</v>
      </c>
      <c r="G411" s="8">
        <f t="shared" si="30"/>
        <v>0</v>
      </c>
      <c r="H411" s="8">
        <f t="shared" si="31"/>
        <v>1</v>
      </c>
      <c r="I411" s="8">
        <f t="shared" si="32"/>
        <v>1</v>
      </c>
      <c r="J411" s="9">
        <f t="shared" si="33"/>
        <v>2</v>
      </c>
      <c r="K411" t="s">
        <v>186</v>
      </c>
      <c r="L411" t="s">
        <v>187</v>
      </c>
      <c r="M411" s="30">
        <v>10500</v>
      </c>
      <c r="N411" s="28" t="s">
        <v>26</v>
      </c>
      <c r="O411">
        <v>10500</v>
      </c>
      <c r="P411" s="28" t="s">
        <v>27</v>
      </c>
      <c r="Q411" s="4" t="s">
        <v>1016</v>
      </c>
      <c r="R411" t="s">
        <v>761</v>
      </c>
      <c r="S411" t="s">
        <v>762</v>
      </c>
      <c r="T411" t="s">
        <v>826</v>
      </c>
      <c r="U411" t="s">
        <v>718</v>
      </c>
      <c r="V411" t="s">
        <v>820</v>
      </c>
      <c r="W411" s="2">
        <v>1</v>
      </c>
      <c r="X411" s="33">
        <v>10500</v>
      </c>
      <c r="Y411" t="s">
        <v>34</v>
      </c>
      <c r="Z411" t="s">
        <v>256</v>
      </c>
      <c r="AA411" t="s">
        <v>36</v>
      </c>
      <c r="AB411" t="s">
        <v>37</v>
      </c>
      <c r="AC411" s="2">
        <v>29</v>
      </c>
    </row>
    <row r="412" spans="1:29" customFormat="1" x14ac:dyDescent="0.35">
      <c r="A412" s="11">
        <v>412</v>
      </c>
      <c r="B412" s="20" t="s">
        <v>1295</v>
      </c>
      <c r="C412" s="3">
        <v>2.2918002647150001E+18</v>
      </c>
      <c r="D412" s="1">
        <v>42101</v>
      </c>
      <c r="E412" t="s">
        <v>1021</v>
      </c>
      <c r="F412" s="8">
        <f t="shared" si="34"/>
        <v>0</v>
      </c>
      <c r="G412" s="8">
        <f t="shared" si="30"/>
        <v>0</v>
      </c>
      <c r="H412" s="8">
        <f t="shared" si="31"/>
        <v>0</v>
      </c>
      <c r="I412" s="8">
        <f t="shared" si="32"/>
        <v>1</v>
      </c>
      <c r="J412" s="9">
        <f t="shared" si="33"/>
        <v>1</v>
      </c>
      <c r="K412" s="20" t="s">
        <v>472</v>
      </c>
      <c r="L412" t="s">
        <v>473</v>
      </c>
      <c r="M412" s="30">
        <v>263200</v>
      </c>
      <c r="N412" s="28" t="s">
        <v>264</v>
      </c>
      <c r="O412">
        <v>263200</v>
      </c>
      <c r="P412" s="28" t="s">
        <v>184</v>
      </c>
      <c r="Q412" s="4" t="s">
        <v>1022</v>
      </c>
      <c r="R412" t="s">
        <v>1023</v>
      </c>
      <c r="S412" t="s">
        <v>1024</v>
      </c>
      <c r="T412" t="s">
        <v>717</v>
      </c>
      <c r="U412" t="s">
        <v>718</v>
      </c>
      <c r="V412" t="s">
        <v>719</v>
      </c>
      <c r="W412" s="2">
        <v>1</v>
      </c>
      <c r="X412" s="33">
        <v>263200</v>
      </c>
      <c r="Y412" t="s">
        <v>34</v>
      </c>
      <c r="Z412" t="s">
        <v>256</v>
      </c>
      <c r="AA412" t="s">
        <v>36</v>
      </c>
      <c r="AB412" t="s">
        <v>37</v>
      </c>
      <c r="AC412" s="2">
        <v>29</v>
      </c>
    </row>
    <row r="413" spans="1:29" customFormat="1" x14ac:dyDescent="0.35">
      <c r="A413" s="11">
        <v>413</v>
      </c>
      <c r="B413" s="20" t="s">
        <v>1295</v>
      </c>
      <c r="C413" s="3">
        <v>2.2918002647150001E+18</v>
      </c>
      <c r="D413" s="1">
        <v>42283</v>
      </c>
      <c r="E413" t="s">
        <v>1025</v>
      </c>
      <c r="F413" s="8">
        <f t="shared" si="34"/>
        <v>0</v>
      </c>
      <c r="G413" s="8">
        <f t="shared" si="30"/>
        <v>0</v>
      </c>
      <c r="H413" s="8">
        <f t="shared" si="31"/>
        <v>0</v>
      </c>
      <c r="I413" s="8">
        <f t="shared" si="32"/>
        <v>1</v>
      </c>
      <c r="J413" s="9">
        <f t="shared" si="33"/>
        <v>1</v>
      </c>
      <c r="K413" t="s">
        <v>472</v>
      </c>
      <c r="L413" t="s">
        <v>473</v>
      </c>
      <c r="M413" s="30">
        <v>439440</v>
      </c>
      <c r="N413" s="28" t="s">
        <v>264</v>
      </c>
      <c r="O413">
        <v>439440</v>
      </c>
      <c r="P413" s="28" t="s">
        <v>184</v>
      </c>
      <c r="Q413" s="4" t="s">
        <v>1022</v>
      </c>
      <c r="R413" t="s">
        <v>1023</v>
      </c>
      <c r="S413" t="s">
        <v>1024</v>
      </c>
      <c r="T413" t="s">
        <v>717</v>
      </c>
      <c r="U413" t="s">
        <v>718</v>
      </c>
      <c r="V413" t="s">
        <v>820</v>
      </c>
      <c r="W413" s="2">
        <v>1</v>
      </c>
      <c r="X413" s="33">
        <v>439440</v>
      </c>
      <c r="Y413" t="s">
        <v>34</v>
      </c>
      <c r="Z413" t="s">
        <v>256</v>
      </c>
      <c r="AA413" t="s">
        <v>36</v>
      </c>
      <c r="AB413" t="s">
        <v>37</v>
      </c>
      <c r="AC413" s="2">
        <v>29</v>
      </c>
    </row>
    <row r="414" spans="1:29" customFormat="1" x14ac:dyDescent="0.35">
      <c r="A414" s="11">
        <v>414</v>
      </c>
      <c r="B414" s="20" t="s">
        <v>1295</v>
      </c>
      <c r="C414" s="3">
        <v>2.291800264716E+18</v>
      </c>
      <c r="D414" s="1">
        <v>42615</v>
      </c>
      <c r="E414" t="s">
        <v>1026</v>
      </c>
      <c r="F414" s="8">
        <f t="shared" si="34"/>
        <v>0</v>
      </c>
      <c r="G414" s="8">
        <f t="shared" si="30"/>
        <v>0</v>
      </c>
      <c r="H414" s="8">
        <f t="shared" si="31"/>
        <v>0</v>
      </c>
      <c r="I414" s="8">
        <f t="shared" si="32"/>
        <v>1</v>
      </c>
      <c r="J414" s="9">
        <f t="shared" si="33"/>
        <v>1</v>
      </c>
      <c r="K414" t="s">
        <v>142</v>
      </c>
      <c r="L414" t="s">
        <v>143</v>
      </c>
      <c r="M414" s="30">
        <v>483420</v>
      </c>
      <c r="N414" s="28" t="s">
        <v>264</v>
      </c>
      <c r="O414">
        <v>483420</v>
      </c>
      <c r="P414" s="28" t="s">
        <v>184</v>
      </c>
      <c r="Q414" s="4" t="s">
        <v>1027</v>
      </c>
      <c r="R414" t="s">
        <v>1023</v>
      </c>
      <c r="S414" t="s">
        <v>1024</v>
      </c>
      <c r="T414" t="s">
        <v>717</v>
      </c>
      <c r="U414" t="s">
        <v>718</v>
      </c>
      <c r="V414" t="s">
        <v>820</v>
      </c>
      <c r="W414" s="2">
        <v>1</v>
      </c>
      <c r="X414" s="33">
        <v>483420</v>
      </c>
      <c r="Y414" t="s">
        <v>34</v>
      </c>
      <c r="Z414" t="s">
        <v>256</v>
      </c>
      <c r="AA414" t="s">
        <v>36</v>
      </c>
      <c r="AB414" t="s">
        <v>37</v>
      </c>
      <c r="AC414" s="2">
        <v>29</v>
      </c>
    </row>
    <row r="415" spans="1:29" customFormat="1" x14ac:dyDescent="0.35">
      <c r="A415" s="11">
        <v>415</v>
      </c>
      <c r="B415" s="20" t="s">
        <v>1295</v>
      </c>
      <c r="C415" s="3">
        <v>2.2918002647169999E+18</v>
      </c>
      <c r="D415" s="1">
        <v>43059</v>
      </c>
      <c r="E415" t="s">
        <v>1028</v>
      </c>
      <c r="F415" s="8">
        <f t="shared" si="34"/>
        <v>0</v>
      </c>
      <c r="G415" s="8">
        <f t="shared" si="30"/>
        <v>0</v>
      </c>
      <c r="H415" s="8">
        <f t="shared" si="31"/>
        <v>0</v>
      </c>
      <c r="I415" s="8">
        <f t="shared" si="32"/>
        <v>1</v>
      </c>
      <c r="J415" s="9">
        <f t="shared" si="33"/>
        <v>1</v>
      </c>
      <c r="K415" t="s">
        <v>142</v>
      </c>
      <c r="L415" t="s">
        <v>143</v>
      </c>
      <c r="M415" s="30">
        <v>37500</v>
      </c>
      <c r="N415" s="28" t="s">
        <v>130</v>
      </c>
      <c r="O415">
        <v>450000</v>
      </c>
      <c r="P415" s="28" t="s">
        <v>258</v>
      </c>
      <c r="Q415" s="4" t="s">
        <v>1022</v>
      </c>
      <c r="R415" t="s">
        <v>1023</v>
      </c>
      <c r="S415" t="s">
        <v>1024</v>
      </c>
      <c r="T415" t="s">
        <v>826</v>
      </c>
      <c r="U415" t="s">
        <v>718</v>
      </c>
      <c r="V415" t="s">
        <v>820</v>
      </c>
      <c r="W415" s="2">
        <v>1</v>
      </c>
      <c r="X415" s="33">
        <v>450000</v>
      </c>
      <c r="Y415" t="s">
        <v>34</v>
      </c>
      <c r="Z415" t="s">
        <v>256</v>
      </c>
      <c r="AA415" t="s">
        <v>36</v>
      </c>
      <c r="AB415" t="s">
        <v>37</v>
      </c>
      <c r="AC415" s="2">
        <v>29</v>
      </c>
    </row>
    <row r="416" spans="1:29" customFormat="1" x14ac:dyDescent="0.35">
      <c r="A416" s="11">
        <v>416</v>
      </c>
      <c r="B416" s="20" t="s">
        <v>1295</v>
      </c>
      <c r="C416" s="3">
        <v>2.2918002647180001E+18</v>
      </c>
      <c r="D416" s="1">
        <v>43368</v>
      </c>
      <c r="E416" t="s">
        <v>1029</v>
      </c>
      <c r="F416" s="8">
        <f t="shared" si="34"/>
        <v>0</v>
      </c>
      <c r="G416" s="8">
        <f t="shared" si="30"/>
        <v>0</v>
      </c>
      <c r="H416" s="8">
        <f t="shared" si="31"/>
        <v>0</v>
      </c>
      <c r="I416" s="8">
        <f t="shared" si="32"/>
        <v>1</v>
      </c>
      <c r="J416" s="9">
        <f t="shared" si="33"/>
        <v>1</v>
      </c>
      <c r="K416" t="s">
        <v>142</v>
      </c>
      <c r="L416" t="s">
        <v>143</v>
      </c>
      <c r="M416" s="30">
        <v>45000</v>
      </c>
      <c r="N416" s="28" t="s">
        <v>130</v>
      </c>
      <c r="O416">
        <v>540000</v>
      </c>
      <c r="P416" s="28" t="s">
        <v>258</v>
      </c>
      <c r="Q416" s="4" t="s">
        <v>1022</v>
      </c>
      <c r="R416" t="s">
        <v>1023</v>
      </c>
      <c r="S416" t="s">
        <v>1024</v>
      </c>
      <c r="T416" t="s">
        <v>826</v>
      </c>
      <c r="U416" t="s">
        <v>718</v>
      </c>
      <c r="V416" t="s">
        <v>820</v>
      </c>
      <c r="W416" s="2">
        <v>1</v>
      </c>
      <c r="X416" s="33">
        <v>540000</v>
      </c>
      <c r="Y416" t="s">
        <v>34</v>
      </c>
      <c r="Z416" t="s">
        <v>256</v>
      </c>
      <c r="AA416" t="s">
        <v>36</v>
      </c>
      <c r="AB416" t="s">
        <v>37</v>
      </c>
      <c r="AC416" s="2">
        <v>29</v>
      </c>
    </row>
    <row r="417" spans="1:29" customFormat="1" x14ac:dyDescent="0.35">
      <c r="A417" s="11">
        <v>417</v>
      </c>
      <c r="B417" s="20" t="s">
        <v>1295</v>
      </c>
      <c r="C417" s="3">
        <v>2.2918002647180001E+18</v>
      </c>
      <c r="D417" s="1">
        <v>43396</v>
      </c>
      <c r="E417" t="s">
        <v>1030</v>
      </c>
      <c r="F417" s="8">
        <f t="shared" si="34"/>
        <v>0</v>
      </c>
      <c r="G417" s="8">
        <f t="shared" si="30"/>
        <v>0</v>
      </c>
      <c r="H417" s="8">
        <f t="shared" si="31"/>
        <v>1</v>
      </c>
      <c r="I417" s="8">
        <f t="shared" si="32"/>
        <v>1</v>
      </c>
      <c r="J417" s="9">
        <f t="shared" si="33"/>
        <v>2</v>
      </c>
      <c r="K417" t="s">
        <v>142</v>
      </c>
      <c r="L417" t="s">
        <v>143</v>
      </c>
      <c r="M417" s="30">
        <v>73000</v>
      </c>
      <c r="N417" s="28" t="s">
        <v>26</v>
      </c>
      <c r="O417">
        <v>73000</v>
      </c>
      <c r="P417" s="28" t="s">
        <v>27</v>
      </c>
      <c r="Q417" s="4" t="s">
        <v>1022</v>
      </c>
      <c r="R417" t="s">
        <v>1023</v>
      </c>
      <c r="S417" t="s">
        <v>1024</v>
      </c>
      <c r="T417" t="s">
        <v>826</v>
      </c>
      <c r="U417" t="s">
        <v>718</v>
      </c>
      <c r="V417" t="s">
        <v>820</v>
      </c>
      <c r="W417" s="2">
        <v>1</v>
      </c>
      <c r="X417" s="33">
        <v>73000</v>
      </c>
      <c r="Y417" t="s">
        <v>34</v>
      </c>
      <c r="Z417" t="s">
        <v>256</v>
      </c>
      <c r="AA417" t="s">
        <v>36</v>
      </c>
      <c r="AB417" t="s">
        <v>37</v>
      </c>
      <c r="AC417" s="2">
        <v>29</v>
      </c>
    </row>
    <row r="418" spans="1:29" customFormat="1" x14ac:dyDescent="0.35">
      <c r="A418" s="11">
        <v>418</v>
      </c>
      <c r="B418" s="20" t="s">
        <v>1295</v>
      </c>
      <c r="C418" s="3">
        <v>2.2918002647180001E+18</v>
      </c>
      <c r="D418" s="1">
        <v>43402</v>
      </c>
      <c r="E418" t="s">
        <v>1031</v>
      </c>
      <c r="F418" s="8">
        <f t="shared" si="34"/>
        <v>0</v>
      </c>
      <c r="G418" s="8">
        <f t="shared" si="30"/>
        <v>0</v>
      </c>
      <c r="H418" s="8">
        <f t="shared" si="31"/>
        <v>1</v>
      </c>
      <c r="I418" s="8">
        <f t="shared" si="32"/>
        <v>1</v>
      </c>
      <c r="J418" s="9">
        <f t="shared" si="33"/>
        <v>2</v>
      </c>
      <c r="K418" t="s">
        <v>142</v>
      </c>
      <c r="L418" t="s">
        <v>143</v>
      </c>
      <c r="M418" s="30">
        <v>134500</v>
      </c>
      <c r="N418" s="28" t="s">
        <v>26</v>
      </c>
      <c r="O418">
        <v>134500</v>
      </c>
      <c r="P418" s="28" t="s">
        <v>27</v>
      </c>
      <c r="Q418" s="4" t="s">
        <v>1022</v>
      </c>
      <c r="R418" t="s">
        <v>1023</v>
      </c>
      <c r="S418" t="s">
        <v>1024</v>
      </c>
      <c r="T418" t="s">
        <v>826</v>
      </c>
      <c r="U418" t="s">
        <v>718</v>
      </c>
      <c r="V418" t="s">
        <v>820</v>
      </c>
      <c r="W418" s="2">
        <v>1</v>
      </c>
      <c r="X418" s="33">
        <v>134500</v>
      </c>
      <c r="Y418" t="s">
        <v>34</v>
      </c>
      <c r="Z418" t="s">
        <v>256</v>
      </c>
      <c r="AA418" t="s">
        <v>36</v>
      </c>
      <c r="AB418" t="s">
        <v>37</v>
      </c>
      <c r="AC418" s="2">
        <v>29</v>
      </c>
    </row>
    <row r="419" spans="1:29" customFormat="1" x14ac:dyDescent="0.35">
      <c r="A419" s="11">
        <v>419</v>
      </c>
      <c r="B419" s="20" t="s">
        <v>1295</v>
      </c>
      <c r="C419" s="3">
        <v>2.2918002647190001E+18</v>
      </c>
      <c r="D419" s="1">
        <v>43724</v>
      </c>
      <c r="E419" t="s">
        <v>1032</v>
      </c>
      <c r="F419" s="8">
        <f t="shared" si="34"/>
        <v>0</v>
      </c>
      <c r="G419" s="8">
        <f t="shared" si="30"/>
        <v>0</v>
      </c>
      <c r="H419" s="8">
        <f t="shared" si="31"/>
        <v>1</v>
      </c>
      <c r="I419" s="8">
        <f t="shared" si="32"/>
        <v>1</v>
      </c>
      <c r="J419" s="9">
        <f t="shared" si="33"/>
        <v>2</v>
      </c>
      <c r="K419" t="s">
        <v>142</v>
      </c>
      <c r="L419" t="s">
        <v>143</v>
      </c>
      <c r="M419" s="30">
        <v>95000</v>
      </c>
      <c r="N419" s="28" t="s">
        <v>26</v>
      </c>
      <c r="O419">
        <v>95000</v>
      </c>
      <c r="P419" s="28" t="s">
        <v>27</v>
      </c>
      <c r="Q419" s="4" t="s">
        <v>1022</v>
      </c>
      <c r="R419" t="s">
        <v>1023</v>
      </c>
      <c r="S419" t="s">
        <v>1024</v>
      </c>
      <c r="T419" t="s">
        <v>826</v>
      </c>
      <c r="U419" t="s">
        <v>718</v>
      </c>
      <c r="V419" t="s">
        <v>820</v>
      </c>
      <c r="W419" s="2">
        <v>1</v>
      </c>
      <c r="X419" s="33">
        <v>95000</v>
      </c>
      <c r="Y419" t="s">
        <v>34</v>
      </c>
      <c r="Z419" t="s">
        <v>256</v>
      </c>
      <c r="AA419" t="s">
        <v>36</v>
      </c>
      <c r="AB419" t="s">
        <v>37</v>
      </c>
      <c r="AC419" s="2">
        <v>29</v>
      </c>
    </row>
    <row r="420" spans="1:29" customFormat="1" x14ac:dyDescent="0.35">
      <c r="A420" s="11">
        <v>420</v>
      </c>
      <c r="B420" s="20" t="s">
        <v>1295</v>
      </c>
      <c r="C420" s="3">
        <v>2.2919007140150001E+18</v>
      </c>
      <c r="D420" s="1">
        <v>42065</v>
      </c>
      <c r="E420" t="s">
        <v>1033</v>
      </c>
      <c r="F420" s="8">
        <f t="shared" si="34"/>
        <v>0</v>
      </c>
      <c r="G420" s="8">
        <f t="shared" si="30"/>
        <v>0</v>
      </c>
      <c r="H420" s="8">
        <f t="shared" si="31"/>
        <v>0</v>
      </c>
      <c r="I420" s="8">
        <f t="shared" si="32"/>
        <v>1</v>
      </c>
      <c r="J420" s="9">
        <f t="shared" si="33"/>
        <v>1</v>
      </c>
      <c r="K420" s="20" t="s">
        <v>492</v>
      </c>
      <c r="L420" t="s">
        <v>785</v>
      </c>
      <c r="M420" s="30">
        <v>328759.2</v>
      </c>
      <c r="N420" s="28" t="s">
        <v>264</v>
      </c>
      <c r="O420">
        <v>328759.2</v>
      </c>
      <c r="P420" s="28" t="s">
        <v>184</v>
      </c>
      <c r="Q420" s="4" t="s">
        <v>1034</v>
      </c>
      <c r="R420" t="s">
        <v>1035</v>
      </c>
      <c r="S420" t="s">
        <v>1036</v>
      </c>
      <c r="T420" t="s">
        <v>732</v>
      </c>
      <c r="U420" t="s">
        <v>718</v>
      </c>
      <c r="V420" t="s">
        <v>719</v>
      </c>
      <c r="W420" s="2">
        <v>1</v>
      </c>
      <c r="X420" s="33">
        <v>328759.2</v>
      </c>
      <c r="Y420" t="s">
        <v>34</v>
      </c>
      <c r="Z420" t="s">
        <v>256</v>
      </c>
      <c r="AA420" t="s">
        <v>36</v>
      </c>
      <c r="AB420" t="s">
        <v>37</v>
      </c>
      <c r="AC420" s="2">
        <v>29</v>
      </c>
    </row>
    <row r="421" spans="1:29" customFormat="1" x14ac:dyDescent="0.35">
      <c r="A421" s="11">
        <v>421</v>
      </c>
      <c r="B421" s="20" t="s">
        <v>1295</v>
      </c>
      <c r="C421" s="3">
        <v>2.2919007140169999E+18</v>
      </c>
      <c r="D421" s="1">
        <v>42821</v>
      </c>
      <c r="E421" t="s">
        <v>1037</v>
      </c>
      <c r="F421" s="8">
        <f t="shared" si="34"/>
        <v>0</v>
      </c>
      <c r="G421" s="8">
        <f t="shared" si="30"/>
        <v>0</v>
      </c>
      <c r="H421" s="8">
        <f t="shared" si="31"/>
        <v>0</v>
      </c>
      <c r="I421" s="8">
        <f t="shared" si="32"/>
        <v>1</v>
      </c>
      <c r="J421" s="9">
        <f t="shared" si="33"/>
        <v>1</v>
      </c>
      <c r="K421" t="s">
        <v>186</v>
      </c>
      <c r="L421" t="s">
        <v>187</v>
      </c>
      <c r="M421" s="30">
        <v>468000</v>
      </c>
      <c r="N421" s="28" t="s">
        <v>264</v>
      </c>
      <c r="O421">
        <v>468000</v>
      </c>
      <c r="P421" s="28" t="s">
        <v>184</v>
      </c>
      <c r="Q421" s="4" t="s">
        <v>1034</v>
      </c>
      <c r="R421" t="s">
        <v>1035</v>
      </c>
      <c r="S421" t="s">
        <v>1036</v>
      </c>
      <c r="T421" t="s">
        <v>826</v>
      </c>
      <c r="U421" t="s">
        <v>718</v>
      </c>
      <c r="V421" t="s">
        <v>820</v>
      </c>
      <c r="W421" s="2">
        <v>1</v>
      </c>
      <c r="X421" s="33">
        <v>468000</v>
      </c>
      <c r="Y421" t="s">
        <v>34</v>
      </c>
      <c r="Z421" t="s">
        <v>256</v>
      </c>
      <c r="AA421" t="s">
        <v>36</v>
      </c>
      <c r="AB421" t="s">
        <v>37</v>
      </c>
      <c r="AC421" s="2">
        <v>29</v>
      </c>
    </row>
    <row r="422" spans="1:29" customFormat="1" x14ac:dyDescent="0.35">
      <c r="A422" s="11">
        <v>422</v>
      </c>
      <c r="B422" s="20" t="s">
        <v>1295</v>
      </c>
      <c r="C422" s="3">
        <v>2.2919007140169999E+18</v>
      </c>
      <c r="D422" s="1">
        <v>43006</v>
      </c>
      <c r="E422" t="s">
        <v>1038</v>
      </c>
      <c r="F422" s="8">
        <f t="shared" si="34"/>
        <v>0</v>
      </c>
      <c r="G422" s="8">
        <f t="shared" si="30"/>
        <v>0</v>
      </c>
      <c r="H422" s="8">
        <f t="shared" si="31"/>
        <v>1</v>
      </c>
      <c r="I422" s="8">
        <f t="shared" si="32"/>
        <v>1</v>
      </c>
      <c r="J422" s="9">
        <f t="shared" si="33"/>
        <v>2</v>
      </c>
      <c r="K422" t="s">
        <v>186</v>
      </c>
      <c r="L422" t="s">
        <v>187</v>
      </c>
      <c r="M422" s="30">
        <v>206960</v>
      </c>
      <c r="N422" s="28" t="s">
        <v>264</v>
      </c>
      <c r="O422">
        <v>206960</v>
      </c>
      <c r="P422" s="28" t="s">
        <v>184</v>
      </c>
      <c r="Q422" s="4" t="s">
        <v>1034</v>
      </c>
      <c r="R422" t="s">
        <v>1035</v>
      </c>
      <c r="S422" t="s">
        <v>1036</v>
      </c>
      <c r="T422" t="s">
        <v>826</v>
      </c>
      <c r="U422" t="s">
        <v>718</v>
      </c>
      <c r="V422" t="s">
        <v>820</v>
      </c>
      <c r="W422" s="2">
        <v>1</v>
      </c>
      <c r="X422" s="33">
        <v>206960</v>
      </c>
      <c r="Y422" t="s">
        <v>34</v>
      </c>
      <c r="Z422" t="s">
        <v>256</v>
      </c>
      <c r="AA422" t="s">
        <v>36</v>
      </c>
      <c r="AB422" t="s">
        <v>37</v>
      </c>
      <c r="AC422" s="2">
        <v>29</v>
      </c>
    </row>
    <row r="423" spans="1:29" customFormat="1" x14ac:dyDescent="0.35">
      <c r="A423" s="11">
        <v>423</v>
      </c>
      <c r="B423" s="20" t="s">
        <v>1295</v>
      </c>
      <c r="C423" s="3">
        <v>2.2919007140179999E+18</v>
      </c>
      <c r="D423" s="1">
        <v>43152</v>
      </c>
      <c r="E423" t="s">
        <v>187</v>
      </c>
      <c r="F423" s="8">
        <f t="shared" si="34"/>
        <v>0</v>
      </c>
      <c r="G423" s="8">
        <f t="shared" si="30"/>
        <v>0</v>
      </c>
      <c r="H423" s="8">
        <f t="shared" si="31"/>
        <v>0</v>
      </c>
      <c r="I423" s="8">
        <f t="shared" si="32"/>
        <v>0</v>
      </c>
      <c r="J423" s="9">
        <f t="shared" si="33"/>
        <v>0</v>
      </c>
      <c r="K423" t="s">
        <v>186</v>
      </c>
      <c r="L423" t="s">
        <v>187</v>
      </c>
      <c r="M423" s="30">
        <v>450000</v>
      </c>
      <c r="N423" s="28" t="s">
        <v>26</v>
      </c>
      <c r="O423">
        <v>450000</v>
      </c>
      <c r="P423" s="28" t="s">
        <v>184</v>
      </c>
      <c r="Q423" s="4" t="s">
        <v>1034</v>
      </c>
      <c r="R423" t="s">
        <v>1035</v>
      </c>
      <c r="S423" t="s">
        <v>1036</v>
      </c>
      <c r="T423" t="s">
        <v>826</v>
      </c>
      <c r="U423" t="s">
        <v>718</v>
      </c>
      <c r="V423" t="s">
        <v>820</v>
      </c>
      <c r="W423" s="2">
        <v>1</v>
      </c>
      <c r="X423" s="33">
        <v>450000</v>
      </c>
      <c r="Y423" t="s">
        <v>34</v>
      </c>
      <c r="Z423" t="s">
        <v>256</v>
      </c>
      <c r="AA423" t="s">
        <v>36</v>
      </c>
      <c r="AB423" t="s">
        <v>37</v>
      </c>
      <c r="AC423" s="2">
        <v>29</v>
      </c>
    </row>
    <row r="424" spans="1:29" customFormat="1" x14ac:dyDescent="0.35">
      <c r="A424" s="11">
        <v>424</v>
      </c>
      <c r="B424" s="20" t="s">
        <v>1295</v>
      </c>
      <c r="C424" s="3">
        <v>2.2919007140179999E+18</v>
      </c>
      <c r="D424" s="1">
        <v>43325</v>
      </c>
      <c r="E424" t="s">
        <v>909</v>
      </c>
      <c r="F424" s="8">
        <f t="shared" si="34"/>
        <v>0</v>
      </c>
      <c r="G424" s="8">
        <f t="shared" si="30"/>
        <v>0</v>
      </c>
      <c r="H424" s="8">
        <f t="shared" si="31"/>
        <v>1</v>
      </c>
      <c r="I424" s="8">
        <f t="shared" si="32"/>
        <v>1</v>
      </c>
      <c r="J424" s="9">
        <f t="shared" si="33"/>
        <v>2</v>
      </c>
      <c r="K424" t="s">
        <v>45</v>
      </c>
      <c r="L424" t="s">
        <v>46</v>
      </c>
      <c r="M424" s="30">
        <v>320500</v>
      </c>
      <c r="N424" s="28" t="s">
        <v>910</v>
      </c>
      <c r="O424">
        <v>320500</v>
      </c>
      <c r="P424" s="28" t="s">
        <v>184</v>
      </c>
      <c r="Q424" s="4" t="s">
        <v>1034</v>
      </c>
      <c r="R424" t="s">
        <v>1035</v>
      </c>
      <c r="S424" t="s">
        <v>1036</v>
      </c>
      <c r="T424" t="s">
        <v>826</v>
      </c>
      <c r="U424" t="s">
        <v>718</v>
      </c>
      <c r="V424" t="s">
        <v>820</v>
      </c>
      <c r="W424" s="2">
        <v>1</v>
      </c>
      <c r="X424" s="33">
        <v>320500</v>
      </c>
      <c r="Y424" t="s">
        <v>34</v>
      </c>
      <c r="Z424" t="s">
        <v>256</v>
      </c>
      <c r="AA424" t="s">
        <v>36</v>
      </c>
      <c r="AB424" t="s">
        <v>37</v>
      </c>
      <c r="AC424" s="2">
        <v>29</v>
      </c>
    </row>
    <row r="425" spans="1:29" customFormat="1" x14ac:dyDescent="0.35">
      <c r="A425" s="11">
        <v>425</v>
      </c>
      <c r="B425" s="20" t="s">
        <v>1295</v>
      </c>
      <c r="C425" s="3">
        <v>2.2919007140179999E+18</v>
      </c>
      <c r="D425" s="1">
        <v>43402</v>
      </c>
      <c r="E425" t="s">
        <v>1039</v>
      </c>
      <c r="F425" s="8">
        <f t="shared" si="34"/>
        <v>0</v>
      </c>
      <c r="G425" s="8">
        <f t="shared" si="30"/>
        <v>0</v>
      </c>
      <c r="H425" s="8">
        <f t="shared" si="31"/>
        <v>1</v>
      </c>
      <c r="I425" s="8">
        <f t="shared" si="32"/>
        <v>1</v>
      </c>
      <c r="J425" s="9">
        <f t="shared" si="33"/>
        <v>2</v>
      </c>
      <c r="K425" t="s">
        <v>45</v>
      </c>
      <c r="L425" t="s">
        <v>46</v>
      </c>
      <c r="M425" s="30">
        <v>134500</v>
      </c>
      <c r="N425" s="28" t="s">
        <v>26</v>
      </c>
      <c r="O425">
        <v>134500</v>
      </c>
      <c r="P425" s="28" t="s">
        <v>27</v>
      </c>
      <c r="Q425" s="4" t="s">
        <v>1034</v>
      </c>
      <c r="R425" t="s">
        <v>1035</v>
      </c>
      <c r="S425" t="s">
        <v>1036</v>
      </c>
      <c r="T425" t="s">
        <v>717</v>
      </c>
      <c r="U425" t="s">
        <v>718</v>
      </c>
      <c r="V425" t="s">
        <v>820</v>
      </c>
      <c r="W425" s="2">
        <v>1</v>
      </c>
      <c r="X425" s="33">
        <v>134500</v>
      </c>
      <c r="Y425" t="s">
        <v>34</v>
      </c>
      <c r="Z425" t="s">
        <v>256</v>
      </c>
      <c r="AA425" t="s">
        <v>36</v>
      </c>
      <c r="AB425" t="s">
        <v>37</v>
      </c>
      <c r="AC425" s="2">
        <v>29</v>
      </c>
    </row>
    <row r="426" spans="1:29" customFormat="1" x14ac:dyDescent="0.35">
      <c r="A426" s="11">
        <v>426</v>
      </c>
      <c r="B426" s="20" t="s">
        <v>1295</v>
      </c>
      <c r="C426" s="3">
        <v>2.2919007140190001E+18</v>
      </c>
      <c r="D426" s="1">
        <v>43514</v>
      </c>
      <c r="E426" t="s">
        <v>954</v>
      </c>
      <c r="F426" s="8">
        <f t="shared" si="34"/>
        <v>0</v>
      </c>
      <c r="G426" s="8">
        <f t="shared" si="30"/>
        <v>0</v>
      </c>
      <c r="H426" s="8">
        <f t="shared" si="31"/>
        <v>0</v>
      </c>
      <c r="I426" s="8">
        <f t="shared" si="32"/>
        <v>1</v>
      </c>
      <c r="J426" s="9">
        <f t="shared" si="33"/>
        <v>1</v>
      </c>
      <c r="K426" t="s">
        <v>186</v>
      </c>
      <c r="L426" t="s">
        <v>187</v>
      </c>
      <c r="M426" s="30">
        <v>466000</v>
      </c>
      <c r="N426" s="28" t="s">
        <v>26</v>
      </c>
      <c r="O426">
        <v>466000</v>
      </c>
      <c r="P426" s="28" t="s">
        <v>27</v>
      </c>
      <c r="Q426" s="4" t="s">
        <v>1034</v>
      </c>
      <c r="R426" t="s">
        <v>1035</v>
      </c>
      <c r="S426" t="s">
        <v>1036</v>
      </c>
      <c r="T426" t="s">
        <v>717</v>
      </c>
      <c r="U426" t="s">
        <v>718</v>
      </c>
      <c r="V426" t="s">
        <v>820</v>
      </c>
      <c r="W426" s="2">
        <v>1</v>
      </c>
      <c r="X426" s="33">
        <v>466000</v>
      </c>
      <c r="Y426" t="s">
        <v>34</v>
      </c>
      <c r="Z426" t="s">
        <v>256</v>
      </c>
      <c r="AA426" t="s">
        <v>36</v>
      </c>
      <c r="AB426" t="s">
        <v>37</v>
      </c>
      <c r="AC426" s="2">
        <v>29</v>
      </c>
    </row>
    <row r="427" spans="1:29" customFormat="1" x14ac:dyDescent="0.35">
      <c r="A427" s="11">
        <v>427</v>
      </c>
      <c r="B427" s="20" t="s">
        <v>1295</v>
      </c>
      <c r="C427" s="3">
        <v>2.2919007140190001E+18</v>
      </c>
      <c r="D427" s="1">
        <v>43626</v>
      </c>
      <c r="E427" t="s">
        <v>1040</v>
      </c>
      <c r="F427" s="8">
        <f t="shared" si="34"/>
        <v>0</v>
      </c>
      <c r="G427" s="8">
        <f t="shared" si="30"/>
        <v>0</v>
      </c>
      <c r="H427" s="8">
        <f t="shared" si="31"/>
        <v>1</v>
      </c>
      <c r="I427" s="8">
        <f t="shared" si="32"/>
        <v>1</v>
      </c>
      <c r="J427" s="9">
        <f t="shared" si="33"/>
        <v>2</v>
      </c>
      <c r="K427" t="s">
        <v>186</v>
      </c>
      <c r="L427" t="s">
        <v>187</v>
      </c>
      <c r="M427" s="30">
        <v>47040</v>
      </c>
      <c r="N427" s="28" t="s">
        <v>26</v>
      </c>
      <c r="O427">
        <v>47040</v>
      </c>
      <c r="P427" s="28" t="s">
        <v>27</v>
      </c>
      <c r="Q427" s="4" t="s">
        <v>1034</v>
      </c>
      <c r="R427" t="s">
        <v>1035</v>
      </c>
      <c r="S427" t="s">
        <v>1036</v>
      </c>
      <c r="T427" t="s">
        <v>826</v>
      </c>
      <c r="U427" t="s">
        <v>718</v>
      </c>
      <c r="V427" t="s">
        <v>820</v>
      </c>
      <c r="W427" s="2">
        <v>1</v>
      </c>
      <c r="X427" s="33">
        <v>47040</v>
      </c>
      <c r="Y427" t="s">
        <v>34</v>
      </c>
      <c r="Z427" t="s">
        <v>256</v>
      </c>
      <c r="AA427" t="s">
        <v>36</v>
      </c>
      <c r="AB427" t="s">
        <v>37</v>
      </c>
      <c r="AC427" s="2">
        <v>29</v>
      </c>
    </row>
    <row r="428" spans="1:29" customFormat="1" x14ac:dyDescent="0.35">
      <c r="A428" s="11">
        <v>428</v>
      </c>
      <c r="B428" s="20" t="s">
        <v>1295</v>
      </c>
      <c r="C428" s="3">
        <v>2.2919007140190001E+18</v>
      </c>
      <c r="D428" s="1">
        <v>43641</v>
      </c>
      <c r="E428" t="s">
        <v>939</v>
      </c>
      <c r="F428" s="8">
        <f t="shared" si="34"/>
        <v>0</v>
      </c>
      <c r="G428" s="8">
        <f t="shared" si="30"/>
        <v>0</v>
      </c>
      <c r="H428" s="8">
        <f t="shared" si="31"/>
        <v>1</v>
      </c>
      <c r="I428" s="8">
        <f t="shared" si="32"/>
        <v>1</v>
      </c>
      <c r="J428" s="9">
        <f t="shared" si="33"/>
        <v>2</v>
      </c>
      <c r="K428" t="s">
        <v>186</v>
      </c>
      <c r="L428" t="s">
        <v>187</v>
      </c>
      <c r="M428" s="30">
        <v>55000</v>
      </c>
      <c r="N428" s="28" t="s">
        <v>26</v>
      </c>
      <c r="O428">
        <v>55000</v>
      </c>
      <c r="P428" s="28" t="s">
        <v>27</v>
      </c>
      <c r="Q428" s="4" t="s">
        <v>1034</v>
      </c>
      <c r="R428" t="s">
        <v>1035</v>
      </c>
      <c r="S428" t="s">
        <v>1036</v>
      </c>
      <c r="T428" t="s">
        <v>826</v>
      </c>
      <c r="U428" t="s">
        <v>718</v>
      </c>
      <c r="V428" t="s">
        <v>820</v>
      </c>
      <c r="W428" s="2">
        <v>1</v>
      </c>
      <c r="X428" s="33">
        <v>55000</v>
      </c>
      <c r="Y428" t="s">
        <v>34</v>
      </c>
      <c r="Z428" t="s">
        <v>256</v>
      </c>
      <c r="AA428" t="s">
        <v>36</v>
      </c>
      <c r="AB428" t="s">
        <v>37</v>
      </c>
      <c r="AC428" s="2">
        <v>29</v>
      </c>
    </row>
    <row r="429" spans="1:29" customFormat="1" x14ac:dyDescent="0.35">
      <c r="A429" s="11">
        <v>429</v>
      </c>
      <c r="B429" s="20" t="s">
        <v>1295</v>
      </c>
      <c r="C429" s="3">
        <v>2.2920014209169999E+18</v>
      </c>
      <c r="D429" s="1">
        <v>43087</v>
      </c>
      <c r="E429" t="s">
        <v>1041</v>
      </c>
      <c r="F429" s="8">
        <f t="shared" si="34"/>
        <v>0</v>
      </c>
      <c r="G429" s="8">
        <f t="shared" si="30"/>
        <v>0</v>
      </c>
      <c r="H429" s="8">
        <f t="shared" si="31"/>
        <v>1</v>
      </c>
      <c r="I429" s="8">
        <f t="shared" si="32"/>
        <v>1</v>
      </c>
      <c r="J429" s="9">
        <f t="shared" si="33"/>
        <v>2</v>
      </c>
      <c r="K429" t="s">
        <v>177</v>
      </c>
      <c r="L429" t="s">
        <v>178</v>
      </c>
      <c r="M429" s="30">
        <v>250000</v>
      </c>
      <c r="N429" s="28" t="s">
        <v>26</v>
      </c>
      <c r="O429">
        <v>250000</v>
      </c>
      <c r="P429" s="28" t="s">
        <v>184</v>
      </c>
      <c r="Q429" s="4" t="s">
        <v>1042</v>
      </c>
      <c r="R429" t="s">
        <v>779</v>
      </c>
      <c r="S429" t="s">
        <v>780</v>
      </c>
      <c r="T429" t="s">
        <v>826</v>
      </c>
      <c r="U429" t="s">
        <v>718</v>
      </c>
      <c r="V429" t="s">
        <v>820</v>
      </c>
      <c r="W429" s="2">
        <v>1</v>
      </c>
      <c r="X429" s="33">
        <v>250000</v>
      </c>
      <c r="Y429" t="s">
        <v>34</v>
      </c>
      <c r="Z429" t="s">
        <v>256</v>
      </c>
      <c r="AA429" t="s">
        <v>36</v>
      </c>
      <c r="AB429" t="s">
        <v>37</v>
      </c>
      <c r="AC429" s="2">
        <v>29</v>
      </c>
    </row>
    <row r="430" spans="1:29" customFormat="1" x14ac:dyDescent="0.35">
      <c r="A430" s="11">
        <v>430</v>
      </c>
      <c r="B430" s="20" t="s">
        <v>1295</v>
      </c>
      <c r="C430" s="3">
        <v>2.2920014209180001E+18</v>
      </c>
      <c r="D430" s="1">
        <v>43389</v>
      </c>
      <c r="E430" t="s">
        <v>76</v>
      </c>
      <c r="F430" s="8">
        <f t="shared" si="34"/>
        <v>0</v>
      </c>
      <c r="G430" s="8">
        <f t="shared" si="30"/>
        <v>0</v>
      </c>
      <c r="H430" s="8">
        <f t="shared" si="31"/>
        <v>0</v>
      </c>
      <c r="I430" s="8">
        <f t="shared" si="32"/>
        <v>1</v>
      </c>
      <c r="J430" s="9">
        <f t="shared" si="33"/>
        <v>1</v>
      </c>
      <c r="K430" t="s">
        <v>82</v>
      </c>
      <c r="L430" t="s">
        <v>76</v>
      </c>
      <c r="M430" s="30">
        <v>455500</v>
      </c>
      <c r="N430" s="28" t="s">
        <v>26</v>
      </c>
      <c r="O430">
        <v>455500</v>
      </c>
      <c r="P430" s="28" t="s">
        <v>27</v>
      </c>
      <c r="Q430" s="4" t="s">
        <v>1042</v>
      </c>
      <c r="R430" t="s">
        <v>779</v>
      </c>
      <c r="S430" t="s">
        <v>780</v>
      </c>
      <c r="T430" t="s">
        <v>826</v>
      </c>
      <c r="U430" t="s">
        <v>718</v>
      </c>
      <c r="V430" t="s">
        <v>820</v>
      </c>
      <c r="W430" s="2">
        <v>1</v>
      </c>
      <c r="X430" s="33">
        <v>455500</v>
      </c>
      <c r="Y430" t="s">
        <v>34</v>
      </c>
      <c r="Z430" t="s">
        <v>256</v>
      </c>
      <c r="AA430" t="s">
        <v>36</v>
      </c>
      <c r="AB430" t="s">
        <v>37</v>
      </c>
      <c r="AC430" s="2">
        <v>29</v>
      </c>
    </row>
    <row r="431" spans="1:29" customFormat="1" x14ac:dyDescent="0.35">
      <c r="A431" s="11">
        <v>431</v>
      </c>
      <c r="B431" s="20" t="s">
        <v>1295</v>
      </c>
      <c r="C431" s="3">
        <v>2.2920014209180001E+18</v>
      </c>
      <c r="D431" s="1">
        <v>43433</v>
      </c>
      <c r="E431" t="s">
        <v>1043</v>
      </c>
      <c r="F431" s="8">
        <f t="shared" si="34"/>
        <v>0</v>
      </c>
      <c r="G431" s="8">
        <f t="shared" si="30"/>
        <v>0</v>
      </c>
      <c r="H431" s="8">
        <f t="shared" si="31"/>
        <v>1</v>
      </c>
      <c r="I431" s="8">
        <f t="shared" si="32"/>
        <v>1</v>
      </c>
      <c r="J431" s="9">
        <f t="shared" si="33"/>
        <v>2</v>
      </c>
      <c r="K431" t="s">
        <v>82</v>
      </c>
      <c r="L431" t="s">
        <v>76</v>
      </c>
      <c r="M431" s="30">
        <v>219000</v>
      </c>
      <c r="N431" s="28" t="s">
        <v>26</v>
      </c>
      <c r="O431">
        <v>219000</v>
      </c>
      <c r="P431" s="28" t="s">
        <v>27</v>
      </c>
      <c r="Q431" s="4" t="s">
        <v>1042</v>
      </c>
      <c r="R431" t="s">
        <v>779</v>
      </c>
      <c r="S431" t="s">
        <v>780</v>
      </c>
      <c r="T431" t="s">
        <v>826</v>
      </c>
      <c r="U431" t="s">
        <v>718</v>
      </c>
      <c r="V431" t="s">
        <v>820</v>
      </c>
      <c r="W431" s="2">
        <v>1</v>
      </c>
      <c r="X431" s="33">
        <v>219000</v>
      </c>
      <c r="Y431" t="s">
        <v>34</v>
      </c>
      <c r="Z431" t="s">
        <v>256</v>
      </c>
      <c r="AA431" t="s">
        <v>36</v>
      </c>
      <c r="AB431" t="s">
        <v>37</v>
      </c>
      <c r="AC431" s="2">
        <v>29</v>
      </c>
    </row>
    <row r="432" spans="1:29" customFormat="1" x14ac:dyDescent="0.35">
      <c r="A432" s="11">
        <v>432</v>
      </c>
      <c r="B432" s="20" t="s">
        <v>1295</v>
      </c>
      <c r="C432" s="3">
        <v>2.2921002076150001E+18</v>
      </c>
      <c r="D432" s="1">
        <v>42321</v>
      </c>
      <c r="E432" t="s">
        <v>1044</v>
      </c>
      <c r="F432" s="8">
        <f t="shared" si="34"/>
        <v>0</v>
      </c>
      <c r="G432" s="8">
        <f t="shared" si="30"/>
        <v>0</v>
      </c>
      <c r="H432" s="8">
        <f t="shared" si="31"/>
        <v>0</v>
      </c>
      <c r="I432" s="8">
        <f t="shared" si="32"/>
        <v>1</v>
      </c>
      <c r="J432" s="9">
        <f t="shared" si="33"/>
        <v>1</v>
      </c>
      <c r="K432" t="s">
        <v>453</v>
      </c>
      <c r="L432" t="s">
        <v>454</v>
      </c>
      <c r="M432" s="30">
        <v>467454</v>
      </c>
      <c r="N432" s="28" t="s">
        <v>264</v>
      </c>
      <c r="O432">
        <v>467454</v>
      </c>
      <c r="P432" s="28" t="s">
        <v>184</v>
      </c>
      <c r="Q432" s="4" t="s">
        <v>1045</v>
      </c>
      <c r="R432" t="s">
        <v>1046</v>
      </c>
      <c r="S432" t="s">
        <v>716</v>
      </c>
      <c r="T432" t="s">
        <v>826</v>
      </c>
      <c r="U432" t="s">
        <v>718</v>
      </c>
      <c r="V432" t="s">
        <v>820</v>
      </c>
      <c r="W432" s="2">
        <v>1</v>
      </c>
      <c r="X432" s="33">
        <v>467454</v>
      </c>
      <c r="Y432" t="s">
        <v>34</v>
      </c>
      <c r="Z432" t="s">
        <v>256</v>
      </c>
      <c r="AA432" t="s">
        <v>36</v>
      </c>
      <c r="AB432" t="s">
        <v>37</v>
      </c>
      <c r="AC432" s="2">
        <v>29</v>
      </c>
    </row>
    <row r="433" spans="1:29" customFormat="1" x14ac:dyDescent="0.35">
      <c r="A433" s="11">
        <v>433</v>
      </c>
      <c r="B433" s="20" t="s">
        <v>1295</v>
      </c>
      <c r="C433" s="3">
        <v>2.2921002076190001E+18</v>
      </c>
      <c r="D433" s="1">
        <v>43738</v>
      </c>
      <c r="E433" t="s">
        <v>1047</v>
      </c>
      <c r="F433" s="8">
        <f t="shared" si="34"/>
        <v>0</v>
      </c>
      <c r="G433" s="8">
        <f t="shared" si="30"/>
        <v>0</v>
      </c>
      <c r="H433" s="8">
        <f t="shared" si="31"/>
        <v>1</v>
      </c>
      <c r="I433" s="8">
        <f t="shared" si="32"/>
        <v>0</v>
      </c>
      <c r="J433" s="9">
        <f t="shared" si="33"/>
        <v>1</v>
      </c>
      <c r="K433" t="s">
        <v>193</v>
      </c>
      <c r="L433" t="s">
        <v>194</v>
      </c>
      <c r="M433" s="30">
        <v>1866666.66</v>
      </c>
      <c r="N433" s="28" t="s">
        <v>26</v>
      </c>
      <c r="O433">
        <v>1866666.66</v>
      </c>
      <c r="P433" s="28" t="s">
        <v>27</v>
      </c>
      <c r="Q433" s="4" t="s">
        <v>1045</v>
      </c>
      <c r="R433" t="s">
        <v>1046</v>
      </c>
      <c r="S433" t="s">
        <v>716</v>
      </c>
      <c r="T433" t="s">
        <v>826</v>
      </c>
      <c r="U433" t="s">
        <v>718</v>
      </c>
      <c r="V433" t="s">
        <v>820</v>
      </c>
      <c r="W433" s="2">
        <v>1</v>
      </c>
      <c r="X433" s="33">
        <v>1866666.66</v>
      </c>
      <c r="Y433" t="s">
        <v>34</v>
      </c>
      <c r="Z433" t="s">
        <v>256</v>
      </c>
      <c r="AA433" t="s">
        <v>36</v>
      </c>
      <c r="AB433" t="s">
        <v>37</v>
      </c>
      <c r="AC433" s="2">
        <v>29</v>
      </c>
    </row>
    <row r="434" spans="1:29" customFormat="1" x14ac:dyDescent="0.35">
      <c r="A434" s="11">
        <v>434</v>
      </c>
      <c r="B434" s="20" t="s">
        <v>1295</v>
      </c>
      <c r="C434" s="3">
        <v>2.2921008381169999E+18</v>
      </c>
      <c r="D434" s="1">
        <v>42814</v>
      </c>
      <c r="E434" t="s">
        <v>1048</v>
      </c>
      <c r="F434" s="8">
        <f t="shared" si="34"/>
        <v>0</v>
      </c>
      <c r="G434" s="8">
        <f t="shared" si="30"/>
        <v>0</v>
      </c>
      <c r="H434" s="8">
        <f t="shared" si="31"/>
        <v>1</v>
      </c>
      <c r="I434" s="8">
        <f t="shared" si="32"/>
        <v>1</v>
      </c>
      <c r="J434" s="9">
        <f t="shared" si="33"/>
        <v>2</v>
      </c>
      <c r="K434" t="s">
        <v>82</v>
      </c>
      <c r="L434" t="s">
        <v>76</v>
      </c>
      <c r="M434" s="30">
        <v>443650</v>
      </c>
      <c r="N434" s="28" t="s">
        <v>264</v>
      </c>
      <c r="O434">
        <v>443650</v>
      </c>
      <c r="P434" s="28" t="s">
        <v>184</v>
      </c>
      <c r="Q434" s="4" t="s">
        <v>1049</v>
      </c>
      <c r="R434" t="s">
        <v>1050</v>
      </c>
      <c r="S434" t="s">
        <v>1051</v>
      </c>
      <c r="T434" t="s">
        <v>717</v>
      </c>
      <c r="U434" t="s">
        <v>718</v>
      </c>
      <c r="V434" t="s">
        <v>820</v>
      </c>
      <c r="W434" s="2">
        <v>1</v>
      </c>
      <c r="X434" s="33">
        <v>443650</v>
      </c>
      <c r="Y434" t="s">
        <v>34</v>
      </c>
      <c r="Z434" t="s">
        <v>256</v>
      </c>
      <c r="AA434" t="s">
        <v>36</v>
      </c>
      <c r="AB434" t="s">
        <v>37</v>
      </c>
      <c r="AC434" s="2">
        <v>29</v>
      </c>
    </row>
    <row r="435" spans="1:29" customFormat="1" x14ac:dyDescent="0.35">
      <c r="A435" s="11">
        <v>435</v>
      </c>
      <c r="B435" s="20" t="s">
        <v>1295</v>
      </c>
      <c r="C435" s="3">
        <v>2.2921008381180001E+18</v>
      </c>
      <c r="D435" s="1">
        <v>43444</v>
      </c>
      <c r="E435" t="s">
        <v>1052</v>
      </c>
      <c r="F435" s="8">
        <f t="shared" si="34"/>
        <v>0</v>
      </c>
      <c r="G435" s="8">
        <f t="shared" si="30"/>
        <v>0</v>
      </c>
      <c r="H435" s="8">
        <f t="shared" si="31"/>
        <v>1</v>
      </c>
      <c r="I435" s="8">
        <f t="shared" si="32"/>
        <v>1</v>
      </c>
      <c r="J435" s="9">
        <f t="shared" si="33"/>
        <v>2</v>
      </c>
      <c r="K435" t="s">
        <v>82</v>
      </c>
      <c r="L435" t="s">
        <v>76</v>
      </c>
      <c r="M435" s="30">
        <v>462000</v>
      </c>
      <c r="N435" s="28" t="s">
        <v>26</v>
      </c>
      <c r="O435">
        <v>462000</v>
      </c>
      <c r="P435" s="28" t="s">
        <v>27</v>
      </c>
      <c r="Q435" s="4" t="s">
        <v>1049</v>
      </c>
      <c r="R435" t="s">
        <v>1050</v>
      </c>
      <c r="S435" t="s">
        <v>1051</v>
      </c>
      <c r="T435" t="s">
        <v>717</v>
      </c>
      <c r="U435" t="s">
        <v>718</v>
      </c>
      <c r="V435" t="s">
        <v>820</v>
      </c>
      <c r="W435" s="2">
        <v>1</v>
      </c>
      <c r="X435" s="33">
        <v>462000</v>
      </c>
      <c r="Y435" t="s">
        <v>34</v>
      </c>
      <c r="Z435" t="s">
        <v>256</v>
      </c>
      <c r="AA435" t="s">
        <v>36</v>
      </c>
      <c r="AB435" t="s">
        <v>37</v>
      </c>
      <c r="AC435" s="2">
        <v>29</v>
      </c>
    </row>
    <row r="436" spans="1:29" customFormat="1" x14ac:dyDescent="0.35">
      <c r="A436" s="11">
        <v>436</v>
      </c>
      <c r="B436" s="20" t="s">
        <v>1295</v>
      </c>
      <c r="C436" s="3">
        <v>2.2922008419150001E+18</v>
      </c>
      <c r="D436" s="1">
        <v>42016</v>
      </c>
      <c r="E436" t="s">
        <v>457</v>
      </c>
      <c r="F436" s="8">
        <f t="shared" si="34"/>
        <v>0</v>
      </c>
      <c r="G436" s="8">
        <f t="shared" si="30"/>
        <v>0</v>
      </c>
      <c r="H436" s="8">
        <f t="shared" si="31"/>
        <v>0</v>
      </c>
      <c r="I436" s="8">
        <f t="shared" si="32"/>
        <v>1</v>
      </c>
      <c r="J436" s="9">
        <f t="shared" si="33"/>
        <v>1</v>
      </c>
      <c r="K436" t="s">
        <v>456</v>
      </c>
      <c r="L436" t="s">
        <v>457</v>
      </c>
      <c r="M436" s="30">
        <v>398400</v>
      </c>
      <c r="N436" s="28" t="s">
        <v>264</v>
      </c>
      <c r="O436">
        <v>398400</v>
      </c>
      <c r="P436" s="28" t="s">
        <v>184</v>
      </c>
      <c r="Q436" s="4" t="s">
        <v>1053</v>
      </c>
      <c r="R436" t="s">
        <v>775</v>
      </c>
      <c r="S436" t="s">
        <v>776</v>
      </c>
      <c r="T436" t="s">
        <v>732</v>
      </c>
      <c r="U436" t="s">
        <v>718</v>
      </c>
      <c r="V436" t="s">
        <v>719</v>
      </c>
      <c r="W436" s="2">
        <v>1</v>
      </c>
      <c r="X436" s="33">
        <v>398400</v>
      </c>
      <c r="Y436" t="s">
        <v>34</v>
      </c>
      <c r="Z436" t="s">
        <v>256</v>
      </c>
      <c r="AA436" t="s">
        <v>36</v>
      </c>
      <c r="AB436" t="s">
        <v>37</v>
      </c>
      <c r="AC436" s="2">
        <v>29</v>
      </c>
    </row>
    <row r="437" spans="1:29" customFormat="1" x14ac:dyDescent="0.35">
      <c r="A437" s="11">
        <v>437</v>
      </c>
      <c r="B437" s="20" t="s">
        <v>1295</v>
      </c>
      <c r="C437" s="3">
        <v>2.292200841916E+18</v>
      </c>
      <c r="D437" s="1">
        <v>42401</v>
      </c>
      <c r="E437" t="s">
        <v>1054</v>
      </c>
      <c r="F437" s="8">
        <f t="shared" si="34"/>
        <v>0</v>
      </c>
      <c r="G437" s="8">
        <f t="shared" si="30"/>
        <v>0</v>
      </c>
      <c r="H437" s="8">
        <f t="shared" si="31"/>
        <v>0</v>
      </c>
      <c r="I437" s="8">
        <f t="shared" si="32"/>
        <v>1</v>
      </c>
      <c r="J437" s="9">
        <f t="shared" si="33"/>
        <v>1</v>
      </c>
      <c r="K437" t="s">
        <v>53</v>
      </c>
      <c r="L437" t="s">
        <v>52</v>
      </c>
      <c r="M437" s="30">
        <v>402820</v>
      </c>
      <c r="N437" s="28" t="s">
        <v>264</v>
      </c>
      <c r="O437">
        <v>402820</v>
      </c>
      <c r="P437" s="28" t="s">
        <v>184</v>
      </c>
      <c r="Q437" s="4" t="s">
        <v>1053</v>
      </c>
      <c r="R437" t="s">
        <v>775</v>
      </c>
      <c r="S437" t="s">
        <v>776</v>
      </c>
      <c r="T437" t="s">
        <v>717</v>
      </c>
      <c r="U437" t="s">
        <v>718</v>
      </c>
      <c r="V437" t="s">
        <v>820</v>
      </c>
      <c r="W437" s="2">
        <v>1</v>
      </c>
      <c r="X437" s="33">
        <v>402820</v>
      </c>
      <c r="Y437" t="s">
        <v>34</v>
      </c>
      <c r="Z437" t="s">
        <v>256</v>
      </c>
      <c r="AA437" t="s">
        <v>36</v>
      </c>
      <c r="AB437" t="s">
        <v>37</v>
      </c>
      <c r="AC437" s="2">
        <v>29</v>
      </c>
    </row>
    <row r="438" spans="1:29" customFormat="1" x14ac:dyDescent="0.35">
      <c r="A438" s="11">
        <v>438</v>
      </c>
      <c r="B438" s="20" t="s">
        <v>1295</v>
      </c>
      <c r="C438" s="3">
        <v>2.292200841916E+18</v>
      </c>
      <c r="D438" s="1">
        <v>42730</v>
      </c>
      <c r="E438" t="s">
        <v>849</v>
      </c>
      <c r="F438" s="8">
        <f t="shared" si="34"/>
        <v>0</v>
      </c>
      <c r="G438" s="8">
        <f t="shared" si="30"/>
        <v>0</v>
      </c>
      <c r="H438" s="8">
        <f t="shared" si="31"/>
        <v>0</v>
      </c>
      <c r="I438" s="8">
        <f t="shared" si="32"/>
        <v>1</v>
      </c>
      <c r="J438" s="9">
        <f t="shared" si="33"/>
        <v>1</v>
      </c>
      <c r="K438" t="s">
        <v>142</v>
      </c>
      <c r="L438" t="s">
        <v>143</v>
      </c>
      <c r="M438" s="30">
        <v>77100</v>
      </c>
      <c r="N438" s="28" t="s">
        <v>264</v>
      </c>
      <c r="O438">
        <v>77100</v>
      </c>
      <c r="P438" s="28" t="s">
        <v>184</v>
      </c>
      <c r="Q438" s="4" t="s">
        <v>1053</v>
      </c>
      <c r="R438" t="s">
        <v>775</v>
      </c>
      <c r="S438" t="s">
        <v>776</v>
      </c>
      <c r="T438" t="s">
        <v>826</v>
      </c>
      <c r="U438" t="s">
        <v>718</v>
      </c>
      <c r="V438" t="s">
        <v>820</v>
      </c>
      <c r="W438" s="2">
        <v>1</v>
      </c>
      <c r="X438" s="33">
        <v>77100</v>
      </c>
      <c r="Y438" t="s">
        <v>34</v>
      </c>
      <c r="Z438" t="s">
        <v>256</v>
      </c>
      <c r="AA438" t="s">
        <v>36</v>
      </c>
      <c r="AB438" t="s">
        <v>37</v>
      </c>
      <c r="AC438" s="2">
        <v>29</v>
      </c>
    </row>
    <row r="439" spans="1:29" customFormat="1" x14ac:dyDescent="0.35">
      <c r="A439" s="11">
        <v>439</v>
      </c>
      <c r="B439" s="20" t="s">
        <v>1295</v>
      </c>
      <c r="C439" s="3">
        <v>2.2922008419180001E+18</v>
      </c>
      <c r="D439" s="1">
        <v>43164</v>
      </c>
      <c r="E439" t="s">
        <v>143</v>
      </c>
      <c r="F439" s="8">
        <f t="shared" si="34"/>
        <v>0</v>
      </c>
      <c r="G439" s="8">
        <f t="shared" si="30"/>
        <v>0</v>
      </c>
      <c r="H439" s="8">
        <f t="shared" si="31"/>
        <v>0</v>
      </c>
      <c r="I439" s="8">
        <f t="shared" si="32"/>
        <v>1</v>
      </c>
      <c r="J439" s="9">
        <f t="shared" si="33"/>
        <v>1</v>
      </c>
      <c r="K439" t="s">
        <v>142</v>
      </c>
      <c r="L439" t="s">
        <v>143</v>
      </c>
      <c r="M439" s="30">
        <v>450000</v>
      </c>
      <c r="N439" s="28" t="s">
        <v>26</v>
      </c>
      <c r="O439">
        <v>450000</v>
      </c>
      <c r="P439" s="28" t="s">
        <v>184</v>
      </c>
      <c r="Q439" s="4" t="s">
        <v>1053</v>
      </c>
      <c r="R439" t="s">
        <v>775</v>
      </c>
      <c r="S439" t="s">
        <v>776</v>
      </c>
      <c r="T439" t="s">
        <v>826</v>
      </c>
      <c r="U439" t="s">
        <v>718</v>
      </c>
      <c r="V439" t="s">
        <v>820</v>
      </c>
      <c r="W439" s="2">
        <v>1</v>
      </c>
      <c r="X439" s="33">
        <v>450000</v>
      </c>
      <c r="Y439" t="s">
        <v>34</v>
      </c>
      <c r="Z439" t="s">
        <v>256</v>
      </c>
      <c r="AA439" t="s">
        <v>36</v>
      </c>
      <c r="AB439" t="s">
        <v>37</v>
      </c>
      <c r="AC439" s="2">
        <v>29</v>
      </c>
    </row>
    <row r="440" spans="1:29" customFormat="1" x14ac:dyDescent="0.35">
      <c r="A440" s="11">
        <v>440</v>
      </c>
      <c r="B440" s="20" t="s">
        <v>1295</v>
      </c>
      <c r="C440" s="3">
        <v>2.2922008419180001E+18</v>
      </c>
      <c r="D440" s="1">
        <v>43325</v>
      </c>
      <c r="E440" t="s">
        <v>909</v>
      </c>
      <c r="F440" s="8">
        <f t="shared" si="34"/>
        <v>0</v>
      </c>
      <c r="G440" s="8">
        <f t="shared" si="30"/>
        <v>0</v>
      </c>
      <c r="H440" s="8">
        <f t="shared" si="31"/>
        <v>1</v>
      </c>
      <c r="I440" s="8">
        <f t="shared" si="32"/>
        <v>1</v>
      </c>
      <c r="J440" s="9">
        <f t="shared" si="33"/>
        <v>2</v>
      </c>
      <c r="K440" t="s">
        <v>45</v>
      </c>
      <c r="L440" t="s">
        <v>46</v>
      </c>
      <c r="M440" s="30">
        <v>320500</v>
      </c>
      <c r="N440" s="28" t="s">
        <v>910</v>
      </c>
      <c r="O440">
        <v>320500</v>
      </c>
      <c r="P440" s="28" t="s">
        <v>184</v>
      </c>
      <c r="Q440" s="4" t="s">
        <v>1053</v>
      </c>
      <c r="R440" t="s">
        <v>775</v>
      </c>
      <c r="S440" t="s">
        <v>776</v>
      </c>
      <c r="T440" t="s">
        <v>826</v>
      </c>
      <c r="U440" t="s">
        <v>718</v>
      </c>
      <c r="V440" t="s">
        <v>820</v>
      </c>
      <c r="W440" s="2">
        <v>1</v>
      </c>
      <c r="X440" s="33">
        <v>320500</v>
      </c>
      <c r="Y440" t="s">
        <v>34</v>
      </c>
      <c r="Z440" t="s">
        <v>256</v>
      </c>
      <c r="AA440" t="s">
        <v>36</v>
      </c>
      <c r="AB440" t="s">
        <v>37</v>
      </c>
      <c r="AC440" s="2">
        <v>29</v>
      </c>
    </row>
    <row r="441" spans="1:29" customFormat="1" x14ac:dyDescent="0.35">
      <c r="A441" s="11">
        <v>441</v>
      </c>
      <c r="B441" s="20" t="s">
        <v>1295</v>
      </c>
      <c r="C441" s="3">
        <v>2.2922008419180001E+18</v>
      </c>
      <c r="D441" s="1">
        <v>43410</v>
      </c>
      <c r="E441" t="s">
        <v>909</v>
      </c>
      <c r="F441" s="8">
        <f t="shared" si="34"/>
        <v>0</v>
      </c>
      <c r="G441" s="8">
        <f t="shared" si="30"/>
        <v>0</v>
      </c>
      <c r="H441" s="8">
        <f t="shared" si="31"/>
        <v>1</v>
      </c>
      <c r="I441" s="8">
        <f t="shared" si="32"/>
        <v>1</v>
      </c>
      <c r="J441" s="9">
        <f t="shared" si="33"/>
        <v>2</v>
      </c>
      <c r="K441" t="s">
        <v>45</v>
      </c>
      <c r="L441" t="s">
        <v>46</v>
      </c>
      <c r="M441" s="30">
        <v>292000</v>
      </c>
      <c r="N441" s="28" t="s">
        <v>910</v>
      </c>
      <c r="O441">
        <v>292000</v>
      </c>
      <c r="P441" s="28" t="s">
        <v>27</v>
      </c>
      <c r="Q441" s="4" t="s">
        <v>1053</v>
      </c>
      <c r="R441" t="s">
        <v>775</v>
      </c>
      <c r="S441" t="s">
        <v>776</v>
      </c>
      <c r="T441" t="s">
        <v>826</v>
      </c>
      <c r="U441" t="s">
        <v>718</v>
      </c>
      <c r="V441" t="s">
        <v>820</v>
      </c>
      <c r="W441" s="2">
        <v>1</v>
      </c>
      <c r="X441" s="33">
        <v>292000</v>
      </c>
      <c r="Y441" t="s">
        <v>34</v>
      </c>
      <c r="Z441" t="s">
        <v>256</v>
      </c>
      <c r="AA441" t="s">
        <v>36</v>
      </c>
      <c r="AB441" t="s">
        <v>37</v>
      </c>
      <c r="AC441" s="2">
        <v>29</v>
      </c>
    </row>
    <row r="442" spans="1:29" customFormat="1" x14ac:dyDescent="0.35">
      <c r="A442" s="11">
        <v>442</v>
      </c>
      <c r="B442" s="20" t="s">
        <v>1295</v>
      </c>
      <c r="C442" s="3">
        <v>2.2922008419180001E+18</v>
      </c>
      <c r="D442" s="1">
        <v>43462</v>
      </c>
      <c r="E442" t="s">
        <v>1055</v>
      </c>
      <c r="F442" s="8">
        <f t="shared" si="34"/>
        <v>0</v>
      </c>
      <c r="G442" s="8">
        <f t="shared" si="30"/>
        <v>0</v>
      </c>
      <c r="H442" s="8">
        <f t="shared" si="31"/>
        <v>1</v>
      </c>
      <c r="I442" s="8">
        <f t="shared" si="32"/>
        <v>1</v>
      </c>
      <c r="J442" s="9">
        <f t="shared" si="33"/>
        <v>2</v>
      </c>
      <c r="K442" t="s">
        <v>142</v>
      </c>
      <c r="L442" t="s">
        <v>143</v>
      </c>
      <c r="M442" s="30">
        <v>134500</v>
      </c>
      <c r="N442" s="28" t="s">
        <v>26</v>
      </c>
      <c r="O442">
        <v>134500</v>
      </c>
      <c r="P442" s="28" t="s">
        <v>27</v>
      </c>
      <c r="Q442" s="4" t="s">
        <v>1053</v>
      </c>
      <c r="R442" t="s">
        <v>775</v>
      </c>
      <c r="S442" t="s">
        <v>776</v>
      </c>
      <c r="T442" t="s">
        <v>826</v>
      </c>
      <c r="U442" t="s">
        <v>718</v>
      </c>
      <c r="V442" t="s">
        <v>820</v>
      </c>
      <c r="W442" s="2">
        <v>1</v>
      </c>
      <c r="X442" s="33">
        <v>134500</v>
      </c>
      <c r="Y442" t="s">
        <v>34</v>
      </c>
      <c r="Z442" t="s">
        <v>256</v>
      </c>
      <c r="AA442" t="s">
        <v>36</v>
      </c>
      <c r="AB442" t="s">
        <v>37</v>
      </c>
      <c r="AC442" s="2">
        <v>29</v>
      </c>
    </row>
    <row r="443" spans="1:29" customFormat="1" x14ac:dyDescent="0.35">
      <c r="A443" s="11">
        <v>443</v>
      </c>
      <c r="B443" s="20" t="s">
        <v>1295</v>
      </c>
      <c r="C443" s="3">
        <v>2.2923006894150001E+18</v>
      </c>
      <c r="D443" s="1">
        <v>42088</v>
      </c>
      <c r="E443" t="s">
        <v>1056</v>
      </c>
      <c r="F443" s="8">
        <f t="shared" si="34"/>
        <v>0</v>
      </c>
      <c r="G443" s="8">
        <f t="shared" si="30"/>
        <v>0</v>
      </c>
      <c r="H443" s="8">
        <f t="shared" si="31"/>
        <v>0</v>
      </c>
      <c r="I443" s="8">
        <f t="shared" si="32"/>
        <v>1</v>
      </c>
      <c r="J443" s="9">
        <f t="shared" si="33"/>
        <v>1</v>
      </c>
      <c r="K443" s="20" t="s">
        <v>453</v>
      </c>
      <c r="L443" t="s">
        <v>454</v>
      </c>
      <c r="M443" s="30">
        <v>394800</v>
      </c>
      <c r="N443" s="28" t="s">
        <v>409</v>
      </c>
      <c r="O443">
        <v>394800</v>
      </c>
      <c r="P443" s="28" t="s">
        <v>184</v>
      </c>
      <c r="Q443" s="4" t="s">
        <v>1057</v>
      </c>
      <c r="R443" t="s">
        <v>1058</v>
      </c>
      <c r="S443" t="s">
        <v>1059</v>
      </c>
      <c r="T443" t="s">
        <v>717</v>
      </c>
      <c r="U443" t="s">
        <v>718</v>
      </c>
      <c r="V443" t="s">
        <v>719</v>
      </c>
      <c r="W443" s="2">
        <v>1</v>
      </c>
      <c r="X443" s="33">
        <v>394800</v>
      </c>
      <c r="Y443" t="s">
        <v>34</v>
      </c>
      <c r="Z443" t="s">
        <v>256</v>
      </c>
      <c r="AA443" t="s">
        <v>36</v>
      </c>
      <c r="AB443" t="s">
        <v>37</v>
      </c>
      <c r="AC443" s="2">
        <v>29</v>
      </c>
    </row>
    <row r="444" spans="1:29" customFormat="1" x14ac:dyDescent="0.35">
      <c r="A444" s="11">
        <v>444</v>
      </c>
      <c r="B444" s="20" t="s">
        <v>1295</v>
      </c>
      <c r="C444" s="3">
        <v>2.292300689416E+18</v>
      </c>
      <c r="D444" s="1">
        <v>42471</v>
      </c>
      <c r="E444" t="s">
        <v>1060</v>
      </c>
      <c r="F444" s="8">
        <f t="shared" si="34"/>
        <v>0</v>
      </c>
      <c r="G444" s="8">
        <f t="shared" si="30"/>
        <v>0</v>
      </c>
      <c r="H444" s="8">
        <f t="shared" si="31"/>
        <v>0</v>
      </c>
      <c r="I444" s="8">
        <f t="shared" si="32"/>
        <v>1</v>
      </c>
      <c r="J444" s="9">
        <f t="shared" si="33"/>
        <v>1</v>
      </c>
      <c r="K444" t="s">
        <v>53</v>
      </c>
      <c r="L444" t="s">
        <v>52</v>
      </c>
      <c r="M444" s="30">
        <v>439440</v>
      </c>
      <c r="N444" s="28" t="s">
        <v>409</v>
      </c>
      <c r="O444">
        <v>439440</v>
      </c>
      <c r="P444" s="28" t="s">
        <v>184</v>
      </c>
      <c r="Q444" s="4" t="s">
        <v>1057</v>
      </c>
      <c r="R444" t="s">
        <v>1058</v>
      </c>
      <c r="S444" t="s">
        <v>1059</v>
      </c>
      <c r="T444" t="s">
        <v>717</v>
      </c>
      <c r="U444" t="s">
        <v>718</v>
      </c>
      <c r="V444" t="s">
        <v>820</v>
      </c>
      <c r="W444" s="2">
        <v>1</v>
      </c>
      <c r="X444" s="33">
        <v>439440</v>
      </c>
      <c r="Y444" t="s">
        <v>34</v>
      </c>
      <c r="Z444" t="s">
        <v>256</v>
      </c>
      <c r="AA444" t="s">
        <v>36</v>
      </c>
      <c r="AB444" t="s">
        <v>37</v>
      </c>
      <c r="AC444" s="2">
        <v>29</v>
      </c>
    </row>
    <row r="445" spans="1:29" customFormat="1" x14ac:dyDescent="0.35">
      <c r="A445" s="11">
        <v>445</v>
      </c>
      <c r="B445" s="20" t="s">
        <v>1295</v>
      </c>
      <c r="C445" s="3">
        <v>2.2923006894169999E+18</v>
      </c>
      <c r="D445" s="1">
        <v>42913</v>
      </c>
      <c r="E445" t="s">
        <v>1061</v>
      </c>
      <c r="F445" s="8">
        <f t="shared" si="34"/>
        <v>0</v>
      </c>
      <c r="G445" s="8">
        <f t="shared" si="30"/>
        <v>0</v>
      </c>
      <c r="H445" s="8">
        <f t="shared" si="31"/>
        <v>0</v>
      </c>
      <c r="I445" s="8">
        <f t="shared" si="32"/>
        <v>1</v>
      </c>
      <c r="J445" s="9">
        <f t="shared" si="33"/>
        <v>1</v>
      </c>
      <c r="K445" t="s">
        <v>64</v>
      </c>
      <c r="L445" t="s">
        <v>65</v>
      </c>
      <c r="M445" s="30">
        <v>269850</v>
      </c>
      <c r="N445" s="28" t="s">
        <v>329</v>
      </c>
      <c r="O445">
        <v>269850</v>
      </c>
      <c r="P445" s="28" t="s">
        <v>184</v>
      </c>
      <c r="Q445" s="4" t="s">
        <v>1057</v>
      </c>
      <c r="R445" t="s">
        <v>1058</v>
      </c>
      <c r="S445" t="s">
        <v>1059</v>
      </c>
      <c r="T445" t="s">
        <v>717</v>
      </c>
      <c r="U445" t="s">
        <v>718</v>
      </c>
      <c r="V445" t="s">
        <v>820</v>
      </c>
      <c r="W445" s="2">
        <v>1</v>
      </c>
      <c r="X445" s="33">
        <v>269850</v>
      </c>
      <c r="Y445" t="s">
        <v>34</v>
      </c>
      <c r="Z445" t="s">
        <v>256</v>
      </c>
      <c r="AA445" t="s">
        <v>36</v>
      </c>
      <c r="AB445" t="s">
        <v>37</v>
      </c>
      <c r="AC445" s="2">
        <v>29</v>
      </c>
    </row>
    <row r="446" spans="1:29" customFormat="1" x14ac:dyDescent="0.35">
      <c r="A446" s="11">
        <v>446</v>
      </c>
      <c r="B446" s="20" t="s">
        <v>1295</v>
      </c>
      <c r="C446" s="3">
        <v>2.2923006894179999E+18</v>
      </c>
      <c r="D446" s="1">
        <v>43196</v>
      </c>
      <c r="E446" t="s">
        <v>1062</v>
      </c>
      <c r="F446" s="8">
        <f t="shared" si="34"/>
        <v>0</v>
      </c>
      <c r="G446" s="8">
        <f t="shared" si="30"/>
        <v>0</v>
      </c>
      <c r="H446" s="8">
        <f t="shared" si="31"/>
        <v>0</v>
      </c>
      <c r="I446" s="8">
        <f t="shared" si="32"/>
        <v>1</v>
      </c>
      <c r="J446" s="9">
        <f t="shared" si="33"/>
        <v>1</v>
      </c>
      <c r="K446" t="s">
        <v>64</v>
      </c>
      <c r="L446" t="s">
        <v>65</v>
      </c>
      <c r="M446" s="30">
        <v>424980</v>
      </c>
      <c r="N446" s="28" t="s">
        <v>910</v>
      </c>
      <c r="O446">
        <v>424980</v>
      </c>
      <c r="P446" s="28" t="s">
        <v>27</v>
      </c>
      <c r="Q446" s="4" t="s">
        <v>1057</v>
      </c>
      <c r="R446" t="s">
        <v>1058</v>
      </c>
      <c r="S446" t="s">
        <v>1059</v>
      </c>
      <c r="T446" t="s">
        <v>826</v>
      </c>
      <c r="U446" t="s">
        <v>718</v>
      </c>
      <c r="V446" t="s">
        <v>820</v>
      </c>
      <c r="W446" s="2">
        <v>1</v>
      </c>
      <c r="X446" s="33">
        <v>424980</v>
      </c>
      <c r="Y446" t="s">
        <v>34</v>
      </c>
      <c r="Z446" t="s">
        <v>256</v>
      </c>
      <c r="AA446" t="s">
        <v>36</v>
      </c>
      <c r="AB446" t="s">
        <v>37</v>
      </c>
      <c r="AC446" s="2">
        <v>29</v>
      </c>
    </row>
    <row r="447" spans="1:29" customFormat="1" x14ac:dyDescent="0.35">
      <c r="A447" s="11">
        <v>447</v>
      </c>
      <c r="B447" s="20" t="s">
        <v>1295</v>
      </c>
      <c r="C447" s="3">
        <v>2.2923006894179999E+18</v>
      </c>
      <c r="D447" s="1">
        <v>43437</v>
      </c>
      <c r="E447" t="s">
        <v>1062</v>
      </c>
      <c r="F447" s="8">
        <f t="shared" si="34"/>
        <v>0</v>
      </c>
      <c r="G447" s="8">
        <f t="shared" si="30"/>
        <v>0</v>
      </c>
      <c r="H447" s="8">
        <f t="shared" si="31"/>
        <v>0</v>
      </c>
      <c r="I447" s="8">
        <f t="shared" si="32"/>
        <v>1</v>
      </c>
      <c r="J447" s="9">
        <f t="shared" si="33"/>
        <v>1</v>
      </c>
      <c r="K447" t="s">
        <v>142</v>
      </c>
      <c r="L447" t="s">
        <v>143</v>
      </c>
      <c r="M447" s="30">
        <v>540000</v>
      </c>
      <c r="N447" s="28" t="s">
        <v>910</v>
      </c>
      <c r="O447">
        <v>540000</v>
      </c>
      <c r="P447" s="28" t="s">
        <v>27</v>
      </c>
      <c r="Q447" s="4" t="s">
        <v>1057</v>
      </c>
      <c r="R447" t="s">
        <v>1058</v>
      </c>
      <c r="S447" t="s">
        <v>1059</v>
      </c>
      <c r="T447" t="s">
        <v>717</v>
      </c>
      <c r="U447" t="s">
        <v>718</v>
      </c>
      <c r="V447" t="s">
        <v>820</v>
      </c>
      <c r="W447" s="2">
        <v>1</v>
      </c>
      <c r="X447" s="33">
        <v>540000</v>
      </c>
      <c r="Y447" t="s">
        <v>34</v>
      </c>
      <c r="Z447" t="s">
        <v>256</v>
      </c>
      <c r="AA447" t="s">
        <v>36</v>
      </c>
      <c r="AB447" t="s">
        <v>37</v>
      </c>
      <c r="AC447" s="2">
        <v>29</v>
      </c>
    </row>
    <row r="448" spans="1:29" customFormat="1" x14ac:dyDescent="0.35">
      <c r="A448" s="11">
        <v>448</v>
      </c>
      <c r="B448" s="20" t="s">
        <v>1295</v>
      </c>
      <c r="C448" s="3">
        <v>2.2923006894179999E+18</v>
      </c>
      <c r="D448" s="1">
        <v>43327</v>
      </c>
      <c r="E448" t="s">
        <v>909</v>
      </c>
      <c r="F448" s="8">
        <f t="shared" si="34"/>
        <v>0</v>
      </c>
      <c r="G448" s="8">
        <f t="shared" si="30"/>
        <v>0</v>
      </c>
      <c r="H448" s="8">
        <f t="shared" si="31"/>
        <v>1</v>
      </c>
      <c r="I448" s="8">
        <f t="shared" si="32"/>
        <v>1</v>
      </c>
      <c r="J448" s="9">
        <f t="shared" si="33"/>
        <v>2</v>
      </c>
      <c r="K448" t="s">
        <v>45</v>
      </c>
      <c r="L448" t="s">
        <v>46</v>
      </c>
      <c r="M448" s="30">
        <v>320500</v>
      </c>
      <c r="N448" s="28" t="s">
        <v>910</v>
      </c>
      <c r="O448">
        <v>320500</v>
      </c>
      <c r="P448" s="28" t="s">
        <v>184</v>
      </c>
      <c r="Q448" s="4" t="s">
        <v>1057</v>
      </c>
      <c r="R448" t="s">
        <v>1058</v>
      </c>
      <c r="S448" t="s">
        <v>1059</v>
      </c>
      <c r="T448" t="s">
        <v>826</v>
      </c>
      <c r="U448" t="s">
        <v>718</v>
      </c>
      <c r="V448" t="s">
        <v>820</v>
      </c>
      <c r="W448" s="2">
        <v>1</v>
      </c>
      <c r="X448" s="33">
        <v>320500</v>
      </c>
      <c r="Y448" t="s">
        <v>34</v>
      </c>
      <c r="Z448" t="s">
        <v>256</v>
      </c>
      <c r="AA448" t="s">
        <v>36</v>
      </c>
      <c r="AB448" t="s">
        <v>37</v>
      </c>
      <c r="AC448" s="2">
        <v>29</v>
      </c>
    </row>
    <row r="449" spans="1:29" customFormat="1" x14ac:dyDescent="0.35">
      <c r="A449" s="11">
        <v>449</v>
      </c>
      <c r="B449" s="20" t="s">
        <v>1295</v>
      </c>
      <c r="C449" s="3">
        <v>2.2923006894179999E+18</v>
      </c>
      <c r="D449" s="1">
        <v>43388</v>
      </c>
      <c r="E449" t="s">
        <v>909</v>
      </c>
      <c r="F449" s="8">
        <f t="shared" si="34"/>
        <v>0</v>
      </c>
      <c r="G449" s="8">
        <f t="shared" si="30"/>
        <v>0</v>
      </c>
      <c r="H449" s="8">
        <f t="shared" si="31"/>
        <v>1</v>
      </c>
      <c r="I449" s="8">
        <f t="shared" si="32"/>
        <v>1</v>
      </c>
      <c r="J449" s="9">
        <f t="shared" si="33"/>
        <v>2</v>
      </c>
      <c r="K449" t="s">
        <v>45</v>
      </c>
      <c r="L449" t="s">
        <v>46</v>
      </c>
      <c r="M449" s="30">
        <v>146000</v>
      </c>
      <c r="N449" s="28" t="s">
        <v>910</v>
      </c>
      <c r="O449">
        <v>146000</v>
      </c>
      <c r="P449" s="28" t="s">
        <v>27</v>
      </c>
      <c r="Q449" s="4" t="s">
        <v>1057</v>
      </c>
      <c r="R449" t="s">
        <v>1058</v>
      </c>
      <c r="S449" t="s">
        <v>1059</v>
      </c>
      <c r="T449" t="s">
        <v>717</v>
      </c>
      <c r="U449" t="s">
        <v>718</v>
      </c>
      <c r="V449" t="s">
        <v>820</v>
      </c>
      <c r="W449" s="2">
        <v>1</v>
      </c>
      <c r="X449" s="33">
        <v>146000</v>
      </c>
      <c r="Y449" t="s">
        <v>34</v>
      </c>
      <c r="Z449" t="s">
        <v>256</v>
      </c>
      <c r="AA449" t="s">
        <v>36</v>
      </c>
      <c r="AB449" t="s">
        <v>37</v>
      </c>
      <c r="AC449" s="2">
        <v>29</v>
      </c>
    </row>
    <row r="450" spans="1:29" customFormat="1" x14ac:dyDescent="0.35">
      <c r="A450" s="11">
        <v>450</v>
      </c>
      <c r="B450" s="20" t="s">
        <v>1295</v>
      </c>
      <c r="C450" s="3">
        <v>2.2923006894179999E+18</v>
      </c>
      <c r="D450" s="1">
        <v>43388</v>
      </c>
      <c r="E450" t="s">
        <v>909</v>
      </c>
      <c r="F450" s="8">
        <f t="shared" si="34"/>
        <v>0</v>
      </c>
      <c r="G450" s="8">
        <f t="shared" ref="G450:G513" si="35">IF(OR(ISNUMBER(SEARCH("проектиро",E450)), ISNUMBER(SEARCH("разработка",E450)),  ISNUMBER(SEARCH("приобрет",E450)),  ISNUMBER(SEARCH("установк",E450)), ISNUMBER(SEARCH("постав",E450)),  (ISNUMBER(SEARCH("создани",E450)))),1,0)</f>
        <v>0</v>
      </c>
      <c r="H450" s="8">
        <f t="shared" ref="H450:H513" si="36">IF(OR(ISNUMBER(SEARCH("развит",E450)), ISNUMBER(SEARCH("модифика",E450)), ISNUMBER(SEARCH("интегра",E450)),  ISNUMBER(SEARCH("внедрен",E450)), ISNUMBER(SEARCH("расшир",E450)), ISNUMBER(SEARCH("адаптац",E450)),ISNUMBER(SEARCH("настрой",E450)), ISNUMBER(SEARCH("подключ",E450)),   (ISNUMBER(SEARCH("модерниз",E450)))),1,0)</f>
        <v>1</v>
      </c>
      <c r="I450" s="8">
        <f t="shared" ref="I450:I513" si="37">IF(OR(ISNUMBER(SEARCH("сопрово",E450)), ISNUMBER(SEARCH("поддержк",E450)), ISNUMBER(SEARCH("эксплуат",E450)), ISNUMBER(SEARCH("обслужи",E450)), ISNUMBER(SEARCH("подготов",E450)), (ISNUMBER(SEARCH("обуче",E450)))),1,0)</f>
        <v>1</v>
      </c>
      <c r="J450" s="9">
        <f t="shared" ref="J450:J513" si="38">SUM(G450:I450)</f>
        <v>2</v>
      </c>
      <c r="K450" t="s">
        <v>45</v>
      </c>
      <c r="L450" t="s">
        <v>46</v>
      </c>
      <c r="M450" s="30">
        <v>134500</v>
      </c>
      <c r="N450" s="28" t="s">
        <v>26</v>
      </c>
      <c r="O450">
        <v>134500</v>
      </c>
      <c r="P450" s="28" t="s">
        <v>27</v>
      </c>
      <c r="Q450" s="4" t="s">
        <v>1057</v>
      </c>
      <c r="R450" t="s">
        <v>1058</v>
      </c>
      <c r="S450" t="s">
        <v>1059</v>
      </c>
      <c r="T450" t="s">
        <v>717</v>
      </c>
      <c r="U450" t="s">
        <v>718</v>
      </c>
      <c r="V450" t="s">
        <v>820</v>
      </c>
      <c r="W450" s="2">
        <v>1</v>
      </c>
      <c r="X450" s="33">
        <v>134500</v>
      </c>
      <c r="Y450" t="s">
        <v>34</v>
      </c>
      <c r="Z450" t="s">
        <v>256</v>
      </c>
      <c r="AA450" t="s">
        <v>36</v>
      </c>
      <c r="AB450" t="s">
        <v>37</v>
      </c>
      <c r="AC450" s="2">
        <v>29</v>
      </c>
    </row>
    <row r="451" spans="1:29" customFormat="1" x14ac:dyDescent="0.35">
      <c r="A451" s="11">
        <v>451</v>
      </c>
      <c r="B451" s="20" t="s">
        <v>1295</v>
      </c>
      <c r="C451" s="3">
        <v>2.2923006894190001E+18</v>
      </c>
      <c r="D451" s="1">
        <v>43732</v>
      </c>
      <c r="E451" t="s">
        <v>1063</v>
      </c>
      <c r="F451" s="8">
        <f t="shared" ref="F451:F514" si="39">IF(OR(ISNUMBER(SEARCH("фонд",Q451)), ISNUMBER(SEARCH("ФОМС",Q451))), 1,0)</f>
        <v>0</v>
      </c>
      <c r="G451" s="8">
        <f t="shared" si="35"/>
        <v>0</v>
      </c>
      <c r="H451" s="8">
        <f t="shared" si="36"/>
        <v>1</v>
      </c>
      <c r="I451" s="8">
        <f t="shared" si="37"/>
        <v>1</v>
      </c>
      <c r="J451" s="9">
        <f t="shared" si="38"/>
        <v>2</v>
      </c>
      <c r="K451" t="s">
        <v>45</v>
      </c>
      <c r="L451" t="s">
        <v>46</v>
      </c>
      <c r="M451" s="30">
        <v>49875</v>
      </c>
      <c r="N451" s="28" t="s">
        <v>26</v>
      </c>
      <c r="O451">
        <v>99750</v>
      </c>
      <c r="P451" s="28" t="s">
        <v>1064</v>
      </c>
      <c r="Q451" s="4" t="s">
        <v>1057</v>
      </c>
      <c r="R451" t="s">
        <v>1058</v>
      </c>
      <c r="S451" t="s">
        <v>1059</v>
      </c>
      <c r="T451" t="s">
        <v>826</v>
      </c>
      <c r="U451" t="s">
        <v>718</v>
      </c>
      <c r="V451" t="s">
        <v>820</v>
      </c>
      <c r="W451" s="2">
        <v>1</v>
      </c>
      <c r="X451" s="33">
        <v>99750</v>
      </c>
      <c r="Y451" t="s">
        <v>34</v>
      </c>
      <c r="Z451" t="s">
        <v>256</v>
      </c>
      <c r="AA451" t="s">
        <v>36</v>
      </c>
      <c r="AB451" t="s">
        <v>37</v>
      </c>
      <c r="AC451" s="2">
        <v>29</v>
      </c>
    </row>
    <row r="452" spans="1:29" customFormat="1" x14ac:dyDescent="0.35">
      <c r="A452" s="11">
        <v>452</v>
      </c>
      <c r="B452" s="20" t="s">
        <v>1295</v>
      </c>
      <c r="C452" s="3">
        <v>2.2924001049150001E+18</v>
      </c>
      <c r="D452" s="1">
        <v>42272</v>
      </c>
      <c r="E452" t="s">
        <v>962</v>
      </c>
      <c r="F452" s="8">
        <f t="shared" si="39"/>
        <v>0</v>
      </c>
      <c r="G452" s="8">
        <f t="shared" si="35"/>
        <v>0</v>
      </c>
      <c r="H452" s="8">
        <f t="shared" si="36"/>
        <v>0</v>
      </c>
      <c r="I452" s="8">
        <f t="shared" si="37"/>
        <v>1</v>
      </c>
      <c r="J452" s="9">
        <f t="shared" si="38"/>
        <v>1</v>
      </c>
      <c r="K452" t="s">
        <v>456</v>
      </c>
      <c r="L452" t="s">
        <v>457</v>
      </c>
      <c r="M452" s="30">
        <v>505120</v>
      </c>
      <c r="N452" s="28" t="s">
        <v>409</v>
      </c>
      <c r="O452">
        <v>505120</v>
      </c>
      <c r="P452" s="28" t="s">
        <v>184</v>
      </c>
      <c r="Q452" s="4" t="s">
        <v>1065</v>
      </c>
      <c r="R452" t="s">
        <v>753</v>
      </c>
      <c r="S452" t="s">
        <v>754</v>
      </c>
      <c r="T452" t="s">
        <v>826</v>
      </c>
      <c r="U452" t="s">
        <v>718</v>
      </c>
      <c r="V452" t="s">
        <v>820</v>
      </c>
      <c r="W452" s="2">
        <v>1</v>
      </c>
      <c r="X452" s="33">
        <v>505120</v>
      </c>
      <c r="Y452" t="s">
        <v>34</v>
      </c>
      <c r="Z452" t="s">
        <v>256</v>
      </c>
      <c r="AA452" t="s">
        <v>36</v>
      </c>
      <c r="AB452" t="s">
        <v>37</v>
      </c>
      <c r="AC452" s="2">
        <v>29</v>
      </c>
    </row>
    <row r="453" spans="1:29" customFormat="1" x14ac:dyDescent="0.35">
      <c r="A453" s="11">
        <v>453</v>
      </c>
      <c r="B453" s="20" t="s">
        <v>1295</v>
      </c>
      <c r="C453" s="3">
        <v>2.292400104916E+18</v>
      </c>
      <c r="D453" s="1">
        <v>42709</v>
      </c>
      <c r="E453" t="s">
        <v>1066</v>
      </c>
      <c r="F453" s="8">
        <f t="shared" si="39"/>
        <v>0</v>
      </c>
      <c r="G453" s="8">
        <f t="shared" si="35"/>
        <v>0</v>
      </c>
      <c r="H453" s="8">
        <f t="shared" si="36"/>
        <v>0</v>
      </c>
      <c r="I453" s="8">
        <f t="shared" si="37"/>
        <v>1</v>
      </c>
      <c r="J453" s="9">
        <f t="shared" si="38"/>
        <v>1</v>
      </c>
      <c r="K453" t="s">
        <v>53</v>
      </c>
      <c r="L453" t="s">
        <v>52</v>
      </c>
      <c r="M453" s="30">
        <v>468000</v>
      </c>
      <c r="N453" s="28" t="s">
        <v>409</v>
      </c>
      <c r="O453">
        <v>468000</v>
      </c>
      <c r="P453" s="28" t="s">
        <v>184</v>
      </c>
      <c r="Q453" s="4" t="s">
        <v>1067</v>
      </c>
      <c r="R453" t="s">
        <v>753</v>
      </c>
      <c r="S453" t="s">
        <v>754</v>
      </c>
      <c r="T453" t="s">
        <v>826</v>
      </c>
      <c r="U453" t="s">
        <v>718</v>
      </c>
      <c r="V453" t="s">
        <v>820</v>
      </c>
      <c r="W453" s="2">
        <v>1</v>
      </c>
      <c r="X453" s="33">
        <v>468000</v>
      </c>
      <c r="Y453" t="s">
        <v>34</v>
      </c>
      <c r="Z453" t="s">
        <v>256</v>
      </c>
      <c r="AA453" t="s">
        <v>36</v>
      </c>
      <c r="AB453" t="s">
        <v>37</v>
      </c>
      <c r="AC453" s="2">
        <v>29</v>
      </c>
    </row>
    <row r="454" spans="1:29" customFormat="1" x14ac:dyDescent="0.35">
      <c r="A454" s="11">
        <v>454</v>
      </c>
      <c r="B454" s="20" t="s">
        <v>1295</v>
      </c>
      <c r="C454" s="3">
        <v>2.2924001049180001E+18</v>
      </c>
      <c r="D454" s="1">
        <v>43100</v>
      </c>
      <c r="E454" t="s">
        <v>52</v>
      </c>
      <c r="F454" s="8">
        <f t="shared" si="39"/>
        <v>0</v>
      </c>
      <c r="G454" s="8">
        <f t="shared" si="35"/>
        <v>0</v>
      </c>
      <c r="H454" s="8">
        <f t="shared" si="36"/>
        <v>0</v>
      </c>
      <c r="I454" s="8">
        <f t="shared" si="37"/>
        <v>1</v>
      </c>
      <c r="J454" s="9">
        <f t="shared" si="38"/>
        <v>1</v>
      </c>
      <c r="K454" t="s">
        <v>53</v>
      </c>
      <c r="L454" t="s">
        <v>52</v>
      </c>
      <c r="M454" s="30">
        <v>460800</v>
      </c>
      <c r="N454" s="28" t="s">
        <v>910</v>
      </c>
      <c r="O454">
        <v>460800</v>
      </c>
      <c r="P454" s="28" t="s">
        <v>184</v>
      </c>
      <c r="Q454" s="4" t="s">
        <v>1067</v>
      </c>
      <c r="R454" t="s">
        <v>753</v>
      </c>
      <c r="S454" t="s">
        <v>754</v>
      </c>
      <c r="T454" t="s">
        <v>826</v>
      </c>
      <c r="U454" t="s">
        <v>718</v>
      </c>
      <c r="V454" t="s">
        <v>820</v>
      </c>
      <c r="W454" s="2">
        <v>1</v>
      </c>
      <c r="X454" s="33">
        <v>460800</v>
      </c>
      <c r="Y454" t="s">
        <v>34</v>
      </c>
      <c r="Z454" t="s">
        <v>256</v>
      </c>
      <c r="AA454" t="s">
        <v>36</v>
      </c>
      <c r="AB454" t="s">
        <v>37</v>
      </c>
      <c r="AC454" s="2">
        <v>29</v>
      </c>
    </row>
    <row r="455" spans="1:29" customFormat="1" x14ac:dyDescent="0.35">
      <c r="A455" s="11">
        <v>455</v>
      </c>
      <c r="B455" s="20" t="s">
        <v>1295</v>
      </c>
      <c r="C455" s="3">
        <v>2.2924001049180001E+18</v>
      </c>
      <c r="D455" s="1">
        <v>43325</v>
      </c>
      <c r="E455" t="s">
        <v>909</v>
      </c>
      <c r="F455" s="8">
        <f t="shared" si="39"/>
        <v>0</v>
      </c>
      <c r="G455" s="8">
        <f t="shared" si="35"/>
        <v>0</v>
      </c>
      <c r="H455" s="8">
        <f t="shared" si="36"/>
        <v>1</v>
      </c>
      <c r="I455" s="8">
        <f t="shared" si="37"/>
        <v>1</v>
      </c>
      <c r="J455" s="9">
        <f t="shared" si="38"/>
        <v>2</v>
      </c>
      <c r="K455" t="s">
        <v>45</v>
      </c>
      <c r="L455" t="s">
        <v>46</v>
      </c>
      <c r="M455" s="30">
        <v>320500</v>
      </c>
      <c r="N455" s="28" t="s">
        <v>910</v>
      </c>
      <c r="O455">
        <v>320500</v>
      </c>
      <c r="P455" s="28" t="s">
        <v>184</v>
      </c>
      <c r="Q455" s="4" t="s">
        <v>1067</v>
      </c>
      <c r="R455" t="s">
        <v>753</v>
      </c>
      <c r="S455" t="s">
        <v>754</v>
      </c>
      <c r="T455" t="s">
        <v>826</v>
      </c>
      <c r="U455" t="s">
        <v>718</v>
      </c>
      <c r="V455" t="s">
        <v>820</v>
      </c>
      <c r="W455" s="2">
        <v>1</v>
      </c>
      <c r="X455" s="33">
        <v>320500</v>
      </c>
      <c r="Y455" t="s">
        <v>34</v>
      </c>
      <c r="Z455" t="s">
        <v>256</v>
      </c>
      <c r="AA455" t="s">
        <v>36</v>
      </c>
      <c r="AB455" t="s">
        <v>37</v>
      </c>
      <c r="AC455" s="2">
        <v>29</v>
      </c>
    </row>
    <row r="456" spans="1:29" customFormat="1" x14ac:dyDescent="0.35">
      <c r="A456" s="11">
        <v>456</v>
      </c>
      <c r="B456" s="20" t="s">
        <v>1295</v>
      </c>
      <c r="C456" s="3">
        <v>2.2924001049180001E+18</v>
      </c>
      <c r="D456" s="1">
        <v>43424</v>
      </c>
      <c r="E456" t="s">
        <v>957</v>
      </c>
      <c r="F456" s="8">
        <f t="shared" si="39"/>
        <v>0</v>
      </c>
      <c r="G456" s="8">
        <f t="shared" si="35"/>
        <v>0</v>
      </c>
      <c r="H456" s="8">
        <f t="shared" si="36"/>
        <v>1</v>
      </c>
      <c r="I456" s="8">
        <f t="shared" si="37"/>
        <v>1</v>
      </c>
      <c r="J456" s="9">
        <f t="shared" si="38"/>
        <v>2</v>
      </c>
      <c r="K456" t="s">
        <v>45</v>
      </c>
      <c r="L456" t="s">
        <v>46</v>
      </c>
      <c r="M456" s="30">
        <v>134500</v>
      </c>
      <c r="N456" s="28" t="s">
        <v>910</v>
      </c>
      <c r="O456">
        <v>134500</v>
      </c>
      <c r="P456" s="28" t="s">
        <v>27</v>
      </c>
      <c r="Q456" s="4" t="s">
        <v>1067</v>
      </c>
      <c r="R456" t="s">
        <v>753</v>
      </c>
      <c r="S456" t="s">
        <v>754</v>
      </c>
      <c r="T456" t="s">
        <v>826</v>
      </c>
      <c r="U456" t="s">
        <v>718</v>
      </c>
      <c r="V456" t="s">
        <v>820</v>
      </c>
      <c r="W456" s="2">
        <v>1</v>
      </c>
      <c r="X456" s="33">
        <v>134500</v>
      </c>
      <c r="Y456" t="s">
        <v>34</v>
      </c>
      <c r="Z456" t="s">
        <v>256</v>
      </c>
      <c r="AA456" t="s">
        <v>36</v>
      </c>
      <c r="AB456" t="s">
        <v>37</v>
      </c>
      <c r="AC456" s="2">
        <v>29</v>
      </c>
    </row>
    <row r="457" spans="1:29" customFormat="1" x14ac:dyDescent="0.35">
      <c r="A457" s="11">
        <v>457</v>
      </c>
      <c r="B457" s="20" t="s">
        <v>1295</v>
      </c>
      <c r="C457" s="3">
        <v>2.2924001049180001E+18</v>
      </c>
      <c r="D457" s="1">
        <v>43424</v>
      </c>
      <c r="E457" t="s">
        <v>957</v>
      </c>
      <c r="F457" s="8">
        <f t="shared" si="39"/>
        <v>0</v>
      </c>
      <c r="G457" s="8">
        <f t="shared" si="35"/>
        <v>0</v>
      </c>
      <c r="H457" s="8">
        <f t="shared" si="36"/>
        <v>1</v>
      </c>
      <c r="I457" s="8">
        <f t="shared" si="37"/>
        <v>1</v>
      </c>
      <c r="J457" s="9">
        <f t="shared" si="38"/>
        <v>2</v>
      </c>
      <c r="K457" t="s">
        <v>45</v>
      </c>
      <c r="L457" t="s">
        <v>46</v>
      </c>
      <c r="M457" s="30">
        <v>146000</v>
      </c>
      <c r="N457" s="28" t="s">
        <v>910</v>
      </c>
      <c r="O457">
        <v>146000</v>
      </c>
      <c r="P457" s="28" t="s">
        <v>27</v>
      </c>
      <c r="Q457" s="4" t="s">
        <v>1067</v>
      </c>
      <c r="R457" t="s">
        <v>753</v>
      </c>
      <c r="S457" t="s">
        <v>754</v>
      </c>
      <c r="T457" t="s">
        <v>826</v>
      </c>
      <c r="U457" t="s">
        <v>718</v>
      </c>
      <c r="V457" t="s">
        <v>820</v>
      </c>
      <c r="W457" s="2">
        <v>1</v>
      </c>
      <c r="X457" s="33">
        <v>146000</v>
      </c>
      <c r="Y457" t="s">
        <v>34</v>
      </c>
      <c r="Z457" t="s">
        <v>256</v>
      </c>
      <c r="AA457" t="s">
        <v>36</v>
      </c>
      <c r="AB457" t="s">
        <v>37</v>
      </c>
      <c r="AC457" s="2">
        <v>29</v>
      </c>
    </row>
    <row r="458" spans="1:29" customFormat="1" x14ac:dyDescent="0.35">
      <c r="A458" s="11">
        <v>458</v>
      </c>
      <c r="B458" s="20" t="s">
        <v>1295</v>
      </c>
      <c r="C458" s="3">
        <v>2.2925001242150001E+18</v>
      </c>
      <c r="D458" s="1">
        <v>42016</v>
      </c>
      <c r="E458" t="s">
        <v>804</v>
      </c>
      <c r="F458" s="8">
        <f t="shared" si="39"/>
        <v>0</v>
      </c>
      <c r="G458" s="8">
        <f t="shared" si="35"/>
        <v>0</v>
      </c>
      <c r="H458" s="8">
        <f t="shared" si="36"/>
        <v>0</v>
      </c>
      <c r="I458" s="8">
        <f t="shared" si="37"/>
        <v>0</v>
      </c>
      <c r="J458" s="9">
        <f t="shared" si="38"/>
        <v>0</v>
      </c>
      <c r="K458" t="s">
        <v>743</v>
      </c>
      <c r="L458" t="s">
        <v>804</v>
      </c>
      <c r="M458" s="30">
        <v>32875.919999999998</v>
      </c>
      <c r="N458" s="28" t="s">
        <v>264</v>
      </c>
      <c r="O458">
        <v>361635.12</v>
      </c>
      <c r="P458" s="28" t="s">
        <v>991</v>
      </c>
      <c r="Q458" s="4" t="s">
        <v>1068</v>
      </c>
      <c r="R458" t="s">
        <v>745</v>
      </c>
      <c r="S458" t="s">
        <v>746</v>
      </c>
      <c r="T458" t="s">
        <v>717</v>
      </c>
      <c r="U458" t="s">
        <v>718</v>
      </c>
      <c r="V458" t="s">
        <v>719</v>
      </c>
      <c r="W458" s="2">
        <v>1</v>
      </c>
      <c r="X458" s="33">
        <v>361635.12</v>
      </c>
      <c r="Y458" t="s">
        <v>34</v>
      </c>
      <c r="Z458" t="s">
        <v>256</v>
      </c>
      <c r="AA458" t="s">
        <v>36</v>
      </c>
      <c r="AB458" t="s">
        <v>37</v>
      </c>
      <c r="AC458" s="2">
        <v>29</v>
      </c>
    </row>
    <row r="459" spans="1:29" customFormat="1" x14ac:dyDescent="0.35">
      <c r="A459" s="11">
        <v>459</v>
      </c>
      <c r="B459" s="20" t="s">
        <v>1295</v>
      </c>
      <c r="C459" s="3">
        <v>2.2925001242150001E+18</v>
      </c>
      <c r="D459" s="1">
        <v>42345</v>
      </c>
      <c r="E459" t="s">
        <v>1069</v>
      </c>
      <c r="F459" s="8">
        <f t="shared" si="39"/>
        <v>0</v>
      </c>
      <c r="G459" s="8">
        <f t="shared" si="35"/>
        <v>0</v>
      </c>
      <c r="H459" s="8">
        <f t="shared" si="36"/>
        <v>0</v>
      </c>
      <c r="I459" s="8">
        <f t="shared" si="37"/>
        <v>1</v>
      </c>
      <c r="J459" s="9">
        <f t="shared" si="38"/>
        <v>1</v>
      </c>
      <c r="K459" t="s">
        <v>743</v>
      </c>
      <c r="L459" t="s">
        <v>804</v>
      </c>
      <c r="M459" s="30">
        <v>439440</v>
      </c>
      <c r="N459" s="28" t="s">
        <v>264</v>
      </c>
      <c r="O459">
        <v>439440</v>
      </c>
      <c r="P459" s="28" t="s">
        <v>184</v>
      </c>
      <c r="Q459" s="4" t="s">
        <v>1068</v>
      </c>
      <c r="R459" t="s">
        <v>745</v>
      </c>
      <c r="S459" t="s">
        <v>746</v>
      </c>
      <c r="T459" t="s">
        <v>1070</v>
      </c>
      <c r="U459" t="s">
        <v>718</v>
      </c>
      <c r="V459" t="s">
        <v>820</v>
      </c>
      <c r="W459" s="2">
        <v>1</v>
      </c>
      <c r="X459" s="33">
        <v>439440</v>
      </c>
      <c r="Y459" t="s">
        <v>34</v>
      </c>
      <c r="Z459" t="s">
        <v>256</v>
      </c>
      <c r="AA459" t="s">
        <v>36</v>
      </c>
      <c r="AB459" t="s">
        <v>37</v>
      </c>
      <c r="AC459" s="2">
        <v>29</v>
      </c>
    </row>
    <row r="460" spans="1:29" customFormat="1" x14ac:dyDescent="0.35">
      <c r="A460" s="11">
        <v>460</v>
      </c>
      <c r="B460" s="20" t="s">
        <v>1295</v>
      </c>
      <c r="C460" s="3">
        <v>2.292500124216E+18</v>
      </c>
      <c r="D460" s="1">
        <v>42681</v>
      </c>
      <c r="E460" t="s">
        <v>1071</v>
      </c>
      <c r="F460" s="8">
        <f t="shared" si="39"/>
        <v>0</v>
      </c>
      <c r="G460" s="8">
        <f t="shared" si="35"/>
        <v>0</v>
      </c>
      <c r="H460" s="8">
        <f t="shared" si="36"/>
        <v>0</v>
      </c>
      <c r="I460" s="8">
        <f t="shared" si="37"/>
        <v>1</v>
      </c>
      <c r="J460" s="9">
        <f t="shared" si="38"/>
        <v>1</v>
      </c>
      <c r="K460" t="s">
        <v>53</v>
      </c>
      <c r="L460" t="s">
        <v>52</v>
      </c>
      <c r="M460" s="30">
        <v>450000</v>
      </c>
      <c r="N460" s="28" t="s">
        <v>26</v>
      </c>
      <c r="O460">
        <v>450000</v>
      </c>
      <c r="P460" s="28" t="s">
        <v>27</v>
      </c>
      <c r="Q460" s="4" t="s">
        <v>1068</v>
      </c>
      <c r="R460" t="s">
        <v>745</v>
      </c>
      <c r="S460" t="s">
        <v>746</v>
      </c>
      <c r="T460" t="s">
        <v>1070</v>
      </c>
      <c r="U460" t="s">
        <v>718</v>
      </c>
      <c r="V460" t="s">
        <v>820</v>
      </c>
      <c r="W460" s="2">
        <v>1</v>
      </c>
      <c r="X460" s="33">
        <v>450000</v>
      </c>
      <c r="Y460" t="s">
        <v>34</v>
      </c>
      <c r="Z460" t="s">
        <v>256</v>
      </c>
      <c r="AA460" t="s">
        <v>36</v>
      </c>
      <c r="AB460" t="s">
        <v>37</v>
      </c>
      <c r="AC460" s="2">
        <v>29</v>
      </c>
    </row>
    <row r="461" spans="1:29" customFormat="1" x14ac:dyDescent="0.35">
      <c r="A461" s="11">
        <v>461</v>
      </c>
      <c r="B461" s="20" t="s">
        <v>1295</v>
      </c>
      <c r="C461" s="3">
        <v>2.2925001242169999E+18</v>
      </c>
      <c r="D461" s="1">
        <v>43056</v>
      </c>
      <c r="E461" t="s">
        <v>951</v>
      </c>
      <c r="F461" s="8">
        <f t="shared" si="39"/>
        <v>0</v>
      </c>
      <c r="G461" s="8">
        <f t="shared" si="35"/>
        <v>0</v>
      </c>
      <c r="H461" s="8">
        <f t="shared" si="36"/>
        <v>0</v>
      </c>
      <c r="I461" s="8">
        <f t="shared" si="37"/>
        <v>1</v>
      </c>
      <c r="J461" s="9">
        <f t="shared" si="38"/>
        <v>1</v>
      </c>
      <c r="K461" t="s">
        <v>53</v>
      </c>
      <c r="L461" t="s">
        <v>52</v>
      </c>
      <c r="M461" s="30">
        <v>37500</v>
      </c>
      <c r="N461" s="28" t="s">
        <v>26</v>
      </c>
      <c r="O461">
        <v>450000</v>
      </c>
      <c r="P461" s="28" t="s">
        <v>258</v>
      </c>
      <c r="Q461" s="4" t="s">
        <v>1068</v>
      </c>
      <c r="R461" t="s">
        <v>745</v>
      </c>
      <c r="S461" t="s">
        <v>746</v>
      </c>
      <c r="T461" t="s">
        <v>826</v>
      </c>
      <c r="U461" t="s">
        <v>718</v>
      </c>
      <c r="V461" t="s">
        <v>820</v>
      </c>
      <c r="W461" s="2">
        <v>1</v>
      </c>
      <c r="X461" s="33">
        <v>450000</v>
      </c>
      <c r="Y461" t="s">
        <v>34</v>
      </c>
      <c r="Z461" t="s">
        <v>256</v>
      </c>
      <c r="AA461" t="s">
        <v>36</v>
      </c>
      <c r="AB461" t="s">
        <v>37</v>
      </c>
      <c r="AC461" s="2">
        <v>29</v>
      </c>
    </row>
    <row r="462" spans="1:29" customFormat="1" x14ac:dyDescent="0.35">
      <c r="A462" s="11">
        <v>462</v>
      </c>
      <c r="B462" s="20" t="s">
        <v>1295</v>
      </c>
      <c r="C462" s="3">
        <v>2.2925001242179999E+18</v>
      </c>
      <c r="D462" s="1">
        <v>43430</v>
      </c>
      <c r="E462" t="s">
        <v>951</v>
      </c>
      <c r="F462" s="8">
        <f t="shared" si="39"/>
        <v>0</v>
      </c>
      <c r="G462" s="8">
        <f t="shared" si="35"/>
        <v>0</v>
      </c>
      <c r="H462" s="8">
        <f t="shared" si="36"/>
        <v>0</v>
      </c>
      <c r="I462" s="8">
        <f t="shared" si="37"/>
        <v>1</v>
      </c>
      <c r="J462" s="9">
        <f t="shared" si="38"/>
        <v>1</v>
      </c>
      <c r="K462" t="s">
        <v>53</v>
      </c>
      <c r="L462" t="s">
        <v>52</v>
      </c>
      <c r="M462" s="30">
        <v>45950</v>
      </c>
      <c r="N462" s="28" t="s">
        <v>26</v>
      </c>
      <c r="O462">
        <v>551400</v>
      </c>
      <c r="P462" s="28" t="s">
        <v>165</v>
      </c>
      <c r="Q462" s="4" t="s">
        <v>1068</v>
      </c>
      <c r="R462" t="s">
        <v>745</v>
      </c>
      <c r="S462" t="s">
        <v>746</v>
      </c>
      <c r="T462" t="s">
        <v>717</v>
      </c>
      <c r="U462" t="s">
        <v>718</v>
      </c>
      <c r="V462" t="s">
        <v>820</v>
      </c>
      <c r="W462" s="2">
        <v>1</v>
      </c>
      <c r="X462" s="33">
        <v>551400</v>
      </c>
      <c r="Y462" t="s">
        <v>34</v>
      </c>
      <c r="Z462" t="s">
        <v>256</v>
      </c>
      <c r="AA462" t="s">
        <v>36</v>
      </c>
      <c r="AB462" t="s">
        <v>37</v>
      </c>
      <c r="AC462" s="2">
        <v>29</v>
      </c>
    </row>
    <row r="463" spans="1:29" customFormat="1" x14ac:dyDescent="0.35">
      <c r="A463" s="11">
        <v>463</v>
      </c>
      <c r="B463" s="20" t="s">
        <v>1295</v>
      </c>
      <c r="C463" s="3">
        <v>2.2925001242179999E+18</v>
      </c>
      <c r="D463" s="1">
        <v>43325</v>
      </c>
      <c r="E463" t="s">
        <v>909</v>
      </c>
      <c r="F463" s="8">
        <f t="shared" si="39"/>
        <v>0</v>
      </c>
      <c r="G463" s="8">
        <f t="shared" si="35"/>
        <v>0</v>
      </c>
      <c r="H463" s="8">
        <f t="shared" si="36"/>
        <v>1</v>
      </c>
      <c r="I463" s="8">
        <f t="shared" si="37"/>
        <v>1</v>
      </c>
      <c r="J463" s="9">
        <f t="shared" si="38"/>
        <v>2</v>
      </c>
      <c r="K463" t="s">
        <v>45</v>
      </c>
      <c r="L463" t="s">
        <v>46</v>
      </c>
      <c r="M463" s="30">
        <v>320500</v>
      </c>
      <c r="N463" s="28" t="s">
        <v>910</v>
      </c>
      <c r="O463">
        <v>320500</v>
      </c>
      <c r="P463" s="28" t="s">
        <v>184</v>
      </c>
      <c r="Q463" s="4" t="s">
        <v>1068</v>
      </c>
      <c r="R463" t="s">
        <v>745</v>
      </c>
      <c r="S463" t="s">
        <v>746</v>
      </c>
      <c r="T463" t="s">
        <v>826</v>
      </c>
      <c r="U463" t="s">
        <v>718</v>
      </c>
      <c r="V463" t="s">
        <v>820</v>
      </c>
      <c r="W463" s="2">
        <v>1</v>
      </c>
      <c r="X463" s="33">
        <v>320500</v>
      </c>
      <c r="Y463" t="s">
        <v>34</v>
      </c>
      <c r="Z463" t="s">
        <v>256</v>
      </c>
      <c r="AA463" t="s">
        <v>36</v>
      </c>
      <c r="AB463" t="s">
        <v>37</v>
      </c>
      <c r="AC463" s="2">
        <v>29</v>
      </c>
    </row>
    <row r="464" spans="1:29" customFormat="1" x14ac:dyDescent="0.35">
      <c r="A464" s="11">
        <v>464</v>
      </c>
      <c r="B464" s="20" t="s">
        <v>1295</v>
      </c>
      <c r="C464" s="3">
        <v>2.2925001242179999E+18</v>
      </c>
      <c r="D464" s="1">
        <v>43444</v>
      </c>
      <c r="E464" t="s">
        <v>1019</v>
      </c>
      <c r="F464" s="8">
        <f t="shared" si="39"/>
        <v>0</v>
      </c>
      <c r="G464" s="8">
        <f t="shared" si="35"/>
        <v>0</v>
      </c>
      <c r="H464" s="8">
        <f t="shared" si="36"/>
        <v>1</v>
      </c>
      <c r="I464" s="8">
        <f t="shared" si="37"/>
        <v>1</v>
      </c>
      <c r="J464" s="9">
        <f t="shared" si="38"/>
        <v>2</v>
      </c>
      <c r="K464" t="s">
        <v>45</v>
      </c>
      <c r="L464" t="s">
        <v>46</v>
      </c>
      <c r="M464" s="30">
        <v>50000</v>
      </c>
      <c r="N464" s="28" t="s">
        <v>26</v>
      </c>
      <c r="O464">
        <v>50000</v>
      </c>
      <c r="P464" s="28" t="s">
        <v>27</v>
      </c>
      <c r="Q464" s="4" t="s">
        <v>1068</v>
      </c>
      <c r="R464" t="s">
        <v>745</v>
      </c>
      <c r="S464" t="s">
        <v>746</v>
      </c>
      <c r="T464" t="s">
        <v>826</v>
      </c>
      <c r="U464" t="s">
        <v>718</v>
      </c>
      <c r="V464" t="s">
        <v>820</v>
      </c>
      <c r="W464" s="2">
        <v>1</v>
      </c>
      <c r="X464" s="33">
        <v>184500</v>
      </c>
      <c r="Y464" t="s">
        <v>34</v>
      </c>
      <c r="Z464" t="s">
        <v>256</v>
      </c>
      <c r="AA464" t="s">
        <v>36</v>
      </c>
      <c r="AB464" t="s">
        <v>37</v>
      </c>
      <c r="AC464" s="2">
        <v>29</v>
      </c>
    </row>
    <row r="465" spans="1:29" customFormat="1" x14ac:dyDescent="0.35">
      <c r="A465" s="11">
        <v>465</v>
      </c>
      <c r="B465" s="20" t="s">
        <v>1295</v>
      </c>
      <c r="C465" s="3">
        <v>2.2925001242190001E+18</v>
      </c>
      <c r="D465" s="1">
        <v>43654</v>
      </c>
      <c r="E465" t="s">
        <v>1072</v>
      </c>
      <c r="F465" s="8">
        <f t="shared" si="39"/>
        <v>0</v>
      </c>
      <c r="G465" s="8">
        <f t="shared" si="35"/>
        <v>0</v>
      </c>
      <c r="H465" s="8">
        <f t="shared" si="36"/>
        <v>1</v>
      </c>
      <c r="I465" s="8">
        <f t="shared" si="37"/>
        <v>1</v>
      </c>
      <c r="J465" s="9">
        <f t="shared" si="38"/>
        <v>2</v>
      </c>
      <c r="K465" t="s">
        <v>45</v>
      </c>
      <c r="L465" t="s">
        <v>46</v>
      </c>
      <c r="M465" s="30">
        <v>50000</v>
      </c>
      <c r="N465" s="28" t="s">
        <v>26</v>
      </c>
      <c r="O465">
        <v>50000</v>
      </c>
      <c r="P465" s="28" t="s">
        <v>27</v>
      </c>
      <c r="Q465" s="4" t="s">
        <v>1068</v>
      </c>
      <c r="R465" t="s">
        <v>745</v>
      </c>
      <c r="S465" t="s">
        <v>746</v>
      </c>
      <c r="T465" t="s">
        <v>826</v>
      </c>
      <c r="U465" t="s">
        <v>718</v>
      </c>
      <c r="V465" t="s">
        <v>820</v>
      </c>
      <c r="W465" s="2">
        <v>1</v>
      </c>
      <c r="X465" s="33">
        <v>50000</v>
      </c>
      <c r="Y465" t="s">
        <v>34</v>
      </c>
      <c r="Z465" t="s">
        <v>256</v>
      </c>
      <c r="AA465" t="s">
        <v>36</v>
      </c>
      <c r="AB465" t="s">
        <v>37</v>
      </c>
      <c r="AC465" s="2">
        <v>29</v>
      </c>
    </row>
    <row r="466" spans="1:29" customFormat="1" x14ac:dyDescent="0.35">
      <c r="A466" s="11">
        <v>466</v>
      </c>
      <c r="B466" s="20" t="s">
        <v>1295</v>
      </c>
      <c r="C466" s="3">
        <v>2.2925001242190001E+18</v>
      </c>
      <c r="D466" s="1">
        <v>43774</v>
      </c>
      <c r="E466" t="s">
        <v>1073</v>
      </c>
      <c r="F466" s="8">
        <f t="shared" si="39"/>
        <v>0</v>
      </c>
      <c r="G466" s="8">
        <f t="shared" si="35"/>
        <v>0</v>
      </c>
      <c r="H466" s="8">
        <f t="shared" si="36"/>
        <v>1</v>
      </c>
      <c r="I466" s="8">
        <f t="shared" si="37"/>
        <v>1</v>
      </c>
      <c r="J466" s="9">
        <f t="shared" si="38"/>
        <v>2</v>
      </c>
      <c r="K466" t="s">
        <v>45</v>
      </c>
      <c r="L466" t="s">
        <v>46</v>
      </c>
      <c r="M466" s="30">
        <v>1020000</v>
      </c>
      <c r="N466" s="28" t="s">
        <v>26</v>
      </c>
      <c r="O466">
        <v>1020000</v>
      </c>
      <c r="P466" s="28" t="s">
        <v>27</v>
      </c>
      <c r="Q466" s="4" t="s">
        <v>1068</v>
      </c>
      <c r="R466" t="s">
        <v>745</v>
      </c>
      <c r="S466" t="s">
        <v>746</v>
      </c>
      <c r="T466" t="s">
        <v>826</v>
      </c>
      <c r="U466" t="s">
        <v>718</v>
      </c>
      <c r="V466" t="s">
        <v>820</v>
      </c>
      <c r="W466" s="2">
        <v>1</v>
      </c>
      <c r="X466" s="33">
        <v>1020000</v>
      </c>
      <c r="Y466" t="s">
        <v>34</v>
      </c>
      <c r="Z466" t="s">
        <v>256</v>
      </c>
      <c r="AA466" t="s">
        <v>36</v>
      </c>
      <c r="AB466" t="s">
        <v>37</v>
      </c>
      <c r="AC466" s="2">
        <v>29</v>
      </c>
    </row>
    <row r="467" spans="1:29" customFormat="1" x14ac:dyDescent="0.35">
      <c r="A467" s="11">
        <v>467</v>
      </c>
      <c r="B467" s="20" t="s">
        <v>1295</v>
      </c>
      <c r="C467" s="3">
        <v>2.2927000452150001E+18</v>
      </c>
      <c r="D467" s="1">
        <v>42192</v>
      </c>
      <c r="E467" t="s">
        <v>1074</v>
      </c>
      <c r="F467" s="8">
        <f t="shared" si="39"/>
        <v>0</v>
      </c>
      <c r="G467" s="8">
        <f t="shared" si="35"/>
        <v>0</v>
      </c>
      <c r="H467" s="8">
        <f t="shared" si="36"/>
        <v>0</v>
      </c>
      <c r="I467" s="8">
        <f t="shared" si="37"/>
        <v>1</v>
      </c>
      <c r="J467" s="9">
        <f t="shared" si="38"/>
        <v>1</v>
      </c>
      <c r="K467" t="s">
        <v>456</v>
      </c>
      <c r="L467" t="s">
        <v>457</v>
      </c>
      <c r="M467" s="30">
        <v>166040</v>
      </c>
      <c r="N467" s="28" t="s">
        <v>264</v>
      </c>
      <c r="O467">
        <v>166040</v>
      </c>
      <c r="P467" s="28" t="s">
        <v>184</v>
      </c>
      <c r="Q467" s="4" t="s">
        <v>1075</v>
      </c>
      <c r="R467" t="s">
        <v>722</v>
      </c>
      <c r="S467" t="s">
        <v>716</v>
      </c>
      <c r="T467" t="s">
        <v>717</v>
      </c>
      <c r="U467" t="s">
        <v>718</v>
      </c>
      <c r="V467" t="s">
        <v>820</v>
      </c>
      <c r="W467" s="2">
        <v>1</v>
      </c>
      <c r="X467" s="33">
        <v>166040</v>
      </c>
      <c r="Y467" t="s">
        <v>34</v>
      </c>
      <c r="Z467" t="s">
        <v>256</v>
      </c>
      <c r="AA467" t="s">
        <v>36</v>
      </c>
      <c r="AB467" t="s">
        <v>37</v>
      </c>
      <c r="AC467" s="2">
        <v>29</v>
      </c>
    </row>
    <row r="468" spans="1:29" customFormat="1" x14ac:dyDescent="0.35">
      <c r="A468" s="11">
        <v>468</v>
      </c>
      <c r="B468" s="20" t="s">
        <v>1295</v>
      </c>
      <c r="C468" s="3">
        <v>2.2927000452150001E+18</v>
      </c>
      <c r="D468" s="1">
        <v>42310</v>
      </c>
      <c r="E468" t="s">
        <v>1076</v>
      </c>
      <c r="F468" s="8">
        <f t="shared" si="39"/>
        <v>0</v>
      </c>
      <c r="G468" s="8">
        <f t="shared" si="35"/>
        <v>0</v>
      </c>
      <c r="H468" s="8">
        <f t="shared" si="36"/>
        <v>0</v>
      </c>
      <c r="I468" s="8">
        <f t="shared" si="37"/>
        <v>1</v>
      </c>
      <c r="J468" s="9">
        <f t="shared" si="38"/>
        <v>1</v>
      </c>
      <c r="K468" t="s">
        <v>456</v>
      </c>
      <c r="L468" t="s">
        <v>457</v>
      </c>
      <c r="M468" s="30">
        <v>439440</v>
      </c>
      <c r="N468" s="28" t="s">
        <v>264</v>
      </c>
      <c r="O468">
        <v>439440</v>
      </c>
      <c r="P468" s="28" t="s">
        <v>184</v>
      </c>
      <c r="Q468" s="4" t="s">
        <v>721</v>
      </c>
      <c r="R468" t="s">
        <v>722</v>
      </c>
      <c r="S468" t="s">
        <v>716</v>
      </c>
      <c r="T468" t="s">
        <v>717</v>
      </c>
      <c r="U468" t="s">
        <v>718</v>
      </c>
      <c r="V468" t="s">
        <v>820</v>
      </c>
      <c r="W468" s="2">
        <v>1</v>
      </c>
      <c r="X468" s="33">
        <v>439440</v>
      </c>
      <c r="Y468" t="s">
        <v>34</v>
      </c>
      <c r="Z468" t="s">
        <v>256</v>
      </c>
      <c r="AA468" t="s">
        <v>36</v>
      </c>
      <c r="AB468" t="s">
        <v>37</v>
      </c>
      <c r="AC468" s="2">
        <v>29</v>
      </c>
    </row>
    <row r="469" spans="1:29" customFormat="1" x14ac:dyDescent="0.35">
      <c r="A469" s="11">
        <v>469</v>
      </c>
      <c r="B469" s="20" t="s">
        <v>1295</v>
      </c>
      <c r="C469" s="3">
        <v>2.292700045216E+18</v>
      </c>
      <c r="D469" s="1">
        <v>42681</v>
      </c>
      <c r="E469" t="s">
        <v>1077</v>
      </c>
      <c r="F469" s="8">
        <f t="shared" si="39"/>
        <v>0</v>
      </c>
      <c r="G469" s="8">
        <f t="shared" si="35"/>
        <v>0</v>
      </c>
      <c r="H469" s="8">
        <f t="shared" si="36"/>
        <v>0</v>
      </c>
      <c r="I469" s="8">
        <f t="shared" si="37"/>
        <v>1</v>
      </c>
      <c r="J469" s="9">
        <f t="shared" si="38"/>
        <v>1</v>
      </c>
      <c r="K469" t="s">
        <v>82</v>
      </c>
      <c r="L469" t="s">
        <v>76</v>
      </c>
      <c r="M469" s="30">
        <v>468000</v>
      </c>
      <c r="N469" s="28" t="s">
        <v>264</v>
      </c>
      <c r="O469">
        <v>468000</v>
      </c>
      <c r="P469" s="28" t="s">
        <v>184</v>
      </c>
      <c r="Q469" s="4" t="s">
        <v>1075</v>
      </c>
      <c r="R469" t="s">
        <v>722</v>
      </c>
      <c r="S469" t="s">
        <v>716</v>
      </c>
      <c r="T469" t="s">
        <v>717</v>
      </c>
      <c r="U469" t="s">
        <v>718</v>
      </c>
      <c r="V469" t="s">
        <v>820</v>
      </c>
      <c r="W469" s="2">
        <v>1</v>
      </c>
      <c r="X469" s="33">
        <v>468000</v>
      </c>
      <c r="Y469" t="s">
        <v>34</v>
      </c>
      <c r="Z469" t="s">
        <v>256</v>
      </c>
      <c r="AA469" t="s">
        <v>36</v>
      </c>
      <c r="AB469" t="s">
        <v>37</v>
      </c>
      <c r="AC469" s="2">
        <v>29</v>
      </c>
    </row>
    <row r="470" spans="1:29" customFormat="1" x14ac:dyDescent="0.35">
      <c r="A470" s="11">
        <v>470</v>
      </c>
      <c r="B470" s="20" t="s">
        <v>1295</v>
      </c>
      <c r="C470" s="3">
        <v>2.2927000452169999E+18</v>
      </c>
      <c r="D470" s="1">
        <v>43081</v>
      </c>
      <c r="E470" t="s">
        <v>951</v>
      </c>
      <c r="F470" s="8">
        <f t="shared" si="39"/>
        <v>0</v>
      </c>
      <c r="G470" s="8">
        <f t="shared" si="35"/>
        <v>0</v>
      </c>
      <c r="H470" s="8">
        <f t="shared" si="36"/>
        <v>0</v>
      </c>
      <c r="I470" s="8">
        <f t="shared" si="37"/>
        <v>1</v>
      </c>
      <c r="J470" s="9">
        <f t="shared" si="38"/>
        <v>1</v>
      </c>
      <c r="K470" t="s">
        <v>82</v>
      </c>
      <c r="L470" t="s">
        <v>76</v>
      </c>
      <c r="M470" s="30">
        <v>37500</v>
      </c>
      <c r="N470" s="28" t="s">
        <v>26</v>
      </c>
      <c r="O470">
        <v>450000</v>
      </c>
      <c r="P470" s="28" t="s">
        <v>258</v>
      </c>
      <c r="Q470" s="4" t="s">
        <v>1075</v>
      </c>
      <c r="R470" t="s">
        <v>722</v>
      </c>
      <c r="S470" t="s">
        <v>716</v>
      </c>
      <c r="T470" t="s">
        <v>826</v>
      </c>
      <c r="U470" t="s">
        <v>718</v>
      </c>
      <c r="V470" t="s">
        <v>820</v>
      </c>
      <c r="W470" s="2">
        <v>1</v>
      </c>
      <c r="X470" s="33">
        <v>450000</v>
      </c>
      <c r="Y470" t="s">
        <v>34</v>
      </c>
      <c r="Z470" t="s">
        <v>256</v>
      </c>
      <c r="AA470" t="s">
        <v>36</v>
      </c>
      <c r="AB470" t="s">
        <v>37</v>
      </c>
      <c r="AC470" s="2">
        <v>29</v>
      </c>
    </row>
    <row r="471" spans="1:29" customFormat="1" x14ac:dyDescent="0.35">
      <c r="A471" s="11">
        <v>471</v>
      </c>
      <c r="B471" s="20" t="s">
        <v>1295</v>
      </c>
      <c r="C471" s="3">
        <v>2.2927000452179999E+18</v>
      </c>
      <c r="D471" s="1">
        <v>43424</v>
      </c>
      <c r="E471" t="s">
        <v>1078</v>
      </c>
      <c r="F471" s="8">
        <f t="shared" si="39"/>
        <v>0</v>
      </c>
      <c r="G471" s="8">
        <f t="shared" si="35"/>
        <v>0</v>
      </c>
      <c r="H471" s="8">
        <f t="shared" si="36"/>
        <v>0</v>
      </c>
      <c r="I471" s="8">
        <f t="shared" si="37"/>
        <v>1</v>
      </c>
      <c r="J471" s="9">
        <f t="shared" si="38"/>
        <v>1</v>
      </c>
      <c r="K471" t="s">
        <v>82</v>
      </c>
      <c r="L471" t="s">
        <v>76</v>
      </c>
      <c r="M471" s="30">
        <v>45000</v>
      </c>
      <c r="N471" s="28" t="s">
        <v>130</v>
      </c>
      <c r="O471">
        <v>540000</v>
      </c>
      <c r="P471" s="28" t="s">
        <v>165</v>
      </c>
      <c r="Q471" s="4" t="s">
        <v>1075</v>
      </c>
      <c r="R471" t="s">
        <v>722</v>
      </c>
      <c r="S471" t="s">
        <v>716</v>
      </c>
      <c r="T471" t="s">
        <v>826</v>
      </c>
      <c r="U471" t="s">
        <v>718</v>
      </c>
      <c r="V471" t="s">
        <v>820</v>
      </c>
      <c r="W471" s="2">
        <v>1</v>
      </c>
      <c r="X471" s="33">
        <v>540000</v>
      </c>
      <c r="Y471" t="s">
        <v>34</v>
      </c>
      <c r="Z471" t="s">
        <v>256</v>
      </c>
      <c r="AA471" t="s">
        <v>36</v>
      </c>
      <c r="AB471" t="s">
        <v>37</v>
      </c>
      <c r="AC471" s="2">
        <v>29</v>
      </c>
    </row>
    <row r="472" spans="1:29" customFormat="1" x14ac:dyDescent="0.35">
      <c r="A472" s="11">
        <v>472</v>
      </c>
      <c r="B472" s="20" t="s">
        <v>1295</v>
      </c>
      <c r="C472" s="3">
        <v>2.2927000452190001E+18</v>
      </c>
      <c r="D472" s="1">
        <v>43654</v>
      </c>
      <c r="E472" t="s">
        <v>1079</v>
      </c>
      <c r="F472" s="8">
        <f t="shared" si="39"/>
        <v>0</v>
      </c>
      <c r="G472" s="8">
        <f t="shared" si="35"/>
        <v>0</v>
      </c>
      <c r="H472" s="8">
        <f t="shared" si="36"/>
        <v>1</v>
      </c>
      <c r="I472" s="8">
        <f t="shared" si="37"/>
        <v>1</v>
      </c>
      <c r="J472" s="9">
        <f t="shared" si="38"/>
        <v>2</v>
      </c>
      <c r="K472" t="s">
        <v>82</v>
      </c>
      <c r="L472" t="s">
        <v>76</v>
      </c>
      <c r="M472" s="30">
        <v>760000</v>
      </c>
      <c r="N472" s="28" t="s">
        <v>26</v>
      </c>
      <c r="O472">
        <v>760000</v>
      </c>
      <c r="P472" s="28" t="s">
        <v>27</v>
      </c>
      <c r="Q472" s="4" t="s">
        <v>1075</v>
      </c>
      <c r="R472" t="s">
        <v>722</v>
      </c>
      <c r="S472" t="s">
        <v>716</v>
      </c>
      <c r="T472" t="s">
        <v>826</v>
      </c>
      <c r="U472" t="s">
        <v>718</v>
      </c>
      <c r="V472" t="s">
        <v>820</v>
      </c>
      <c r="W472" s="2">
        <v>1</v>
      </c>
      <c r="X472" s="33">
        <v>760000</v>
      </c>
      <c r="Y472" t="s">
        <v>34</v>
      </c>
      <c r="Z472" t="s">
        <v>256</v>
      </c>
      <c r="AA472" t="s">
        <v>36</v>
      </c>
      <c r="AB472" t="s">
        <v>37</v>
      </c>
      <c r="AC472" s="2">
        <v>29</v>
      </c>
    </row>
    <row r="473" spans="1:29" customFormat="1" x14ac:dyDescent="0.35">
      <c r="A473" s="11">
        <v>473</v>
      </c>
      <c r="B473" s="20" t="s">
        <v>1295</v>
      </c>
      <c r="C473" s="3">
        <v>2.4706014482179999E+18</v>
      </c>
      <c r="D473" s="1">
        <v>43131</v>
      </c>
      <c r="E473" t="s">
        <v>1080</v>
      </c>
      <c r="F473" s="8">
        <f t="shared" si="39"/>
        <v>0</v>
      </c>
      <c r="G473" s="8">
        <f t="shared" si="35"/>
        <v>0</v>
      </c>
      <c r="H473" s="8">
        <f t="shared" si="36"/>
        <v>0</v>
      </c>
      <c r="I473" s="8">
        <f t="shared" si="37"/>
        <v>1</v>
      </c>
      <c r="J473" s="9">
        <f t="shared" si="38"/>
        <v>1</v>
      </c>
      <c r="K473" t="s">
        <v>82</v>
      </c>
      <c r="L473" t="s">
        <v>76</v>
      </c>
      <c r="M473" s="30">
        <v>30545</v>
      </c>
      <c r="N473" s="28" t="s">
        <v>130</v>
      </c>
      <c r="O473">
        <v>335995</v>
      </c>
      <c r="P473" s="28" t="s">
        <v>991</v>
      </c>
      <c r="Q473" s="4" t="s">
        <v>1081</v>
      </c>
      <c r="R473" t="s">
        <v>1082</v>
      </c>
      <c r="S473" t="s">
        <v>1083</v>
      </c>
      <c r="T473" t="s">
        <v>732</v>
      </c>
      <c r="U473" t="s">
        <v>718</v>
      </c>
      <c r="V473" t="s">
        <v>820</v>
      </c>
      <c r="W473" s="2">
        <v>1</v>
      </c>
      <c r="X473" s="33">
        <v>335995</v>
      </c>
      <c r="Y473" t="s">
        <v>34</v>
      </c>
      <c r="Z473" t="s">
        <v>69</v>
      </c>
      <c r="AA473" t="s">
        <v>36</v>
      </c>
      <c r="AB473" t="s">
        <v>37</v>
      </c>
      <c r="AC473" s="2">
        <v>47</v>
      </c>
    </row>
    <row r="474" spans="1:29" customFormat="1" x14ac:dyDescent="0.35">
      <c r="A474" s="11">
        <v>474</v>
      </c>
      <c r="B474" s="20" t="s">
        <v>1295</v>
      </c>
      <c r="C474" s="3">
        <v>2.5108900020179999E+18</v>
      </c>
      <c r="D474" s="1">
        <v>43364</v>
      </c>
      <c r="E474" t="s">
        <v>1084</v>
      </c>
      <c r="F474" s="8">
        <f t="shared" si="39"/>
        <v>0</v>
      </c>
      <c r="G474" s="8">
        <f t="shared" si="35"/>
        <v>0</v>
      </c>
      <c r="H474" s="8">
        <f t="shared" si="36"/>
        <v>1</v>
      </c>
      <c r="I474" s="8">
        <f t="shared" si="37"/>
        <v>1</v>
      </c>
      <c r="J474" s="9">
        <f t="shared" si="38"/>
        <v>2</v>
      </c>
      <c r="K474" t="s">
        <v>45</v>
      </c>
      <c r="L474" t="s">
        <v>46</v>
      </c>
      <c r="M474" s="30">
        <v>424970</v>
      </c>
      <c r="N474" s="28" t="s">
        <v>26</v>
      </c>
      <c r="O474">
        <v>424970</v>
      </c>
      <c r="P474" s="28" t="s">
        <v>184</v>
      </c>
      <c r="Q474" s="4" t="s">
        <v>1085</v>
      </c>
      <c r="R474" t="s">
        <v>1086</v>
      </c>
      <c r="S474" t="s">
        <v>1087</v>
      </c>
      <c r="T474" t="s">
        <v>717</v>
      </c>
      <c r="U474" t="s">
        <v>718</v>
      </c>
      <c r="V474" t="s">
        <v>820</v>
      </c>
      <c r="W474" s="2">
        <v>1</v>
      </c>
      <c r="X474" s="33">
        <v>424970</v>
      </c>
      <c r="Y474" t="s">
        <v>34</v>
      </c>
      <c r="Z474" t="s">
        <v>43</v>
      </c>
      <c r="AA474" t="s">
        <v>36</v>
      </c>
      <c r="AB474" t="s">
        <v>37</v>
      </c>
      <c r="AC474" s="2">
        <v>51</v>
      </c>
    </row>
    <row r="475" spans="1:29" customFormat="1" x14ac:dyDescent="0.35">
      <c r="A475" s="11">
        <v>475</v>
      </c>
      <c r="B475" s="20" t="s">
        <v>1295</v>
      </c>
      <c r="C475" s="3">
        <v>2.5108900020189998E+18</v>
      </c>
      <c r="D475" s="1">
        <v>43707</v>
      </c>
      <c r="E475" t="s">
        <v>2630</v>
      </c>
      <c r="F475" s="8">
        <f t="shared" si="39"/>
        <v>0</v>
      </c>
      <c r="G475" s="8">
        <f t="shared" si="35"/>
        <v>0</v>
      </c>
      <c r="H475" s="8">
        <f t="shared" si="36"/>
        <v>1</v>
      </c>
      <c r="I475" s="8">
        <f t="shared" si="37"/>
        <v>1</v>
      </c>
      <c r="J475" s="9">
        <f t="shared" si="38"/>
        <v>2</v>
      </c>
      <c r="K475" t="s">
        <v>45</v>
      </c>
      <c r="L475" t="s">
        <v>46</v>
      </c>
      <c r="M475" s="30">
        <v>680000</v>
      </c>
      <c r="N475" s="28" t="s">
        <v>26</v>
      </c>
      <c r="O475">
        <v>680000</v>
      </c>
      <c r="P475" s="28" t="s">
        <v>27</v>
      </c>
      <c r="Q475" s="4" t="s">
        <v>1085</v>
      </c>
      <c r="R475" t="s">
        <v>1086</v>
      </c>
      <c r="S475" t="s">
        <v>1087</v>
      </c>
      <c r="T475" t="s">
        <v>826</v>
      </c>
      <c r="U475" t="s">
        <v>718</v>
      </c>
      <c r="V475" t="s">
        <v>820</v>
      </c>
      <c r="W475" s="2">
        <v>1</v>
      </c>
      <c r="X475" s="33">
        <v>680000</v>
      </c>
      <c r="Y475" t="s">
        <v>34</v>
      </c>
      <c r="Z475" t="s">
        <v>43</v>
      </c>
      <c r="AA475" t="s">
        <v>36</v>
      </c>
      <c r="AB475" t="s">
        <v>37</v>
      </c>
      <c r="AC475" s="2">
        <v>51</v>
      </c>
    </row>
    <row r="476" spans="1:29" customFormat="1" x14ac:dyDescent="0.35">
      <c r="A476" s="11">
        <v>476</v>
      </c>
      <c r="B476" s="20" t="s">
        <v>1295</v>
      </c>
      <c r="C476" s="3">
        <v>2.5190069335170002E+18</v>
      </c>
      <c r="D476" s="1">
        <v>43063</v>
      </c>
      <c r="E476" t="s">
        <v>1088</v>
      </c>
      <c r="F476" s="8">
        <f t="shared" si="39"/>
        <v>0</v>
      </c>
      <c r="G476" s="8">
        <f t="shared" si="35"/>
        <v>0</v>
      </c>
      <c r="H476" s="8">
        <f t="shared" si="36"/>
        <v>0</v>
      </c>
      <c r="I476" s="8">
        <f t="shared" si="37"/>
        <v>1</v>
      </c>
      <c r="J476" s="9">
        <f t="shared" si="38"/>
        <v>1</v>
      </c>
      <c r="K476" t="s">
        <v>82</v>
      </c>
      <c r="L476" t="s">
        <v>76</v>
      </c>
      <c r="M476" s="30">
        <v>56796.63</v>
      </c>
      <c r="N476" s="28" t="s">
        <v>130</v>
      </c>
      <c r="O476">
        <v>56796.63</v>
      </c>
      <c r="P476" s="28" t="s">
        <v>184</v>
      </c>
      <c r="Q476" s="4" t="s">
        <v>1089</v>
      </c>
      <c r="R476" t="s">
        <v>1090</v>
      </c>
      <c r="S476" t="s">
        <v>42</v>
      </c>
      <c r="T476" t="s">
        <v>717</v>
      </c>
      <c r="U476" t="s">
        <v>718</v>
      </c>
      <c r="V476" t="s">
        <v>820</v>
      </c>
      <c r="W476" s="2">
        <v>1</v>
      </c>
      <c r="X476" s="33">
        <v>681560</v>
      </c>
      <c r="Y476" t="s">
        <v>34</v>
      </c>
      <c r="Z476" t="s">
        <v>43</v>
      </c>
      <c r="AA476" t="s">
        <v>36</v>
      </c>
      <c r="AB476" t="s">
        <v>37</v>
      </c>
      <c r="AC476" s="2">
        <v>51</v>
      </c>
    </row>
    <row r="477" spans="1:29" customFormat="1" x14ac:dyDescent="0.35">
      <c r="A477" s="11">
        <v>477</v>
      </c>
      <c r="B477" s="20" t="s">
        <v>1295</v>
      </c>
      <c r="C477" s="3">
        <v>2.5190069335180001E+18</v>
      </c>
      <c r="D477" s="1">
        <v>43437</v>
      </c>
      <c r="E477" t="s">
        <v>1091</v>
      </c>
      <c r="F477" s="8">
        <f t="shared" si="39"/>
        <v>0</v>
      </c>
      <c r="G477" s="8">
        <f t="shared" si="35"/>
        <v>0</v>
      </c>
      <c r="H477" s="8">
        <f t="shared" si="36"/>
        <v>0</v>
      </c>
      <c r="I477" s="8">
        <f t="shared" si="37"/>
        <v>1</v>
      </c>
      <c r="J477" s="9">
        <f t="shared" si="38"/>
        <v>1</v>
      </c>
      <c r="K477" t="s">
        <v>82</v>
      </c>
      <c r="L477" t="s">
        <v>76</v>
      </c>
      <c r="M477" s="30">
        <v>729120</v>
      </c>
      <c r="N477" s="28" t="s">
        <v>26</v>
      </c>
      <c r="O477">
        <v>729120</v>
      </c>
      <c r="P477" s="28" t="s">
        <v>27</v>
      </c>
      <c r="Q477" s="4" t="s">
        <v>1089</v>
      </c>
      <c r="R477" t="s">
        <v>1090</v>
      </c>
      <c r="S477" t="s">
        <v>42</v>
      </c>
      <c r="T477" t="s">
        <v>1092</v>
      </c>
      <c r="U477" t="s">
        <v>718</v>
      </c>
      <c r="V477" t="s">
        <v>820</v>
      </c>
      <c r="W477" s="2">
        <v>1</v>
      </c>
      <c r="X477" s="33">
        <v>729120</v>
      </c>
      <c r="Y477" t="s">
        <v>34</v>
      </c>
      <c r="Z477" t="s">
        <v>43</v>
      </c>
      <c r="AA477" t="s">
        <v>36</v>
      </c>
      <c r="AB477" t="s">
        <v>37</v>
      </c>
      <c r="AC477" s="2">
        <v>51</v>
      </c>
    </row>
    <row r="478" spans="1:29" customFormat="1" x14ac:dyDescent="0.35">
      <c r="A478" s="11">
        <v>478</v>
      </c>
      <c r="B478" s="20" t="s">
        <v>1295</v>
      </c>
      <c r="C478" s="3">
        <v>2.5190069335190001E+18</v>
      </c>
      <c r="D478" s="1">
        <v>43584</v>
      </c>
      <c r="E478" t="s">
        <v>1093</v>
      </c>
      <c r="F478" s="8">
        <f t="shared" si="39"/>
        <v>0</v>
      </c>
      <c r="G478" s="8">
        <f t="shared" si="35"/>
        <v>0</v>
      </c>
      <c r="H478" s="8">
        <f t="shared" si="36"/>
        <v>1</v>
      </c>
      <c r="I478" s="8">
        <f t="shared" si="37"/>
        <v>1</v>
      </c>
      <c r="J478" s="9">
        <f t="shared" si="38"/>
        <v>2</v>
      </c>
      <c r="K478" t="s">
        <v>45</v>
      </c>
      <c r="L478" t="s">
        <v>46</v>
      </c>
      <c r="M478" s="30">
        <v>330000</v>
      </c>
      <c r="N478" s="28" t="s">
        <v>26</v>
      </c>
      <c r="O478">
        <v>330000</v>
      </c>
      <c r="P478" s="28" t="s">
        <v>27</v>
      </c>
      <c r="Q478" s="4" t="s">
        <v>1089</v>
      </c>
      <c r="R478" t="s">
        <v>1090</v>
      </c>
      <c r="S478" t="s">
        <v>42</v>
      </c>
      <c r="T478" t="s">
        <v>717</v>
      </c>
      <c r="U478" t="s">
        <v>718</v>
      </c>
      <c r="V478" t="s">
        <v>820</v>
      </c>
      <c r="W478" s="2">
        <v>1</v>
      </c>
      <c r="X478" s="33">
        <v>330000</v>
      </c>
      <c r="Y478" t="s">
        <v>34</v>
      </c>
      <c r="Z478" t="s">
        <v>43</v>
      </c>
      <c r="AA478" t="s">
        <v>36</v>
      </c>
      <c r="AB478" t="s">
        <v>37</v>
      </c>
      <c r="AC478" s="2">
        <v>51</v>
      </c>
    </row>
    <row r="479" spans="1:29" customFormat="1" x14ac:dyDescent="0.35">
      <c r="A479" s="11">
        <v>479</v>
      </c>
      <c r="B479" s="20" t="s">
        <v>1295</v>
      </c>
      <c r="C479" s="3">
        <v>2.5190069335190001E+18</v>
      </c>
      <c r="D479" s="1">
        <v>43711</v>
      </c>
      <c r="E479" t="s">
        <v>1094</v>
      </c>
      <c r="F479" s="8">
        <f t="shared" si="39"/>
        <v>0</v>
      </c>
      <c r="G479" s="8">
        <f t="shared" si="35"/>
        <v>0</v>
      </c>
      <c r="H479" s="8">
        <f t="shared" si="36"/>
        <v>1</v>
      </c>
      <c r="I479" s="8">
        <f t="shared" si="37"/>
        <v>1</v>
      </c>
      <c r="J479" s="9">
        <f t="shared" si="38"/>
        <v>2</v>
      </c>
      <c r="K479" t="s">
        <v>82</v>
      </c>
      <c r="L479" t="s">
        <v>76</v>
      </c>
      <c r="M479" s="30">
        <v>545900</v>
      </c>
      <c r="N479" s="28" t="s">
        <v>26</v>
      </c>
      <c r="O479">
        <v>545900</v>
      </c>
      <c r="P479" s="28" t="s">
        <v>27</v>
      </c>
      <c r="Q479" s="4" t="s">
        <v>1089</v>
      </c>
      <c r="R479" t="s">
        <v>1090</v>
      </c>
      <c r="S479" t="s">
        <v>42</v>
      </c>
      <c r="T479" t="s">
        <v>826</v>
      </c>
      <c r="U479" t="s">
        <v>718</v>
      </c>
      <c r="V479" t="s">
        <v>820</v>
      </c>
      <c r="W479" s="2">
        <v>1</v>
      </c>
      <c r="X479" s="33">
        <v>545900</v>
      </c>
      <c r="Y479" t="s">
        <v>34</v>
      </c>
      <c r="Z479" t="s">
        <v>43</v>
      </c>
      <c r="AA479" t="s">
        <v>36</v>
      </c>
      <c r="AB479" t="s">
        <v>37</v>
      </c>
      <c r="AC479" s="2">
        <v>51</v>
      </c>
    </row>
    <row r="480" spans="1:29" customFormat="1" x14ac:dyDescent="0.35">
      <c r="A480" s="11">
        <v>480</v>
      </c>
      <c r="B480" s="20" t="s">
        <v>1295</v>
      </c>
      <c r="C480" s="3">
        <v>2.5190069367170002E+18</v>
      </c>
      <c r="D480" s="1">
        <v>43089</v>
      </c>
      <c r="E480" t="s">
        <v>949</v>
      </c>
      <c r="F480" s="8">
        <f t="shared" si="39"/>
        <v>0</v>
      </c>
      <c r="G480" s="8">
        <f t="shared" si="35"/>
        <v>0</v>
      </c>
      <c r="H480" s="8">
        <f t="shared" si="36"/>
        <v>0</v>
      </c>
      <c r="I480" s="8">
        <f t="shared" si="37"/>
        <v>1</v>
      </c>
      <c r="J480" s="9">
        <f t="shared" si="38"/>
        <v>1</v>
      </c>
      <c r="K480" t="s">
        <v>142</v>
      </c>
      <c r="L480" t="s">
        <v>143</v>
      </c>
      <c r="M480" s="30">
        <v>525120</v>
      </c>
      <c r="N480" s="28" t="s">
        <v>26</v>
      </c>
      <c r="O480">
        <v>525120</v>
      </c>
      <c r="P480" s="28" t="s">
        <v>184</v>
      </c>
      <c r="Q480" s="4" t="s">
        <v>1095</v>
      </c>
      <c r="R480" t="s">
        <v>1096</v>
      </c>
      <c r="S480" t="s">
        <v>42</v>
      </c>
      <c r="T480" t="s">
        <v>717</v>
      </c>
      <c r="U480" t="s">
        <v>718</v>
      </c>
      <c r="V480" t="s">
        <v>820</v>
      </c>
      <c r="W480" s="2">
        <v>1</v>
      </c>
      <c r="X480" s="33">
        <v>525120</v>
      </c>
      <c r="Y480" t="s">
        <v>34</v>
      </c>
      <c r="Z480" t="s">
        <v>43</v>
      </c>
      <c r="AA480" t="s">
        <v>36</v>
      </c>
      <c r="AB480" t="s">
        <v>37</v>
      </c>
      <c r="AC480" s="2">
        <v>51</v>
      </c>
    </row>
    <row r="481" spans="1:29" customFormat="1" x14ac:dyDescent="0.35">
      <c r="A481" s="11">
        <v>481</v>
      </c>
      <c r="B481" s="20" t="s">
        <v>1295</v>
      </c>
      <c r="C481" s="3">
        <v>2.5190069367180001E+18</v>
      </c>
      <c r="D481" s="1">
        <v>43430</v>
      </c>
      <c r="E481" t="s">
        <v>949</v>
      </c>
      <c r="F481" s="8">
        <f t="shared" si="39"/>
        <v>0</v>
      </c>
      <c r="G481" s="8">
        <f t="shared" si="35"/>
        <v>0</v>
      </c>
      <c r="H481" s="8">
        <f t="shared" si="36"/>
        <v>0</v>
      </c>
      <c r="I481" s="8">
        <f t="shared" si="37"/>
        <v>1</v>
      </c>
      <c r="J481" s="9">
        <f t="shared" si="38"/>
        <v>1</v>
      </c>
      <c r="K481" t="s">
        <v>82</v>
      </c>
      <c r="L481" t="s">
        <v>76</v>
      </c>
      <c r="M481" s="30">
        <v>571200</v>
      </c>
      <c r="N481" s="28" t="s">
        <v>26</v>
      </c>
      <c r="O481">
        <v>571200</v>
      </c>
      <c r="P481" s="28" t="s">
        <v>27</v>
      </c>
      <c r="Q481" s="4" t="s">
        <v>1095</v>
      </c>
      <c r="R481" t="s">
        <v>1096</v>
      </c>
      <c r="S481" t="s">
        <v>42</v>
      </c>
      <c r="T481" t="s">
        <v>717</v>
      </c>
      <c r="U481" t="s">
        <v>718</v>
      </c>
      <c r="V481" t="s">
        <v>820</v>
      </c>
      <c r="W481" s="2">
        <v>1</v>
      </c>
      <c r="X481" s="33">
        <v>571200</v>
      </c>
      <c r="Y481" t="s">
        <v>34</v>
      </c>
      <c r="Z481" t="s">
        <v>43</v>
      </c>
      <c r="AA481" t="s">
        <v>36</v>
      </c>
      <c r="AB481" t="s">
        <v>37</v>
      </c>
      <c r="AC481" s="2">
        <v>51</v>
      </c>
    </row>
    <row r="482" spans="1:29" customFormat="1" x14ac:dyDescent="0.35">
      <c r="A482" s="11">
        <v>482</v>
      </c>
      <c r="B482" s="20" t="s">
        <v>1295</v>
      </c>
      <c r="C482" s="3">
        <v>2.5190069367180001E+18</v>
      </c>
      <c r="D482" s="1">
        <v>43260</v>
      </c>
      <c r="E482" t="s">
        <v>1097</v>
      </c>
      <c r="F482" s="8">
        <f t="shared" si="39"/>
        <v>0</v>
      </c>
      <c r="G482" s="8">
        <f t="shared" si="35"/>
        <v>0</v>
      </c>
      <c r="H482" s="8">
        <f t="shared" si="36"/>
        <v>1</v>
      </c>
      <c r="I482" s="8">
        <f t="shared" si="37"/>
        <v>1</v>
      </c>
      <c r="J482" s="9">
        <f t="shared" si="38"/>
        <v>2</v>
      </c>
      <c r="K482" t="s">
        <v>45</v>
      </c>
      <c r="L482" t="s">
        <v>46</v>
      </c>
      <c r="M482" s="30">
        <v>370000</v>
      </c>
      <c r="N482" s="28" t="s">
        <v>26</v>
      </c>
      <c r="O482">
        <v>370000</v>
      </c>
      <c r="P482" s="28" t="s">
        <v>184</v>
      </c>
      <c r="Q482" s="4" t="s">
        <v>1095</v>
      </c>
      <c r="R482" t="s">
        <v>1096</v>
      </c>
      <c r="S482" t="s">
        <v>42</v>
      </c>
      <c r="T482" t="s">
        <v>717</v>
      </c>
      <c r="U482" t="s">
        <v>718</v>
      </c>
      <c r="V482" t="s">
        <v>820</v>
      </c>
      <c r="W482" s="2">
        <v>1</v>
      </c>
      <c r="X482" s="33">
        <v>370000</v>
      </c>
      <c r="Y482" t="s">
        <v>34</v>
      </c>
      <c r="Z482" t="s">
        <v>43</v>
      </c>
      <c r="AA482" t="s">
        <v>36</v>
      </c>
      <c r="AB482" t="s">
        <v>37</v>
      </c>
      <c r="AC482" s="2">
        <v>51</v>
      </c>
    </row>
    <row r="483" spans="1:29" customFormat="1" x14ac:dyDescent="0.35">
      <c r="A483" s="11">
        <v>483</v>
      </c>
      <c r="B483" s="20" t="s">
        <v>1295</v>
      </c>
      <c r="C483" s="3">
        <v>2.6011004086179999E+18</v>
      </c>
      <c r="D483" s="1">
        <v>43343</v>
      </c>
      <c r="E483" t="s">
        <v>1098</v>
      </c>
      <c r="F483" s="8">
        <f t="shared" si="39"/>
        <v>0</v>
      </c>
      <c r="G483" s="8">
        <f t="shared" si="35"/>
        <v>0</v>
      </c>
      <c r="H483" s="8">
        <f t="shared" si="36"/>
        <v>0</v>
      </c>
      <c r="I483" s="8">
        <f t="shared" si="37"/>
        <v>1</v>
      </c>
      <c r="J483" s="9">
        <f t="shared" si="38"/>
        <v>1</v>
      </c>
      <c r="K483" t="s">
        <v>82</v>
      </c>
      <c r="L483" t="s">
        <v>76</v>
      </c>
      <c r="M483" s="30">
        <v>15000</v>
      </c>
      <c r="N483" s="28" t="s">
        <v>26</v>
      </c>
      <c r="O483">
        <v>15000</v>
      </c>
      <c r="P483" s="28" t="s">
        <v>184</v>
      </c>
      <c r="Q483" s="4" t="s">
        <v>1099</v>
      </c>
      <c r="R483" t="s">
        <v>1100</v>
      </c>
      <c r="S483" t="s">
        <v>1101</v>
      </c>
      <c r="T483" t="s">
        <v>826</v>
      </c>
      <c r="U483" t="s">
        <v>718</v>
      </c>
      <c r="V483" t="s">
        <v>820</v>
      </c>
      <c r="W483" s="2">
        <v>1</v>
      </c>
      <c r="X483" s="33">
        <v>50000</v>
      </c>
      <c r="Y483" t="s">
        <v>34</v>
      </c>
      <c r="Z483" t="s">
        <v>50</v>
      </c>
      <c r="AA483" t="s">
        <v>36</v>
      </c>
      <c r="AB483" t="s">
        <v>37</v>
      </c>
      <c r="AC483" s="2">
        <v>60</v>
      </c>
    </row>
    <row r="484" spans="1:29" customFormat="1" x14ac:dyDescent="0.35">
      <c r="A484" s="11">
        <v>484</v>
      </c>
      <c r="B484" s="20" t="s">
        <v>1295</v>
      </c>
      <c r="C484" s="3">
        <v>2.616800135816E+18</v>
      </c>
      <c r="D484" s="1">
        <v>42488</v>
      </c>
      <c r="E484" t="s">
        <v>1102</v>
      </c>
      <c r="F484" s="8">
        <f t="shared" si="39"/>
        <v>0</v>
      </c>
      <c r="G484" s="8">
        <f t="shared" si="35"/>
        <v>0</v>
      </c>
      <c r="H484" s="8">
        <f t="shared" si="36"/>
        <v>1</v>
      </c>
      <c r="I484" s="8">
        <f t="shared" si="37"/>
        <v>1</v>
      </c>
      <c r="J484" s="9">
        <f t="shared" si="38"/>
        <v>2</v>
      </c>
      <c r="K484" t="s">
        <v>45</v>
      </c>
      <c r="L484" t="s">
        <v>46</v>
      </c>
      <c r="M484" s="30">
        <v>835810</v>
      </c>
      <c r="N484" s="28" t="s">
        <v>264</v>
      </c>
      <c r="O484">
        <v>835810</v>
      </c>
      <c r="P484" s="28" t="s">
        <v>184</v>
      </c>
      <c r="Q484" s="4" t="s">
        <v>1103</v>
      </c>
      <c r="R484" t="s">
        <v>1104</v>
      </c>
      <c r="S484" t="s">
        <v>1105</v>
      </c>
      <c r="T484" t="s">
        <v>826</v>
      </c>
      <c r="U484" t="s">
        <v>718</v>
      </c>
      <c r="V484" t="s">
        <v>820</v>
      </c>
      <c r="W484" s="2">
        <v>1</v>
      </c>
      <c r="X484" s="33">
        <v>835810</v>
      </c>
      <c r="Y484" t="s">
        <v>34</v>
      </c>
      <c r="Z484" t="s">
        <v>566</v>
      </c>
      <c r="AA484" t="s">
        <v>36</v>
      </c>
      <c r="AB484" t="s">
        <v>37</v>
      </c>
      <c r="AC484" s="2">
        <v>61</v>
      </c>
    </row>
    <row r="485" spans="1:29" customFormat="1" x14ac:dyDescent="0.35">
      <c r="A485" s="11">
        <v>485</v>
      </c>
      <c r="B485" s="20" t="s">
        <v>1295</v>
      </c>
      <c r="C485" s="3">
        <v>2.6168001358179999E+18</v>
      </c>
      <c r="D485" s="1">
        <v>43271</v>
      </c>
      <c r="E485" t="s">
        <v>1106</v>
      </c>
      <c r="F485" s="8">
        <f t="shared" si="39"/>
        <v>0</v>
      </c>
      <c r="G485" s="8">
        <f t="shared" si="35"/>
        <v>0</v>
      </c>
      <c r="H485" s="8">
        <f t="shared" si="36"/>
        <v>1</v>
      </c>
      <c r="I485" s="8">
        <f t="shared" si="37"/>
        <v>0</v>
      </c>
      <c r="J485" s="9">
        <f t="shared" si="38"/>
        <v>1</v>
      </c>
      <c r="K485" t="s">
        <v>82</v>
      </c>
      <c r="L485" t="s">
        <v>76</v>
      </c>
      <c r="M485" s="30">
        <v>320000</v>
      </c>
      <c r="N485" s="28" t="s">
        <v>39</v>
      </c>
      <c r="O485">
        <v>320000</v>
      </c>
      <c r="P485" s="28" t="s">
        <v>184</v>
      </c>
      <c r="Q485" s="4" t="s">
        <v>1103</v>
      </c>
      <c r="R485" t="s">
        <v>1104</v>
      </c>
      <c r="S485" t="s">
        <v>1105</v>
      </c>
      <c r="T485" t="s">
        <v>717</v>
      </c>
      <c r="U485" t="s">
        <v>718</v>
      </c>
      <c r="V485" t="s">
        <v>820</v>
      </c>
      <c r="W485" s="2">
        <v>1</v>
      </c>
      <c r="X485" s="33">
        <v>320000</v>
      </c>
      <c r="Y485" t="s">
        <v>34</v>
      </c>
      <c r="Z485" t="s">
        <v>566</v>
      </c>
      <c r="AA485" t="s">
        <v>36</v>
      </c>
      <c r="AB485" t="s">
        <v>37</v>
      </c>
      <c r="AC485" s="2">
        <v>61</v>
      </c>
    </row>
    <row r="486" spans="1:29" customFormat="1" x14ac:dyDescent="0.35">
      <c r="A486" s="11">
        <v>486</v>
      </c>
      <c r="B486" s="20" t="s">
        <v>1295</v>
      </c>
      <c r="C486" s="3">
        <v>2.7801062280179999E+18</v>
      </c>
      <c r="D486" s="1">
        <v>43403</v>
      </c>
      <c r="E486" t="s">
        <v>1107</v>
      </c>
      <c r="F486" s="8">
        <f t="shared" si="39"/>
        <v>0</v>
      </c>
      <c r="G486" s="8">
        <f t="shared" si="35"/>
        <v>0</v>
      </c>
      <c r="H486" s="8">
        <f t="shared" si="36"/>
        <v>1</v>
      </c>
      <c r="I486" s="8">
        <f t="shared" si="37"/>
        <v>1</v>
      </c>
      <c r="J486" s="9">
        <f t="shared" si="38"/>
        <v>2</v>
      </c>
      <c r="K486" t="s">
        <v>142</v>
      </c>
      <c r="L486" t="s">
        <v>143</v>
      </c>
      <c r="M486" s="30">
        <v>292000</v>
      </c>
      <c r="N486" s="28" t="s">
        <v>26</v>
      </c>
      <c r="O486">
        <v>292000</v>
      </c>
      <c r="P486" s="28" t="s">
        <v>27</v>
      </c>
      <c r="Q486" s="4" t="s">
        <v>1108</v>
      </c>
      <c r="R486" t="s">
        <v>1109</v>
      </c>
      <c r="S486" t="s">
        <v>1110</v>
      </c>
      <c r="T486" t="s">
        <v>826</v>
      </c>
      <c r="U486" t="s">
        <v>718</v>
      </c>
      <c r="V486" t="s">
        <v>820</v>
      </c>
      <c r="W486" s="2">
        <v>1</v>
      </c>
      <c r="X486" s="33">
        <v>292000</v>
      </c>
      <c r="Y486" t="s">
        <v>34</v>
      </c>
      <c r="Z486" t="s">
        <v>570</v>
      </c>
      <c r="AA486" t="s">
        <v>36</v>
      </c>
      <c r="AB486" t="s">
        <v>37</v>
      </c>
      <c r="AC486" s="2">
        <v>78</v>
      </c>
    </row>
    <row r="487" spans="1:29" customFormat="1" x14ac:dyDescent="0.35">
      <c r="A487" s="11">
        <v>487</v>
      </c>
      <c r="B487" s="20" t="s">
        <v>1295</v>
      </c>
      <c r="C487" s="3">
        <v>2.7801062280189998E+18</v>
      </c>
      <c r="D487" s="1">
        <v>43629</v>
      </c>
      <c r="E487" t="s">
        <v>951</v>
      </c>
      <c r="F487" s="8">
        <f t="shared" si="39"/>
        <v>0</v>
      </c>
      <c r="G487" s="8">
        <f t="shared" si="35"/>
        <v>0</v>
      </c>
      <c r="H487" s="8">
        <f t="shared" si="36"/>
        <v>0</v>
      </c>
      <c r="I487" s="8">
        <f t="shared" si="37"/>
        <v>1</v>
      </c>
      <c r="J487" s="9">
        <f t="shared" si="38"/>
        <v>1</v>
      </c>
      <c r="K487" t="s">
        <v>53</v>
      </c>
      <c r="L487" t="s">
        <v>52</v>
      </c>
      <c r="M487" s="30">
        <v>25500</v>
      </c>
      <c r="N487" s="28" t="s">
        <v>130</v>
      </c>
      <c r="O487">
        <v>178500</v>
      </c>
      <c r="P487" s="28" t="s">
        <v>1111</v>
      </c>
      <c r="Q487" s="4" t="s">
        <v>1108</v>
      </c>
      <c r="R487" t="s">
        <v>1109</v>
      </c>
      <c r="S487" t="s">
        <v>1110</v>
      </c>
      <c r="T487" t="s">
        <v>826</v>
      </c>
      <c r="U487" t="s">
        <v>718</v>
      </c>
      <c r="V487" t="s">
        <v>820</v>
      </c>
      <c r="W487" s="2">
        <v>1</v>
      </c>
      <c r="X487" s="33">
        <v>178500</v>
      </c>
      <c r="Y487" t="s">
        <v>34</v>
      </c>
      <c r="Z487" t="s">
        <v>570</v>
      </c>
      <c r="AA487" t="s">
        <v>36</v>
      </c>
      <c r="AB487" t="s">
        <v>37</v>
      </c>
      <c r="AC487" s="2">
        <v>78</v>
      </c>
    </row>
    <row r="488" spans="1:29" customFormat="1" x14ac:dyDescent="0.35">
      <c r="A488" s="11">
        <v>488</v>
      </c>
      <c r="B488" s="20" t="s">
        <v>1295</v>
      </c>
      <c r="C488" s="3">
        <v>2.7801062280189998E+18</v>
      </c>
      <c r="D488" s="1">
        <v>43717</v>
      </c>
      <c r="E488" t="s">
        <v>2631</v>
      </c>
      <c r="F488" s="8">
        <f t="shared" si="39"/>
        <v>0</v>
      </c>
      <c r="G488" s="8">
        <f t="shared" si="35"/>
        <v>0</v>
      </c>
      <c r="H488" s="8">
        <f t="shared" si="36"/>
        <v>1</v>
      </c>
      <c r="I488" s="8">
        <f t="shared" si="37"/>
        <v>1</v>
      </c>
      <c r="J488" s="9">
        <f t="shared" si="38"/>
        <v>2</v>
      </c>
      <c r="K488" t="s">
        <v>53</v>
      </c>
      <c r="L488" t="s">
        <v>52</v>
      </c>
      <c r="M488" s="30">
        <v>1980180</v>
      </c>
      <c r="N488" s="28" t="s">
        <v>26</v>
      </c>
      <c r="O488">
        <v>1980180</v>
      </c>
      <c r="P488" s="28" t="s">
        <v>27</v>
      </c>
      <c r="Q488" s="4" t="s">
        <v>1108</v>
      </c>
      <c r="R488" t="s">
        <v>1109</v>
      </c>
      <c r="S488" t="s">
        <v>1110</v>
      </c>
      <c r="T488" t="s">
        <v>826</v>
      </c>
      <c r="U488" t="s">
        <v>718</v>
      </c>
      <c r="V488" t="s">
        <v>820</v>
      </c>
      <c r="W488" s="2">
        <v>1</v>
      </c>
      <c r="X488" s="33">
        <v>1980180</v>
      </c>
      <c r="Y488" t="s">
        <v>34</v>
      </c>
      <c r="Z488" t="s">
        <v>570</v>
      </c>
      <c r="AA488" t="s">
        <v>36</v>
      </c>
      <c r="AB488" t="s">
        <v>37</v>
      </c>
      <c r="AC488" s="2">
        <v>78</v>
      </c>
    </row>
    <row r="489" spans="1:29" customFormat="1" x14ac:dyDescent="0.35">
      <c r="A489" s="11">
        <v>489</v>
      </c>
      <c r="B489" s="20" t="s">
        <v>1295</v>
      </c>
      <c r="C489" s="3">
        <v>2.7801075025149998E+18</v>
      </c>
      <c r="D489" s="1">
        <v>42367</v>
      </c>
      <c r="E489" t="s">
        <v>457</v>
      </c>
      <c r="F489" s="8">
        <f t="shared" si="39"/>
        <v>0</v>
      </c>
      <c r="G489" s="8">
        <f t="shared" si="35"/>
        <v>0</v>
      </c>
      <c r="H489" s="8">
        <f t="shared" si="36"/>
        <v>0</v>
      </c>
      <c r="I489" s="8">
        <f t="shared" si="37"/>
        <v>1</v>
      </c>
      <c r="J489" s="9">
        <f t="shared" si="38"/>
        <v>1</v>
      </c>
      <c r="K489" t="s">
        <v>456</v>
      </c>
      <c r="L489" t="s">
        <v>457</v>
      </c>
      <c r="M489" s="30">
        <v>80000</v>
      </c>
      <c r="N489" s="28" t="s">
        <v>266</v>
      </c>
      <c r="O489">
        <v>960000</v>
      </c>
      <c r="P489" s="28" t="s">
        <v>258</v>
      </c>
      <c r="Q489" s="4" t="s">
        <v>1112</v>
      </c>
      <c r="R489" t="s">
        <v>1113</v>
      </c>
      <c r="S489" t="s">
        <v>1110</v>
      </c>
      <c r="T489" t="s">
        <v>717</v>
      </c>
      <c r="U489" t="s">
        <v>718</v>
      </c>
      <c r="V489" t="s">
        <v>820</v>
      </c>
      <c r="W489" s="2">
        <v>1</v>
      </c>
      <c r="X489" s="33">
        <v>960000</v>
      </c>
      <c r="Y489" t="s">
        <v>34</v>
      </c>
      <c r="Z489" t="s">
        <v>570</v>
      </c>
      <c r="AA489" t="s">
        <v>36</v>
      </c>
      <c r="AB489" t="s">
        <v>37</v>
      </c>
      <c r="AC489" s="2">
        <v>78</v>
      </c>
    </row>
    <row r="490" spans="1:29" customFormat="1" x14ac:dyDescent="0.35">
      <c r="A490" s="11">
        <v>490</v>
      </c>
      <c r="B490" s="20" t="s">
        <v>1295</v>
      </c>
      <c r="C490" s="3">
        <v>2.7801075025159997E+18</v>
      </c>
      <c r="D490" s="1">
        <v>42730</v>
      </c>
      <c r="E490" t="s">
        <v>52</v>
      </c>
      <c r="F490" s="8">
        <f t="shared" si="39"/>
        <v>0</v>
      </c>
      <c r="G490" s="8">
        <f t="shared" si="35"/>
        <v>0</v>
      </c>
      <c r="H490" s="8">
        <f t="shared" si="36"/>
        <v>0</v>
      </c>
      <c r="I490" s="8">
        <f t="shared" si="37"/>
        <v>1</v>
      </c>
      <c r="J490" s="9">
        <f t="shared" si="38"/>
        <v>1</v>
      </c>
      <c r="K490" t="s">
        <v>53</v>
      </c>
      <c r="L490" t="s">
        <v>52</v>
      </c>
      <c r="M490" s="30">
        <v>194400</v>
      </c>
      <c r="N490" s="28" t="s">
        <v>409</v>
      </c>
      <c r="O490">
        <v>972000</v>
      </c>
      <c r="P490" s="28" t="s">
        <v>1114</v>
      </c>
      <c r="Q490" s="4" t="s">
        <v>1112</v>
      </c>
      <c r="R490" t="s">
        <v>1113</v>
      </c>
      <c r="S490" t="s">
        <v>1110</v>
      </c>
      <c r="T490" t="s">
        <v>717</v>
      </c>
      <c r="U490" t="s">
        <v>718</v>
      </c>
      <c r="V490" t="s">
        <v>820</v>
      </c>
      <c r="W490" s="2">
        <v>1</v>
      </c>
      <c r="X490" s="33">
        <v>972000</v>
      </c>
      <c r="Y490" t="s">
        <v>34</v>
      </c>
      <c r="Z490" t="s">
        <v>570</v>
      </c>
      <c r="AA490" t="s">
        <v>36</v>
      </c>
      <c r="AB490" t="s">
        <v>37</v>
      </c>
      <c r="AC490" s="2">
        <v>78</v>
      </c>
    </row>
    <row r="491" spans="1:29" customFormat="1" x14ac:dyDescent="0.35">
      <c r="A491" s="11">
        <v>491</v>
      </c>
      <c r="B491" s="20" t="s">
        <v>1295</v>
      </c>
      <c r="C491" s="3">
        <v>2.7801075025170002E+18</v>
      </c>
      <c r="D491" s="1">
        <v>43089</v>
      </c>
      <c r="E491" t="s">
        <v>723</v>
      </c>
      <c r="F491" s="8">
        <f t="shared" si="39"/>
        <v>0</v>
      </c>
      <c r="G491" s="8">
        <f t="shared" si="35"/>
        <v>0</v>
      </c>
      <c r="H491" s="8">
        <f t="shared" si="36"/>
        <v>0</v>
      </c>
      <c r="I491" s="8">
        <f t="shared" si="37"/>
        <v>1</v>
      </c>
      <c r="J491" s="9">
        <f t="shared" si="38"/>
        <v>1</v>
      </c>
      <c r="K491" t="s">
        <v>149</v>
      </c>
      <c r="L491" t="s">
        <v>150</v>
      </c>
      <c r="M491" s="30">
        <v>996000</v>
      </c>
      <c r="N491" s="28" t="s">
        <v>1115</v>
      </c>
      <c r="O491">
        <v>996000</v>
      </c>
      <c r="P491" s="28" t="s">
        <v>184</v>
      </c>
      <c r="Q491" s="4" t="s">
        <v>1112</v>
      </c>
      <c r="R491" t="s">
        <v>1113</v>
      </c>
      <c r="S491" t="s">
        <v>1110</v>
      </c>
      <c r="T491" t="s">
        <v>717</v>
      </c>
      <c r="U491" t="s">
        <v>718</v>
      </c>
      <c r="V491" t="s">
        <v>820</v>
      </c>
      <c r="W491" s="2">
        <v>1</v>
      </c>
      <c r="X491" s="33">
        <v>996000</v>
      </c>
      <c r="Y491" t="s">
        <v>34</v>
      </c>
      <c r="Z491" t="s">
        <v>570</v>
      </c>
      <c r="AA491" t="s">
        <v>36</v>
      </c>
      <c r="AB491" t="s">
        <v>37</v>
      </c>
      <c r="AC491" s="2">
        <v>78</v>
      </c>
    </row>
    <row r="492" spans="1:29" customFormat="1" x14ac:dyDescent="0.35">
      <c r="A492" s="11">
        <v>492</v>
      </c>
      <c r="B492" s="20" t="s">
        <v>1295</v>
      </c>
      <c r="C492" s="3">
        <v>2.7801075025190001E+18</v>
      </c>
      <c r="D492" s="1">
        <v>43489</v>
      </c>
      <c r="E492" t="s">
        <v>723</v>
      </c>
      <c r="F492" s="8">
        <f t="shared" si="39"/>
        <v>0</v>
      </c>
      <c r="G492" s="8">
        <f t="shared" si="35"/>
        <v>0</v>
      </c>
      <c r="H492" s="8">
        <f t="shared" si="36"/>
        <v>0</v>
      </c>
      <c r="I492" s="8">
        <f t="shared" si="37"/>
        <v>1</v>
      </c>
      <c r="J492" s="9">
        <f t="shared" si="38"/>
        <v>1</v>
      </c>
      <c r="K492" t="s">
        <v>82</v>
      </c>
      <c r="L492" t="s">
        <v>76</v>
      </c>
      <c r="M492" s="30">
        <v>90720</v>
      </c>
      <c r="N492" s="28" t="s">
        <v>130</v>
      </c>
      <c r="O492">
        <v>1088640</v>
      </c>
      <c r="P492" s="28" t="s">
        <v>165</v>
      </c>
      <c r="Q492" s="4" t="s">
        <v>1112</v>
      </c>
      <c r="R492" t="s">
        <v>1113</v>
      </c>
      <c r="S492" t="s">
        <v>1110</v>
      </c>
      <c r="T492" t="s">
        <v>717</v>
      </c>
      <c r="U492" t="s">
        <v>718</v>
      </c>
      <c r="V492" t="s">
        <v>820</v>
      </c>
      <c r="W492" s="2">
        <v>1</v>
      </c>
      <c r="X492" s="33">
        <v>1088640</v>
      </c>
      <c r="Y492" t="s">
        <v>34</v>
      </c>
      <c r="Z492" t="s">
        <v>570</v>
      </c>
      <c r="AA492" t="s">
        <v>36</v>
      </c>
      <c r="AB492" t="s">
        <v>37</v>
      </c>
      <c r="AC492" s="2">
        <v>78</v>
      </c>
    </row>
    <row r="493" spans="1:29" customFormat="1" x14ac:dyDescent="0.35">
      <c r="A493" s="11">
        <v>493</v>
      </c>
      <c r="B493" s="20" t="s">
        <v>1295</v>
      </c>
      <c r="C493" s="3">
        <v>2.7801090464150001E+18</v>
      </c>
      <c r="D493" s="1">
        <v>42353</v>
      </c>
      <c r="E493" t="s">
        <v>1116</v>
      </c>
      <c r="F493" s="8">
        <f t="shared" si="39"/>
        <v>0</v>
      </c>
      <c r="G493" s="8">
        <f t="shared" si="35"/>
        <v>0</v>
      </c>
      <c r="H493" s="8">
        <f t="shared" si="36"/>
        <v>0</v>
      </c>
      <c r="I493" s="8">
        <f t="shared" si="37"/>
        <v>1</v>
      </c>
      <c r="J493" s="9">
        <f t="shared" si="38"/>
        <v>1</v>
      </c>
      <c r="K493" t="s">
        <v>456</v>
      </c>
      <c r="L493" t="s">
        <v>457</v>
      </c>
      <c r="M493" s="30">
        <v>866400</v>
      </c>
      <c r="N493" s="28" t="s">
        <v>264</v>
      </c>
      <c r="O493">
        <v>866400</v>
      </c>
      <c r="P493" s="28" t="s">
        <v>184</v>
      </c>
      <c r="Q493" s="4" t="s">
        <v>1117</v>
      </c>
      <c r="R493" t="s">
        <v>1118</v>
      </c>
      <c r="S493" t="s">
        <v>1110</v>
      </c>
      <c r="T493" t="s">
        <v>717</v>
      </c>
      <c r="U493" t="s">
        <v>718</v>
      </c>
      <c r="V493" t="s">
        <v>820</v>
      </c>
      <c r="W493" s="2">
        <v>1</v>
      </c>
      <c r="X493" s="33">
        <v>866400</v>
      </c>
      <c r="Y493" t="s">
        <v>34</v>
      </c>
      <c r="Z493" t="s">
        <v>570</v>
      </c>
      <c r="AA493" t="s">
        <v>36</v>
      </c>
      <c r="AB493" t="s">
        <v>37</v>
      </c>
      <c r="AC493" s="2">
        <v>78</v>
      </c>
    </row>
    <row r="494" spans="1:29" customFormat="1" x14ac:dyDescent="0.35">
      <c r="A494" s="11">
        <v>494</v>
      </c>
      <c r="B494" s="20" t="s">
        <v>1295</v>
      </c>
      <c r="C494" s="3">
        <v>2.7801090464150001E+18</v>
      </c>
      <c r="D494" s="1">
        <v>42251</v>
      </c>
      <c r="E494" t="s">
        <v>1119</v>
      </c>
      <c r="F494" s="8">
        <f t="shared" si="39"/>
        <v>0</v>
      </c>
      <c r="G494" s="8">
        <f t="shared" si="35"/>
        <v>0</v>
      </c>
      <c r="H494" s="8">
        <f t="shared" si="36"/>
        <v>1</v>
      </c>
      <c r="I494" s="8">
        <f t="shared" si="37"/>
        <v>0</v>
      </c>
      <c r="J494" s="9">
        <f t="shared" si="38"/>
        <v>1</v>
      </c>
      <c r="K494" t="s">
        <v>1120</v>
      </c>
      <c r="L494" t="s">
        <v>1121</v>
      </c>
      <c r="M494" s="30">
        <v>626116.5</v>
      </c>
      <c r="N494" s="28" t="s">
        <v>264</v>
      </c>
      <c r="O494">
        <v>626116.5</v>
      </c>
      <c r="P494" s="28" t="s">
        <v>184</v>
      </c>
      <c r="Q494" s="4" t="s">
        <v>1117</v>
      </c>
      <c r="R494" t="s">
        <v>1118</v>
      </c>
      <c r="S494" t="s">
        <v>1110</v>
      </c>
      <c r="T494" t="s">
        <v>717</v>
      </c>
      <c r="U494" t="s">
        <v>718</v>
      </c>
      <c r="V494" t="s">
        <v>820</v>
      </c>
      <c r="W494" s="2">
        <v>1</v>
      </c>
      <c r="X494" s="33">
        <v>626116.5</v>
      </c>
      <c r="Y494" t="s">
        <v>34</v>
      </c>
      <c r="Z494" t="s">
        <v>570</v>
      </c>
      <c r="AA494" t="s">
        <v>36</v>
      </c>
      <c r="AB494" t="s">
        <v>37</v>
      </c>
      <c r="AC494" s="2">
        <v>78</v>
      </c>
    </row>
    <row r="495" spans="1:29" customFormat="1" x14ac:dyDescent="0.35">
      <c r="A495" s="11">
        <v>495</v>
      </c>
      <c r="B495" s="20" t="s">
        <v>1295</v>
      </c>
      <c r="C495" s="3">
        <v>2.780109046416E+18</v>
      </c>
      <c r="D495" s="1">
        <v>42723</v>
      </c>
      <c r="E495" t="s">
        <v>52</v>
      </c>
      <c r="F495" s="8">
        <f t="shared" si="39"/>
        <v>0</v>
      </c>
      <c r="G495" s="8">
        <f t="shared" si="35"/>
        <v>0</v>
      </c>
      <c r="H495" s="8">
        <f t="shared" si="36"/>
        <v>0</v>
      </c>
      <c r="I495" s="8">
        <f t="shared" si="37"/>
        <v>1</v>
      </c>
      <c r="J495" s="9">
        <f t="shared" si="38"/>
        <v>1</v>
      </c>
      <c r="K495" t="s">
        <v>53</v>
      </c>
      <c r="L495" t="s">
        <v>52</v>
      </c>
      <c r="M495" s="30">
        <v>972000</v>
      </c>
      <c r="N495" s="28" t="s">
        <v>264</v>
      </c>
      <c r="O495">
        <v>972000</v>
      </c>
      <c r="P495" s="28" t="s">
        <v>184</v>
      </c>
      <c r="Q495" s="4" t="s">
        <v>1122</v>
      </c>
      <c r="R495" t="s">
        <v>1118</v>
      </c>
      <c r="S495" t="s">
        <v>1110</v>
      </c>
      <c r="T495" t="s">
        <v>717</v>
      </c>
      <c r="U495" t="s">
        <v>718</v>
      </c>
      <c r="V495" t="s">
        <v>820</v>
      </c>
      <c r="W495" s="2">
        <v>1</v>
      </c>
      <c r="X495" s="33">
        <v>972000</v>
      </c>
      <c r="Y495" t="s">
        <v>34</v>
      </c>
      <c r="Z495" t="s">
        <v>570</v>
      </c>
      <c r="AA495" t="s">
        <v>36</v>
      </c>
      <c r="AB495" t="s">
        <v>37</v>
      </c>
      <c r="AC495" s="2">
        <v>78</v>
      </c>
    </row>
    <row r="496" spans="1:29" customFormat="1" x14ac:dyDescent="0.35">
      <c r="A496" s="11">
        <v>496</v>
      </c>
      <c r="B496" s="20" t="s">
        <v>1295</v>
      </c>
      <c r="C496" s="3">
        <v>2.7801090464169999E+18</v>
      </c>
      <c r="D496" s="1">
        <v>43095</v>
      </c>
      <c r="E496" t="s">
        <v>76</v>
      </c>
      <c r="F496" s="8">
        <f t="shared" si="39"/>
        <v>0</v>
      </c>
      <c r="G496" s="8">
        <f t="shared" si="35"/>
        <v>0</v>
      </c>
      <c r="H496" s="8">
        <f t="shared" si="36"/>
        <v>0</v>
      </c>
      <c r="I496" s="8">
        <f t="shared" si="37"/>
        <v>1</v>
      </c>
      <c r="J496" s="9">
        <f t="shared" si="38"/>
        <v>1</v>
      </c>
      <c r="K496" t="s">
        <v>82</v>
      </c>
      <c r="L496" t="s">
        <v>76</v>
      </c>
      <c r="M496" s="30">
        <v>972000</v>
      </c>
      <c r="N496" s="28" t="s">
        <v>26</v>
      </c>
      <c r="O496">
        <v>972000</v>
      </c>
      <c r="P496" s="28" t="s">
        <v>184</v>
      </c>
      <c r="Q496" s="4" t="s">
        <v>1122</v>
      </c>
      <c r="R496" t="s">
        <v>1118</v>
      </c>
      <c r="S496" t="s">
        <v>1110</v>
      </c>
      <c r="T496" t="s">
        <v>1092</v>
      </c>
      <c r="U496" t="s">
        <v>718</v>
      </c>
      <c r="V496" t="s">
        <v>820</v>
      </c>
      <c r="W496" s="2">
        <v>1</v>
      </c>
      <c r="X496" s="33">
        <v>972000</v>
      </c>
      <c r="Y496" t="s">
        <v>34</v>
      </c>
      <c r="Z496" t="s">
        <v>570</v>
      </c>
      <c r="AA496" t="s">
        <v>36</v>
      </c>
      <c r="AB496" t="s">
        <v>37</v>
      </c>
      <c r="AC496" s="2">
        <v>78</v>
      </c>
    </row>
    <row r="497" spans="1:29" customFormat="1" x14ac:dyDescent="0.35">
      <c r="A497" s="11">
        <v>497</v>
      </c>
      <c r="B497" s="20" t="s">
        <v>1295</v>
      </c>
      <c r="C497" s="3">
        <v>2.7801090464179999E+18</v>
      </c>
      <c r="D497" s="1">
        <v>43452</v>
      </c>
      <c r="E497" t="s">
        <v>1123</v>
      </c>
      <c r="F497" s="8">
        <f t="shared" si="39"/>
        <v>0</v>
      </c>
      <c r="G497" s="8">
        <f t="shared" si="35"/>
        <v>0</v>
      </c>
      <c r="H497" s="8">
        <f t="shared" si="36"/>
        <v>0</v>
      </c>
      <c r="I497" s="8">
        <f t="shared" si="37"/>
        <v>1</v>
      </c>
      <c r="J497" s="9">
        <f t="shared" si="38"/>
        <v>1</v>
      </c>
      <c r="K497" t="s">
        <v>82</v>
      </c>
      <c r="L497" t="s">
        <v>76</v>
      </c>
      <c r="M497" s="30">
        <v>90720</v>
      </c>
      <c r="N497" s="28" t="s">
        <v>26</v>
      </c>
      <c r="O497">
        <v>1088640</v>
      </c>
      <c r="P497" s="28" t="s">
        <v>165</v>
      </c>
      <c r="Q497" s="4" t="s">
        <v>1122</v>
      </c>
      <c r="R497" t="s">
        <v>1118</v>
      </c>
      <c r="S497" t="s">
        <v>1110</v>
      </c>
      <c r="T497" t="s">
        <v>717</v>
      </c>
      <c r="U497" t="s">
        <v>718</v>
      </c>
      <c r="V497" t="s">
        <v>820</v>
      </c>
      <c r="W497" s="2">
        <v>1</v>
      </c>
      <c r="X497" s="33">
        <v>1088640</v>
      </c>
      <c r="Y497" t="s">
        <v>34</v>
      </c>
      <c r="Z497" t="s">
        <v>570</v>
      </c>
      <c r="AA497" t="s">
        <v>36</v>
      </c>
      <c r="AB497" t="s">
        <v>37</v>
      </c>
      <c r="AC497" s="2">
        <v>78</v>
      </c>
    </row>
    <row r="498" spans="1:29" customFormat="1" x14ac:dyDescent="0.35">
      <c r="A498" s="11">
        <v>498</v>
      </c>
      <c r="B498" s="20" t="s">
        <v>1295</v>
      </c>
      <c r="C498" s="3">
        <v>2.7801090464189998E+18</v>
      </c>
      <c r="D498" s="1">
        <v>43536</v>
      </c>
      <c r="E498" t="s">
        <v>1124</v>
      </c>
      <c r="F498" s="8">
        <f t="shared" si="39"/>
        <v>0</v>
      </c>
      <c r="G498" s="8">
        <f t="shared" si="35"/>
        <v>0</v>
      </c>
      <c r="H498" s="8">
        <f t="shared" si="36"/>
        <v>1</v>
      </c>
      <c r="I498" s="8">
        <f t="shared" si="37"/>
        <v>1</v>
      </c>
      <c r="J498" s="9">
        <f t="shared" si="38"/>
        <v>2</v>
      </c>
      <c r="K498" t="s">
        <v>82</v>
      </c>
      <c r="L498" t="s">
        <v>76</v>
      </c>
      <c r="M498" s="30">
        <v>654000</v>
      </c>
      <c r="N498" s="28" t="s">
        <v>26</v>
      </c>
      <c r="O498">
        <v>654000</v>
      </c>
      <c r="P498" s="28" t="s">
        <v>27</v>
      </c>
      <c r="Q498" s="4" t="s">
        <v>1122</v>
      </c>
      <c r="R498" t="s">
        <v>1118</v>
      </c>
      <c r="S498" t="s">
        <v>1110</v>
      </c>
      <c r="T498" t="s">
        <v>826</v>
      </c>
      <c r="U498" t="s">
        <v>718</v>
      </c>
      <c r="V498" t="s">
        <v>820</v>
      </c>
      <c r="W498" s="2">
        <v>1</v>
      </c>
      <c r="X498" s="33">
        <v>654000</v>
      </c>
      <c r="Y498" t="s">
        <v>34</v>
      </c>
      <c r="Z498" t="s">
        <v>570</v>
      </c>
      <c r="AA498" t="s">
        <v>36</v>
      </c>
      <c r="AB498" t="s">
        <v>37</v>
      </c>
      <c r="AC498" s="2">
        <v>78</v>
      </c>
    </row>
    <row r="499" spans="1:29" customFormat="1" x14ac:dyDescent="0.35">
      <c r="A499" s="11">
        <v>499</v>
      </c>
      <c r="B499" s="20" t="s">
        <v>1295</v>
      </c>
      <c r="C499" s="3">
        <v>2.7801090464189998E+18</v>
      </c>
      <c r="D499" s="1">
        <v>43766</v>
      </c>
      <c r="E499" t="s">
        <v>76</v>
      </c>
      <c r="F499" s="8">
        <f t="shared" si="39"/>
        <v>0</v>
      </c>
      <c r="G499" s="8">
        <f t="shared" si="35"/>
        <v>0</v>
      </c>
      <c r="H499" s="8">
        <f t="shared" si="36"/>
        <v>0</v>
      </c>
      <c r="I499" s="8">
        <f t="shared" si="37"/>
        <v>1</v>
      </c>
      <c r="J499" s="9">
        <f t="shared" si="38"/>
        <v>1</v>
      </c>
      <c r="K499" t="s">
        <v>82</v>
      </c>
      <c r="L499" t="s">
        <v>76</v>
      </c>
      <c r="M499" s="30">
        <v>126000</v>
      </c>
      <c r="N499" s="28" t="s">
        <v>26</v>
      </c>
      <c r="O499">
        <v>126000</v>
      </c>
      <c r="P499" s="28" t="s">
        <v>27</v>
      </c>
      <c r="Q499" s="4" t="s">
        <v>1122</v>
      </c>
      <c r="R499" t="s">
        <v>1118</v>
      </c>
      <c r="S499" t="s">
        <v>1110</v>
      </c>
      <c r="T499" t="s">
        <v>826</v>
      </c>
      <c r="U499" t="s">
        <v>718</v>
      </c>
      <c r="V499" t="s">
        <v>820</v>
      </c>
      <c r="W499" s="2">
        <v>1</v>
      </c>
      <c r="X499" s="33">
        <v>126000</v>
      </c>
      <c r="Y499" t="s">
        <v>34</v>
      </c>
      <c r="Z499" t="s">
        <v>570</v>
      </c>
      <c r="AA499" t="s">
        <v>36</v>
      </c>
      <c r="AB499" t="s">
        <v>37</v>
      </c>
      <c r="AC499" s="2">
        <v>78</v>
      </c>
    </row>
    <row r="500" spans="1:29" customFormat="1" x14ac:dyDescent="0.35">
      <c r="A500" s="11">
        <v>500</v>
      </c>
      <c r="B500" s="20" t="s">
        <v>1295</v>
      </c>
      <c r="C500" s="3">
        <v>2.7802056427149998E+18</v>
      </c>
      <c r="D500" s="1">
        <v>42363</v>
      </c>
      <c r="E500" t="s">
        <v>1125</v>
      </c>
      <c r="F500" s="8">
        <f t="shared" si="39"/>
        <v>0</v>
      </c>
      <c r="G500" s="8">
        <f t="shared" si="35"/>
        <v>0</v>
      </c>
      <c r="H500" s="8">
        <f t="shared" si="36"/>
        <v>0</v>
      </c>
      <c r="I500" s="8">
        <f t="shared" si="37"/>
        <v>1</v>
      </c>
      <c r="J500" s="9">
        <f t="shared" si="38"/>
        <v>1</v>
      </c>
      <c r="K500" t="s">
        <v>456</v>
      </c>
      <c r="L500" t="s">
        <v>457</v>
      </c>
      <c r="M500" s="30">
        <v>62123</v>
      </c>
      <c r="N500" s="28" t="s">
        <v>266</v>
      </c>
      <c r="O500">
        <v>745476</v>
      </c>
      <c r="P500" s="28" t="s">
        <v>258</v>
      </c>
      <c r="Q500" s="4" t="s">
        <v>1126</v>
      </c>
      <c r="R500" t="s">
        <v>812</v>
      </c>
      <c r="S500" t="s">
        <v>813</v>
      </c>
      <c r="T500" t="s">
        <v>717</v>
      </c>
      <c r="U500" t="s">
        <v>718</v>
      </c>
      <c r="V500" t="s">
        <v>820</v>
      </c>
      <c r="W500" s="2">
        <v>1</v>
      </c>
      <c r="X500" s="33">
        <v>745476</v>
      </c>
      <c r="Y500" t="s">
        <v>34</v>
      </c>
      <c r="Z500" t="s">
        <v>570</v>
      </c>
      <c r="AA500" t="s">
        <v>36</v>
      </c>
      <c r="AB500" t="s">
        <v>37</v>
      </c>
      <c r="AC500" s="2">
        <v>78</v>
      </c>
    </row>
    <row r="501" spans="1:29" customFormat="1" x14ac:dyDescent="0.35">
      <c r="A501" s="11">
        <v>501</v>
      </c>
      <c r="B501" s="20" t="s">
        <v>1295</v>
      </c>
      <c r="C501" s="3">
        <v>2.7802056427160003E+18</v>
      </c>
      <c r="D501" s="1">
        <v>42732</v>
      </c>
      <c r="E501" t="s">
        <v>65</v>
      </c>
      <c r="F501" s="8">
        <f t="shared" si="39"/>
        <v>0</v>
      </c>
      <c r="G501" s="8">
        <f t="shared" si="35"/>
        <v>0</v>
      </c>
      <c r="H501" s="8">
        <f t="shared" si="36"/>
        <v>0</v>
      </c>
      <c r="I501" s="8">
        <f t="shared" si="37"/>
        <v>0</v>
      </c>
      <c r="J501" s="9">
        <f t="shared" si="38"/>
        <v>0</v>
      </c>
      <c r="K501" t="s">
        <v>64</v>
      </c>
      <c r="L501" t="s">
        <v>65</v>
      </c>
      <c r="M501" s="30">
        <v>711300</v>
      </c>
      <c r="N501" s="28" t="s">
        <v>264</v>
      </c>
      <c r="O501">
        <v>711300</v>
      </c>
      <c r="P501" s="28" t="s">
        <v>184</v>
      </c>
      <c r="Q501" s="4" t="s">
        <v>1126</v>
      </c>
      <c r="R501" t="s">
        <v>812</v>
      </c>
      <c r="S501" t="s">
        <v>813</v>
      </c>
      <c r="T501" t="s">
        <v>717</v>
      </c>
      <c r="U501" t="s">
        <v>718</v>
      </c>
      <c r="V501" t="s">
        <v>820</v>
      </c>
      <c r="W501" s="2">
        <v>1</v>
      </c>
      <c r="X501" s="33">
        <v>711300</v>
      </c>
      <c r="Y501" t="s">
        <v>34</v>
      </c>
      <c r="Z501" t="s">
        <v>570</v>
      </c>
      <c r="AA501" t="s">
        <v>36</v>
      </c>
      <c r="AB501" t="s">
        <v>37</v>
      </c>
      <c r="AC501" s="2">
        <v>78</v>
      </c>
    </row>
    <row r="502" spans="1:29" customFormat="1" x14ac:dyDescent="0.35">
      <c r="A502" s="11">
        <v>502</v>
      </c>
      <c r="B502" s="20" t="s">
        <v>1295</v>
      </c>
      <c r="C502" s="3">
        <v>2.7802056427170002E+18</v>
      </c>
      <c r="D502" s="1">
        <v>43089</v>
      </c>
      <c r="E502" t="s">
        <v>347</v>
      </c>
      <c r="F502" s="8">
        <f t="shared" si="39"/>
        <v>0</v>
      </c>
      <c r="G502" s="8">
        <f t="shared" si="35"/>
        <v>0</v>
      </c>
      <c r="H502" s="8">
        <f t="shared" si="36"/>
        <v>0</v>
      </c>
      <c r="I502" s="8">
        <f t="shared" si="37"/>
        <v>0</v>
      </c>
      <c r="J502" s="9">
        <f t="shared" si="38"/>
        <v>0</v>
      </c>
      <c r="K502" t="s">
        <v>346</v>
      </c>
      <c r="L502" t="s">
        <v>347</v>
      </c>
      <c r="M502" s="30">
        <v>65520</v>
      </c>
      <c r="N502" s="28" t="s">
        <v>130</v>
      </c>
      <c r="O502">
        <v>786240</v>
      </c>
      <c r="P502" s="28" t="s">
        <v>258</v>
      </c>
      <c r="Q502" s="4" t="s">
        <v>1126</v>
      </c>
      <c r="R502" t="s">
        <v>812</v>
      </c>
      <c r="S502" t="s">
        <v>813</v>
      </c>
      <c r="T502" t="s">
        <v>717</v>
      </c>
      <c r="U502" t="s">
        <v>718</v>
      </c>
      <c r="V502" t="s">
        <v>820</v>
      </c>
      <c r="W502" s="2">
        <v>1</v>
      </c>
      <c r="X502" s="33">
        <v>786240</v>
      </c>
      <c r="Y502" t="s">
        <v>34</v>
      </c>
      <c r="Z502" t="s">
        <v>570</v>
      </c>
      <c r="AA502" t="s">
        <v>36</v>
      </c>
      <c r="AB502" t="s">
        <v>37</v>
      </c>
      <c r="AC502" s="2">
        <v>78</v>
      </c>
    </row>
    <row r="503" spans="1:29" customFormat="1" x14ac:dyDescent="0.35">
      <c r="A503" s="11">
        <v>503</v>
      </c>
      <c r="B503" s="20" t="s">
        <v>1295</v>
      </c>
      <c r="C503" s="3">
        <v>2.7802056427180001E+18</v>
      </c>
      <c r="D503" s="1">
        <v>43361</v>
      </c>
      <c r="E503" t="s">
        <v>65</v>
      </c>
      <c r="F503" s="8">
        <f t="shared" si="39"/>
        <v>0</v>
      </c>
      <c r="G503" s="8">
        <f t="shared" si="35"/>
        <v>0</v>
      </c>
      <c r="H503" s="8">
        <f t="shared" si="36"/>
        <v>0</v>
      </c>
      <c r="I503" s="8">
        <f t="shared" si="37"/>
        <v>0</v>
      </c>
      <c r="J503" s="9">
        <f t="shared" si="38"/>
        <v>0</v>
      </c>
      <c r="K503" t="s">
        <v>64</v>
      </c>
      <c r="L503" t="s">
        <v>65</v>
      </c>
      <c r="M503" s="30">
        <v>150000</v>
      </c>
      <c r="N503" s="28" t="s">
        <v>39</v>
      </c>
      <c r="O503">
        <v>150000</v>
      </c>
      <c r="P503" s="28" t="s">
        <v>184</v>
      </c>
      <c r="Q503" s="4" t="s">
        <v>1126</v>
      </c>
      <c r="R503" t="s">
        <v>812</v>
      </c>
      <c r="S503" t="s">
        <v>813</v>
      </c>
      <c r="T503" t="s">
        <v>717</v>
      </c>
      <c r="U503" t="s">
        <v>718</v>
      </c>
      <c r="V503" t="s">
        <v>820</v>
      </c>
      <c r="W503" s="2">
        <v>1</v>
      </c>
      <c r="X503" s="33">
        <v>150000</v>
      </c>
      <c r="Y503" t="s">
        <v>34</v>
      </c>
      <c r="Z503" t="s">
        <v>570</v>
      </c>
      <c r="AA503" t="s">
        <v>36</v>
      </c>
      <c r="AB503" t="s">
        <v>37</v>
      </c>
      <c r="AC503" s="2">
        <v>78</v>
      </c>
    </row>
    <row r="504" spans="1:29" customFormat="1" x14ac:dyDescent="0.35">
      <c r="A504" s="11">
        <v>504</v>
      </c>
      <c r="B504" s="20" t="s">
        <v>1295</v>
      </c>
      <c r="C504" s="3">
        <v>2.7802056427180001E+18</v>
      </c>
      <c r="D504" s="1">
        <v>43452</v>
      </c>
      <c r="E504" t="s">
        <v>76</v>
      </c>
      <c r="F504" s="8">
        <f t="shared" si="39"/>
        <v>0</v>
      </c>
      <c r="G504" s="8">
        <f t="shared" si="35"/>
        <v>0</v>
      </c>
      <c r="H504" s="8">
        <f t="shared" si="36"/>
        <v>0</v>
      </c>
      <c r="I504" s="8">
        <f t="shared" si="37"/>
        <v>1</v>
      </c>
      <c r="J504" s="9">
        <f t="shared" si="38"/>
        <v>1</v>
      </c>
      <c r="K504" t="s">
        <v>82</v>
      </c>
      <c r="L504" t="s">
        <v>76</v>
      </c>
      <c r="M504" s="30">
        <v>73385</v>
      </c>
      <c r="N504" s="28" t="s">
        <v>130</v>
      </c>
      <c r="O504">
        <v>880620</v>
      </c>
      <c r="P504" s="28" t="s">
        <v>165</v>
      </c>
      <c r="Q504" s="4" t="s">
        <v>1126</v>
      </c>
      <c r="R504" t="s">
        <v>812</v>
      </c>
      <c r="S504" t="s">
        <v>813</v>
      </c>
      <c r="T504" t="s">
        <v>717</v>
      </c>
      <c r="U504" t="s">
        <v>718</v>
      </c>
      <c r="V504" t="s">
        <v>820</v>
      </c>
      <c r="W504" s="2">
        <v>1</v>
      </c>
      <c r="X504" s="33">
        <v>880620</v>
      </c>
      <c r="Y504" t="s">
        <v>34</v>
      </c>
      <c r="Z504" t="s">
        <v>570</v>
      </c>
      <c r="AA504" t="s">
        <v>36</v>
      </c>
      <c r="AB504" t="s">
        <v>37</v>
      </c>
      <c r="AC504" s="2">
        <v>78</v>
      </c>
    </row>
    <row r="505" spans="1:29" customFormat="1" x14ac:dyDescent="0.35">
      <c r="A505" s="11">
        <v>505</v>
      </c>
      <c r="B505" s="20" t="s">
        <v>1295</v>
      </c>
      <c r="C505" s="3">
        <v>2.7802056427190001E+18</v>
      </c>
      <c r="D505" s="1">
        <v>43724</v>
      </c>
      <c r="E505" t="s">
        <v>76</v>
      </c>
      <c r="F505" s="8">
        <f t="shared" si="39"/>
        <v>0</v>
      </c>
      <c r="G505" s="8">
        <f t="shared" si="35"/>
        <v>0</v>
      </c>
      <c r="H505" s="8">
        <f t="shared" si="36"/>
        <v>0</v>
      </c>
      <c r="I505" s="8">
        <f t="shared" si="37"/>
        <v>1</v>
      </c>
      <c r="J505" s="9">
        <f t="shared" si="38"/>
        <v>1</v>
      </c>
      <c r="K505" t="s">
        <v>25</v>
      </c>
      <c r="L505" t="s">
        <v>25</v>
      </c>
      <c r="M505" s="30">
        <v>27500</v>
      </c>
      <c r="N505" s="28" t="s">
        <v>39</v>
      </c>
      <c r="O505">
        <v>27500</v>
      </c>
      <c r="P505" s="28" t="s">
        <v>27</v>
      </c>
      <c r="Q505" s="4" t="s">
        <v>1126</v>
      </c>
      <c r="R505" t="s">
        <v>812</v>
      </c>
      <c r="S505" t="s">
        <v>813</v>
      </c>
      <c r="T505" t="s">
        <v>826</v>
      </c>
      <c r="U505" t="s">
        <v>718</v>
      </c>
      <c r="V505" t="s">
        <v>820</v>
      </c>
      <c r="W505" s="2">
        <v>1</v>
      </c>
      <c r="X505" s="33">
        <v>27500</v>
      </c>
      <c r="Y505" t="s">
        <v>34</v>
      </c>
      <c r="Z505" t="s">
        <v>570</v>
      </c>
      <c r="AA505" t="s">
        <v>36</v>
      </c>
      <c r="AB505" t="s">
        <v>37</v>
      </c>
      <c r="AC505" s="2">
        <v>78</v>
      </c>
    </row>
    <row r="506" spans="1:29" customFormat="1" x14ac:dyDescent="0.35">
      <c r="A506" s="11">
        <v>506</v>
      </c>
      <c r="B506" s="20" t="s">
        <v>1295</v>
      </c>
      <c r="C506" s="3">
        <v>2.7805027985170002E+18</v>
      </c>
      <c r="D506" s="1">
        <v>42885</v>
      </c>
      <c r="E506" t="s">
        <v>1127</v>
      </c>
      <c r="F506" s="8">
        <f t="shared" si="39"/>
        <v>0</v>
      </c>
      <c r="G506" s="8">
        <f t="shared" si="35"/>
        <v>0</v>
      </c>
      <c r="H506" s="8">
        <f t="shared" si="36"/>
        <v>1</v>
      </c>
      <c r="I506" s="8">
        <f t="shared" si="37"/>
        <v>0</v>
      </c>
      <c r="J506" s="9">
        <f t="shared" si="38"/>
        <v>1</v>
      </c>
      <c r="K506" t="s">
        <v>142</v>
      </c>
      <c r="L506" t="s">
        <v>143</v>
      </c>
      <c r="M506" s="30">
        <v>75000</v>
      </c>
      <c r="N506" s="28" t="s">
        <v>264</v>
      </c>
      <c r="O506">
        <v>75000</v>
      </c>
      <c r="P506" s="28" t="s">
        <v>184</v>
      </c>
      <c r="Q506" s="4" t="s">
        <v>1128</v>
      </c>
      <c r="R506" t="s">
        <v>1129</v>
      </c>
      <c r="S506" t="s">
        <v>820</v>
      </c>
      <c r="T506" t="s">
        <v>826</v>
      </c>
      <c r="U506" t="s">
        <v>718</v>
      </c>
      <c r="V506" t="s">
        <v>820</v>
      </c>
      <c r="W506" s="2">
        <v>1</v>
      </c>
      <c r="X506" s="33">
        <v>75000</v>
      </c>
      <c r="Y506" t="s">
        <v>34</v>
      </c>
      <c r="Z506" t="s">
        <v>570</v>
      </c>
      <c r="AA506" t="s">
        <v>36</v>
      </c>
      <c r="AB506" t="s">
        <v>37</v>
      </c>
      <c r="AC506" s="2">
        <v>78</v>
      </c>
    </row>
    <row r="507" spans="1:29" customFormat="1" x14ac:dyDescent="0.35">
      <c r="A507" s="11">
        <v>507</v>
      </c>
      <c r="B507" s="20" t="s">
        <v>1295</v>
      </c>
      <c r="C507" s="3">
        <v>2.7805027985180001E+18</v>
      </c>
      <c r="D507" s="1">
        <v>43109</v>
      </c>
      <c r="E507" t="s">
        <v>1130</v>
      </c>
      <c r="F507" s="8">
        <f t="shared" si="39"/>
        <v>0</v>
      </c>
      <c r="G507" s="8">
        <f t="shared" si="35"/>
        <v>0</v>
      </c>
      <c r="H507" s="8">
        <f t="shared" si="36"/>
        <v>0</v>
      </c>
      <c r="I507" s="8">
        <f t="shared" si="37"/>
        <v>1</v>
      </c>
      <c r="J507" s="9">
        <f t="shared" si="38"/>
        <v>1</v>
      </c>
      <c r="K507" t="s">
        <v>142</v>
      </c>
      <c r="L507" t="s">
        <v>143</v>
      </c>
      <c r="M507" s="30">
        <v>98760</v>
      </c>
      <c r="N507" s="28" t="s">
        <v>26</v>
      </c>
      <c r="O507">
        <v>98760</v>
      </c>
      <c r="P507" s="28" t="s">
        <v>184</v>
      </c>
      <c r="Q507" s="4" t="s">
        <v>1128</v>
      </c>
      <c r="R507" t="s">
        <v>1129</v>
      </c>
      <c r="S507" t="s">
        <v>820</v>
      </c>
      <c r="T507" t="s">
        <v>717</v>
      </c>
      <c r="U507" t="s">
        <v>718</v>
      </c>
      <c r="V507" t="s">
        <v>820</v>
      </c>
      <c r="W507" s="2">
        <v>1</v>
      </c>
      <c r="X507" s="33">
        <v>98760</v>
      </c>
      <c r="Y507" t="s">
        <v>34</v>
      </c>
      <c r="Z507" t="s">
        <v>570</v>
      </c>
      <c r="AA507" t="s">
        <v>36</v>
      </c>
      <c r="AB507" t="s">
        <v>37</v>
      </c>
      <c r="AC507" s="2">
        <v>78</v>
      </c>
    </row>
    <row r="508" spans="1:29" customFormat="1" x14ac:dyDescent="0.35">
      <c r="A508" s="11">
        <v>508</v>
      </c>
      <c r="B508" s="20" t="s">
        <v>1295</v>
      </c>
      <c r="C508" s="3">
        <v>2.7805027985180001E+18</v>
      </c>
      <c r="D508" s="1">
        <v>43451</v>
      </c>
      <c r="E508" t="s">
        <v>1130</v>
      </c>
      <c r="F508" s="8">
        <f t="shared" si="39"/>
        <v>0</v>
      </c>
      <c r="G508" s="8">
        <f t="shared" si="35"/>
        <v>0</v>
      </c>
      <c r="H508" s="8">
        <f t="shared" si="36"/>
        <v>0</v>
      </c>
      <c r="I508" s="8">
        <f t="shared" si="37"/>
        <v>1</v>
      </c>
      <c r="J508" s="9">
        <f t="shared" si="38"/>
        <v>1</v>
      </c>
      <c r="K508" t="s">
        <v>142</v>
      </c>
      <c r="L508" t="s">
        <v>143</v>
      </c>
      <c r="M508" s="30">
        <v>110640</v>
      </c>
      <c r="N508" s="28" t="s">
        <v>26</v>
      </c>
      <c r="O508">
        <v>110640</v>
      </c>
      <c r="P508" s="28" t="s">
        <v>27</v>
      </c>
      <c r="Q508" s="4" t="s">
        <v>1128</v>
      </c>
      <c r="R508" t="s">
        <v>1129</v>
      </c>
      <c r="S508" t="s">
        <v>820</v>
      </c>
      <c r="T508" t="s">
        <v>717</v>
      </c>
      <c r="U508" t="s">
        <v>718</v>
      </c>
      <c r="V508" t="s">
        <v>820</v>
      </c>
      <c r="W508" s="2">
        <v>1</v>
      </c>
      <c r="X508" s="33">
        <v>110640</v>
      </c>
      <c r="Y508" t="s">
        <v>34</v>
      </c>
      <c r="Z508" t="s">
        <v>570</v>
      </c>
      <c r="AA508" t="s">
        <v>36</v>
      </c>
      <c r="AB508" t="s">
        <v>37</v>
      </c>
      <c r="AC508" s="2">
        <v>78</v>
      </c>
    </row>
    <row r="509" spans="1:29" customFormat="1" x14ac:dyDescent="0.35">
      <c r="A509" s="11">
        <v>509</v>
      </c>
      <c r="B509" s="20" t="s">
        <v>1295</v>
      </c>
      <c r="C509" s="3">
        <v>2.7805027985180001E+18</v>
      </c>
      <c r="D509" s="1">
        <v>43391</v>
      </c>
      <c r="E509" t="s">
        <v>1131</v>
      </c>
      <c r="F509" s="8">
        <f t="shared" si="39"/>
        <v>0</v>
      </c>
      <c r="G509" s="8">
        <f t="shared" si="35"/>
        <v>0</v>
      </c>
      <c r="H509" s="8">
        <f t="shared" si="36"/>
        <v>1</v>
      </c>
      <c r="I509" s="8">
        <f t="shared" si="37"/>
        <v>0</v>
      </c>
      <c r="J509" s="9">
        <f t="shared" si="38"/>
        <v>1</v>
      </c>
      <c r="K509" t="s">
        <v>142</v>
      </c>
      <c r="L509" t="s">
        <v>143</v>
      </c>
      <c r="M509" s="30">
        <v>498000</v>
      </c>
      <c r="N509" s="28" t="s">
        <v>26</v>
      </c>
      <c r="O509">
        <v>498000</v>
      </c>
      <c r="P509" s="28" t="s">
        <v>27</v>
      </c>
      <c r="Q509" s="4" t="s">
        <v>1128</v>
      </c>
      <c r="R509" t="s">
        <v>1129</v>
      </c>
      <c r="S509" t="s">
        <v>820</v>
      </c>
      <c r="T509" t="s">
        <v>717</v>
      </c>
      <c r="U509" t="s">
        <v>718</v>
      </c>
      <c r="V509" t="s">
        <v>820</v>
      </c>
      <c r="W509" s="2">
        <v>1</v>
      </c>
      <c r="X509" s="33">
        <v>498000</v>
      </c>
      <c r="Y509" t="s">
        <v>34</v>
      </c>
      <c r="Z509" t="s">
        <v>570</v>
      </c>
      <c r="AA509" t="s">
        <v>36</v>
      </c>
      <c r="AB509" t="s">
        <v>37</v>
      </c>
      <c r="AC509" s="2">
        <v>78</v>
      </c>
    </row>
    <row r="510" spans="1:29" customFormat="1" x14ac:dyDescent="0.35">
      <c r="A510" s="11">
        <v>510</v>
      </c>
      <c r="B510" s="20" t="s">
        <v>1295</v>
      </c>
      <c r="C510" s="3">
        <v>2.7805027985190001E+18</v>
      </c>
      <c r="D510" s="1">
        <v>43696</v>
      </c>
      <c r="E510" t="s">
        <v>1132</v>
      </c>
      <c r="F510" s="8">
        <f t="shared" si="39"/>
        <v>0</v>
      </c>
      <c r="G510" s="8">
        <f t="shared" si="35"/>
        <v>1</v>
      </c>
      <c r="H510" s="8">
        <f t="shared" si="36"/>
        <v>0</v>
      </c>
      <c r="I510" s="8">
        <f t="shared" si="37"/>
        <v>0</v>
      </c>
      <c r="J510" s="9">
        <f t="shared" si="38"/>
        <v>1</v>
      </c>
      <c r="K510" t="s">
        <v>1133</v>
      </c>
      <c r="L510" t="s">
        <v>1134</v>
      </c>
      <c r="M510" s="30">
        <v>25000</v>
      </c>
      <c r="N510" s="28" t="s">
        <v>26</v>
      </c>
      <c r="O510">
        <v>125000</v>
      </c>
      <c r="P510" s="28" t="s">
        <v>1135</v>
      </c>
      <c r="Q510" s="4" t="s">
        <v>1128</v>
      </c>
      <c r="R510" t="s">
        <v>1129</v>
      </c>
      <c r="S510" t="s">
        <v>820</v>
      </c>
      <c r="T510" t="s">
        <v>826</v>
      </c>
      <c r="U510" t="s">
        <v>718</v>
      </c>
      <c r="V510" t="s">
        <v>820</v>
      </c>
      <c r="W510" s="2">
        <v>1</v>
      </c>
      <c r="X510" s="33">
        <v>1105000</v>
      </c>
      <c r="Y510" t="s">
        <v>34</v>
      </c>
      <c r="Z510" t="s">
        <v>570</v>
      </c>
      <c r="AA510" t="s">
        <v>36</v>
      </c>
      <c r="AB510" t="s">
        <v>37</v>
      </c>
      <c r="AC510" s="2">
        <v>78</v>
      </c>
    </row>
    <row r="511" spans="1:29" customFormat="1" x14ac:dyDescent="0.35">
      <c r="A511" s="11">
        <v>511</v>
      </c>
      <c r="B511" s="20" t="s">
        <v>1295</v>
      </c>
      <c r="C511" s="3">
        <v>2.7805039564150001E+18</v>
      </c>
      <c r="D511" s="1">
        <v>42356</v>
      </c>
      <c r="E511" t="s">
        <v>723</v>
      </c>
      <c r="F511" s="8">
        <f t="shared" si="39"/>
        <v>0</v>
      </c>
      <c r="G511" s="8">
        <f t="shared" si="35"/>
        <v>0</v>
      </c>
      <c r="H511" s="8">
        <f t="shared" si="36"/>
        <v>0</v>
      </c>
      <c r="I511" s="8">
        <f t="shared" si="37"/>
        <v>1</v>
      </c>
      <c r="J511" s="9">
        <f t="shared" si="38"/>
        <v>1</v>
      </c>
      <c r="K511" t="s">
        <v>456</v>
      </c>
      <c r="L511" t="s">
        <v>457</v>
      </c>
      <c r="M511" s="30">
        <v>729336</v>
      </c>
      <c r="N511" s="28" t="s">
        <v>264</v>
      </c>
      <c r="O511">
        <v>729336</v>
      </c>
      <c r="P511" s="28" t="s">
        <v>184</v>
      </c>
      <c r="Q511" s="4" t="s">
        <v>1136</v>
      </c>
      <c r="R511" t="s">
        <v>809</v>
      </c>
      <c r="S511" t="s">
        <v>810</v>
      </c>
      <c r="T511" t="s">
        <v>717</v>
      </c>
      <c r="U511" t="s">
        <v>718</v>
      </c>
      <c r="V511" t="s">
        <v>820</v>
      </c>
      <c r="W511" s="2">
        <v>1</v>
      </c>
      <c r="X511" s="33">
        <v>729336</v>
      </c>
      <c r="Y511" t="s">
        <v>34</v>
      </c>
      <c r="Z511" t="s">
        <v>570</v>
      </c>
      <c r="AA511" t="s">
        <v>36</v>
      </c>
      <c r="AB511" t="s">
        <v>37</v>
      </c>
      <c r="AC511" s="2">
        <v>78</v>
      </c>
    </row>
    <row r="512" spans="1:29" customFormat="1" x14ac:dyDescent="0.35">
      <c r="A512" s="11">
        <v>512</v>
      </c>
      <c r="B512" s="20" t="s">
        <v>1295</v>
      </c>
      <c r="C512" s="3">
        <v>2.780503956416E+18</v>
      </c>
      <c r="D512" s="1">
        <v>42709</v>
      </c>
      <c r="E512" t="s">
        <v>723</v>
      </c>
      <c r="F512" s="8">
        <f t="shared" si="39"/>
        <v>0</v>
      </c>
      <c r="G512" s="8">
        <f t="shared" si="35"/>
        <v>0</v>
      </c>
      <c r="H512" s="8">
        <f t="shared" si="36"/>
        <v>0</v>
      </c>
      <c r="I512" s="8">
        <f t="shared" si="37"/>
        <v>1</v>
      </c>
      <c r="J512" s="9">
        <f t="shared" si="38"/>
        <v>1</v>
      </c>
      <c r="K512" t="s">
        <v>149</v>
      </c>
      <c r="L512" t="s">
        <v>150</v>
      </c>
      <c r="M512" s="30">
        <v>798600</v>
      </c>
      <c r="N512" s="28" t="s">
        <v>264</v>
      </c>
      <c r="O512">
        <v>798600</v>
      </c>
      <c r="P512" s="28" t="s">
        <v>184</v>
      </c>
      <c r="Q512" s="4" t="s">
        <v>1136</v>
      </c>
      <c r="R512" t="s">
        <v>809</v>
      </c>
      <c r="S512" t="s">
        <v>810</v>
      </c>
      <c r="T512" t="s">
        <v>717</v>
      </c>
      <c r="U512" t="s">
        <v>718</v>
      </c>
      <c r="V512" t="s">
        <v>820</v>
      </c>
      <c r="W512" s="2">
        <v>1</v>
      </c>
      <c r="X512" s="33">
        <v>798600</v>
      </c>
      <c r="Y512" t="s">
        <v>34</v>
      </c>
      <c r="Z512" t="s">
        <v>570</v>
      </c>
      <c r="AA512" t="s">
        <v>36</v>
      </c>
      <c r="AB512" t="s">
        <v>37</v>
      </c>
      <c r="AC512" s="2">
        <v>78</v>
      </c>
    </row>
    <row r="513" spans="1:29" customFormat="1" x14ac:dyDescent="0.35">
      <c r="A513" s="11">
        <v>513</v>
      </c>
      <c r="B513" s="20" t="s">
        <v>1295</v>
      </c>
      <c r="C513" s="3">
        <v>2.7805039564169999E+18</v>
      </c>
      <c r="D513" s="1">
        <v>43046</v>
      </c>
      <c r="E513" t="s">
        <v>150</v>
      </c>
      <c r="F513" s="8">
        <f t="shared" si="39"/>
        <v>0</v>
      </c>
      <c r="G513" s="8">
        <f t="shared" si="35"/>
        <v>0</v>
      </c>
      <c r="H513" s="8">
        <f t="shared" si="36"/>
        <v>0</v>
      </c>
      <c r="I513" s="8">
        <f t="shared" si="37"/>
        <v>0</v>
      </c>
      <c r="J513" s="9">
        <f t="shared" si="38"/>
        <v>0</v>
      </c>
      <c r="K513" t="s">
        <v>149</v>
      </c>
      <c r="L513" t="s">
        <v>150</v>
      </c>
      <c r="M513" s="30">
        <v>798600</v>
      </c>
      <c r="N513" s="28" t="s">
        <v>264</v>
      </c>
      <c r="O513">
        <v>798600</v>
      </c>
      <c r="P513" s="28" t="s">
        <v>184</v>
      </c>
      <c r="Q513" s="4" t="s">
        <v>1136</v>
      </c>
      <c r="R513" t="s">
        <v>809</v>
      </c>
      <c r="S513" t="s">
        <v>810</v>
      </c>
      <c r="T513" t="s">
        <v>717</v>
      </c>
      <c r="U513" t="s">
        <v>718</v>
      </c>
      <c r="V513" t="s">
        <v>820</v>
      </c>
      <c r="W513" s="2">
        <v>1</v>
      </c>
      <c r="X513" s="33">
        <v>798600</v>
      </c>
      <c r="Y513" t="s">
        <v>34</v>
      </c>
      <c r="Z513" t="s">
        <v>570</v>
      </c>
      <c r="AA513" t="s">
        <v>36</v>
      </c>
      <c r="AB513" t="s">
        <v>37</v>
      </c>
      <c r="AC513" s="2">
        <v>78</v>
      </c>
    </row>
    <row r="514" spans="1:29" customFormat="1" x14ac:dyDescent="0.35">
      <c r="A514" s="11">
        <v>514</v>
      </c>
      <c r="B514" s="20" t="s">
        <v>1295</v>
      </c>
      <c r="C514" s="3">
        <v>2.7805039564179999E+18</v>
      </c>
      <c r="D514" s="1">
        <v>43241</v>
      </c>
      <c r="E514" t="s">
        <v>76</v>
      </c>
      <c r="F514" s="8">
        <f t="shared" si="39"/>
        <v>0</v>
      </c>
      <c r="G514" s="8">
        <f t="shared" ref="G514:G577" si="40">IF(OR(ISNUMBER(SEARCH("проектиро",E514)), ISNUMBER(SEARCH("разработка",E514)),  ISNUMBER(SEARCH("приобрет",E514)),  ISNUMBER(SEARCH("установк",E514)), ISNUMBER(SEARCH("постав",E514)),  (ISNUMBER(SEARCH("создани",E514)))),1,0)</f>
        <v>0</v>
      </c>
      <c r="H514" s="8">
        <f t="shared" ref="H514:H577" si="41">IF(OR(ISNUMBER(SEARCH("развит",E514)), ISNUMBER(SEARCH("модифика",E514)), ISNUMBER(SEARCH("интегра",E514)),  ISNUMBER(SEARCH("внедрен",E514)), ISNUMBER(SEARCH("расшир",E514)), ISNUMBER(SEARCH("адаптац",E514)),ISNUMBER(SEARCH("настрой",E514)), ISNUMBER(SEARCH("подключ",E514)),   (ISNUMBER(SEARCH("модерниз",E514)))),1,0)</f>
        <v>0</v>
      </c>
      <c r="I514" s="8">
        <f t="shared" ref="I514:I577" si="42">IF(OR(ISNUMBER(SEARCH("сопрово",E514)), ISNUMBER(SEARCH("поддержк",E514)), ISNUMBER(SEARCH("эксплуат",E514)), ISNUMBER(SEARCH("обслужи",E514)), ISNUMBER(SEARCH("подготов",E514)), (ISNUMBER(SEARCH("обуче",E514)))),1,0)</f>
        <v>1</v>
      </c>
      <c r="J514" s="9">
        <f t="shared" ref="J514:J577" si="43">SUM(G514:I514)</f>
        <v>1</v>
      </c>
      <c r="K514" t="s">
        <v>82</v>
      </c>
      <c r="L514" t="s">
        <v>76</v>
      </c>
      <c r="M514" s="30">
        <v>300000</v>
      </c>
      <c r="N514" s="28" t="s">
        <v>910</v>
      </c>
      <c r="O514">
        <v>300000</v>
      </c>
      <c r="P514" s="28" t="s">
        <v>184</v>
      </c>
      <c r="Q514" s="4" t="s">
        <v>1136</v>
      </c>
      <c r="R514" t="s">
        <v>809</v>
      </c>
      <c r="S514" t="s">
        <v>810</v>
      </c>
      <c r="T514" t="s">
        <v>717</v>
      </c>
      <c r="U514" t="s">
        <v>718</v>
      </c>
      <c r="V514" t="s">
        <v>820</v>
      </c>
      <c r="W514" s="2">
        <v>1</v>
      </c>
      <c r="X514" s="33">
        <v>300000</v>
      </c>
      <c r="Y514" t="s">
        <v>34</v>
      </c>
      <c r="Z514" t="s">
        <v>570</v>
      </c>
      <c r="AA514" t="s">
        <v>36</v>
      </c>
      <c r="AB514" t="s">
        <v>37</v>
      </c>
      <c r="AC514" s="2">
        <v>78</v>
      </c>
    </row>
    <row r="515" spans="1:29" customFormat="1" x14ac:dyDescent="0.35">
      <c r="A515" s="11">
        <v>515</v>
      </c>
      <c r="B515" s="20" t="s">
        <v>1295</v>
      </c>
      <c r="C515" s="3">
        <v>2.7805039564179999E+18</v>
      </c>
      <c r="D515" s="1">
        <v>43425</v>
      </c>
      <c r="E515" t="s">
        <v>723</v>
      </c>
      <c r="F515" s="8">
        <f t="shared" ref="F515:F578" si="44">IF(OR(ISNUMBER(SEARCH("фонд",Q515)), ISNUMBER(SEARCH("ФОМС",Q515))), 1,0)</f>
        <v>0</v>
      </c>
      <c r="G515" s="8">
        <f t="shared" si="40"/>
        <v>0</v>
      </c>
      <c r="H515" s="8">
        <f t="shared" si="41"/>
        <v>0</v>
      </c>
      <c r="I515" s="8">
        <f t="shared" si="42"/>
        <v>1</v>
      </c>
      <c r="J515" s="9">
        <f t="shared" si="43"/>
        <v>1</v>
      </c>
      <c r="K515" t="s">
        <v>149</v>
      </c>
      <c r="L515" t="s">
        <v>150</v>
      </c>
      <c r="M515" s="30">
        <v>914320</v>
      </c>
      <c r="N515" s="28" t="s">
        <v>26</v>
      </c>
      <c r="O515">
        <v>914320</v>
      </c>
      <c r="P515" s="28" t="s">
        <v>27</v>
      </c>
      <c r="Q515" s="4" t="s">
        <v>1136</v>
      </c>
      <c r="R515" t="s">
        <v>809</v>
      </c>
      <c r="S515" t="s">
        <v>810</v>
      </c>
      <c r="T515" t="s">
        <v>717</v>
      </c>
      <c r="U515" t="s">
        <v>718</v>
      </c>
      <c r="V515" t="s">
        <v>820</v>
      </c>
      <c r="W515" s="2">
        <v>1</v>
      </c>
      <c r="X515" s="33">
        <v>914320</v>
      </c>
      <c r="Y515" t="s">
        <v>34</v>
      </c>
      <c r="Z515" t="s">
        <v>570</v>
      </c>
      <c r="AA515" t="s">
        <v>36</v>
      </c>
      <c r="AB515" t="s">
        <v>37</v>
      </c>
      <c r="AC515" s="2">
        <v>78</v>
      </c>
    </row>
    <row r="516" spans="1:29" customFormat="1" x14ac:dyDescent="0.35">
      <c r="A516" s="11">
        <v>516</v>
      </c>
      <c r="B516" s="20" t="s">
        <v>1295</v>
      </c>
      <c r="C516" s="3">
        <v>2.7805039571160003E+18</v>
      </c>
      <c r="D516" s="1">
        <v>42383</v>
      </c>
      <c r="E516" t="s">
        <v>1137</v>
      </c>
      <c r="F516" s="8">
        <f t="shared" si="44"/>
        <v>0</v>
      </c>
      <c r="G516" s="8">
        <f t="shared" si="40"/>
        <v>0</v>
      </c>
      <c r="H516" s="8">
        <f t="shared" si="41"/>
        <v>0</v>
      </c>
      <c r="I516" s="8">
        <f t="shared" si="42"/>
        <v>1</v>
      </c>
      <c r="J516" s="9">
        <f t="shared" si="43"/>
        <v>1</v>
      </c>
      <c r="K516" t="s">
        <v>177</v>
      </c>
      <c r="L516" t="s">
        <v>178</v>
      </c>
      <c r="M516" s="30">
        <v>372000</v>
      </c>
      <c r="N516" s="28" t="s">
        <v>264</v>
      </c>
      <c r="O516">
        <v>372000</v>
      </c>
      <c r="P516" s="28" t="s">
        <v>184</v>
      </c>
      <c r="Q516" s="4" t="s">
        <v>1138</v>
      </c>
      <c r="R516" t="s">
        <v>1139</v>
      </c>
      <c r="S516" t="s">
        <v>810</v>
      </c>
      <c r="T516" t="s">
        <v>717</v>
      </c>
      <c r="U516" t="s">
        <v>718</v>
      </c>
      <c r="V516" t="s">
        <v>820</v>
      </c>
      <c r="W516" s="2">
        <v>1</v>
      </c>
      <c r="X516" s="33">
        <v>372000</v>
      </c>
      <c r="Y516" t="s">
        <v>34</v>
      </c>
      <c r="Z516" t="s">
        <v>570</v>
      </c>
      <c r="AA516" t="s">
        <v>36</v>
      </c>
      <c r="AB516" t="s">
        <v>37</v>
      </c>
      <c r="AC516" s="2">
        <v>78</v>
      </c>
    </row>
    <row r="517" spans="1:29" customFormat="1" x14ac:dyDescent="0.35">
      <c r="A517" s="11">
        <v>517</v>
      </c>
      <c r="B517" s="20" t="s">
        <v>1295</v>
      </c>
      <c r="C517" s="3">
        <v>2.7805039571160003E+18</v>
      </c>
      <c r="D517" s="1">
        <v>42608</v>
      </c>
      <c r="E517" t="s">
        <v>1140</v>
      </c>
      <c r="F517" s="8">
        <f t="shared" si="44"/>
        <v>0</v>
      </c>
      <c r="G517" s="8">
        <f t="shared" si="40"/>
        <v>0</v>
      </c>
      <c r="H517" s="8">
        <f t="shared" si="41"/>
        <v>0</v>
      </c>
      <c r="I517" s="8">
        <f t="shared" si="42"/>
        <v>1</v>
      </c>
      <c r="J517" s="9">
        <f t="shared" si="43"/>
        <v>1</v>
      </c>
      <c r="K517" t="s">
        <v>149</v>
      </c>
      <c r="L517" t="s">
        <v>150</v>
      </c>
      <c r="M517" s="30">
        <v>248000</v>
      </c>
      <c r="N517" s="28" t="s">
        <v>264</v>
      </c>
      <c r="O517">
        <v>248000</v>
      </c>
      <c r="P517" s="28" t="s">
        <v>184</v>
      </c>
      <c r="Q517" s="4" t="s">
        <v>1138</v>
      </c>
      <c r="R517" t="s">
        <v>1139</v>
      </c>
      <c r="S517" t="s">
        <v>810</v>
      </c>
      <c r="T517" t="s">
        <v>717</v>
      </c>
      <c r="U517" t="s">
        <v>718</v>
      </c>
      <c r="V517" t="s">
        <v>820</v>
      </c>
      <c r="W517" s="2">
        <v>1</v>
      </c>
      <c r="X517" s="33">
        <v>248000</v>
      </c>
      <c r="Y517" t="s">
        <v>34</v>
      </c>
      <c r="Z517" t="s">
        <v>570</v>
      </c>
      <c r="AA517" t="s">
        <v>36</v>
      </c>
      <c r="AB517" t="s">
        <v>37</v>
      </c>
      <c r="AC517" s="2">
        <v>78</v>
      </c>
    </row>
    <row r="518" spans="1:29" customFormat="1" x14ac:dyDescent="0.35">
      <c r="A518" s="11">
        <v>518</v>
      </c>
      <c r="B518" s="20" t="s">
        <v>1295</v>
      </c>
      <c r="C518" s="3">
        <v>2.7805039571170002E+18</v>
      </c>
      <c r="D518" s="1">
        <v>42765</v>
      </c>
      <c r="E518" t="s">
        <v>52</v>
      </c>
      <c r="F518" s="8">
        <f t="shared" si="44"/>
        <v>0</v>
      </c>
      <c r="G518" s="8">
        <f t="shared" si="40"/>
        <v>0</v>
      </c>
      <c r="H518" s="8">
        <f t="shared" si="41"/>
        <v>0</v>
      </c>
      <c r="I518" s="8">
        <f t="shared" si="42"/>
        <v>1</v>
      </c>
      <c r="J518" s="9">
        <f t="shared" si="43"/>
        <v>1</v>
      </c>
      <c r="K518" t="s">
        <v>53</v>
      </c>
      <c r="L518" t="s">
        <v>52</v>
      </c>
      <c r="M518" s="30">
        <v>280000</v>
      </c>
      <c r="N518" s="28" t="s">
        <v>264</v>
      </c>
      <c r="O518">
        <v>280000</v>
      </c>
      <c r="P518" s="28" t="s">
        <v>184</v>
      </c>
      <c r="Q518" s="4" t="s">
        <v>1138</v>
      </c>
      <c r="R518" t="s">
        <v>1139</v>
      </c>
      <c r="S518" t="s">
        <v>810</v>
      </c>
      <c r="T518" t="s">
        <v>717</v>
      </c>
      <c r="U518" t="s">
        <v>718</v>
      </c>
      <c r="V518" t="s">
        <v>820</v>
      </c>
      <c r="W518" s="2">
        <v>1</v>
      </c>
      <c r="X518" s="33">
        <v>280000</v>
      </c>
      <c r="Y518" t="s">
        <v>34</v>
      </c>
      <c r="Z518" t="s">
        <v>570</v>
      </c>
      <c r="AA518" t="s">
        <v>36</v>
      </c>
      <c r="AB518" t="s">
        <v>37</v>
      </c>
      <c r="AC518" s="2">
        <v>78</v>
      </c>
    </row>
    <row r="519" spans="1:29" customFormat="1" x14ac:dyDescent="0.35">
      <c r="A519" s="11">
        <v>519</v>
      </c>
      <c r="B519" s="20" t="s">
        <v>1295</v>
      </c>
      <c r="C519" s="3">
        <v>2.7805039571170002E+18</v>
      </c>
      <c r="D519" s="1">
        <v>42765</v>
      </c>
      <c r="E519" t="s">
        <v>52</v>
      </c>
      <c r="F519" s="8">
        <f t="shared" si="44"/>
        <v>0</v>
      </c>
      <c r="G519" s="8">
        <f t="shared" si="40"/>
        <v>0</v>
      </c>
      <c r="H519" s="8">
        <f t="shared" si="41"/>
        <v>0</v>
      </c>
      <c r="I519" s="8">
        <f t="shared" si="42"/>
        <v>1</v>
      </c>
      <c r="J519" s="9">
        <f t="shared" si="43"/>
        <v>1</v>
      </c>
      <c r="K519" t="s">
        <v>53</v>
      </c>
      <c r="L519" t="s">
        <v>52</v>
      </c>
      <c r="M519" s="30">
        <v>207300</v>
      </c>
      <c r="N519" s="28" t="s">
        <v>264</v>
      </c>
      <c r="O519">
        <v>207300</v>
      </c>
      <c r="P519" s="28" t="s">
        <v>184</v>
      </c>
      <c r="Q519" s="4" t="s">
        <v>1138</v>
      </c>
      <c r="R519" t="s">
        <v>1139</v>
      </c>
      <c r="S519" t="s">
        <v>810</v>
      </c>
      <c r="T519" t="s">
        <v>717</v>
      </c>
      <c r="U519" t="s">
        <v>718</v>
      </c>
      <c r="V519" t="s">
        <v>820</v>
      </c>
      <c r="W519" s="2">
        <v>1</v>
      </c>
      <c r="X519" s="33">
        <v>207300</v>
      </c>
      <c r="Y519" t="s">
        <v>34</v>
      </c>
      <c r="Z519" t="s">
        <v>570</v>
      </c>
      <c r="AA519" t="s">
        <v>36</v>
      </c>
      <c r="AB519" t="s">
        <v>37</v>
      </c>
      <c r="AC519" s="2">
        <v>78</v>
      </c>
    </row>
    <row r="520" spans="1:29" customFormat="1" x14ac:dyDescent="0.35">
      <c r="A520" s="11">
        <v>520</v>
      </c>
      <c r="B520" s="20" t="s">
        <v>1295</v>
      </c>
      <c r="C520" s="3">
        <v>2.7805039571170002E+18</v>
      </c>
      <c r="D520" s="1">
        <v>42765</v>
      </c>
      <c r="E520" t="s">
        <v>52</v>
      </c>
      <c r="F520" s="8">
        <f t="shared" si="44"/>
        <v>0</v>
      </c>
      <c r="G520" s="8">
        <f t="shared" si="40"/>
        <v>0</v>
      </c>
      <c r="H520" s="8">
        <f t="shared" si="41"/>
        <v>0</v>
      </c>
      <c r="I520" s="8">
        <f t="shared" si="42"/>
        <v>1</v>
      </c>
      <c r="J520" s="9">
        <f t="shared" si="43"/>
        <v>1</v>
      </c>
      <c r="K520" t="s">
        <v>53</v>
      </c>
      <c r="L520" t="s">
        <v>52</v>
      </c>
      <c r="M520" s="30">
        <v>804480</v>
      </c>
      <c r="N520" s="28" t="s">
        <v>264</v>
      </c>
      <c r="O520">
        <v>804480</v>
      </c>
      <c r="P520" s="28" t="s">
        <v>184</v>
      </c>
      <c r="Q520" s="4" t="s">
        <v>1138</v>
      </c>
      <c r="R520" t="s">
        <v>1139</v>
      </c>
      <c r="S520" t="s">
        <v>810</v>
      </c>
      <c r="T520" t="s">
        <v>717</v>
      </c>
      <c r="U520" t="s">
        <v>718</v>
      </c>
      <c r="V520" t="s">
        <v>820</v>
      </c>
      <c r="W520" s="2">
        <v>1</v>
      </c>
      <c r="X520" s="33">
        <v>804480</v>
      </c>
      <c r="Y520" t="s">
        <v>34</v>
      </c>
      <c r="Z520" t="s">
        <v>570</v>
      </c>
      <c r="AA520" t="s">
        <v>36</v>
      </c>
      <c r="AB520" t="s">
        <v>37</v>
      </c>
      <c r="AC520" s="2">
        <v>78</v>
      </c>
    </row>
    <row r="521" spans="1:29" customFormat="1" x14ac:dyDescent="0.35">
      <c r="A521" s="11">
        <v>521</v>
      </c>
      <c r="B521" s="20" t="s">
        <v>1295</v>
      </c>
      <c r="C521" s="3">
        <v>2.7805039571180001E+18</v>
      </c>
      <c r="D521" s="1">
        <v>43129</v>
      </c>
      <c r="E521" t="s">
        <v>52</v>
      </c>
      <c r="F521" s="8">
        <f t="shared" si="44"/>
        <v>0</v>
      </c>
      <c r="G521" s="8">
        <f t="shared" si="40"/>
        <v>0</v>
      </c>
      <c r="H521" s="8">
        <f t="shared" si="41"/>
        <v>0</v>
      </c>
      <c r="I521" s="8">
        <f t="shared" si="42"/>
        <v>1</v>
      </c>
      <c r="J521" s="9">
        <f t="shared" si="43"/>
        <v>1</v>
      </c>
      <c r="K521" t="s">
        <v>53</v>
      </c>
      <c r="L521" t="s">
        <v>52</v>
      </c>
      <c r="M521" s="30">
        <v>103900</v>
      </c>
      <c r="N521" s="28" t="s">
        <v>26</v>
      </c>
      <c r="O521">
        <v>103900</v>
      </c>
      <c r="P521" s="28" t="s">
        <v>184</v>
      </c>
      <c r="Q521" s="4" t="s">
        <v>1138</v>
      </c>
      <c r="R521" t="s">
        <v>1139</v>
      </c>
      <c r="S521" t="s">
        <v>810</v>
      </c>
      <c r="T521" t="s">
        <v>717</v>
      </c>
      <c r="U521" t="s">
        <v>718</v>
      </c>
      <c r="V521" t="s">
        <v>820</v>
      </c>
      <c r="W521" s="2">
        <v>1</v>
      </c>
      <c r="X521" s="33">
        <v>103900</v>
      </c>
      <c r="Y521" t="s">
        <v>34</v>
      </c>
      <c r="Z521" t="s">
        <v>570</v>
      </c>
      <c r="AA521" t="s">
        <v>36</v>
      </c>
      <c r="AB521" t="s">
        <v>37</v>
      </c>
      <c r="AC521" s="2">
        <v>78</v>
      </c>
    </row>
    <row r="522" spans="1:29" customFormat="1" x14ac:dyDescent="0.35">
      <c r="A522" s="11">
        <v>522</v>
      </c>
      <c r="B522" s="20" t="s">
        <v>1295</v>
      </c>
      <c r="C522" s="3">
        <v>2.7805039571180001E+18</v>
      </c>
      <c r="D522" s="1">
        <v>43129</v>
      </c>
      <c r="E522" t="s">
        <v>52</v>
      </c>
      <c r="F522" s="8">
        <f t="shared" si="44"/>
        <v>0</v>
      </c>
      <c r="G522" s="8">
        <f t="shared" si="40"/>
        <v>0</v>
      </c>
      <c r="H522" s="8">
        <f t="shared" si="41"/>
        <v>0</v>
      </c>
      <c r="I522" s="8">
        <f t="shared" si="42"/>
        <v>1</v>
      </c>
      <c r="J522" s="9">
        <f t="shared" si="43"/>
        <v>1</v>
      </c>
      <c r="K522" t="s">
        <v>53</v>
      </c>
      <c r="L522" t="s">
        <v>52</v>
      </c>
      <c r="M522" s="30">
        <v>869040</v>
      </c>
      <c r="N522" s="28" t="s">
        <v>26</v>
      </c>
      <c r="O522">
        <v>869040</v>
      </c>
      <c r="P522" s="28" t="s">
        <v>184</v>
      </c>
      <c r="Q522" s="4" t="s">
        <v>1138</v>
      </c>
      <c r="R522" t="s">
        <v>1139</v>
      </c>
      <c r="S522" t="s">
        <v>810</v>
      </c>
      <c r="T522" t="s">
        <v>717</v>
      </c>
      <c r="U522" t="s">
        <v>718</v>
      </c>
      <c r="V522" t="s">
        <v>820</v>
      </c>
      <c r="W522" s="2">
        <v>1</v>
      </c>
      <c r="X522" s="33">
        <v>869040</v>
      </c>
      <c r="Y522" t="s">
        <v>34</v>
      </c>
      <c r="Z522" t="s">
        <v>570</v>
      </c>
      <c r="AA522" t="s">
        <v>36</v>
      </c>
      <c r="AB522" t="s">
        <v>37</v>
      </c>
      <c r="AC522" s="2">
        <v>78</v>
      </c>
    </row>
    <row r="523" spans="1:29" customFormat="1" x14ac:dyDescent="0.35">
      <c r="A523" s="11">
        <v>523</v>
      </c>
      <c r="B523" s="20" t="s">
        <v>1295</v>
      </c>
      <c r="C523" s="3">
        <v>2.7805039571180001E+18</v>
      </c>
      <c r="D523" s="1">
        <v>43395</v>
      </c>
      <c r="E523" t="s">
        <v>1141</v>
      </c>
      <c r="F523" s="8">
        <f t="shared" si="44"/>
        <v>0</v>
      </c>
      <c r="G523" s="8">
        <f t="shared" si="40"/>
        <v>0</v>
      </c>
      <c r="H523" s="8">
        <f t="shared" si="41"/>
        <v>0</v>
      </c>
      <c r="I523" s="8">
        <f t="shared" si="42"/>
        <v>0</v>
      </c>
      <c r="J523" s="9">
        <f t="shared" si="43"/>
        <v>0</v>
      </c>
      <c r="K523" t="s">
        <v>1142</v>
      </c>
      <c r="L523" t="s">
        <v>1143</v>
      </c>
      <c r="M523" s="30">
        <v>83500</v>
      </c>
      <c r="N523" s="28" t="s">
        <v>910</v>
      </c>
      <c r="O523">
        <v>250500</v>
      </c>
      <c r="P523" s="28" t="s">
        <v>612</v>
      </c>
      <c r="Q523" s="4" t="s">
        <v>1138</v>
      </c>
      <c r="R523" t="s">
        <v>1139</v>
      </c>
      <c r="S523" t="s">
        <v>810</v>
      </c>
      <c r="T523" t="s">
        <v>717</v>
      </c>
      <c r="U523" t="s">
        <v>718</v>
      </c>
      <c r="V523" t="s">
        <v>820</v>
      </c>
      <c r="W523" s="2">
        <v>1</v>
      </c>
      <c r="X523" s="33">
        <v>1256258</v>
      </c>
      <c r="Y523" t="s">
        <v>34</v>
      </c>
      <c r="Z523" t="s">
        <v>570</v>
      </c>
      <c r="AA523" t="s">
        <v>36</v>
      </c>
      <c r="AB523" t="s">
        <v>37</v>
      </c>
      <c r="AC523" s="2">
        <v>78</v>
      </c>
    </row>
    <row r="524" spans="1:29" customFormat="1" x14ac:dyDescent="0.35">
      <c r="A524" s="11">
        <v>524</v>
      </c>
      <c r="B524" s="20" t="s">
        <v>1295</v>
      </c>
      <c r="C524" s="3">
        <v>2.7805039571190001E+18</v>
      </c>
      <c r="D524" s="1">
        <v>43490</v>
      </c>
      <c r="E524" t="s">
        <v>1144</v>
      </c>
      <c r="F524" s="8">
        <f t="shared" si="44"/>
        <v>0</v>
      </c>
      <c r="G524" s="8">
        <f t="shared" si="40"/>
        <v>0</v>
      </c>
      <c r="H524" s="8">
        <f t="shared" si="41"/>
        <v>0</v>
      </c>
      <c r="I524" s="8">
        <f t="shared" si="42"/>
        <v>1</v>
      </c>
      <c r="J524" s="9">
        <f t="shared" si="43"/>
        <v>1</v>
      </c>
      <c r="K524" t="s">
        <v>53</v>
      </c>
      <c r="L524" t="s">
        <v>52</v>
      </c>
      <c r="M524" s="30">
        <v>78580</v>
      </c>
      <c r="N524" s="28" t="s">
        <v>130</v>
      </c>
      <c r="O524">
        <v>942960</v>
      </c>
      <c r="P524" s="28" t="s">
        <v>165</v>
      </c>
      <c r="Q524" s="4" t="s">
        <v>1138</v>
      </c>
      <c r="R524" t="s">
        <v>1139</v>
      </c>
      <c r="S524" t="s">
        <v>810</v>
      </c>
      <c r="T524" t="s">
        <v>717</v>
      </c>
      <c r="U524" t="s">
        <v>718</v>
      </c>
      <c r="V524" t="s">
        <v>820</v>
      </c>
      <c r="W524" s="2">
        <v>1</v>
      </c>
      <c r="X524" s="33">
        <v>942960</v>
      </c>
      <c r="Y524" t="s">
        <v>34</v>
      </c>
      <c r="Z524" t="s">
        <v>570</v>
      </c>
      <c r="AA524" t="s">
        <v>36</v>
      </c>
      <c r="AB524" t="s">
        <v>37</v>
      </c>
      <c r="AC524" s="2">
        <v>78</v>
      </c>
    </row>
    <row r="525" spans="1:29" customFormat="1" x14ac:dyDescent="0.35">
      <c r="A525" s="11">
        <v>525</v>
      </c>
      <c r="B525" s="20" t="s">
        <v>1295</v>
      </c>
      <c r="C525" s="3">
        <v>2.7805039571190001E+18</v>
      </c>
      <c r="D525" s="1">
        <v>43490</v>
      </c>
      <c r="E525" t="s">
        <v>1145</v>
      </c>
      <c r="F525" s="8">
        <f t="shared" si="44"/>
        <v>0</v>
      </c>
      <c r="G525" s="8">
        <f t="shared" si="40"/>
        <v>0</v>
      </c>
      <c r="H525" s="8">
        <f t="shared" si="41"/>
        <v>0</v>
      </c>
      <c r="I525" s="8">
        <f t="shared" si="42"/>
        <v>0</v>
      </c>
      <c r="J525" s="9">
        <f t="shared" si="43"/>
        <v>0</v>
      </c>
      <c r="K525" t="s">
        <v>53</v>
      </c>
      <c r="L525" t="s">
        <v>52</v>
      </c>
      <c r="M525" s="30">
        <v>85000</v>
      </c>
      <c r="N525" s="28" t="s">
        <v>39</v>
      </c>
      <c r="O525">
        <v>85000</v>
      </c>
      <c r="P525" s="28" t="s">
        <v>27</v>
      </c>
      <c r="Q525" s="4" t="s">
        <v>1138</v>
      </c>
      <c r="R525" t="s">
        <v>1139</v>
      </c>
      <c r="S525" t="s">
        <v>810</v>
      </c>
      <c r="T525" t="s">
        <v>717</v>
      </c>
      <c r="U525" t="s">
        <v>718</v>
      </c>
      <c r="V525" t="s">
        <v>820</v>
      </c>
      <c r="W525" s="2">
        <v>1</v>
      </c>
      <c r="X525" s="33">
        <v>585000</v>
      </c>
      <c r="Y525" t="s">
        <v>34</v>
      </c>
      <c r="Z525" t="s">
        <v>570</v>
      </c>
      <c r="AA525" t="s">
        <v>36</v>
      </c>
      <c r="AB525" t="s">
        <v>37</v>
      </c>
      <c r="AC525" s="2">
        <v>78</v>
      </c>
    </row>
    <row r="526" spans="1:29" customFormat="1" x14ac:dyDescent="0.35">
      <c r="A526" s="11">
        <v>526</v>
      </c>
      <c r="B526" s="20" t="s">
        <v>1295</v>
      </c>
      <c r="C526" s="3">
        <v>2.7806000721149998E+18</v>
      </c>
      <c r="D526" s="1">
        <v>42366</v>
      </c>
      <c r="E526" t="s">
        <v>822</v>
      </c>
      <c r="F526" s="8">
        <f t="shared" si="44"/>
        <v>0</v>
      </c>
      <c r="G526" s="8">
        <f t="shared" si="40"/>
        <v>0</v>
      </c>
      <c r="H526" s="8">
        <f t="shared" si="41"/>
        <v>0</v>
      </c>
      <c r="I526" s="8">
        <f t="shared" si="42"/>
        <v>1</v>
      </c>
      <c r="J526" s="9">
        <f t="shared" si="43"/>
        <v>1</v>
      </c>
      <c r="K526" t="s">
        <v>1146</v>
      </c>
      <c r="L526" t="s">
        <v>1147</v>
      </c>
      <c r="M526" s="30">
        <v>37305</v>
      </c>
      <c r="N526" s="28" t="s">
        <v>266</v>
      </c>
      <c r="O526">
        <v>447660</v>
      </c>
      <c r="P526" s="28" t="s">
        <v>258</v>
      </c>
      <c r="Q526" s="4" t="s">
        <v>1148</v>
      </c>
      <c r="R526" t="s">
        <v>1149</v>
      </c>
      <c r="S526" t="s">
        <v>1150</v>
      </c>
      <c r="T526" t="s">
        <v>717</v>
      </c>
      <c r="U526" t="s">
        <v>718</v>
      </c>
      <c r="V526" t="s">
        <v>820</v>
      </c>
      <c r="W526" s="2">
        <v>1</v>
      </c>
      <c r="X526" s="33">
        <v>447660</v>
      </c>
      <c r="Y526" t="s">
        <v>34</v>
      </c>
      <c r="Z526" t="s">
        <v>570</v>
      </c>
      <c r="AA526" t="s">
        <v>36</v>
      </c>
      <c r="AB526" t="s">
        <v>37</v>
      </c>
      <c r="AC526" s="2">
        <v>78</v>
      </c>
    </row>
    <row r="527" spans="1:29" customFormat="1" x14ac:dyDescent="0.35">
      <c r="A527" s="11">
        <v>527</v>
      </c>
      <c r="B527" s="20" t="s">
        <v>1295</v>
      </c>
      <c r="C527" s="3">
        <v>2.7806000721170002E+18</v>
      </c>
      <c r="D527" s="1">
        <v>42825</v>
      </c>
      <c r="E527" t="s">
        <v>822</v>
      </c>
      <c r="F527" s="8">
        <f t="shared" si="44"/>
        <v>0</v>
      </c>
      <c r="G527" s="8">
        <f t="shared" si="40"/>
        <v>0</v>
      </c>
      <c r="H527" s="8">
        <f t="shared" si="41"/>
        <v>0</v>
      </c>
      <c r="I527" s="8">
        <f t="shared" si="42"/>
        <v>1</v>
      </c>
      <c r="J527" s="9">
        <f t="shared" si="43"/>
        <v>1</v>
      </c>
      <c r="K527" t="s">
        <v>82</v>
      </c>
      <c r="L527" t="s">
        <v>76</v>
      </c>
      <c r="M527" s="30">
        <v>50400</v>
      </c>
      <c r="N527" s="28" t="s">
        <v>266</v>
      </c>
      <c r="O527">
        <v>504000</v>
      </c>
      <c r="P527" s="28" t="s">
        <v>225</v>
      </c>
      <c r="Q527" s="4" t="s">
        <v>1148</v>
      </c>
      <c r="R527" t="s">
        <v>1149</v>
      </c>
      <c r="S527" t="s">
        <v>1150</v>
      </c>
      <c r="T527" t="s">
        <v>717</v>
      </c>
      <c r="U527" t="s">
        <v>718</v>
      </c>
      <c r="V527" t="s">
        <v>820</v>
      </c>
      <c r="W527" s="2">
        <v>1</v>
      </c>
      <c r="X527" s="33">
        <v>504000</v>
      </c>
      <c r="Y527" t="s">
        <v>34</v>
      </c>
      <c r="Z527" t="s">
        <v>570</v>
      </c>
      <c r="AA527" t="s">
        <v>36</v>
      </c>
      <c r="AB527" t="s">
        <v>37</v>
      </c>
      <c r="AC527" s="2">
        <v>78</v>
      </c>
    </row>
    <row r="528" spans="1:29" customFormat="1" x14ac:dyDescent="0.35">
      <c r="A528" s="11">
        <v>528</v>
      </c>
      <c r="B528" s="20" t="s">
        <v>1295</v>
      </c>
      <c r="C528" s="3">
        <v>2.7806000721180001E+18</v>
      </c>
      <c r="D528" s="1">
        <v>43123</v>
      </c>
      <c r="E528" t="s">
        <v>822</v>
      </c>
      <c r="F528" s="8">
        <f t="shared" si="44"/>
        <v>0</v>
      </c>
      <c r="G528" s="8">
        <f t="shared" si="40"/>
        <v>0</v>
      </c>
      <c r="H528" s="8">
        <f t="shared" si="41"/>
        <v>0</v>
      </c>
      <c r="I528" s="8">
        <f t="shared" si="42"/>
        <v>1</v>
      </c>
      <c r="J528" s="9">
        <f t="shared" si="43"/>
        <v>1</v>
      </c>
      <c r="K528" t="s">
        <v>82</v>
      </c>
      <c r="L528" t="s">
        <v>76</v>
      </c>
      <c r="M528" s="30">
        <v>52520</v>
      </c>
      <c r="N528" s="28" t="s">
        <v>130</v>
      </c>
      <c r="O528">
        <v>630240</v>
      </c>
      <c r="P528" s="28" t="s">
        <v>258</v>
      </c>
      <c r="Q528" s="4" t="s">
        <v>1148</v>
      </c>
      <c r="R528" t="s">
        <v>1149</v>
      </c>
      <c r="S528" t="s">
        <v>1150</v>
      </c>
      <c r="T528" t="s">
        <v>717</v>
      </c>
      <c r="U528" t="s">
        <v>718</v>
      </c>
      <c r="V528" t="s">
        <v>820</v>
      </c>
      <c r="W528" s="2">
        <v>1</v>
      </c>
      <c r="X528" s="33">
        <v>630240</v>
      </c>
      <c r="Y528" t="s">
        <v>34</v>
      </c>
      <c r="Z528" t="s">
        <v>570</v>
      </c>
      <c r="AA528" t="s">
        <v>36</v>
      </c>
      <c r="AB528" t="s">
        <v>37</v>
      </c>
      <c r="AC528" s="2">
        <v>78</v>
      </c>
    </row>
    <row r="529" spans="1:29" customFormat="1" x14ac:dyDescent="0.35">
      <c r="A529" s="11">
        <v>529</v>
      </c>
      <c r="B529" s="20" t="s">
        <v>1295</v>
      </c>
      <c r="C529" s="3">
        <v>2.7807047264150001E+18</v>
      </c>
      <c r="D529" s="1">
        <v>42353</v>
      </c>
      <c r="E529" t="s">
        <v>1151</v>
      </c>
      <c r="F529" s="8">
        <f t="shared" si="44"/>
        <v>0</v>
      </c>
      <c r="G529" s="8">
        <f t="shared" si="40"/>
        <v>0</v>
      </c>
      <c r="H529" s="8">
        <f t="shared" si="41"/>
        <v>0</v>
      </c>
      <c r="I529" s="8">
        <f t="shared" si="42"/>
        <v>1</v>
      </c>
      <c r="J529" s="9">
        <f t="shared" si="43"/>
        <v>1</v>
      </c>
      <c r="K529" t="s">
        <v>456</v>
      </c>
      <c r="L529" t="s">
        <v>457</v>
      </c>
      <c r="M529" s="30">
        <v>72125</v>
      </c>
      <c r="N529" s="28" t="s">
        <v>266</v>
      </c>
      <c r="O529">
        <v>865500</v>
      </c>
      <c r="P529" s="28" t="s">
        <v>258</v>
      </c>
      <c r="Q529" s="4" t="s">
        <v>1152</v>
      </c>
      <c r="R529" t="s">
        <v>793</v>
      </c>
      <c r="S529" t="s">
        <v>794</v>
      </c>
      <c r="T529" t="s">
        <v>826</v>
      </c>
      <c r="U529" t="s">
        <v>718</v>
      </c>
      <c r="V529" t="s">
        <v>820</v>
      </c>
      <c r="W529" s="2">
        <v>1</v>
      </c>
      <c r="X529" s="33">
        <v>865500</v>
      </c>
      <c r="Y529" t="s">
        <v>34</v>
      </c>
      <c r="Z529" t="s">
        <v>570</v>
      </c>
      <c r="AA529" t="s">
        <v>36</v>
      </c>
      <c r="AB529" t="s">
        <v>37</v>
      </c>
      <c r="AC529" s="2">
        <v>78</v>
      </c>
    </row>
    <row r="530" spans="1:29" customFormat="1" x14ac:dyDescent="0.35">
      <c r="A530" s="11">
        <v>530</v>
      </c>
      <c r="B530" s="20" t="s">
        <v>1295</v>
      </c>
      <c r="C530" s="3">
        <v>2.780704726416E+18</v>
      </c>
      <c r="D530" s="1">
        <v>42730</v>
      </c>
      <c r="E530" t="s">
        <v>1153</v>
      </c>
      <c r="F530" s="8">
        <f t="shared" si="44"/>
        <v>0</v>
      </c>
      <c r="G530" s="8">
        <f t="shared" si="40"/>
        <v>0</v>
      </c>
      <c r="H530" s="8">
        <f t="shared" si="41"/>
        <v>0</v>
      </c>
      <c r="I530" s="8">
        <f t="shared" si="42"/>
        <v>1</v>
      </c>
      <c r="J530" s="9">
        <f t="shared" si="43"/>
        <v>1</v>
      </c>
      <c r="K530" t="s">
        <v>53</v>
      </c>
      <c r="L530" t="s">
        <v>52</v>
      </c>
      <c r="M530" s="30">
        <v>72125</v>
      </c>
      <c r="N530" s="28" t="s">
        <v>266</v>
      </c>
      <c r="O530">
        <v>865500</v>
      </c>
      <c r="P530" s="28" t="s">
        <v>258</v>
      </c>
      <c r="Q530" s="4" t="s">
        <v>1152</v>
      </c>
      <c r="R530" t="s">
        <v>793</v>
      </c>
      <c r="S530" t="s">
        <v>794</v>
      </c>
      <c r="T530" t="s">
        <v>826</v>
      </c>
      <c r="U530" t="s">
        <v>718</v>
      </c>
      <c r="V530" t="s">
        <v>820</v>
      </c>
      <c r="W530" s="2">
        <v>1</v>
      </c>
      <c r="X530" s="33">
        <v>865500</v>
      </c>
      <c r="Y530" t="s">
        <v>34</v>
      </c>
      <c r="Z530" t="s">
        <v>570</v>
      </c>
      <c r="AA530" t="s">
        <v>36</v>
      </c>
      <c r="AB530" t="s">
        <v>37</v>
      </c>
      <c r="AC530" s="2">
        <v>78</v>
      </c>
    </row>
    <row r="531" spans="1:29" customFormat="1" x14ac:dyDescent="0.35">
      <c r="A531" s="11">
        <v>531</v>
      </c>
      <c r="B531" s="20" t="s">
        <v>1295</v>
      </c>
      <c r="C531" s="3">
        <v>2.7807047264179999E+18</v>
      </c>
      <c r="D531" s="1">
        <v>43122</v>
      </c>
      <c r="E531" t="s">
        <v>1154</v>
      </c>
      <c r="F531" s="8">
        <f t="shared" si="44"/>
        <v>0</v>
      </c>
      <c r="G531" s="8">
        <f t="shared" si="40"/>
        <v>0</v>
      </c>
      <c r="H531" s="8">
        <f t="shared" si="41"/>
        <v>0</v>
      </c>
      <c r="I531" s="8">
        <f t="shared" si="42"/>
        <v>1</v>
      </c>
      <c r="J531" s="9">
        <f t="shared" si="43"/>
        <v>1</v>
      </c>
      <c r="K531" t="s">
        <v>53</v>
      </c>
      <c r="L531" t="s">
        <v>52</v>
      </c>
      <c r="M531" s="30">
        <v>72125</v>
      </c>
      <c r="N531" s="28" t="s">
        <v>130</v>
      </c>
      <c r="O531">
        <v>865500</v>
      </c>
      <c r="P531" s="28" t="s">
        <v>258</v>
      </c>
      <c r="Q531" s="4" t="s">
        <v>1152</v>
      </c>
      <c r="R531" t="s">
        <v>793</v>
      </c>
      <c r="S531" t="s">
        <v>794</v>
      </c>
      <c r="T531" t="s">
        <v>826</v>
      </c>
      <c r="U531" t="s">
        <v>718</v>
      </c>
      <c r="V531" t="s">
        <v>820</v>
      </c>
      <c r="W531" s="2">
        <v>1</v>
      </c>
      <c r="X531" s="33">
        <v>865500</v>
      </c>
      <c r="Y531" t="s">
        <v>34</v>
      </c>
      <c r="Z531" t="s">
        <v>570</v>
      </c>
      <c r="AA531" t="s">
        <v>36</v>
      </c>
      <c r="AB531" t="s">
        <v>37</v>
      </c>
      <c r="AC531" s="2">
        <v>78</v>
      </c>
    </row>
    <row r="532" spans="1:29" customFormat="1" x14ac:dyDescent="0.35">
      <c r="A532" s="11">
        <v>532</v>
      </c>
      <c r="B532" s="20" t="s">
        <v>1295</v>
      </c>
      <c r="C532" s="3">
        <v>2.7807047264179999E+18</v>
      </c>
      <c r="D532" s="1">
        <v>43451</v>
      </c>
      <c r="E532" t="s">
        <v>1155</v>
      </c>
      <c r="F532" s="8">
        <f t="shared" si="44"/>
        <v>0</v>
      </c>
      <c r="G532" s="8">
        <f t="shared" si="40"/>
        <v>0</v>
      </c>
      <c r="H532" s="8">
        <f t="shared" si="41"/>
        <v>0</v>
      </c>
      <c r="I532" s="8">
        <f t="shared" si="42"/>
        <v>1</v>
      </c>
      <c r="J532" s="9">
        <f t="shared" si="43"/>
        <v>1</v>
      </c>
      <c r="K532" t="s">
        <v>82</v>
      </c>
      <c r="L532" t="s">
        <v>76</v>
      </c>
      <c r="M532" s="30">
        <v>80780</v>
      </c>
      <c r="N532" s="28" t="s">
        <v>130</v>
      </c>
      <c r="O532">
        <v>969360</v>
      </c>
      <c r="P532" s="28" t="s">
        <v>165</v>
      </c>
      <c r="Q532" s="4" t="s">
        <v>1152</v>
      </c>
      <c r="R532" t="s">
        <v>793</v>
      </c>
      <c r="S532" t="s">
        <v>794</v>
      </c>
      <c r="T532" t="s">
        <v>826</v>
      </c>
      <c r="U532" t="s">
        <v>718</v>
      </c>
      <c r="V532" t="s">
        <v>820</v>
      </c>
      <c r="W532" s="2">
        <v>1</v>
      </c>
      <c r="X532" s="33">
        <v>969360</v>
      </c>
      <c r="Y532" t="s">
        <v>34</v>
      </c>
      <c r="Z532" t="s">
        <v>570</v>
      </c>
      <c r="AA532" t="s">
        <v>36</v>
      </c>
      <c r="AB532" t="s">
        <v>37</v>
      </c>
      <c r="AC532" s="2">
        <v>78</v>
      </c>
    </row>
    <row r="533" spans="1:29" customFormat="1" x14ac:dyDescent="0.35">
      <c r="A533" s="11">
        <v>533</v>
      </c>
      <c r="B533" s="20" t="s">
        <v>1295</v>
      </c>
      <c r="C533" s="3">
        <v>2.7807047264189998E+18</v>
      </c>
      <c r="D533" s="1">
        <v>43654</v>
      </c>
      <c r="E533" t="s">
        <v>1156</v>
      </c>
      <c r="F533" s="8">
        <f t="shared" si="44"/>
        <v>0</v>
      </c>
      <c r="G533" s="8">
        <f t="shared" si="40"/>
        <v>0</v>
      </c>
      <c r="H533" s="8">
        <f t="shared" si="41"/>
        <v>0</v>
      </c>
      <c r="I533" s="8">
        <f t="shared" si="42"/>
        <v>0</v>
      </c>
      <c r="J533" s="9">
        <f t="shared" si="43"/>
        <v>0</v>
      </c>
      <c r="K533" t="s">
        <v>53</v>
      </c>
      <c r="L533" t="s">
        <v>52</v>
      </c>
      <c r="M533" s="30">
        <v>20000</v>
      </c>
      <c r="N533" s="28" t="s">
        <v>26</v>
      </c>
      <c r="O533">
        <v>20000</v>
      </c>
      <c r="P533" s="28" t="s">
        <v>27</v>
      </c>
      <c r="Q533" s="4" t="s">
        <v>1152</v>
      </c>
      <c r="R533" t="s">
        <v>793</v>
      </c>
      <c r="S533" t="s">
        <v>794</v>
      </c>
      <c r="T533" t="s">
        <v>826</v>
      </c>
      <c r="U533" t="s">
        <v>718</v>
      </c>
      <c r="V533" t="s">
        <v>820</v>
      </c>
      <c r="W533" s="2">
        <v>1</v>
      </c>
      <c r="X533" s="33">
        <v>335000</v>
      </c>
      <c r="Y533" t="s">
        <v>34</v>
      </c>
      <c r="Z533" t="s">
        <v>570</v>
      </c>
      <c r="AA533" t="s">
        <v>36</v>
      </c>
      <c r="AB533" t="s">
        <v>37</v>
      </c>
      <c r="AC533" s="2">
        <v>78</v>
      </c>
    </row>
    <row r="534" spans="1:29" customFormat="1" x14ac:dyDescent="0.35">
      <c r="A534" s="11">
        <v>534</v>
      </c>
      <c r="B534" s="20" t="s">
        <v>1295</v>
      </c>
      <c r="C534" s="3">
        <v>2.7807047320150001E+18</v>
      </c>
      <c r="D534" s="1">
        <v>42352</v>
      </c>
      <c r="E534" t="s">
        <v>457</v>
      </c>
      <c r="F534" s="8">
        <f t="shared" si="44"/>
        <v>0</v>
      </c>
      <c r="G534" s="8">
        <f t="shared" si="40"/>
        <v>0</v>
      </c>
      <c r="H534" s="8">
        <f t="shared" si="41"/>
        <v>0</v>
      </c>
      <c r="I534" s="8">
        <f t="shared" si="42"/>
        <v>1</v>
      </c>
      <c r="J534" s="9">
        <f t="shared" si="43"/>
        <v>1</v>
      </c>
      <c r="K534" t="s">
        <v>456</v>
      </c>
      <c r="L534" t="s">
        <v>457</v>
      </c>
      <c r="M534" s="30">
        <v>60000</v>
      </c>
      <c r="N534" s="28" t="s">
        <v>266</v>
      </c>
      <c r="O534">
        <v>720000</v>
      </c>
      <c r="P534" s="28" t="s">
        <v>258</v>
      </c>
      <c r="Q534" s="4" t="s">
        <v>802</v>
      </c>
      <c r="R534" t="s">
        <v>803</v>
      </c>
      <c r="S534" t="s">
        <v>794</v>
      </c>
      <c r="T534" t="s">
        <v>717</v>
      </c>
      <c r="U534" t="s">
        <v>718</v>
      </c>
      <c r="V534" t="s">
        <v>820</v>
      </c>
      <c r="W534" s="2">
        <v>1</v>
      </c>
      <c r="X534" s="33">
        <v>720000</v>
      </c>
      <c r="Y534" t="s">
        <v>34</v>
      </c>
      <c r="Z534" t="s">
        <v>570</v>
      </c>
      <c r="AA534" t="s">
        <v>36</v>
      </c>
      <c r="AB534" t="s">
        <v>37</v>
      </c>
      <c r="AC534" s="2">
        <v>78</v>
      </c>
    </row>
    <row r="535" spans="1:29" customFormat="1" x14ac:dyDescent="0.35">
      <c r="A535" s="11">
        <v>535</v>
      </c>
      <c r="B535" s="20" t="s">
        <v>1295</v>
      </c>
      <c r="C535" s="3">
        <v>2.780704732016E+18</v>
      </c>
      <c r="D535" s="1">
        <v>42654</v>
      </c>
      <c r="E535" t="s">
        <v>194</v>
      </c>
      <c r="F535" s="8">
        <f t="shared" si="44"/>
        <v>0</v>
      </c>
      <c r="G535" s="8">
        <f t="shared" si="40"/>
        <v>1</v>
      </c>
      <c r="H535" s="8">
        <f t="shared" si="41"/>
        <v>0</v>
      </c>
      <c r="I535" s="8">
        <f t="shared" si="42"/>
        <v>0</v>
      </c>
      <c r="J535" s="9">
        <f t="shared" si="43"/>
        <v>1</v>
      </c>
      <c r="K535" t="s">
        <v>193</v>
      </c>
      <c r="L535" t="s">
        <v>194</v>
      </c>
      <c r="M535" s="30">
        <v>260000</v>
      </c>
      <c r="N535" s="28" t="s">
        <v>264</v>
      </c>
      <c r="O535">
        <v>260000</v>
      </c>
      <c r="P535" s="28" t="s">
        <v>184</v>
      </c>
      <c r="Q535" s="4" t="s">
        <v>802</v>
      </c>
      <c r="R535" t="s">
        <v>803</v>
      </c>
      <c r="S535" t="s">
        <v>794</v>
      </c>
      <c r="T535" t="s">
        <v>717</v>
      </c>
      <c r="U535" t="s">
        <v>718</v>
      </c>
      <c r="V535" t="s">
        <v>820</v>
      </c>
      <c r="W535" s="2">
        <v>1</v>
      </c>
      <c r="X535" s="33">
        <v>260000</v>
      </c>
      <c r="Y535" t="s">
        <v>34</v>
      </c>
      <c r="Z535" t="s">
        <v>570</v>
      </c>
      <c r="AA535" t="s">
        <v>36</v>
      </c>
      <c r="AB535" t="s">
        <v>37</v>
      </c>
      <c r="AC535" s="2">
        <v>78</v>
      </c>
    </row>
    <row r="536" spans="1:29" customFormat="1" x14ac:dyDescent="0.35">
      <c r="A536" s="11">
        <v>536</v>
      </c>
      <c r="B536" s="20" t="s">
        <v>1295</v>
      </c>
      <c r="C536" s="3">
        <v>2.780704732016E+18</v>
      </c>
      <c r="D536" s="1">
        <v>42723</v>
      </c>
      <c r="E536" t="s">
        <v>52</v>
      </c>
      <c r="F536" s="8">
        <f t="shared" si="44"/>
        <v>0</v>
      </c>
      <c r="G536" s="8">
        <f t="shared" si="40"/>
        <v>0</v>
      </c>
      <c r="H536" s="8">
        <f t="shared" si="41"/>
        <v>0</v>
      </c>
      <c r="I536" s="8">
        <f t="shared" si="42"/>
        <v>1</v>
      </c>
      <c r="J536" s="9">
        <f t="shared" si="43"/>
        <v>1</v>
      </c>
      <c r="K536" t="s">
        <v>53</v>
      </c>
      <c r="L536" t="s">
        <v>52</v>
      </c>
      <c r="M536" s="30">
        <v>81000</v>
      </c>
      <c r="N536" s="28" t="s">
        <v>266</v>
      </c>
      <c r="O536">
        <v>972000</v>
      </c>
      <c r="P536" s="28" t="s">
        <v>258</v>
      </c>
      <c r="Q536" s="4" t="s">
        <v>802</v>
      </c>
      <c r="R536" t="s">
        <v>803</v>
      </c>
      <c r="S536" t="s">
        <v>794</v>
      </c>
      <c r="T536" t="s">
        <v>717</v>
      </c>
      <c r="U536" t="s">
        <v>718</v>
      </c>
      <c r="V536" t="s">
        <v>820</v>
      </c>
      <c r="W536" s="2">
        <v>1</v>
      </c>
      <c r="X536" s="33">
        <v>972000</v>
      </c>
      <c r="Y536" t="s">
        <v>34</v>
      </c>
      <c r="Z536" t="s">
        <v>570</v>
      </c>
      <c r="AA536" t="s">
        <v>36</v>
      </c>
      <c r="AB536" t="s">
        <v>37</v>
      </c>
      <c r="AC536" s="2">
        <v>78</v>
      </c>
    </row>
    <row r="537" spans="1:29" customFormat="1" x14ac:dyDescent="0.35">
      <c r="A537" s="11">
        <v>537</v>
      </c>
      <c r="B537" s="20" t="s">
        <v>1295</v>
      </c>
      <c r="C537" s="3">
        <v>2.7807047320179999E+18</v>
      </c>
      <c r="D537" s="1">
        <v>43122</v>
      </c>
      <c r="E537" t="s">
        <v>1157</v>
      </c>
      <c r="F537" s="8">
        <f t="shared" si="44"/>
        <v>0</v>
      </c>
      <c r="G537" s="8">
        <f t="shared" si="40"/>
        <v>0</v>
      </c>
      <c r="H537" s="8">
        <f t="shared" si="41"/>
        <v>0</v>
      </c>
      <c r="I537" s="8">
        <f t="shared" si="42"/>
        <v>1</v>
      </c>
      <c r="J537" s="9">
        <f t="shared" si="43"/>
        <v>1</v>
      </c>
      <c r="K537" t="s">
        <v>53</v>
      </c>
      <c r="L537" t="s">
        <v>52</v>
      </c>
      <c r="M537" s="30">
        <v>88365</v>
      </c>
      <c r="N537" s="28" t="s">
        <v>130</v>
      </c>
      <c r="O537">
        <v>972015</v>
      </c>
      <c r="P537" s="28" t="s">
        <v>991</v>
      </c>
      <c r="Q537" s="4" t="s">
        <v>802</v>
      </c>
      <c r="R537" t="s">
        <v>803</v>
      </c>
      <c r="S537" t="s">
        <v>794</v>
      </c>
      <c r="T537" t="s">
        <v>717</v>
      </c>
      <c r="U537" t="s">
        <v>718</v>
      </c>
      <c r="V537" t="s">
        <v>820</v>
      </c>
      <c r="W537" s="2">
        <v>1</v>
      </c>
      <c r="X537" s="33">
        <v>972015</v>
      </c>
      <c r="Y537" t="s">
        <v>34</v>
      </c>
      <c r="Z537" t="s">
        <v>570</v>
      </c>
      <c r="AA537" t="s">
        <v>36</v>
      </c>
      <c r="AB537" t="s">
        <v>37</v>
      </c>
      <c r="AC537" s="2">
        <v>78</v>
      </c>
    </row>
    <row r="538" spans="1:29" customFormat="1" x14ac:dyDescent="0.35">
      <c r="A538" s="11">
        <v>538</v>
      </c>
      <c r="B538" s="20" t="s">
        <v>1295</v>
      </c>
      <c r="C538" s="3">
        <v>2.7807047320179999E+18</v>
      </c>
      <c r="D538" s="1">
        <v>43402</v>
      </c>
      <c r="E538" t="s">
        <v>1158</v>
      </c>
      <c r="F538" s="8">
        <f t="shared" si="44"/>
        <v>0</v>
      </c>
      <c r="G538" s="8">
        <f t="shared" si="40"/>
        <v>0</v>
      </c>
      <c r="H538" s="8">
        <f t="shared" si="41"/>
        <v>1</v>
      </c>
      <c r="I538" s="8">
        <f t="shared" si="42"/>
        <v>0</v>
      </c>
      <c r="J538" s="9">
        <f t="shared" si="43"/>
        <v>1</v>
      </c>
      <c r="K538" t="s">
        <v>64</v>
      </c>
      <c r="L538" t="s">
        <v>65</v>
      </c>
      <c r="M538" s="30">
        <v>77013</v>
      </c>
      <c r="N538" s="28" t="s">
        <v>39</v>
      </c>
      <c r="O538">
        <v>77013</v>
      </c>
      <c r="P538" s="28" t="s">
        <v>27</v>
      </c>
      <c r="Q538" s="4" t="s">
        <v>802</v>
      </c>
      <c r="R538" t="s">
        <v>803</v>
      </c>
      <c r="S538" t="s">
        <v>794</v>
      </c>
      <c r="T538" t="s">
        <v>826</v>
      </c>
      <c r="U538" t="s">
        <v>718</v>
      </c>
      <c r="V538" t="s">
        <v>820</v>
      </c>
      <c r="W538" s="2">
        <v>1</v>
      </c>
      <c r="X538" s="33">
        <v>340688</v>
      </c>
      <c r="Y538" t="s">
        <v>34</v>
      </c>
      <c r="Z538" t="s">
        <v>570</v>
      </c>
      <c r="AA538" t="s">
        <v>36</v>
      </c>
      <c r="AB538" t="s">
        <v>37</v>
      </c>
      <c r="AC538" s="2">
        <v>78</v>
      </c>
    </row>
    <row r="539" spans="1:29" customFormat="1" x14ac:dyDescent="0.35">
      <c r="A539" s="11">
        <v>539</v>
      </c>
      <c r="B539" s="20" t="s">
        <v>1295</v>
      </c>
      <c r="C539" s="3">
        <v>2.7807047320179999E+18</v>
      </c>
      <c r="D539" s="1">
        <v>43402</v>
      </c>
      <c r="E539" t="s">
        <v>1159</v>
      </c>
      <c r="F539" s="8">
        <f t="shared" si="44"/>
        <v>0</v>
      </c>
      <c r="G539" s="8">
        <f t="shared" si="40"/>
        <v>0</v>
      </c>
      <c r="H539" s="8">
        <f t="shared" si="41"/>
        <v>0</v>
      </c>
      <c r="I539" s="8">
        <f t="shared" si="42"/>
        <v>1</v>
      </c>
      <c r="J539" s="9">
        <f t="shared" si="43"/>
        <v>1</v>
      </c>
      <c r="K539" t="s">
        <v>64</v>
      </c>
      <c r="L539" t="s">
        <v>65</v>
      </c>
      <c r="M539" s="30">
        <v>349245</v>
      </c>
      <c r="N539" s="28" t="s">
        <v>39</v>
      </c>
      <c r="O539">
        <v>349245</v>
      </c>
      <c r="P539" s="28" t="s">
        <v>27</v>
      </c>
      <c r="Q539" s="4" t="s">
        <v>802</v>
      </c>
      <c r="R539" t="s">
        <v>803</v>
      </c>
      <c r="S539" t="s">
        <v>794</v>
      </c>
      <c r="T539" t="s">
        <v>826</v>
      </c>
      <c r="U539" t="s">
        <v>718</v>
      </c>
      <c r="V539" t="s">
        <v>820</v>
      </c>
      <c r="W539" s="2">
        <v>1</v>
      </c>
      <c r="X539" s="33">
        <v>349245</v>
      </c>
      <c r="Y539" t="s">
        <v>34</v>
      </c>
      <c r="Z539" t="s">
        <v>570</v>
      </c>
      <c r="AA539" t="s">
        <v>36</v>
      </c>
      <c r="AB539" t="s">
        <v>37</v>
      </c>
      <c r="AC539" s="2">
        <v>78</v>
      </c>
    </row>
    <row r="540" spans="1:29" customFormat="1" x14ac:dyDescent="0.35">
      <c r="A540" s="11">
        <v>540</v>
      </c>
      <c r="B540" s="20" t="s">
        <v>1295</v>
      </c>
      <c r="C540" s="3">
        <v>2.7807047320179999E+18</v>
      </c>
      <c r="D540" s="1">
        <v>43458</v>
      </c>
      <c r="E540" t="s">
        <v>1160</v>
      </c>
      <c r="F540" s="8">
        <f t="shared" si="44"/>
        <v>0</v>
      </c>
      <c r="G540" s="8">
        <f t="shared" si="40"/>
        <v>0</v>
      </c>
      <c r="H540" s="8">
        <f t="shared" si="41"/>
        <v>0</v>
      </c>
      <c r="I540" s="8">
        <f t="shared" si="42"/>
        <v>1</v>
      </c>
      <c r="J540" s="9">
        <f t="shared" si="43"/>
        <v>1</v>
      </c>
      <c r="K540" t="s">
        <v>53</v>
      </c>
      <c r="L540" t="s">
        <v>52</v>
      </c>
      <c r="M540" s="30">
        <v>90720</v>
      </c>
      <c r="N540" s="28" t="s">
        <v>130</v>
      </c>
      <c r="O540">
        <v>1088640</v>
      </c>
      <c r="P540" s="28" t="s">
        <v>165</v>
      </c>
      <c r="Q540" s="4" t="s">
        <v>802</v>
      </c>
      <c r="R540" t="s">
        <v>803</v>
      </c>
      <c r="S540" t="s">
        <v>794</v>
      </c>
      <c r="T540" t="s">
        <v>717</v>
      </c>
      <c r="U540" t="s">
        <v>718</v>
      </c>
      <c r="V540" t="s">
        <v>820</v>
      </c>
      <c r="W540" s="2">
        <v>1</v>
      </c>
      <c r="X540" s="33">
        <v>1088640</v>
      </c>
      <c r="Y540" t="s">
        <v>34</v>
      </c>
      <c r="Z540" t="s">
        <v>570</v>
      </c>
      <c r="AA540" t="s">
        <v>36</v>
      </c>
      <c r="AB540" t="s">
        <v>37</v>
      </c>
      <c r="AC540" s="2">
        <v>78</v>
      </c>
    </row>
    <row r="541" spans="1:29" customFormat="1" x14ac:dyDescent="0.35">
      <c r="A541" s="11">
        <v>541</v>
      </c>
      <c r="B541" s="20" t="s">
        <v>1295</v>
      </c>
      <c r="C541" s="3">
        <v>2.7810201036150001E+18</v>
      </c>
      <c r="D541" s="1">
        <v>42019</v>
      </c>
      <c r="E541" t="s">
        <v>460</v>
      </c>
      <c r="F541" s="8">
        <f t="shared" si="44"/>
        <v>0</v>
      </c>
      <c r="G541" s="8">
        <f t="shared" si="40"/>
        <v>0</v>
      </c>
      <c r="H541" s="8">
        <f t="shared" si="41"/>
        <v>1</v>
      </c>
      <c r="I541" s="8">
        <f t="shared" si="42"/>
        <v>0</v>
      </c>
      <c r="J541" s="9">
        <f t="shared" si="43"/>
        <v>1</v>
      </c>
      <c r="K541" t="s">
        <v>459</v>
      </c>
      <c r="L541" t="s">
        <v>460</v>
      </c>
      <c r="M541" s="30">
        <v>371154.96</v>
      </c>
      <c r="N541" s="28" t="s">
        <v>264</v>
      </c>
      <c r="O541">
        <v>371154.96</v>
      </c>
      <c r="P541" s="28" t="s">
        <v>184</v>
      </c>
      <c r="Q541" s="4" t="s">
        <v>1161</v>
      </c>
      <c r="R541" t="s">
        <v>1162</v>
      </c>
      <c r="S541" t="s">
        <v>1163</v>
      </c>
      <c r="T541" t="s">
        <v>772</v>
      </c>
      <c r="U541" t="s">
        <v>718</v>
      </c>
      <c r="V541" t="s">
        <v>719</v>
      </c>
      <c r="W541" s="2">
        <v>1</v>
      </c>
      <c r="X541" s="33">
        <v>371154.96</v>
      </c>
      <c r="Y541" t="s">
        <v>34</v>
      </c>
      <c r="Z541" t="s">
        <v>570</v>
      </c>
      <c r="AA541" t="s">
        <v>36</v>
      </c>
      <c r="AB541" t="s">
        <v>37</v>
      </c>
      <c r="AC541" s="2">
        <v>78</v>
      </c>
    </row>
    <row r="542" spans="1:29" customFormat="1" x14ac:dyDescent="0.35">
      <c r="A542" s="11">
        <v>542</v>
      </c>
      <c r="B542" s="20" t="s">
        <v>1295</v>
      </c>
      <c r="C542" s="3">
        <v>2.7810201036150001E+18</v>
      </c>
      <c r="D542" s="1">
        <v>42359</v>
      </c>
      <c r="E542" t="s">
        <v>723</v>
      </c>
      <c r="F542" s="8">
        <f t="shared" si="44"/>
        <v>0</v>
      </c>
      <c r="G542" s="8">
        <f t="shared" si="40"/>
        <v>0</v>
      </c>
      <c r="H542" s="8">
        <f t="shared" si="41"/>
        <v>0</v>
      </c>
      <c r="I542" s="8">
        <f t="shared" si="42"/>
        <v>1</v>
      </c>
      <c r="J542" s="9">
        <f t="shared" si="43"/>
        <v>1</v>
      </c>
      <c r="K542" t="s">
        <v>459</v>
      </c>
      <c r="L542" t="s">
        <v>460</v>
      </c>
      <c r="M542" s="30">
        <v>461400</v>
      </c>
      <c r="N542" s="28" t="s">
        <v>1164</v>
      </c>
      <c r="O542">
        <v>461400</v>
      </c>
      <c r="P542" s="28" t="s">
        <v>184</v>
      </c>
      <c r="Q542" s="4" t="s">
        <v>1161</v>
      </c>
      <c r="R542" t="s">
        <v>1162</v>
      </c>
      <c r="S542" t="s">
        <v>1163</v>
      </c>
      <c r="T542" t="s">
        <v>717</v>
      </c>
      <c r="U542" t="s">
        <v>718</v>
      </c>
      <c r="V542" t="s">
        <v>820</v>
      </c>
      <c r="W542" s="2">
        <v>1</v>
      </c>
      <c r="X542" s="33">
        <v>461400</v>
      </c>
      <c r="Y542" t="s">
        <v>34</v>
      </c>
      <c r="Z542" t="s">
        <v>570</v>
      </c>
      <c r="AA542" t="s">
        <v>36</v>
      </c>
      <c r="AB542" t="s">
        <v>37</v>
      </c>
      <c r="AC542" s="2">
        <v>78</v>
      </c>
    </row>
    <row r="543" spans="1:29" customFormat="1" x14ac:dyDescent="0.35">
      <c r="A543" s="11">
        <v>543</v>
      </c>
      <c r="B543" s="20" t="s">
        <v>1295</v>
      </c>
      <c r="C543" s="3">
        <v>2.781020103616E+18</v>
      </c>
      <c r="D543" s="1">
        <v>42606</v>
      </c>
      <c r="E543" t="s">
        <v>1165</v>
      </c>
      <c r="F543" s="8">
        <f t="shared" si="44"/>
        <v>0</v>
      </c>
      <c r="G543" s="8">
        <f t="shared" si="40"/>
        <v>0</v>
      </c>
      <c r="H543" s="8">
        <f t="shared" si="41"/>
        <v>1</v>
      </c>
      <c r="I543" s="8">
        <f t="shared" si="42"/>
        <v>0</v>
      </c>
      <c r="J543" s="9">
        <f t="shared" si="43"/>
        <v>1</v>
      </c>
      <c r="K543" t="s">
        <v>1166</v>
      </c>
      <c r="L543" t="s">
        <v>1167</v>
      </c>
      <c r="M543" s="30">
        <v>25000</v>
      </c>
      <c r="N543" s="28" t="s">
        <v>280</v>
      </c>
      <c r="O543">
        <v>25000</v>
      </c>
      <c r="P543" s="28" t="s">
        <v>184</v>
      </c>
      <c r="Q543" s="4" t="s">
        <v>1161</v>
      </c>
      <c r="R543" t="s">
        <v>1162</v>
      </c>
      <c r="S543" t="s">
        <v>1163</v>
      </c>
      <c r="T543" t="s">
        <v>717</v>
      </c>
      <c r="U543" t="s">
        <v>718</v>
      </c>
      <c r="V543" t="s">
        <v>820</v>
      </c>
      <c r="W543" s="2">
        <v>1</v>
      </c>
      <c r="X543" s="33">
        <v>110000</v>
      </c>
      <c r="Y543" t="s">
        <v>34</v>
      </c>
      <c r="Z543" t="s">
        <v>570</v>
      </c>
      <c r="AA543" t="s">
        <v>36</v>
      </c>
      <c r="AB543" t="s">
        <v>37</v>
      </c>
      <c r="AC543" s="2">
        <v>78</v>
      </c>
    </row>
    <row r="544" spans="1:29" customFormat="1" x14ac:dyDescent="0.35">
      <c r="A544" s="11">
        <v>544</v>
      </c>
      <c r="B544" s="20" t="s">
        <v>1295</v>
      </c>
      <c r="C544" s="3">
        <v>2.781020103616E+18</v>
      </c>
      <c r="D544" s="1">
        <v>42732</v>
      </c>
      <c r="E544" t="s">
        <v>723</v>
      </c>
      <c r="F544" s="8">
        <f t="shared" si="44"/>
        <v>0</v>
      </c>
      <c r="G544" s="8">
        <f t="shared" si="40"/>
        <v>0</v>
      </c>
      <c r="H544" s="8">
        <f t="shared" si="41"/>
        <v>0</v>
      </c>
      <c r="I544" s="8">
        <f t="shared" si="42"/>
        <v>1</v>
      </c>
      <c r="J544" s="9">
        <f t="shared" si="43"/>
        <v>1</v>
      </c>
      <c r="K544" t="s">
        <v>319</v>
      </c>
      <c r="L544" t="s">
        <v>320</v>
      </c>
      <c r="M544" s="30">
        <v>42295</v>
      </c>
      <c r="N544" s="28" t="s">
        <v>130</v>
      </c>
      <c r="O544">
        <v>507540</v>
      </c>
      <c r="P544" s="28" t="s">
        <v>258</v>
      </c>
      <c r="Q544" s="4" t="s">
        <v>1161</v>
      </c>
      <c r="R544" t="s">
        <v>1162</v>
      </c>
      <c r="S544" t="s">
        <v>1163</v>
      </c>
      <c r="T544" t="s">
        <v>717</v>
      </c>
      <c r="U544" t="s">
        <v>718</v>
      </c>
      <c r="V544" t="s">
        <v>820</v>
      </c>
      <c r="W544" s="2">
        <v>1</v>
      </c>
      <c r="X544" s="33">
        <v>507540</v>
      </c>
      <c r="Y544" t="s">
        <v>34</v>
      </c>
      <c r="Z544" t="s">
        <v>570</v>
      </c>
      <c r="AA544" t="s">
        <v>36</v>
      </c>
      <c r="AB544" t="s">
        <v>37</v>
      </c>
      <c r="AC544" s="2">
        <v>78</v>
      </c>
    </row>
    <row r="545" spans="1:29" customFormat="1" x14ac:dyDescent="0.35">
      <c r="A545" s="11">
        <v>545</v>
      </c>
      <c r="B545" s="20" t="s">
        <v>1295</v>
      </c>
      <c r="C545" s="3">
        <v>2.7810201036169999E+18</v>
      </c>
      <c r="D545" s="1">
        <v>43095</v>
      </c>
      <c r="E545" t="s">
        <v>723</v>
      </c>
      <c r="F545" s="8">
        <f t="shared" si="44"/>
        <v>0</v>
      </c>
      <c r="G545" s="8">
        <f t="shared" si="40"/>
        <v>0</v>
      </c>
      <c r="H545" s="8">
        <f t="shared" si="41"/>
        <v>0</v>
      </c>
      <c r="I545" s="8">
        <f t="shared" si="42"/>
        <v>1</v>
      </c>
      <c r="J545" s="9">
        <f t="shared" si="43"/>
        <v>1</v>
      </c>
      <c r="K545" t="s">
        <v>53</v>
      </c>
      <c r="L545" t="s">
        <v>52</v>
      </c>
      <c r="M545" s="30">
        <v>39334</v>
      </c>
      <c r="N545" s="28" t="s">
        <v>130</v>
      </c>
      <c r="O545">
        <v>472008</v>
      </c>
      <c r="P545" s="28" t="s">
        <v>165</v>
      </c>
      <c r="Q545" s="4" t="s">
        <v>1161</v>
      </c>
      <c r="R545" t="s">
        <v>1162</v>
      </c>
      <c r="S545" t="s">
        <v>1163</v>
      </c>
      <c r="T545" t="s">
        <v>1092</v>
      </c>
      <c r="U545" t="s">
        <v>718</v>
      </c>
      <c r="V545" t="s">
        <v>820</v>
      </c>
      <c r="W545" s="2">
        <v>1</v>
      </c>
      <c r="X545" s="33">
        <v>472008</v>
      </c>
      <c r="Y545" t="s">
        <v>34</v>
      </c>
      <c r="Z545" t="s">
        <v>570</v>
      </c>
      <c r="AA545" t="s">
        <v>36</v>
      </c>
      <c r="AB545" t="s">
        <v>37</v>
      </c>
      <c r="AC545" s="2">
        <v>78</v>
      </c>
    </row>
    <row r="546" spans="1:29" customFormat="1" x14ac:dyDescent="0.35">
      <c r="A546" s="11">
        <v>546</v>
      </c>
      <c r="B546" s="20" t="s">
        <v>1295</v>
      </c>
      <c r="C546" s="3">
        <v>2.7810219139190001E+18</v>
      </c>
      <c r="D546" s="1">
        <v>43550</v>
      </c>
      <c r="E546" t="s">
        <v>1168</v>
      </c>
      <c r="F546" s="8">
        <f t="shared" si="44"/>
        <v>0</v>
      </c>
      <c r="G546" s="8">
        <f t="shared" si="40"/>
        <v>0</v>
      </c>
      <c r="H546" s="8">
        <f t="shared" si="41"/>
        <v>1</v>
      </c>
      <c r="I546" s="8">
        <f t="shared" si="42"/>
        <v>1</v>
      </c>
      <c r="J546" s="9">
        <f t="shared" si="43"/>
        <v>2</v>
      </c>
      <c r="K546" t="s">
        <v>193</v>
      </c>
      <c r="L546" t="s">
        <v>194</v>
      </c>
      <c r="M546" s="30">
        <v>1276000</v>
      </c>
      <c r="N546" s="28" t="s">
        <v>26</v>
      </c>
      <c r="O546">
        <v>1276000</v>
      </c>
      <c r="P546" s="28" t="s">
        <v>27</v>
      </c>
      <c r="Q546" s="4" t="s">
        <v>1169</v>
      </c>
      <c r="R546" t="s">
        <v>1170</v>
      </c>
      <c r="S546" t="s">
        <v>1163</v>
      </c>
      <c r="T546" t="s">
        <v>1171</v>
      </c>
      <c r="U546" t="s">
        <v>718</v>
      </c>
      <c r="V546" t="s">
        <v>820</v>
      </c>
      <c r="W546" s="2">
        <v>1</v>
      </c>
      <c r="X546" s="33">
        <v>1276000</v>
      </c>
      <c r="Y546" t="s">
        <v>34</v>
      </c>
      <c r="Z546" t="s">
        <v>570</v>
      </c>
      <c r="AA546" t="s">
        <v>36</v>
      </c>
      <c r="AB546" t="s">
        <v>37</v>
      </c>
      <c r="AC546" s="2">
        <v>78</v>
      </c>
    </row>
    <row r="547" spans="1:29" customFormat="1" x14ac:dyDescent="0.35">
      <c r="A547" s="11">
        <v>547</v>
      </c>
      <c r="B547" s="20" t="s">
        <v>1295</v>
      </c>
      <c r="C547" s="3">
        <v>2.7810228422150001E+18</v>
      </c>
      <c r="D547" s="1">
        <v>42037</v>
      </c>
      <c r="E547" t="s">
        <v>454</v>
      </c>
      <c r="F547" s="8">
        <f t="shared" si="44"/>
        <v>0</v>
      </c>
      <c r="G547" s="8">
        <f t="shared" si="40"/>
        <v>0</v>
      </c>
      <c r="H547" s="8">
        <f t="shared" si="41"/>
        <v>0</v>
      </c>
      <c r="I547" s="8">
        <f t="shared" si="42"/>
        <v>0</v>
      </c>
      <c r="J547" s="9">
        <f t="shared" si="43"/>
        <v>0</v>
      </c>
      <c r="K547" t="s">
        <v>453</v>
      </c>
      <c r="L547" t="s">
        <v>454</v>
      </c>
      <c r="M547" s="30">
        <v>210832.38</v>
      </c>
      <c r="N547" s="28" t="s">
        <v>264</v>
      </c>
      <c r="O547">
        <v>210832.38</v>
      </c>
      <c r="P547" s="28" t="s">
        <v>184</v>
      </c>
      <c r="Q547" s="4" t="s">
        <v>1172</v>
      </c>
      <c r="R547" t="s">
        <v>1173</v>
      </c>
      <c r="S547" t="s">
        <v>1163</v>
      </c>
      <c r="T547" t="s">
        <v>732</v>
      </c>
      <c r="U547" t="s">
        <v>718</v>
      </c>
      <c r="V547" t="s">
        <v>719</v>
      </c>
      <c r="W547" s="2">
        <v>1</v>
      </c>
      <c r="X547" s="33">
        <v>210832.38</v>
      </c>
      <c r="Y547" t="s">
        <v>34</v>
      </c>
      <c r="Z547" t="s">
        <v>570</v>
      </c>
      <c r="AA547" t="s">
        <v>36</v>
      </c>
      <c r="AB547" t="s">
        <v>37</v>
      </c>
      <c r="AC547" s="2">
        <v>78</v>
      </c>
    </row>
    <row r="548" spans="1:29" customFormat="1" x14ac:dyDescent="0.35">
      <c r="A548" s="11">
        <v>548</v>
      </c>
      <c r="B548" s="20" t="s">
        <v>1295</v>
      </c>
      <c r="C548" s="3">
        <v>2.7810228422169999E+18</v>
      </c>
      <c r="D548" s="1">
        <v>42745</v>
      </c>
      <c r="E548" t="s">
        <v>1174</v>
      </c>
      <c r="F548" s="8">
        <f t="shared" si="44"/>
        <v>0</v>
      </c>
      <c r="G548" s="8">
        <f t="shared" si="40"/>
        <v>0</v>
      </c>
      <c r="H548" s="8">
        <f t="shared" si="41"/>
        <v>0</v>
      </c>
      <c r="I548" s="8">
        <f t="shared" si="42"/>
        <v>1</v>
      </c>
      <c r="J548" s="9">
        <f t="shared" si="43"/>
        <v>1</v>
      </c>
      <c r="K548" t="s">
        <v>53</v>
      </c>
      <c r="L548" t="s">
        <v>52</v>
      </c>
      <c r="M548" s="30">
        <v>49200</v>
      </c>
      <c r="N548" s="28" t="s">
        <v>266</v>
      </c>
      <c r="O548">
        <v>590400</v>
      </c>
      <c r="P548" s="28" t="s">
        <v>258</v>
      </c>
      <c r="Q548" s="4" t="s">
        <v>1172</v>
      </c>
      <c r="R548" t="s">
        <v>1173</v>
      </c>
      <c r="S548" t="s">
        <v>1163</v>
      </c>
      <c r="T548" t="s">
        <v>717</v>
      </c>
      <c r="U548" t="s">
        <v>718</v>
      </c>
      <c r="V548" t="s">
        <v>820</v>
      </c>
      <c r="W548" s="2">
        <v>1</v>
      </c>
      <c r="X548" s="33">
        <v>590400</v>
      </c>
      <c r="Y548" t="s">
        <v>34</v>
      </c>
      <c r="Z548" t="s">
        <v>570</v>
      </c>
      <c r="AA548" t="s">
        <v>36</v>
      </c>
      <c r="AB548" t="s">
        <v>37</v>
      </c>
      <c r="AC548" s="2">
        <v>78</v>
      </c>
    </row>
    <row r="549" spans="1:29" customFormat="1" x14ac:dyDescent="0.35">
      <c r="A549" s="11">
        <v>549</v>
      </c>
      <c r="B549" s="20" t="s">
        <v>1295</v>
      </c>
      <c r="C549" s="3">
        <v>2.7810228422179999E+18</v>
      </c>
      <c r="D549" s="1">
        <v>43117</v>
      </c>
      <c r="E549" t="s">
        <v>1175</v>
      </c>
      <c r="F549" s="8">
        <f t="shared" si="44"/>
        <v>0</v>
      </c>
      <c r="G549" s="8">
        <f t="shared" si="40"/>
        <v>0</v>
      </c>
      <c r="H549" s="8">
        <f t="shared" si="41"/>
        <v>0</v>
      </c>
      <c r="I549" s="8">
        <f t="shared" si="42"/>
        <v>1</v>
      </c>
      <c r="J549" s="9">
        <f t="shared" si="43"/>
        <v>1</v>
      </c>
      <c r="K549" t="s">
        <v>53</v>
      </c>
      <c r="L549" t="s">
        <v>52</v>
      </c>
      <c r="M549" s="30">
        <v>52520</v>
      </c>
      <c r="N549" s="28" t="s">
        <v>130</v>
      </c>
      <c r="O549">
        <v>630240</v>
      </c>
      <c r="P549" s="28" t="s">
        <v>258</v>
      </c>
      <c r="Q549" s="4" t="s">
        <v>1172</v>
      </c>
      <c r="R549" t="s">
        <v>1173</v>
      </c>
      <c r="S549" t="s">
        <v>1163</v>
      </c>
      <c r="T549" t="s">
        <v>717</v>
      </c>
      <c r="U549" t="s">
        <v>718</v>
      </c>
      <c r="V549" t="s">
        <v>820</v>
      </c>
      <c r="W549" s="2">
        <v>1</v>
      </c>
      <c r="X549" s="33">
        <v>630240</v>
      </c>
      <c r="Y549" t="s">
        <v>34</v>
      </c>
      <c r="Z549" t="s">
        <v>570</v>
      </c>
      <c r="AA549" t="s">
        <v>36</v>
      </c>
      <c r="AB549" t="s">
        <v>37</v>
      </c>
      <c r="AC549" s="2">
        <v>78</v>
      </c>
    </row>
    <row r="550" spans="1:29" customFormat="1" x14ac:dyDescent="0.35">
      <c r="A550" s="11">
        <v>550</v>
      </c>
      <c r="B550" s="20" t="s">
        <v>1295</v>
      </c>
      <c r="C550" s="3">
        <v>2.7810247601149998E+18</v>
      </c>
      <c r="D550" s="1">
        <v>42034</v>
      </c>
      <c r="E550" t="s">
        <v>1176</v>
      </c>
      <c r="F550" s="8">
        <f t="shared" si="44"/>
        <v>0</v>
      </c>
      <c r="G550" s="8">
        <f t="shared" si="40"/>
        <v>0</v>
      </c>
      <c r="H550" s="8">
        <f t="shared" si="41"/>
        <v>0</v>
      </c>
      <c r="I550" s="8">
        <f t="shared" si="42"/>
        <v>1</v>
      </c>
      <c r="J550" s="9">
        <f t="shared" si="43"/>
        <v>1</v>
      </c>
      <c r="K550" s="20" t="s">
        <v>456</v>
      </c>
      <c r="L550" t="s">
        <v>457</v>
      </c>
      <c r="M550" s="30">
        <v>622393.19999999995</v>
      </c>
      <c r="N550" s="28" t="s">
        <v>264</v>
      </c>
      <c r="O550">
        <v>622393.19999999995</v>
      </c>
      <c r="P550" s="28" t="s">
        <v>184</v>
      </c>
      <c r="Q550" s="4" t="s">
        <v>1177</v>
      </c>
      <c r="R550" t="s">
        <v>1178</v>
      </c>
      <c r="S550" t="s">
        <v>1163</v>
      </c>
      <c r="T550" t="s">
        <v>772</v>
      </c>
      <c r="U550" t="s">
        <v>718</v>
      </c>
      <c r="V550" t="s">
        <v>719</v>
      </c>
      <c r="W550" s="2">
        <v>1</v>
      </c>
      <c r="X550" s="33">
        <v>622393.19999999995</v>
      </c>
      <c r="Y550" t="s">
        <v>34</v>
      </c>
      <c r="Z550" t="s">
        <v>570</v>
      </c>
      <c r="AA550" t="s">
        <v>36</v>
      </c>
      <c r="AB550" t="s">
        <v>37</v>
      </c>
      <c r="AC550" s="2">
        <v>78</v>
      </c>
    </row>
    <row r="551" spans="1:29" customFormat="1" x14ac:dyDescent="0.35">
      <c r="A551" s="11">
        <v>551</v>
      </c>
      <c r="B551" s="20" t="s">
        <v>1295</v>
      </c>
      <c r="C551" s="3">
        <v>2.7810247601149998E+18</v>
      </c>
      <c r="D551" s="1">
        <v>42355</v>
      </c>
      <c r="E551" t="s">
        <v>1179</v>
      </c>
      <c r="F551" s="8">
        <f t="shared" si="44"/>
        <v>0</v>
      </c>
      <c r="G551" s="8">
        <f t="shared" si="40"/>
        <v>0</v>
      </c>
      <c r="H551" s="8">
        <f t="shared" si="41"/>
        <v>0</v>
      </c>
      <c r="I551" s="8">
        <f t="shared" si="42"/>
        <v>1</v>
      </c>
      <c r="J551" s="9">
        <f t="shared" si="43"/>
        <v>1</v>
      </c>
      <c r="K551" t="s">
        <v>456</v>
      </c>
      <c r="L551" t="s">
        <v>457</v>
      </c>
      <c r="M551" s="30">
        <v>770040</v>
      </c>
      <c r="N551" s="28" t="s">
        <v>1180</v>
      </c>
      <c r="O551">
        <v>770040</v>
      </c>
      <c r="P551" s="28" t="s">
        <v>184</v>
      </c>
      <c r="Q551" s="4" t="s">
        <v>1177</v>
      </c>
      <c r="R551" t="s">
        <v>1178</v>
      </c>
      <c r="S551" t="s">
        <v>1163</v>
      </c>
      <c r="T551" t="s">
        <v>717</v>
      </c>
      <c r="U551" t="s">
        <v>718</v>
      </c>
      <c r="V551" t="s">
        <v>820</v>
      </c>
      <c r="W551" s="2">
        <v>1</v>
      </c>
      <c r="X551" s="33">
        <v>770040</v>
      </c>
      <c r="Y551" t="s">
        <v>34</v>
      </c>
      <c r="Z551" t="s">
        <v>570</v>
      </c>
      <c r="AA551" t="s">
        <v>36</v>
      </c>
      <c r="AB551" t="s">
        <v>37</v>
      </c>
      <c r="AC551" s="2">
        <v>78</v>
      </c>
    </row>
    <row r="552" spans="1:29" customFormat="1" x14ac:dyDescent="0.35">
      <c r="A552" s="11">
        <v>552</v>
      </c>
      <c r="B552" s="20" t="s">
        <v>1295</v>
      </c>
      <c r="C552" s="3">
        <v>2.7810247601159997E+18</v>
      </c>
      <c r="D552" s="1">
        <v>42424</v>
      </c>
      <c r="E552" t="s">
        <v>1181</v>
      </c>
      <c r="F552" s="8">
        <f t="shared" si="44"/>
        <v>0</v>
      </c>
      <c r="G552" s="8">
        <f t="shared" si="40"/>
        <v>0</v>
      </c>
      <c r="H552" s="8">
        <f t="shared" si="41"/>
        <v>1</v>
      </c>
      <c r="I552" s="8">
        <f t="shared" si="42"/>
        <v>1</v>
      </c>
      <c r="J552" s="9">
        <f t="shared" si="43"/>
        <v>2</v>
      </c>
      <c r="K552" t="s">
        <v>193</v>
      </c>
      <c r="L552" t="s">
        <v>194</v>
      </c>
      <c r="M552" s="30">
        <v>585000</v>
      </c>
      <c r="N552" s="28" t="s">
        <v>264</v>
      </c>
      <c r="O552">
        <v>585000</v>
      </c>
      <c r="P552" s="28" t="s">
        <v>184</v>
      </c>
      <c r="Q552" s="4" t="s">
        <v>1177</v>
      </c>
      <c r="R552" t="s">
        <v>1178</v>
      </c>
      <c r="S552" t="s">
        <v>1163</v>
      </c>
      <c r="T552" t="s">
        <v>717</v>
      </c>
      <c r="U552" t="s">
        <v>718</v>
      </c>
      <c r="V552" t="s">
        <v>820</v>
      </c>
      <c r="W552" s="2">
        <v>1</v>
      </c>
      <c r="X552" s="33">
        <v>585000</v>
      </c>
      <c r="Y552" t="s">
        <v>34</v>
      </c>
      <c r="Z552" t="s">
        <v>570</v>
      </c>
      <c r="AA552" t="s">
        <v>36</v>
      </c>
      <c r="AB552" t="s">
        <v>37</v>
      </c>
      <c r="AC552" s="2">
        <v>78</v>
      </c>
    </row>
    <row r="553" spans="1:29" customFormat="1" x14ac:dyDescent="0.35">
      <c r="A553" s="11">
        <v>553</v>
      </c>
      <c r="B553" s="20" t="s">
        <v>1295</v>
      </c>
      <c r="C553" s="3">
        <v>2.7810247601159997E+18</v>
      </c>
      <c r="D553" s="1">
        <v>42725</v>
      </c>
      <c r="E553" t="s">
        <v>52</v>
      </c>
      <c r="F553" s="8">
        <f t="shared" si="44"/>
        <v>0</v>
      </c>
      <c r="G553" s="8">
        <f t="shared" si="40"/>
        <v>0</v>
      </c>
      <c r="H553" s="8">
        <f t="shared" si="41"/>
        <v>0</v>
      </c>
      <c r="I553" s="8">
        <f t="shared" si="42"/>
        <v>1</v>
      </c>
      <c r="J553" s="9">
        <f t="shared" si="43"/>
        <v>1</v>
      </c>
      <c r="K553" t="s">
        <v>53</v>
      </c>
      <c r="L553" t="s">
        <v>52</v>
      </c>
      <c r="M553" s="30">
        <v>71900</v>
      </c>
      <c r="N553" s="28" t="s">
        <v>266</v>
      </c>
      <c r="O553">
        <v>862800</v>
      </c>
      <c r="P553" s="28" t="s">
        <v>258</v>
      </c>
      <c r="Q553" s="4" t="s">
        <v>1177</v>
      </c>
      <c r="R553" t="s">
        <v>1178</v>
      </c>
      <c r="S553" t="s">
        <v>1163</v>
      </c>
      <c r="T553" t="s">
        <v>717</v>
      </c>
      <c r="U553" t="s">
        <v>718</v>
      </c>
      <c r="V553" t="s">
        <v>820</v>
      </c>
      <c r="W553" s="2">
        <v>1</v>
      </c>
      <c r="X553" s="33">
        <v>862800</v>
      </c>
      <c r="Y553" t="s">
        <v>34</v>
      </c>
      <c r="Z553" t="s">
        <v>570</v>
      </c>
      <c r="AA553" t="s">
        <v>36</v>
      </c>
      <c r="AB553" t="s">
        <v>37</v>
      </c>
      <c r="AC553" s="2">
        <v>78</v>
      </c>
    </row>
    <row r="554" spans="1:29" customFormat="1" x14ac:dyDescent="0.35">
      <c r="A554" s="11">
        <v>554</v>
      </c>
      <c r="B554" s="20" t="s">
        <v>1295</v>
      </c>
      <c r="C554" s="3">
        <v>2.7810247601170002E+18</v>
      </c>
      <c r="D554" s="1">
        <v>43088</v>
      </c>
      <c r="E554" t="s">
        <v>1182</v>
      </c>
      <c r="F554" s="8">
        <f t="shared" si="44"/>
        <v>0</v>
      </c>
      <c r="G554" s="8">
        <f t="shared" si="40"/>
        <v>0</v>
      </c>
      <c r="H554" s="8">
        <f t="shared" si="41"/>
        <v>0</v>
      </c>
      <c r="I554" s="8">
        <f t="shared" si="42"/>
        <v>1</v>
      </c>
      <c r="J554" s="9">
        <f t="shared" si="43"/>
        <v>1</v>
      </c>
      <c r="K554" t="s">
        <v>53</v>
      </c>
      <c r="L554" t="s">
        <v>52</v>
      </c>
      <c r="M554" s="30">
        <v>76000</v>
      </c>
      <c r="N554" s="28" t="s">
        <v>130</v>
      </c>
      <c r="O554">
        <v>912000</v>
      </c>
      <c r="P554" s="28" t="s">
        <v>258</v>
      </c>
      <c r="Q554" s="4" t="s">
        <v>1177</v>
      </c>
      <c r="R554" t="s">
        <v>1178</v>
      </c>
      <c r="S554" t="s">
        <v>1163</v>
      </c>
      <c r="T554" t="s">
        <v>717</v>
      </c>
      <c r="U554" t="s">
        <v>718</v>
      </c>
      <c r="V554" t="s">
        <v>820</v>
      </c>
      <c r="W554" s="2">
        <v>1</v>
      </c>
      <c r="X554" s="33">
        <v>912000</v>
      </c>
      <c r="Y554" t="s">
        <v>34</v>
      </c>
      <c r="Z554" t="s">
        <v>570</v>
      </c>
      <c r="AA554" t="s">
        <v>36</v>
      </c>
      <c r="AB554" t="s">
        <v>37</v>
      </c>
      <c r="AC554" s="2">
        <v>78</v>
      </c>
    </row>
    <row r="555" spans="1:29" customFormat="1" x14ac:dyDescent="0.35">
      <c r="A555" s="11">
        <v>555</v>
      </c>
      <c r="B555" s="20" t="s">
        <v>1295</v>
      </c>
      <c r="C555" s="3">
        <v>2.7810247601180001E+18</v>
      </c>
      <c r="D555" s="1">
        <v>43329</v>
      </c>
      <c r="E555" t="s">
        <v>1183</v>
      </c>
      <c r="F555" s="8">
        <f t="shared" si="44"/>
        <v>0</v>
      </c>
      <c r="G555" s="8">
        <f t="shared" si="40"/>
        <v>1</v>
      </c>
      <c r="H555" s="8">
        <f t="shared" si="41"/>
        <v>1</v>
      </c>
      <c r="I555" s="8">
        <f t="shared" si="42"/>
        <v>0</v>
      </c>
      <c r="J555" s="9">
        <f t="shared" si="43"/>
        <v>2</v>
      </c>
      <c r="K555" t="s">
        <v>346</v>
      </c>
      <c r="L555" t="s">
        <v>347</v>
      </c>
      <c r="M555" s="30">
        <v>76650</v>
      </c>
      <c r="N555" s="28" t="s">
        <v>26</v>
      </c>
      <c r="O555">
        <v>76650</v>
      </c>
      <c r="P555" s="28" t="s">
        <v>184</v>
      </c>
      <c r="Q555" s="4" t="s">
        <v>1177</v>
      </c>
      <c r="R555" t="s">
        <v>1178</v>
      </c>
      <c r="S555" t="s">
        <v>1163</v>
      </c>
      <c r="T555" t="s">
        <v>717</v>
      </c>
      <c r="U555" t="s">
        <v>718</v>
      </c>
      <c r="V555" t="s">
        <v>820</v>
      </c>
      <c r="W555" s="2">
        <v>1</v>
      </c>
      <c r="X555" s="33">
        <v>76650</v>
      </c>
      <c r="Y555" t="s">
        <v>34</v>
      </c>
      <c r="Z555" t="s">
        <v>570</v>
      </c>
      <c r="AA555" t="s">
        <v>36</v>
      </c>
      <c r="AB555" t="s">
        <v>37</v>
      </c>
      <c r="AC555" s="2">
        <v>78</v>
      </c>
    </row>
    <row r="556" spans="1:29" customFormat="1" x14ac:dyDescent="0.35">
      <c r="A556" s="11">
        <v>556</v>
      </c>
      <c r="B556" s="20" t="s">
        <v>1295</v>
      </c>
      <c r="C556" s="3">
        <v>2.7813045635160003E+18</v>
      </c>
      <c r="D556" s="1">
        <v>42485</v>
      </c>
      <c r="E556" t="s">
        <v>52</v>
      </c>
      <c r="F556" s="8">
        <f t="shared" si="44"/>
        <v>0</v>
      </c>
      <c r="G556" s="8">
        <f t="shared" si="40"/>
        <v>0</v>
      </c>
      <c r="H556" s="8">
        <f t="shared" si="41"/>
        <v>0</v>
      </c>
      <c r="I556" s="8">
        <f t="shared" si="42"/>
        <v>1</v>
      </c>
      <c r="J556" s="9">
        <f t="shared" si="43"/>
        <v>1</v>
      </c>
      <c r="K556" t="s">
        <v>53</v>
      </c>
      <c r="L556" t="s">
        <v>52</v>
      </c>
      <c r="M556" s="30">
        <v>42112</v>
      </c>
      <c r="N556" s="28" t="s">
        <v>266</v>
      </c>
      <c r="O556">
        <v>379008</v>
      </c>
      <c r="P556" s="28" t="s">
        <v>335</v>
      </c>
      <c r="Q556" s="4" t="s">
        <v>1184</v>
      </c>
      <c r="R556" t="s">
        <v>1185</v>
      </c>
      <c r="S556" t="s">
        <v>1186</v>
      </c>
      <c r="T556" t="s">
        <v>717</v>
      </c>
      <c r="U556" t="s">
        <v>718</v>
      </c>
      <c r="V556" t="s">
        <v>820</v>
      </c>
      <c r="W556" s="2">
        <v>1</v>
      </c>
      <c r="X556" s="33">
        <v>379008</v>
      </c>
      <c r="Y556" t="s">
        <v>34</v>
      </c>
      <c r="Z556" t="s">
        <v>570</v>
      </c>
      <c r="AA556" t="s">
        <v>36</v>
      </c>
      <c r="AB556" t="s">
        <v>37</v>
      </c>
      <c r="AC556" s="2">
        <v>78</v>
      </c>
    </row>
    <row r="557" spans="1:29" customFormat="1" x14ac:dyDescent="0.35">
      <c r="A557" s="11">
        <v>557</v>
      </c>
      <c r="B557" s="20" t="s">
        <v>1295</v>
      </c>
      <c r="C557" s="3">
        <v>2.7813045635170002E+18</v>
      </c>
      <c r="D557" s="1">
        <v>42888</v>
      </c>
      <c r="E557" t="s">
        <v>178</v>
      </c>
      <c r="F557" s="8">
        <f t="shared" si="44"/>
        <v>0</v>
      </c>
      <c r="G557" s="8">
        <f t="shared" si="40"/>
        <v>0</v>
      </c>
      <c r="H557" s="8">
        <f t="shared" si="41"/>
        <v>0</v>
      </c>
      <c r="I557" s="8">
        <f t="shared" si="42"/>
        <v>0</v>
      </c>
      <c r="J557" s="9">
        <f t="shared" si="43"/>
        <v>0</v>
      </c>
      <c r="K557" t="s">
        <v>177</v>
      </c>
      <c r="L557" t="s">
        <v>178</v>
      </c>
      <c r="M557" s="30">
        <v>41000</v>
      </c>
      <c r="N557" s="28" t="s">
        <v>266</v>
      </c>
      <c r="O557">
        <v>410000</v>
      </c>
      <c r="P557" s="28" t="s">
        <v>225</v>
      </c>
      <c r="Q557" s="4" t="s">
        <v>1184</v>
      </c>
      <c r="R557" t="s">
        <v>1185</v>
      </c>
      <c r="S557" t="s">
        <v>1186</v>
      </c>
      <c r="T557" t="s">
        <v>826</v>
      </c>
      <c r="U557" t="s">
        <v>718</v>
      </c>
      <c r="V557" t="s">
        <v>820</v>
      </c>
      <c r="W557" s="2">
        <v>1</v>
      </c>
      <c r="X557" s="33">
        <v>410000</v>
      </c>
      <c r="Y557" t="s">
        <v>34</v>
      </c>
      <c r="Z557" t="s">
        <v>570</v>
      </c>
      <c r="AA557" t="s">
        <v>36</v>
      </c>
      <c r="AB557" t="s">
        <v>37</v>
      </c>
      <c r="AC557" s="2">
        <v>78</v>
      </c>
    </row>
    <row r="558" spans="1:29" customFormat="1" x14ac:dyDescent="0.35">
      <c r="A558" s="11">
        <v>558</v>
      </c>
      <c r="B558" s="20" t="s">
        <v>1295</v>
      </c>
      <c r="C558" s="3">
        <v>2.7813045635180001E+18</v>
      </c>
      <c r="D558" s="1">
        <v>43269</v>
      </c>
      <c r="E558" t="s">
        <v>1187</v>
      </c>
      <c r="F558" s="8">
        <f t="shared" si="44"/>
        <v>0</v>
      </c>
      <c r="G558" s="8">
        <f t="shared" si="40"/>
        <v>0</v>
      </c>
      <c r="H558" s="8">
        <f t="shared" si="41"/>
        <v>0</v>
      </c>
      <c r="I558" s="8">
        <f t="shared" si="42"/>
        <v>1</v>
      </c>
      <c r="J558" s="9">
        <f t="shared" si="43"/>
        <v>1</v>
      </c>
      <c r="K558" t="s">
        <v>53</v>
      </c>
      <c r="L558" t="s">
        <v>52</v>
      </c>
      <c r="M558" s="30">
        <v>49800</v>
      </c>
      <c r="N558" s="28" t="s">
        <v>1188</v>
      </c>
      <c r="O558">
        <v>298800</v>
      </c>
      <c r="P558" s="28" t="s">
        <v>399</v>
      </c>
      <c r="Q558" s="4" t="s">
        <v>1184</v>
      </c>
      <c r="R558" t="s">
        <v>1185</v>
      </c>
      <c r="S558" t="s">
        <v>1186</v>
      </c>
      <c r="T558" t="s">
        <v>717</v>
      </c>
      <c r="U558" t="s">
        <v>718</v>
      </c>
      <c r="V558" t="s">
        <v>820</v>
      </c>
      <c r="W558" s="2">
        <v>1</v>
      </c>
      <c r="X558" s="33">
        <v>298800</v>
      </c>
      <c r="Y558" t="s">
        <v>34</v>
      </c>
      <c r="Z558" t="s">
        <v>570</v>
      </c>
      <c r="AA558" t="s">
        <v>36</v>
      </c>
      <c r="AB558" t="s">
        <v>37</v>
      </c>
      <c r="AC558" s="2">
        <v>78</v>
      </c>
    </row>
    <row r="559" spans="1:29" customFormat="1" x14ac:dyDescent="0.35">
      <c r="A559" s="11">
        <v>559</v>
      </c>
      <c r="B559" s="20" t="s">
        <v>1295</v>
      </c>
      <c r="C559" s="3">
        <v>2.7813045635180001E+18</v>
      </c>
      <c r="D559" s="1">
        <v>43157</v>
      </c>
      <c r="E559" t="s">
        <v>52</v>
      </c>
      <c r="F559" s="8">
        <f t="shared" si="44"/>
        <v>0</v>
      </c>
      <c r="G559" s="8">
        <f t="shared" si="40"/>
        <v>0</v>
      </c>
      <c r="H559" s="8">
        <f t="shared" si="41"/>
        <v>0</v>
      </c>
      <c r="I559" s="8">
        <f t="shared" si="42"/>
        <v>1</v>
      </c>
      <c r="J559" s="9">
        <f t="shared" si="43"/>
        <v>1</v>
      </c>
      <c r="K559" t="s">
        <v>53</v>
      </c>
      <c r="L559" t="s">
        <v>52</v>
      </c>
      <c r="M559" s="30">
        <v>298800</v>
      </c>
      <c r="N559" s="28" t="s">
        <v>1188</v>
      </c>
      <c r="O559">
        <v>298800</v>
      </c>
      <c r="P559" s="28" t="s">
        <v>184</v>
      </c>
      <c r="Q559" s="4" t="s">
        <v>1184</v>
      </c>
      <c r="R559" t="s">
        <v>1185</v>
      </c>
      <c r="S559" t="s">
        <v>1186</v>
      </c>
      <c r="T559" t="s">
        <v>717</v>
      </c>
      <c r="U559" t="s">
        <v>718</v>
      </c>
      <c r="V559" t="s">
        <v>820</v>
      </c>
      <c r="W559" s="2">
        <v>1</v>
      </c>
      <c r="X559" s="33">
        <v>298800</v>
      </c>
      <c r="Y559" t="s">
        <v>34</v>
      </c>
      <c r="Z559" t="s">
        <v>570</v>
      </c>
      <c r="AA559" t="s">
        <v>36</v>
      </c>
      <c r="AB559" t="s">
        <v>37</v>
      </c>
      <c r="AC559" s="2">
        <v>78</v>
      </c>
    </row>
    <row r="560" spans="1:29" customFormat="1" x14ac:dyDescent="0.35">
      <c r="A560" s="11">
        <v>560</v>
      </c>
      <c r="B560" s="20" t="s">
        <v>1295</v>
      </c>
      <c r="C560" s="3">
        <v>2.7813045635190001E+18</v>
      </c>
      <c r="D560" s="1">
        <v>43482</v>
      </c>
      <c r="E560" t="s">
        <v>1189</v>
      </c>
      <c r="F560" s="8">
        <f t="shared" si="44"/>
        <v>0</v>
      </c>
      <c r="G560" s="8">
        <f t="shared" si="40"/>
        <v>0</v>
      </c>
      <c r="H560" s="8">
        <f t="shared" si="41"/>
        <v>0</v>
      </c>
      <c r="I560" s="8">
        <f t="shared" si="42"/>
        <v>1</v>
      </c>
      <c r="J560" s="9">
        <f t="shared" si="43"/>
        <v>1</v>
      </c>
      <c r="K560" t="s">
        <v>177</v>
      </c>
      <c r="L560" t="s">
        <v>178</v>
      </c>
      <c r="M560" s="30">
        <v>54700</v>
      </c>
      <c r="N560" s="28" t="s">
        <v>130</v>
      </c>
      <c r="O560">
        <v>656400</v>
      </c>
      <c r="P560" s="28" t="s">
        <v>165</v>
      </c>
      <c r="Q560" s="4" t="s">
        <v>1184</v>
      </c>
      <c r="R560" t="s">
        <v>1185</v>
      </c>
      <c r="S560" t="s">
        <v>1186</v>
      </c>
      <c r="T560" t="s">
        <v>717</v>
      </c>
      <c r="U560" t="s">
        <v>718</v>
      </c>
      <c r="V560" t="s">
        <v>820</v>
      </c>
      <c r="W560" s="2">
        <v>1</v>
      </c>
      <c r="X560" s="33">
        <v>656400</v>
      </c>
      <c r="Y560" t="s">
        <v>34</v>
      </c>
      <c r="Z560" t="s">
        <v>570</v>
      </c>
      <c r="AA560" t="s">
        <v>36</v>
      </c>
      <c r="AB560" t="s">
        <v>37</v>
      </c>
      <c r="AC560" s="2">
        <v>78</v>
      </c>
    </row>
    <row r="561" spans="1:29" customFormat="1" x14ac:dyDescent="0.35">
      <c r="A561" s="11">
        <v>561</v>
      </c>
      <c r="B561" s="20" t="s">
        <v>1295</v>
      </c>
      <c r="C561" s="3">
        <v>2.781310344616E+18</v>
      </c>
      <c r="D561" s="1">
        <v>42428</v>
      </c>
      <c r="E561" t="s">
        <v>1190</v>
      </c>
      <c r="F561" s="8">
        <f t="shared" si="44"/>
        <v>0</v>
      </c>
      <c r="G561" s="8">
        <f t="shared" si="40"/>
        <v>0</v>
      </c>
      <c r="H561" s="8">
        <f t="shared" si="41"/>
        <v>0</v>
      </c>
      <c r="I561" s="8">
        <f t="shared" si="42"/>
        <v>1</v>
      </c>
      <c r="J561" s="9">
        <f t="shared" si="43"/>
        <v>1</v>
      </c>
      <c r="K561" t="s">
        <v>64</v>
      </c>
      <c r="L561" t="s">
        <v>65</v>
      </c>
      <c r="M561" s="30">
        <v>265080</v>
      </c>
      <c r="N561" s="28" t="s">
        <v>264</v>
      </c>
      <c r="O561">
        <v>265080</v>
      </c>
      <c r="P561" s="28" t="s">
        <v>184</v>
      </c>
      <c r="Q561" s="4" t="s">
        <v>1191</v>
      </c>
      <c r="R561" t="s">
        <v>1192</v>
      </c>
      <c r="S561" t="s">
        <v>1186</v>
      </c>
      <c r="T561" t="s">
        <v>717</v>
      </c>
      <c r="U561" t="s">
        <v>718</v>
      </c>
      <c r="V561" t="s">
        <v>820</v>
      </c>
      <c r="W561" s="2">
        <v>1</v>
      </c>
      <c r="X561" s="33">
        <v>265080</v>
      </c>
      <c r="Y561" t="s">
        <v>34</v>
      </c>
      <c r="Z561" t="s">
        <v>570</v>
      </c>
      <c r="AA561" t="s">
        <v>36</v>
      </c>
      <c r="AB561" t="s">
        <v>37</v>
      </c>
      <c r="AC561" s="2">
        <v>78</v>
      </c>
    </row>
    <row r="562" spans="1:29" customFormat="1" x14ac:dyDescent="0.35">
      <c r="A562" s="11">
        <v>562</v>
      </c>
      <c r="B562" s="20" t="s">
        <v>1295</v>
      </c>
      <c r="C562" s="3">
        <v>2.781310344616E+18</v>
      </c>
      <c r="D562" s="1">
        <v>42601</v>
      </c>
      <c r="E562" t="s">
        <v>1193</v>
      </c>
      <c r="F562" s="8">
        <f t="shared" si="44"/>
        <v>0</v>
      </c>
      <c r="G562" s="8">
        <f t="shared" si="40"/>
        <v>0</v>
      </c>
      <c r="H562" s="8">
        <f t="shared" si="41"/>
        <v>1</v>
      </c>
      <c r="I562" s="8">
        <f t="shared" si="42"/>
        <v>1</v>
      </c>
      <c r="J562" s="9">
        <f t="shared" si="43"/>
        <v>2</v>
      </c>
      <c r="K562" t="s">
        <v>64</v>
      </c>
      <c r="L562" t="s">
        <v>65</v>
      </c>
      <c r="M562" s="30">
        <v>160000</v>
      </c>
      <c r="N562" s="28" t="s">
        <v>264</v>
      </c>
      <c r="O562">
        <v>160000</v>
      </c>
      <c r="P562" s="28" t="s">
        <v>184</v>
      </c>
      <c r="Q562" s="4" t="s">
        <v>1194</v>
      </c>
      <c r="R562" t="s">
        <v>1192</v>
      </c>
      <c r="S562" t="s">
        <v>1186</v>
      </c>
      <c r="T562" t="s">
        <v>717</v>
      </c>
      <c r="U562" t="s">
        <v>718</v>
      </c>
      <c r="V562" t="s">
        <v>820</v>
      </c>
      <c r="W562" s="2">
        <v>1</v>
      </c>
      <c r="X562" s="33">
        <v>160000</v>
      </c>
      <c r="Y562" t="s">
        <v>34</v>
      </c>
      <c r="Z562" t="s">
        <v>570</v>
      </c>
      <c r="AA562" t="s">
        <v>36</v>
      </c>
      <c r="AB562" t="s">
        <v>37</v>
      </c>
      <c r="AC562" s="2">
        <v>78</v>
      </c>
    </row>
    <row r="563" spans="1:29" customFormat="1" x14ac:dyDescent="0.35">
      <c r="A563" s="11">
        <v>563</v>
      </c>
      <c r="B563" s="20" t="s">
        <v>1295</v>
      </c>
      <c r="C563" s="3">
        <v>2.781310344616E+18</v>
      </c>
      <c r="D563" s="1">
        <v>42606</v>
      </c>
      <c r="E563" t="s">
        <v>1195</v>
      </c>
      <c r="F563" s="8">
        <f t="shared" si="44"/>
        <v>0</v>
      </c>
      <c r="G563" s="8">
        <f t="shared" si="40"/>
        <v>0</v>
      </c>
      <c r="H563" s="8">
        <f t="shared" si="41"/>
        <v>0</v>
      </c>
      <c r="I563" s="8">
        <f t="shared" si="42"/>
        <v>1</v>
      </c>
      <c r="J563" s="9">
        <f t="shared" si="43"/>
        <v>1</v>
      </c>
      <c r="K563" t="s">
        <v>64</v>
      </c>
      <c r="L563" t="s">
        <v>65</v>
      </c>
      <c r="M563" s="30">
        <v>265080</v>
      </c>
      <c r="N563" s="28" t="s">
        <v>329</v>
      </c>
      <c r="O563">
        <v>265080</v>
      </c>
      <c r="P563" s="28" t="s">
        <v>184</v>
      </c>
      <c r="Q563" s="4" t="s">
        <v>1194</v>
      </c>
      <c r="R563" t="s">
        <v>1192</v>
      </c>
      <c r="S563" t="s">
        <v>1186</v>
      </c>
      <c r="T563" t="s">
        <v>717</v>
      </c>
      <c r="U563" t="s">
        <v>718</v>
      </c>
      <c r="V563" t="s">
        <v>820</v>
      </c>
      <c r="W563" s="2">
        <v>1</v>
      </c>
      <c r="X563" s="33">
        <v>265080</v>
      </c>
      <c r="Y563" t="s">
        <v>34</v>
      </c>
      <c r="Z563" t="s">
        <v>570</v>
      </c>
      <c r="AA563" t="s">
        <v>36</v>
      </c>
      <c r="AB563" t="s">
        <v>37</v>
      </c>
      <c r="AC563" s="2">
        <v>78</v>
      </c>
    </row>
    <row r="564" spans="1:29" customFormat="1" x14ac:dyDescent="0.35">
      <c r="A564" s="11">
        <v>564</v>
      </c>
      <c r="B564" s="20" t="s">
        <v>1295</v>
      </c>
      <c r="C564" s="3">
        <v>2.7813103446169999E+18</v>
      </c>
      <c r="D564" s="1">
        <v>42744</v>
      </c>
      <c r="E564" t="s">
        <v>1196</v>
      </c>
      <c r="F564" s="8">
        <f t="shared" si="44"/>
        <v>0</v>
      </c>
      <c r="G564" s="8">
        <f t="shared" si="40"/>
        <v>0</v>
      </c>
      <c r="H564" s="8">
        <f t="shared" si="41"/>
        <v>0</v>
      </c>
      <c r="I564" s="8">
        <f t="shared" si="42"/>
        <v>1</v>
      </c>
      <c r="J564" s="9">
        <f t="shared" si="43"/>
        <v>1</v>
      </c>
      <c r="K564" t="s">
        <v>53</v>
      </c>
      <c r="L564" t="s">
        <v>52</v>
      </c>
      <c r="M564" s="30">
        <v>32200</v>
      </c>
      <c r="N564" s="28" t="s">
        <v>266</v>
      </c>
      <c r="O564">
        <v>386400</v>
      </c>
      <c r="P564" s="28" t="s">
        <v>258</v>
      </c>
      <c r="Q564" s="4" t="s">
        <v>1194</v>
      </c>
      <c r="R564" t="s">
        <v>1192</v>
      </c>
      <c r="S564" t="s">
        <v>1186</v>
      </c>
      <c r="T564" t="s">
        <v>717</v>
      </c>
      <c r="U564" t="s">
        <v>718</v>
      </c>
      <c r="V564" t="s">
        <v>820</v>
      </c>
      <c r="W564" s="2">
        <v>1</v>
      </c>
      <c r="X564" s="33">
        <v>386400</v>
      </c>
      <c r="Y564" t="s">
        <v>34</v>
      </c>
      <c r="Z564" t="s">
        <v>570</v>
      </c>
      <c r="AA564" t="s">
        <v>36</v>
      </c>
      <c r="AB564" t="s">
        <v>37</v>
      </c>
      <c r="AC564" s="2">
        <v>78</v>
      </c>
    </row>
    <row r="565" spans="1:29" customFormat="1" x14ac:dyDescent="0.35">
      <c r="A565" s="11">
        <v>565</v>
      </c>
      <c r="B565" s="20" t="s">
        <v>1295</v>
      </c>
      <c r="C565" s="3">
        <v>2.7813103446169999E+18</v>
      </c>
      <c r="D565" s="1">
        <v>43087</v>
      </c>
      <c r="E565" t="s">
        <v>52</v>
      </c>
      <c r="F565" s="8">
        <f t="shared" si="44"/>
        <v>0</v>
      </c>
      <c r="G565" s="8">
        <f t="shared" si="40"/>
        <v>0</v>
      </c>
      <c r="H565" s="8">
        <f t="shared" si="41"/>
        <v>0</v>
      </c>
      <c r="I565" s="8">
        <f t="shared" si="42"/>
        <v>1</v>
      </c>
      <c r="J565" s="9">
        <f t="shared" si="43"/>
        <v>1</v>
      </c>
      <c r="K565" t="s">
        <v>53</v>
      </c>
      <c r="L565" t="s">
        <v>52</v>
      </c>
      <c r="M565" s="30">
        <v>34100</v>
      </c>
      <c r="N565" s="28" t="s">
        <v>130</v>
      </c>
      <c r="O565">
        <v>409200</v>
      </c>
      <c r="P565" s="28" t="s">
        <v>258</v>
      </c>
      <c r="Q565" s="4" t="s">
        <v>1194</v>
      </c>
      <c r="R565" t="s">
        <v>1192</v>
      </c>
      <c r="S565" t="s">
        <v>1186</v>
      </c>
      <c r="T565" t="s">
        <v>717</v>
      </c>
      <c r="U565" t="s">
        <v>718</v>
      </c>
      <c r="V565" t="s">
        <v>820</v>
      </c>
      <c r="W565" s="2">
        <v>1</v>
      </c>
      <c r="X565" s="33">
        <v>409200</v>
      </c>
      <c r="Y565" t="s">
        <v>34</v>
      </c>
      <c r="Z565" t="s">
        <v>570</v>
      </c>
      <c r="AA565" t="s">
        <v>36</v>
      </c>
      <c r="AB565" t="s">
        <v>37</v>
      </c>
      <c r="AC565" s="2">
        <v>78</v>
      </c>
    </row>
    <row r="566" spans="1:29" customFormat="1" x14ac:dyDescent="0.35">
      <c r="A566" s="11">
        <v>566</v>
      </c>
      <c r="B566" s="20" t="s">
        <v>1295</v>
      </c>
      <c r="C566" s="3">
        <v>2.7813103446179999E+18</v>
      </c>
      <c r="D566" s="1">
        <v>43462</v>
      </c>
      <c r="E566" t="s">
        <v>52</v>
      </c>
      <c r="F566" s="8">
        <f t="shared" si="44"/>
        <v>0</v>
      </c>
      <c r="G566" s="8">
        <f t="shared" si="40"/>
        <v>0</v>
      </c>
      <c r="H566" s="8">
        <f t="shared" si="41"/>
        <v>0</v>
      </c>
      <c r="I566" s="8">
        <f t="shared" si="42"/>
        <v>1</v>
      </c>
      <c r="J566" s="9">
        <f t="shared" si="43"/>
        <v>1</v>
      </c>
      <c r="K566" t="s">
        <v>53</v>
      </c>
      <c r="L566" t="s">
        <v>52</v>
      </c>
      <c r="M566" s="30">
        <v>427680</v>
      </c>
      <c r="N566" s="28" t="s">
        <v>910</v>
      </c>
      <c r="O566">
        <v>427680</v>
      </c>
      <c r="P566" s="28" t="s">
        <v>27</v>
      </c>
      <c r="Q566" s="4" t="s">
        <v>1194</v>
      </c>
      <c r="R566" t="s">
        <v>1192</v>
      </c>
      <c r="S566" t="s">
        <v>1186</v>
      </c>
      <c r="T566" t="s">
        <v>717</v>
      </c>
      <c r="U566" t="s">
        <v>718</v>
      </c>
      <c r="V566" t="s">
        <v>820</v>
      </c>
      <c r="W566" s="2">
        <v>1</v>
      </c>
      <c r="X566" s="33">
        <v>427680</v>
      </c>
      <c r="Y566" t="s">
        <v>34</v>
      </c>
      <c r="Z566" t="s">
        <v>570</v>
      </c>
      <c r="AA566" t="s">
        <v>36</v>
      </c>
      <c r="AB566" t="s">
        <v>37</v>
      </c>
      <c r="AC566" s="2">
        <v>78</v>
      </c>
    </row>
    <row r="567" spans="1:29" customFormat="1" x14ac:dyDescent="0.35">
      <c r="A567" s="11">
        <v>567</v>
      </c>
      <c r="B567" s="20" t="s">
        <v>1295</v>
      </c>
      <c r="C567" s="3">
        <v>2.7813103573159997E+18</v>
      </c>
      <c r="D567" s="1">
        <v>42732</v>
      </c>
      <c r="E567" t="s">
        <v>1197</v>
      </c>
      <c r="F567" s="8">
        <f t="shared" si="44"/>
        <v>0</v>
      </c>
      <c r="G567" s="8">
        <f t="shared" si="40"/>
        <v>0</v>
      </c>
      <c r="H567" s="8">
        <f t="shared" si="41"/>
        <v>0</v>
      </c>
      <c r="I567" s="8">
        <f t="shared" si="42"/>
        <v>1</v>
      </c>
      <c r="J567" s="9">
        <f t="shared" si="43"/>
        <v>1</v>
      </c>
      <c r="K567" t="s">
        <v>193</v>
      </c>
      <c r="L567" t="s">
        <v>194</v>
      </c>
      <c r="M567" s="30">
        <v>42500</v>
      </c>
      <c r="N567" s="28" t="s">
        <v>266</v>
      </c>
      <c r="O567">
        <v>510000</v>
      </c>
      <c r="P567" s="28" t="s">
        <v>258</v>
      </c>
      <c r="Q567" s="4" t="s">
        <v>1198</v>
      </c>
      <c r="R567" t="s">
        <v>1199</v>
      </c>
      <c r="S567" t="s">
        <v>1186</v>
      </c>
      <c r="T567" t="s">
        <v>717</v>
      </c>
      <c r="U567" t="s">
        <v>718</v>
      </c>
      <c r="V567" t="s">
        <v>820</v>
      </c>
      <c r="W567" s="2">
        <v>1</v>
      </c>
      <c r="X567" s="33">
        <v>510000</v>
      </c>
      <c r="Y567" t="s">
        <v>34</v>
      </c>
      <c r="Z567" t="s">
        <v>570</v>
      </c>
      <c r="AA567" t="s">
        <v>36</v>
      </c>
      <c r="AB567" t="s">
        <v>37</v>
      </c>
      <c r="AC567" s="2">
        <v>78</v>
      </c>
    </row>
    <row r="568" spans="1:29" customFormat="1" x14ac:dyDescent="0.35">
      <c r="A568" s="11">
        <v>568</v>
      </c>
      <c r="B568" s="20" t="s">
        <v>1295</v>
      </c>
      <c r="C568" s="3">
        <v>2.7813103573159997E+18</v>
      </c>
      <c r="D568" s="1">
        <v>42419</v>
      </c>
      <c r="E568" t="s">
        <v>1200</v>
      </c>
      <c r="F568" s="8">
        <f t="shared" si="44"/>
        <v>0</v>
      </c>
      <c r="G568" s="8">
        <f t="shared" si="40"/>
        <v>0</v>
      </c>
      <c r="H568" s="8">
        <f t="shared" si="41"/>
        <v>0</v>
      </c>
      <c r="I568" s="8">
        <f t="shared" si="42"/>
        <v>1</v>
      </c>
      <c r="J568" s="9">
        <f t="shared" si="43"/>
        <v>1</v>
      </c>
      <c r="K568" t="s">
        <v>1001</v>
      </c>
      <c r="L568" t="s">
        <v>1002</v>
      </c>
      <c r="M568" s="30">
        <v>33250</v>
      </c>
      <c r="N568" s="28" t="s">
        <v>266</v>
      </c>
      <c r="O568">
        <v>365750</v>
      </c>
      <c r="P568" s="28" t="s">
        <v>991</v>
      </c>
      <c r="Q568" s="4" t="s">
        <v>1198</v>
      </c>
      <c r="R568" t="s">
        <v>1199</v>
      </c>
      <c r="S568" t="s">
        <v>1186</v>
      </c>
      <c r="T568" t="s">
        <v>717</v>
      </c>
      <c r="U568" t="s">
        <v>718</v>
      </c>
      <c r="V568" t="s">
        <v>820</v>
      </c>
      <c r="W568" s="2">
        <v>1</v>
      </c>
      <c r="X568" s="33">
        <v>365750</v>
      </c>
      <c r="Y568" t="s">
        <v>34</v>
      </c>
      <c r="Z568" t="s">
        <v>570</v>
      </c>
      <c r="AA568" t="s">
        <v>36</v>
      </c>
      <c r="AB568" t="s">
        <v>37</v>
      </c>
      <c r="AC568" s="2">
        <v>78</v>
      </c>
    </row>
    <row r="569" spans="1:29" customFormat="1" x14ac:dyDescent="0.35">
      <c r="A569" s="11">
        <v>569</v>
      </c>
      <c r="B569" s="20" t="s">
        <v>1295</v>
      </c>
      <c r="C569" s="3">
        <v>2.7813103573180001E+18</v>
      </c>
      <c r="D569" s="1">
        <v>43122</v>
      </c>
      <c r="E569" t="s">
        <v>143</v>
      </c>
      <c r="F569" s="8">
        <f t="shared" si="44"/>
        <v>0</v>
      </c>
      <c r="G569" s="8">
        <f t="shared" si="40"/>
        <v>0</v>
      </c>
      <c r="H569" s="8">
        <f t="shared" si="41"/>
        <v>0</v>
      </c>
      <c r="I569" s="8">
        <f t="shared" si="42"/>
        <v>1</v>
      </c>
      <c r="J569" s="9">
        <f t="shared" si="43"/>
        <v>1</v>
      </c>
      <c r="K569" t="s">
        <v>142</v>
      </c>
      <c r="L569" t="s">
        <v>143</v>
      </c>
      <c r="M569" s="30">
        <v>44500</v>
      </c>
      <c r="N569" s="28" t="s">
        <v>130</v>
      </c>
      <c r="O569">
        <v>534000</v>
      </c>
      <c r="P569" s="28" t="s">
        <v>258</v>
      </c>
      <c r="Q569" s="4" t="s">
        <v>1198</v>
      </c>
      <c r="R569" t="s">
        <v>1199</v>
      </c>
      <c r="S569" t="s">
        <v>1186</v>
      </c>
      <c r="T569" t="s">
        <v>717</v>
      </c>
      <c r="U569" t="s">
        <v>718</v>
      </c>
      <c r="V569" t="s">
        <v>820</v>
      </c>
      <c r="W569" s="2">
        <v>1</v>
      </c>
      <c r="X569" s="33">
        <v>534000</v>
      </c>
      <c r="Y569" t="s">
        <v>34</v>
      </c>
      <c r="Z569" t="s">
        <v>570</v>
      </c>
      <c r="AA569" t="s">
        <v>36</v>
      </c>
      <c r="AB569" t="s">
        <v>37</v>
      </c>
      <c r="AC569" s="2">
        <v>78</v>
      </c>
    </row>
    <row r="570" spans="1:29" customFormat="1" x14ac:dyDescent="0.35">
      <c r="A570" s="11">
        <v>570</v>
      </c>
      <c r="B570" s="20" t="s">
        <v>1295</v>
      </c>
      <c r="C570" s="3">
        <v>2.7813103573180001E+18</v>
      </c>
      <c r="D570" s="1">
        <v>43458</v>
      </c>
      <c r="E570" t="s">
        <v>1201</v>
      </c>
      <c r="F570" s="8">
        <f t="shared" si="44"/>
        <v>0</v>
      </c>
      <c r="G570" s="8">
        <f t="shared" si="40"/>
        <v>0</v>
      </c>
      <c r="H570" s="8">
        <f t="shared" si="41"/>
        <v>0</v>
      </c>
      <c r="I570" s="8">
        <f t="shared" si="42"/>
        <v>1</v>
      </c>
      <c r="J570" s="9">
        <f t="shared" si="43"/>
        <v>1</v>
      </c>
      <c r="K570" t="s">
        <v>82</v>
      </c>
      <c r="L570" t="s">
        <v>76</v>
      </c>
      <c r="M570" s="30">
        <v>46280.52</v>
      </c>
      <c r="N570" s="28" t="s">
        <v>130</v>
      </c>
      <c r="O570">
        <v>555366.24</v>
      </c>
      <c r="P570" s="28" t="s">
        <v>165</v>
      </c>
      <c r="Q570" s="4" t="s">
        <v>1198</v>
      </c>
      <c r="R570" t="s">
        <v>1199</v>
      </c>
      <c r="S570" t="s">
        <v>1186</v>
      </c>
      <c r="T570" t="s">
        <v>717</v>
      </c>
      <c r="U570" t="s">
        <v>718</v>
      </c>
      <c r="V570" t="s">
        <v>820</v>
      </c>
      <c r="W570" s="2">
        <v>1</v>
      </c>
      <c r="X570" s="33">
        <v>555366.24</v>
      </c>
      <c r="Y570" t="s">
        <v>34</v>
      </c>
      <c r="Z570" t="s">
        <v>570</v>
      </c>
      <c r="AA570" t="s">
        <v>36</v>
      </c>
      <c r="AB570" t="s">
        <v>37</v>
      </c>
      <c r="AC570" s="2">
        <v>78</v>
      </c>
    </row>
    <row r="571" spans="1:29" customFormat="1" x14ac:dyDescent="0.35">
      <c r="A571" s="11">
        <v>571</v>
      </c>
      <c r="B571" s="20" t="s">
        <v>1295</v>
      </c>
      <c r="C571" s="3">
        <v>2.7813103580179999E+18</v>
      </c>
      <c r="D571" s="1">
        <v>43406</v>
      </c>
      <c r="E571" t="s">
        <v>1202</v>
      </c>
      <c r="F571" s="8">
        <f t="shared" si="44"/>
        <v>0</v>
      </c>
      <c r="G571" s="8">
        <f t="shared" si="40"/>
        <v>0</v>
      </c>
      <c r="H571" s="8">
        <f t="shared" si="41"/>
        <v>0</v>
      </c>
      <c r="I571" s="8">
        <f t="shared" si="42"/>
        <v>1</v>
      </c>
      <c r="J571" s="9">
        <f t="shared" si="43"/>
        <v>1</v>
      </c>
      <c r="K571" t="s">
        <v>64</v>
      </c>
      <c r="L571" t="s">
        <v>65</v>
      </c>
      <c r="M571" s="30">
        <v>15000</v>
      </c>
      <c r="N571" s="28" t="s">
        <v>130</v>
      </c>
      <c r="O571">
        <v>30000</v>
      </c>
      <c r="P571" s="28" t="s">
        <v>1064</v>
      </c>
      <c r="Q571" s="4" t="s">
        <v>1203</v>
      </c>
      <c r="R571" t="s">
        <v>1204</v>
      </c>
      <c r="S571" t="s">
        <v>1186</v>
      </c>
      <c r="T571" t="s">
        <v>826</v>
      </c>
      <c r="U571" t="s">
        <v>718</v>
      </c>
      <c r="V571" t="s">
        <v>820</v>
      </c>
      <c r="W571" s="2">
        <v>1</v>
      </c>
      <c r="X571" s="33">
        <v>30000</v>
      </c>
      <c r="Y571" t="s">
        <v>34</v>
      </c>
      <c r="Z571" t="s">
        <v>570</v>
      </c>
      <c r="AA571" t="s">
        <v>36</v>
      </c>
      <c r="AB571" t="s">
        <v>37</v>
      </c>
      <c r="AC571" s="2">
        <v>78</v>
      </c>
    </row>
    <row r="572" spans="1:29" customFormat="1" x14ac:dyDescent="0.35">
      <c r="A572" s="11">
        <v>572</v>
      </c>
      <c r="B572" s="20" t="s">
        <v>1295</v>
      </c>
      <c r="C572" s="3">
        <v>2.7813103580189998E+18</v>
      </c>
      <c r="D572" s="1">
        <v>43619</v>
      </c>
      <c r="E572" t="s">
        <v>1205</v>
      </c>
      <c r="F572" s="8">
        <f t="shared" si="44"/>
        <v>0</v>
      </c>
      <c r="G572" s="8">
        <f t="shared" si="40"/>
        <v>0</v>
      </c>
      <c r="H572" s="8">
        <f t="shared" si="41"/>
        <v>1</v>
      </c>
      <c r="I572" s="8">
        <f t="shared" si="42"/>
        <v>1</v>
      </c>
      <c r="J572" s="9">
        <f t="shared" si="43"/>
        <v>2</v>
      </c>
      <c r="K572" t="s">
        <v>82</v>
      </c>
      <c r="L572" t="s">
        <v>76</v>
      </c>
      <c r="M572" s="30">
        <v>47000</v>
      </c>
      <c r="N572" s="28" t="s">
        <v>26</v>
      </c>
      <c r="O572">
        <v>47000</v>
      </c>
      <c r="P572" s="28" t="s">
        <v>27</v>
      </c>
      <c r="Q572" s="4" t="s">
        <v>1203</v>
      </c>
      <c r="R572" t="s">
        <v>1204</v>
      </c>
      <c r="S572" t="s">
        <v>1186</v>
      </c>
      <c r="T572" t="s">
        <v>826</v>
      </c>
      <c r="U572" t="s">
        <v>718</v>
      </c>
      <c r="V572" t="s">
        <v>820</v>
      </c>
      <c r="W572" s="2">
        <v>1</v>
      </c>
      <c r="X572" s="33">
        <v>47000</v>
      </c>
      <c r="Y572" t="s">
        <v>34</v>
      </c>
      <c r="Z572" t="s">
        <v>570</v>
      </c>
      <c r="AA572" t="s">
        <v>36</v>
      </c>
      <c r="AB572" t="s">
        <v>37</v>
      </c>
      <c r="AC572" s="2">
        <v>78</v>
      </c>
    </row>
    <row r="573" spans="1:29" customFormat="1" x14ac:dyDescent="0.35">
      <c r="A573" s="11">
        <v>573</v>
      </c>
      <c r="B573" s="20" t="s">
        <v>1295</v>
      </c>
      <c r="C573" s="3">
        <v>2.7813103580189998E+18</v>
      </c>
      <c r="D573" s="1">
        <v>43629</v>
      </c>
      <c r="E573" t="s">
        <v>76</v>
      </c>
      <c r="F573" s="8">
        <f t="shared" si="44"/>
        <v>0</v>
      </c>
      <c r="G573" s="8">
        <f t="shared" si="40"/>
        <v>0</v>
      </c>
      <c r="H573" s="8">
        <f t="shared" si="41"/>
        <v>0</v>
      </c>
      <c r="I573" s="8">
        <f t="shared" si="42"/>
        <v>1</v>
      </c>
      <c r="J573" s="9">
        <f t="shared" si="43"/>
        <v>1</v>
      </c>
      <c r="K573" t="s">
        <v>82</v>
      </c>
      <c r="L573" t="s">
        <v>76</v>
      </c>
      <c r="M573" s="30">
        <v>175000</v>
      </c>
      <c r="N573" s="28" t="s">
        <v>26</v>
      </c>
      <c r="O573">
        <v>175000</v>
      </c>
      <c r="P573" s="28" t="s">
        <v>27</v>
      </c>
      <c r="Q573" s="4" t="s">
        <v>1203</v>
      </c>
      <c r="R573" t="s">
        <v>1204</v>
      </c>
      <c r="S573" t="s">
        <v>1186</v>
      </c>
      <c r="T573" t="s">
        <v>826</v>
      </c>
      <c r="U573" t="s">
        <v>718</v>
      </c>
      <c r="V573" t="s">
        <v>820</v>
      </c>
      <c r="W573" s="2">
        <v>1</v>
      </c>
      <c r="X573" s="33">
        <v>175000</v>
      </c>
      <c r="Y573" t="s">
        <v>34</v>
      </c>
      <c r="Z573" t="s">
        <v>570</v>
      </c>
      <c r="AA573" t="s">
        <v>36</v>
      </c>
      <c r="AB573" t="s">
        <v>37</v>
      </c>
      <c r="AC573" s="2">
        <v>78</v>
      </c>
    </row>
    <row r="574" spans="1:29" customFormat="1" x14ac:dyDescent="0.35">
      <c r="A574" s="11">
        <v>574</v>
      </c>
      <c r="B574" s="20" t="s">
        <v>1295</v>
      </c>
      <c r="C574" s="3">
        <v>2.7813103580189998E+18</v>
      </c>
      <c r="D574" s="1">
        <v>43788</v>
      </c>
      <c r="E574" t="s">
        <v>1205</v>
      </c>
      <c r="F574" s="8">
        <f t="shared" si="44"/>
        <v>0</v>
      </c>
      <c r="G574" s="8">
        <f t="shared" si="40"/>
        <v>0</v>
      </c>
      <c r="H574" s="8">
        <f t="shared" si="41"/>
        <v>1</v>
      </c>
      <c r="I574" s="8">
        <f t="shared" si="42"/>
        <v>1</v>
      </c>
      <c r="J574" s="9">
        <f t="shared" si="43"/>
        <v>2</v>
      </c>
      <c r="K574" s="20" t="s">
        <v>82</v>
      </c>
      <c r="L574" t="s">
        <v>76</v>
      </c>
      <c r="M574" s="30">
        <v>55000</v>
      </c>
      <c r="N574" s="28" t="s">
        <v>26</v>
      </c>
      <c r="O574">
        <v>55000</v>
      </c>
      <c r="P574" s="28" t="s">
        <v>27</v>
      </c>
      <c r="Q574" s="4" t="s">
        <v>1203</v>
      </c>
      <c r="R574" t="s">
        <v>1204</v>
      </c>
      <c r="S574" t="s">
        <v>1186</v>
      </c>
      <c r="T574" t="s">
        <v>826</v>
      </c>
      <c r="U574" t="s">
        <v>718</v>
      </c>
      <c r="V574" t="s">
        <v>820</v>
      </c>
      <c r="W574" s="2">
        <v>1</v>
      </c>
      <c r="X574" s="33">
        <v>55000</v>
      </c>
      <c r="Y574" t="s">
        <v>34</v>
      </c>
      <c r="Z574" t="s">
        <v>570</v>
      </c>
      <c r="AA574" t="s">
        <v>36</v>
      </c>
      <c r="AB574" t="s">
        <v>37</v>
      </c>
      <c r="AC574" s="2">
        <v>78</v>
      </c>
    </row>
    <row r="575" spans="1:29" customFormat="1" x14ac:dyDescent="0.35">
      <c r="A575" s="11">
        <v>575</v>
      </c>
      <c r="B575" s="20" t="s">
        <v>1295</v>
      </c>
      <c r="C575" s="3">
        <v>2.781310359816E+18</v>
      </c>
      <c r="D575" s="1">
        <v>42438</v>
      </c>
      <c r="E575" t="s">
        <v>476</v>
      </c>
      <c r="F575" s="8">
        <f t="shared" si="44"/>
        <v>0</v>
      </c>
      <c r="G575" s="8">
        <f t="shared" si="40"/>
        <v>0</v>
      </c>
      <c r="H575" s="8">
        <f t="shared" si="41"/>
        <v>0</v>
      </c>
      <c r="I575" s="8">
        <f t="shared" si="42"/>
        <v>0</v>
      </c>
      <c r="J575" s="9">
        <f t="shared" si="43"/>
        <v>0</v>
      </c>
      <c r="K575" t="s">
        <v>193</v>
      </c>
      <c r="L575" t="s">
        <v>194</v>
      </c>
      <c r="M575" s="30">
        <v>19200</v>
      </c>
      <c r="N575" s="28" t="s">
        <v>266</v>
      </c>
      <c r="O575">
        <v>115200</v>
      </c>
      <c r="P575" s="28" t="s">
        <v>399</v>
      </c>
      <c r="Q575" s="4" t="s">
        <v>1206</v>
      </c>
      <c r="R575" t="s">
        <v>1207</v>
      </c>
      <c r="S575" t="s">
        <v>1186</v>
      </c>
      <c r="T575" t="s">
        <v>717</v>
      </c>
      <c r="U575" t="s">
        <v>718</v>
      </c>
      <c r="V575" t="s">
        <v>820</v>
      </c>
      <c r="W575" s="2">
        <v>1</v>
      </c>
      <c r="X575" s="33">
        <v>115200</v>
      </c>
      <c r="Y575" t="s">
        <v>34</v>
      </c>
      <c r="Z575" t="s">
        <v>570</v>
      </c>
      <c r="AA575" t="s">
        <v>36</v>
      </c>
      <c r="AB575" t="s">
        <v>37</v>
      </c>
      <c r="AC575" s="2">
        <v>78</v>
      </c>
    </row>
    <row r="576" spans="1:29" customFormat="1" x14ac:dyDescent="0.35">
      <c r="A576" s="11">
        <v>576</v>
      </c>
      <c r="B576" s="20" t="s">
        <v>1295</v>
      </c>
      <c r="C576" s="3">
        <v>2.7813103598169999E+18</v>
      </c>
      <c r="D576" s="1">
        <v>42745</v>
      </c>
      <c r="E576" t="s">
        <v>1208</v>
      </c>
      <c r="F576" s="8">
        <f t="shared" si="44"/>
        <v>0</v>
      </c>
      <c r="G576" s="8">
        <f t="shared" si="40"/>
        <v>0</v>
      </c>
      <c r="H576" s="8">
        <f t="shared" si="41"/>
        <v>0</v>
      </c>
      <c r="I576" s="8">
        <f t="shared" si="42"/>
        <v>1</v>
      </c>
      <c r="J576" s="9">
        <f t="shared" si="43"/>
        <v>1</v>
      </c>
      <c r="K576" t="s">
        <v>193</v>
      </c>
      <c r="L576" t="s">
        <v>194</v>
      </c>
      <c r="M576" s="30">
        <v>10380</v>
      </c>
      <c r="N576" s="28" t="s">
        <v>266</v>
      </c>
      <c r="O576">
        <v>207600</v>
      </c>
      <c r="P576" s="28" t="s">
        <v>1209</v>
      </c>
      <c r="Q576" s="4" t="s">
        <v>1206</v>
      </c>
      <c r="R576" t="s">
        <v>1207</v>
      </c>
      <c r="S576" t="s">
        <v>1186</v>
      </c>
      <c r="T576" t="s">
        <v>717</v>
      </c>
      <c r="U576" t="s">
        <v>718</v>
      </c>
      <c r="V576" t="s">
        <v>820</v>
      </c>
      <c r="W576" s="2">
        <v>1</v>
      </c>
      <c r="X576" s="33">
        <v>207600</v>
      </c>
      <c r="Y576" t="s">
        <v>34</v>
      </c>
      <c r="Z576" t="s">
        <v>570</v>
      </c>
      <c r="AA576" t="s">
        <v>36</v>
      </c>
      <c r="AB576" t="s">
        <v>37</v>
      </c>
      <c r="AC576" s="2">
        <v>78</v>
      </c>
    </row>
    <row r="577" spans="1:29" customFormat="1" x14ac:dyDescent="0.35">
      <c r="A577" s="11">
        <v>577</v>
      </c>
      <c r="B577" s="20" t="s">
        <v>1295</v>
      </c>
      <c r="C577" s="3">
        <v>2.7813103598179999E+18</v>
      </c>
      <c r="D577" s="1">
        <v>43157</v>
      </c>
      <c r="E577" t="s">
        <v>953</v>
      </c>
      <c r="F577" s="8">
        <f t="shared" si="44"/>
        <v>0</v>
      </c>
      <c r="G577" s="8">
        <f t="shared" si="40"/>
        <v>0</v>
      </c>
      <c r="H577" s="8">
        <f t="shared" si="41"/>
        <v>0</v>
      </c>
      <c r="I577" s="8">
        <f t="shared" si="42"/>
        <v>1</v>
      </c>
      <c r="J577" s="9">
        <f t="shared" si="43"/>
        <v>1</v>
      </c>
      <c r="K577" t="s">
        <v>82</v>
      </c>
      <c r="L577" t="s">
        <v>76</v>
      </c>
      <c r="M577" s="30">
        <v>20790</v>
      </c>
      <c r="N577" s="28" t="s">
        <v>130</v>
      </c>
      <c r="O577">
        <v>207900</v>
      </c>
      <c r="P577" s="28" t="s">
        <v>225</v>
      </c>
      <c r="Q577" s="4" t="s">
        <v>1206</v>
      </c>
      <c r="R577" t="s">
        <v>1207</v>
      </c>
      <c r="S577" t="s">
        <v>1186</v>
      </c>
      <c r="T577" t="s">
        <v>717</v>
      </c>
      <c r="U577" t="s">
        <v>718</v>
      </c>
      <c r="V577" t="s">
        <v>820</v>
      </c>
      <c r="W577" s="2">
        <v>1</v>
      </c>
      <c r="X577" s="33">
        <v>207900</v>
      </c>
      <c r="Y577" t="s">
        <v>34</v>
      </c>
      <c r="Z577" t="s">
        <v>570</v>
      </c>
      <c r="AA577" t="s">
        <v>36</v>
      </c>
      <c r="AB577" t="s">
        <v>37</v>
      </c>
      <c r="AC577" s="2">
        <v>78</v>
      </c>
    </row>
    <row r="578" spans="1:29" customFormat="1" x14ac:dyDescent="0.35">
      <c r="A578" s="11">
        <v>578</v>
      </c>
      <c r="B578" s="20" t="s">
        <v>1295</v>
      </c>
      <c r="C578" s="3">
        <v>2.7813103598179999E+18</v>
      </c>
      <c r="D578" s="1">
        <v>43425</v>
      </c>
      <c r="E578" t="s">
        <v>1210</v>
      </c>
      <c r="F578" s="8">
        <f t="shared" si="44"/>
        <v>0</v>
      </c>
      <c r="G578" s="8">
        <f t="shared" ref="G578:G641" si="45">IF(OR(ISNUMBER(SEARCH("проектиро",E578)), ISNUMBER(SEARCH("разработка",E578)),  ISNUMBER(SEARCH("приобрет",E578)),  ISNUMBER(SEARCH("установк",E578)), ISNUMBER(SEARCH("постав",E578)),  (ISNUMBER(SEARCH("создани",E578)))),1,0)</f>
        <v>0</v>
      </c>
      <c r="H578" s="8">
        <f t="shared" ref="H578:H641" si="46">IF(OR(ISNUMBER(SEARCH("развит",E578)), ISNUMBER(SEARCH("модифика",E578)), ISNUMBER(SEARCH("интегра",E578)),  ISNUMBER(SEARCH("внедрен",E578)), ISNUMBER(SEARCH("расшир",E578)), ISNUMBER(SEARCH("адаптац",E578)),ISNUMBER(SEARCH("настрой",E578)), ISNUMBER(SEARCH("подключ",E578)),   (ISNUMBER(SEARCH("модерниз",E578)))),1,0)</f>
        <v>1</v>
      </c>
      <c r="I578" s="8">
        <f t="shared" ref="I578:I641" si="47">IF(OR(ISNUMBER(SEARCH("сопрово",E578)), ISNUMBER(SEARCH("поддержк",E578)), ISNUMBER(SEARCH("эксплуат",E578)), ISNUMBER(SEARCH("обслужи",E578)), ISNUMBER(SEARCH("подготов",E578)), (ISNUMBER(SEARCH("обуче",E578)))),1,0)</f>
        <v>0</v>
      </c>
      <c r="J578" s="9">
        <f t="shared" ref="J578:J641" si="48">SUM(G578:I578)</f>
        <v>1</v>
      </c>
      <c r="K578" t="s">
        <v>186</v>
      </c>
      <c r="L578" t="s">
        <v>187</v>
      </c>
      <c r="M578" s="30">
        <v>300000</v>
      </c>
      <c r="N578" s="28" t="s">
        <v>39</v>
      </c>
      <c r="O578">
        <v>300000</v>
      </c>
      <c r="P578" s="28" t="s">
        <v>27</v>
      </c>
      <c r="Q578" s="4" t="s">
        <v>1206</v>
      </c>
      <c r="R578" t="s">
        <v>1207</v>
      </c>
      <c r="S578" t="s">
        <v>1186</v>
      </c>
      <c r="T578" t="s">
        <v>717</v>
      </c>
      <c r="U578" t="s">
        <v>718</v>
      </c>
      <c r="V578" t="s">
        <v>820</v>
      </c>
      <c r="W578" s="2">
        <v>1</v>
      </c>
      <c r="X578" s="33">
        <v>300000</v>
      </c>
      <c r="Y578" t="s">
        <v>34</v>
      </c>
      <c r="Z578" t="s">
        <v>570</v>
      </c>
      <c r="AA578" t="s">
        <v>36</v>
      </c>
      <c r="AB578" t="s">
        <v>37</v>
      </c>
      <c r="AC578" s="2">
        <v>78</v>
      </c>
    </row>
    <row r="579" spans="1:29" customFormat="1" x14ac:dyDescent="0.35">
      <c r="A579" s="11">
        <v>579</v>
      </c>
      <c r="B579" s="20" t="s">
        <v>1295</v>
      </c>
      <c r="C579" s="3">
        <v>2.7813103598189998E+18</v>
      </c>
      <c r="D579" s="1">
        <v>43476</v>
      </c>
      <c r="E579" t="s">
        <v>76</v>
      </c>
      <c r="F579" s="8">
        <f t="shared" ref="F579:F642" si="49">IF(OR(ISNUMBER(SEARCH("фонд",Q579)), ISNUMBER(SEARCH("ФОМС",Q579))), 1,0)</f>
        <v>0</v>
      </c>
      <c r="G579" s="8">
        <f t="shared" si="45"/>
        <v>0</v>
      </c>
      <c r="H579" s="8">
        <f t="shared" si="46"/>
        <v>0</v>
      </c>
      <c r="I579" s="8">
        <f t="shared" si="47"/>
        <v>1</v>
      </c>
      <c r="J579" s="9">
        <f t="shared" si="48"/>
        <v>1</v>
      </c>
      <c r="K579" t="s">
        <v>82</v>
      </c>
      <c r="L579" t="s">
        <v>76</v>
      </c>
      <c r="M579" s="30">
        <v>18900</v>
      </c>
      <c r="N579" s="28" t="s">
        <v>130</v>
      </c>
      <c r="O579">
        <v>226800</v>
      </c>
      <c r="P579" s="28" t="s">
        <v>165</v>
      </c>
      <c r="Q579" s="4" t="s">
        <v>1206</v>
      </c>
      <c r="R579" t="s">
        <v>1207</v>
      </c>
      <c r="S579" t="s">
        <v>1186</v>
      </c>
      <c r="T579" t="s">
        <v>1092</v>
      </c>
      <c r="U579" t="s">
        <v>718</v>
      </c>
      <c r="V579" t="s">
        <v>820</v>
      </c>
      <c r="W579" s="2">
        <v>1</v>
      </c>
      <c r="X579" s="33">
        <v>226800</v>
      </c>
      <c r="Y579" t="s">
        <v>34</v>
      </c>
      <c r="Z579" t="s">
        <v>570</v>
      </c>
      <c r="AA579" t="s">
        <v>36</v>
      </c>
      <c r="AB579" t="s">
        <v>37</v>
      </c>
      <c r="AC579" s="2">
        <v>78</v>
      </c>
    </row>
    <row r="580" spans="1:29" customFormat="1" x14ac:dyDescent="0.35">
      <c r="A580" s="11">
        <v>580</v>
      </c>
      <c r="B580" s="20" t="s">
        <v>1295</v>
      </c>
      <c r="C580" s="3">
        <v>2.781310363016E+18</v>
      </c>
      <c r="D580" s="1">
        <v>42466</v>
      </c>
      <c r="E580" t="s">
        <v>187</v>
      </c>
      <c r="F580" s="8">
        <f t="shared" si="49"/>
        <v>0</v>
      </c>
      <c r="G580" s="8">
        <f t="shared" si="45"/>
        <v>0</v>
      </c>
      <c r="H580" s="8">
        <f t="shared" si="46"/>
        <v>0</v>
      </c>
      <c r="I580" s="8">
        <f t="shared" si="47"/>
        <v>0</v>
      </c>
      <c r="J580" s="9">
        <f t="shared" si="48"/>
        <v>0</v>
      </c>
      <c r="K580" t="s">
        <v>186</v>
      </c>
      <c r="L580" t="s">
        <v>187</v>
      </c>
      <c r="M580" s="30">
        <v>51250</v>
      </c>
      <c r="N580" s="28" t="s">
        <v>1211</v>
      </c>
      <c r="O580">
        <v>153750</v>
      </c>
      <c r="P580" s="28" t="s">
        <v>221</v>
      </c>
      <c r="Q580" s="4" t="s">
        <v>1212</v>
      </c>
      <c r="R580" t="s">
        <v>1213</v>
      </c>
      <c r="S580" t="s">
        <v>1186</v>
      </c>
      <c r="T580" t="s">
        <v>717</v>
      </c>
      <c r="U580" t="s">
        <v>718</v>
      </c>
      <c r="V580" t="s">
        <v>820</v>
      </c>
      <c r="W580" s="2">
        <v>1</v>
      </c>
      <c r="X580" s="33">
        <v>153750</v>
      </c>
      <c r="Y580" t="s">
        <v>34</v>
      </c>
      <c r="Z580" t="s">
        <v>570</v>
      </c>
      <c r="AA580" t="s">
        <v>36</v>
      </c>
      <c r="AB580" t="s">
        <v>37</v>
      </c>
      <c r="AC580" s="2">
        <v>78</v>
      </c>
    </row>
    <row r="581" spans="1:29" customFormat="1" x14ac:dyDescent="0.35">
      <c r="A581" s="11">
        <v>581</v>
      </c>
      <c r="B581" s="20" t="s">
        <v>1295</v>
      </c>
      <c r="C581" s="3">
        <v>2.781310363016E+18</v>
      </c>
      <c r="D581" s="1">
        <v>42506</v>
      </c>
      <c r="E581" t="s">
        <v>187</v>
      </c>
      <c r="F581" s="8">
        <f t="shared" si="49"/>
        <v>0</v>
      </c>
      <c r="G581" s="8">
        <f t="shared" si="45"/>
        <v>0</v>
      </c>
      <c r="H581" s="8">
        <f t="shared" si="46"/>
        <v>0</v>
      </c>
      <c r="I581" s="8">
        <f t="shared" si="47"/>
        <v>0</v>
      </c>
      <c r="J581" s="9">
        <f t="shared" si="48"/>
        <v>0</v>
      </c>
      <c r="K581" t="s">
        <v>186</v>
      </c>
      <c r="L581" t="s">
        <v>187</v>
      </c>
      <c r="M581" s="30">
        <v>50000</v>
      </c>
      <c r="N581" s="28" t="s">
        <v>266</v>
      </c>
      <c r="O581">
        <v>50000</v>
      </c>
      <c r="P581" s="28" t="s">
        <v>184</v>
      </c>
      <c r="Q581" s="4" t="s">
        <v>1212</v>
      </c>
      <c r="R581" t="s">
        <v>1213</v>
      </c>
      <c r="S581" t="s">
        <v>1186</v>
      </c>
      <c r="T581" t="s">
        <v>717</v>
      </c>
      <c r="U581" t="s">
        <v>718</v>
      </c>
      <c r="V581" t="s">
        <v>820</v>
      </c>
      <c r="W581" s="2">
        <v>1</v>
      </c>
      <c r="X581" s="33">
        <v>50000</v>
      </c>
      <c r="Y581" t="s">
        <v>34</v>
      </c>
      <c r="Z581" t="s">
        <v>570</v>
      </c>
      <c r="AA581" t="s">
        <v>36</v>
      </c>
      <c r="AB581" t="s">
        <v>37</v>
      </c>
      <c r="AC581" s="2">
        <v>78</v>
      </c>
    </row>
    <row r="582" spans="1:29" customFormat="1" x14ac:dyDescent="0.35">
      <c r="A582" s="11">
        <v>582</v>
      </c>
      <c r="B582" s="20" t="s">
        <v>1295</v>
      </c>
      <c r="C582" s="3">
        <v>2.781310363016E+18</v>
      </c>
      <c r="D582" s="1">
        <v>42632</v>
      </c>
      <c r="E582" t="s">
        <v>187</v>
      </c>
      <c r="F582" s="8">
        <f t="shared" si="49"/>
        <v>0</v>
      </c>
      <c r="G582" s="8">
        <f t="shared" si="45"/>
        <v>0</v>
      </c>
      <c r="H582" s="8">
        <f t="shared" si="46"/>
        <v>0</v>
      </c>
      <c r="I582" s="8">
        <f t="shared" si="47"/>
        <v>0</v>
      </c>
      <c r="J582" s="9">
        <f t="shared" si="48"/>
        <v>0</v>
      </c>
      <c r="K582" t="s">
        <v>186</v>
      </c>
      <c r="L582" t="s">
        <v>187</v>
      </c>
      <c r="M582" s="30">
        <v>50000</v>
      </c>
      <c r="N582" s="28" t="s">
        <v>266</v>
      </c>
      <c r="O582">
        <v>50000</v>
      </c>
      <c r="P582" s="28" t="s">
        <v>184</v>
      </c>
      <c r="Q582" s="4" t="s">
        <v>1212</v>
      </c>
      <c r="R582" t="s">
        <v>1213</v>
      </c>
      <c r="S582" t="s">
        <v>1186</v>
      </c>
      <c r="T582" t="s">
        <v>717</v>
      </c>
      <c r="U582" t="s">
        <v>718</v>
      </c>
      <c r="V582" t="s">
        <v>820</v>
      </c>
      <c r="W582" s="2">
        <v>1</v>
      </c>
      <c r="X582" s="33">
        <v>50000</v>
      </c>
      <c r="Y582" t="s">
        <v>34</v>
      </c>
      <c r="Z582" t="s">
        <v>570</v>
      </c>
      <c r="AA582" t="s">
        <v>36</v>
      </c>
      <c r="AB582" t="s">
        <v>37</v>
      </c>
      <c r="AC582" s="2">
        <v>78</v>
      </c>
    </row>
    <row r="583" spans="1:29" customFormat="1" x14ac:dyDescent="0.35">
      <c r="A583" s="11">
        <v>583</v>
      </c>
      <c r="B583" s="20" t="s">
        <v>1295</v>
      </c>
      <c r="C583" s="3">
        <v>2.781310363016E+18</v>
      </c>
      <c r="D583" s="1">
        <v>42730</v>
      </c>
      <c r="E583" t="s">
        <v>187</v>
      </c>
      <c r="F583" s="8">
        <f t="shared" si="49"/>
        <v>0</v>
      </c>
      <c r="G583" s="8">
        <f t="shared" si="45"/>
        <v>0</v>
      </c>
      <c r="H583" s="8">
        <f t="shared" si="46"/>
        <v>0</v>
      </c>
      <c r="I583" s="8">
        <f t="shared" si="47"/>
        <v>0</v>
      </c>
      <c r="J583" s="9">
        <f t="shared" si="48"/>
        <v>0</v>
      </c>
      <c r="K583" t="s">
        <v>186</v>
      </c>
      <c r="L583" t="s">
        <v>187</v>
      </c>
      <c r="M583" s="30">
        <v>38370</v>
      </c>
      <c r="N583" s="28" t="s">
        <v>266</v>
      </c>
      <c r="O583">
        <v>460440</v>
      </c>
      <c r="P583" s="28" t="s">
        <v>258</v>
      </c>
      <c r="Q583" s="4" t="s">
        <v>1212</v>
      </c>
      <c r="R583" t="s">
        <v>1213</v>
      </c>
      <c r="S583" t="s">
        <v>1186</v>
      </c>
      <c r="T583" t="s">
        <v>717</v>
      </c>
      <c r="U583" t="s">
        <v>718</v>
      </c>
      <c r="V583" t="s">
        <v>820</v>
      </c>
      <c r="W583" s="2">
        <v>1</v>
      </c>
      <c r="X583" s="33">
        <v>460440</v>
      </c>
      <c r="Y583" t="s">
        <v>34</v>
      </c>
      <c r="Z583" t="s">
        <v>570</v>
      </c>
      <c r="AA583" t="s">
        <v>36</v>
      </c>
      <c r="AB583" t="s">
        <v>37</v>
      </c>
      <c r="AC583" s="2">
        <v>78</v>
      </c>
    </row>
    <row r="584" spans="1:29" customFormat="1" x14ac:dyDescent="0.35">
      <c r="A584" s="11">
        <v>584</v>
      </c>
      <c r="B584" s="20" t="s">
        <v>1295</v>
      </c>
      <c r="C584" s="3">
        <v>2.7813103630179999E+18</v>
      </c>
      <c r="D584" s="1">
        <v>43136</v>
      </c>
      <c r="E584" t="s">
        <v>187</v>
      </c>
      <c r="F584" s="8">
        <f t="shared" si="49"/>
        <v>0</v>
      </c>
      <c r="G584" s="8">
        <f t="shared" si="45"/>
        <v>0</v>
      </c>
      <c r="H584" s="8">
        <f t="shared" si="46"/>
        <v>0</v>
      </c>
      <c r="I584" s="8">
        <f t="shared" si="47"/>
        <v>0</v>
      </c>
      <c r="J584" s="9">
        <f t="shared" si="48"/>
        <v>0</v>
      </c>
      <c r="K584" t="s">
        <v>186</v>
      </c>
      <c r="L584" t="s">
        <v>187</v>
      </c>
      <c r="M584" s="30">
        <v>280440</v>
      </c>
      <c r="N584" s="28" t="s">
        <v>130</v>
      </c>
      <c r="O584">
        <v>280440</v>
      </c>
      <c r="P584" s="28" t="s">
        <v>184</v>
      </c>
      <c r="Q584" s="4" t="s">
        <v>1212</v>
      </c>
      <c r="R584" t="s">
        <v>1213</v>
      </c>
      <c r="S584" t="s">
        <v>1186</v>
      </c>
      <c r="T584" t="s">
        <v>717</v>
      </c>
      <c r="U584" t="s">
        <v>718</v>
      </c>
      <c r="V584" t="s">
        <v>820</v>
      </c>
      <c r="W584" s="2">
        <v>1</v>
      </c>
      <c r="X584" s="33">
        <v>280440</v>
      </c>
      <c r="Y584" t="s">
        <v>34</v>
      </c>
      <c r="Z584" t="s">
        <v>570</v>
      </c>
      <c r="AA584" t="s">
        <v>36</v>
      </c>
      <c r="AB584" t="s">
        <v>37</v>
      </c>
      <c r="AC584" s="2">
        <v>78</v>
      </c>
    </row>
    <row r="585" spans="1:29" customFormat="1" x14ac:dyDescent="0.35">
      <c r="A585" s="11">
        <v>585</v>
      </c>
      <c r="B585" s="20" t="s">
        <v>1295</v>
      </c>
      <c r="C585" s="3">
        <v>2.7813103630179999E+18</v>
      </c>
      <c r="D585" s="1">
        <v>43339</v>
      </c>
      <c r="E585" t="s">
        <v>76</v>
      </c>
      <c r="F585" s="8">
        <f t="shared" si="49"/>
        <v>0</v>
      </c>
      <c r="G585" s="8">
        <f t="shared" si="45"/>
        <v>0</v>
      </c>
      <c r="H585" s="8">
        <f t="shared" si="46"/>
        <v>0</v>
      </c>
      <c r="I585" s="8">
        <f t="shared" si="47"/>
        <v>1</v>
      </c>
      <c r="J585" s="9">
        <f t="shared" si="48"/>
        <v>1</v>
      </c>
      <c r="K585" t="s">
        <v>82</v>
      </c>
      <c r="L585" t="s">
        <v>76</v>
      </c>
      <c r="M585" s="30">
        <v>223230.24</v>
      </c>
      <c r="N585" s="28" t="s">
        <v>26</v>
      </c>
      <c r="O585">
        <v>223230.24</v>
      </c>
      <c r="P585" s="28" t="s">
        <v>27</v>
      </c>
      <c r="Q585" s="4" t="s">
        <v>1212</v>
      </c>
      <c r="R585" t="s">
        <v>1213</v>
      </c>
      <c r="S585" t="s">
        <v>1186</v>
      </c>
      <c r="T585" t="s">
        <v>717</v>
      </c>
      <c r="U585" t="s">
        <v>718</v>
      </c>
      <c r="V585" t="s">
        <v>820</v>
      </c>
      <c r="W585" s="2">
        <v>1</v>
      </c>
      <c r="X585" s="33">
        <v>223230.24</v>
      </c>
      <c r="Y585" t="s">
        <v>34</v>
      </c>
      <c r="Z585" t="s">
        <v>570</v>
      </c>
      <c r="AA585" t="s">
        <v>36</v>
      </c>
      <c r="AB585" t="s">
        <v>37</v>
      </c>
      <c r="AC585" s="2">
        <v>78</v>
      </c>
    </row>
    <row r="586" spans="1:29" customFormat="1" x14ac:dyDescent="0.35">
      <c r="A586" s="11">
        <v>586</v>
      </c>
      <c r="B586" s="20" t="s">
        <v>1295</v>
      </c>
      <c r="C586" s="3">
        <v>2.7813103630189998E+18</v>
      </c>
      <c r="D586" s="1">
        <v>43474</v>
      </c>
      <c r="E586" t="s">
        <v>76</v>
      </c>
      <c r="F586" s="8">
        <f t="shared" si="49"/>
        <v>0</v>
      </c>
      <c r="G586" s="8">
        <f t="shared" si="45"/>
        <v>0</v>
      </c>
      <c r="H586" s="8">
        <f t="shared" si="46"/>
        <v>0</v>
      </c>
      <c r="I586" s="8">
        <f t="shared" si="47"/>
        <v>1</v>
      </c>
      <c r="J586" s="9">
        <f t="shared" si="48"/>
        <v>1</v>
      </c>
      <c r="K586" t="s">
        <v>82</v>
      </c>
      <c r="L586" t="s">
        <v>76</v>
      </c>
      <c r="M586" s="30">
        <v>136000</v>
      </c>
      <c r="N586" s="28" t="s">
        <v>26</v>
      </c>
      <c r="O586">
        <v>136000</v>
      </c>
      <c r="P586" s="28" t="s">
        <v>27</v>
      </c>
      <c r="Q586" s="4" t="s">
        <v>1212</v>
      </c>
      <c r="R586" t="s">
        <v>1213</v>
      </c>
      <c r="S586" t="s">
        <v>1186</v>
      </c>
      <c r="T586" t="s">
        <v>717</v>
      </c>
      <c r="U586" t="s">
        <v>718</v>
      </c>
      <c r="V586" t="s">
        <v>820</v>
      </c>
      <c r="W586" s="2">
        <v>1</v>
      </c>
      <c r="X586" s="33">
        <v>136000</v>
      </c>
      <c r="Y586" t="s">
        <v>34</v>
      </c>
      <c r="Z586" t="s">
        <v>570</v>
      </c>
      <c r="AA586" t="s">
        <v>36</v>
      </c>
      <c r="AB586" t="s">
        <v>37</v>
      </c>
      <c r="AC586" s="2">
        <v>78</v>
      </c>
    </row>
    <row r="587" spans="1:29" customFormat="1" x14ac:dyDescent="0.35">
      <c r="A587" s="11">
        <v>587</v>
      </c>
      <c r="B587" s="20" t="s">
        <v>1295</v>
      </c>
      <c r="C587" s="3">
        <v>2.7813103630189998E+18</v>
      </c>
      <c r="D587" s="1">
        <v>43474</v>
      </c>
      <c r="E587" t="s">
        <v>76</v>
      </c>
      <c r="F587" s="8">
        <f t="shared" si="49"/>
        <v>0</v>
      </c>
      <c r="G587" s="8">
        <f t="shared" si="45"/>
        <v>0</v>
      </c>
      <c r="H587" s="8">
        <f t="shared" si="46"/>
        <v>0</v>
      </c>
      <c r="I587" s="8">
        <f t="shared" si="47"/>
        <v>1</v>
      </c>
      <c r="J587" s="9">
        <f t="shared" si="48"/>
        <v>1</v>
      </c>
      <c r="K587" t="s">
        <v>82</v>
      </c>
      <c r="L587" t="s">
        <v>76</v>
      </c>
      <c r="M587" s="30">
        <v>605760</v>
      </c>
      <c r="N587" s="28" t="s">
        <v>26</v>
      </c>
      <c r="O587">
        <v>605760</v>
      </c>
      <c r="P587" s="28" t="s">
        <v>27</v>
      </c>
      <c r="Q587" s="4" t="s">
        <v>1212</v>
      </c>
      <c r="R587" t="s">
        <v>1213</v>
      </c>
      <c r="S587" t="s">
        <v>1186</v>
      </c>
      <c r="T587" t="s">
        <v>717</v>
      </c>
      <c r="U587" t="s">
        <v>718</v>
      </c>
      <c r="V587" t="s">
        <v>820</v>
      </c>
      <c r="W587" s="2">
        <v>1</v>
      </c>
      <c r="X587" s="33">
        <v>605760</v>
      </c>
      <c r="Y587" t="s">
        <v>34</v>
      </c>
      <c r="Z587" t="s">
        <v>570</v>
      </c>
      <c r="AA587" t="s">
        <v>36</v>
      </c>
      <c r="AB587" t="s">
        <v>37</v>
      </c>
      <c r="AC587" s="2">
        <v>78</v>
      </c>
    </row>
    <row r="588" spans="1:29" customFormat="1" x14ac:dyDescent="0.35">
      <c r="A588" s="11">
        <v>588</v>
      </c>
      <c r="B588" s="20" t="s">
        <v>1295</v>
      </c>
      <c r="C588" s="3">
        <v>2.7813103630189998E+18</v>
      </c>
      <c r="D588" s="1">
        <v>43747</v>
      </c>
      <c r="E588" t="s">
        <v>76</v>
      </c>
      <c r="F588" s="8">
        <f t="shared" si="49"/>
        <v>0</v>
      </c>
      <c r="G588" s="8">
        <f t="shared" si="45"/>
        <v>0</v>
      </c>
      <c r="H588" s="8">
        <f t="shared" si="46"/>
        <v>0</v>
      </c>
      <c r="I588" s="8">
        <f t="shared" si="47"/>
        <v>1</v>
      </c>
      <c r="J588" s="9">
        <f t="shared" si="48"/>
        <v>1</v>
      </c>
      <c r="K588" t="s">
        <v>82</v>
      </c>
      <c r="L588" t="s">
        <v>76</v>
      </c>
      <c r="M588" s="30">
        <v>350000</v>
      </c>
      <c r="N588" s="28" t="s">
        <v>26</v>
      </c>
      <c r="O588">
        <v>350000</v>
      </c>
      <c r="P588" s="28" t="s">
        <v>27</v>
      </c>
      <c r="Q588" s="4" t="s">
        <v>1212</v>
      </c>
      <c r="R588" t="s">
        <v>1213</v>
      </c>
      <c r="S588" t="s">
        <v>1186</v>
      </c>
      <c r="T588" t="s">
        <v>826</v>
      </c>
      <c r="U588" t="s">
        <v>718</v>
      </c>
      <c r="V588" t="s">
        <v>820</v>
      </c>
      <c r="W588" s="2">
        <v>1</v>
      </c>
      <c r="X588" s="33">
        <v>350000</v>
      </c>
      <c r="Y588" t="s">
        <v>34</v>
      </c>
      <c r="Z588" t="s">
        <v>570</v>
      </c>
      <c r="AA588" t="s">
        <v>36</v>
      </c>
      <c r="AB588" t="s">
        <v>37</v>
      </c>
      <c r="AC588" s="2">
        <v>78</v>
      </c>
    </row>
    <row r="589" spans="1:29" customFormat="1" x14ac:dyDescent="0.35">
      <c r="A589" s="11">
        <v>589</v>
      </c>
      <c r="B589" s="20" t="s">
        <v>1295</v>
      </c>
      <c r="C589" s="3">
        <v>2.7813108571160003E+18</v>
      </c>
      <c r="D589" s="1">
        <v>42548</v>
      </c>
      <c r="E589" t="s">
        <v>1160</v>
      </c>
      <c r="F589" s="8">
        <f t="shared" si="49"/>
        <v>0</v>
      </c>
      <c r="G589" s="8">
        <f t="shared" si="45"/>
        <v>0</v>
      </c>
      <c r="H589" s="8">
        <f t="shared" si="46"/>
        <v>0</v>
      </c>
      <c r="I589" s="8">
        <f t="shared" si="47"/>
        <v>1</v>
      </c>
      <c r="J589" s="9">
        <f t="shared" si="48"/>
        <v>1</v>
      </c>
      <c r="K589" t="s">
        <v>142</v>
      </c>
      <c r="L589" t="s">
        <v>143</v>
      </c>
      <c r="M589" s="30">
        <v>16480</v>
      </c>
      <c r="N589" s="28" t="s">
        <v>266</v>
      </c>
      <c r="O589">
        <v>98880</v>
      </c>
      <c r="P589" s="28" t="s">
        <v>399</v>
      </c>
      <c r="Q589" s="4" t="s">
        <v>1214</v>
      </c>
      <c r="R589" t="s">
        <v>1215</v>
      </c>
      <c r="S589" t="s">
        <v>1186</v>
      </c>
      <c r="T589" t="s">
        <v>717</v>
      </c>
      <c r="U589" t="s">
        <v>718</v>
      </c>
      <c r="V589" t="s">
        <v>820</v>
      </c>
      <c r="W589" s="2">
        <v>1</v>
      </c>
      <c r="X589" s="33">
        <v>98880</v>
      </c>
      <c r="Y589" t="s">
        <v>34</v>
      </c>
      <c r="Z589" t="s">
        <v>570</v>
      </c>
      <c r="AA589" t="s">
        <v>36</v>
      </c>
      <c r="AB589" t="s">
        <v>37</v>
      </c>
      <c r="AC589" s="2">
        <v>78</v>
      </c>
    </row>
    <row r="590" spans="1:29" customFormat="1" x14ac:dyDescent="0.35">
      <c r="A590" s="11">
        <v>590</v>
      </c>
      <c r="B590" s="20" t="s">
        <v>1295</v>
      </c>
      <c r="C590" s="3">
        <v>2.7813108571160003E+18</v>
      </c>
      <c r="D590" s="1">
        <v>42717</v>
      </c>
      <c r="E590" t="s">
        <v>1160</v>
      </c>
      <c r="F590" s="8">
        <f t="shared" si="49"/>
        <v>0</v>
      </c>
      <c r="G590" s="8">
        <f t="shared" si="45"/>
        <v>0</v>
      </c>
      <c r="H590" s="8">
        <f t="shared" si="46"/>
        <v>0</v>
      </c>
      <c r="I590" s="8">
        <f t="shared" si="47"/>
        <v>1</v>
      </c>
      <c r="J590" s="9">
        <f t="shared" si="48"/>
        <v>1</v>
      </c>
      <c r="K590" t="s">
        <v>142</v>
      </c>
      <c r="L590" t="s">
        <v>143</v>
      </c>
      <c r="M590" s="30">
        <v>21300</v>
      </c>
      <c r="N590" s="28" t="s">
        <v>266</v>
      </c>
      <c r="O590">
        <v>255600</v>
      </c>
      <c r="P590" s="28" t="s">
        <v>258</v>
      </c>
      <c r="Q590" s="4" t="s">
        <v>1214</v>
      </c>
      <c r="R590" t="s">
        <v>1215</v>
      </c>
      <c r="S590" t="s">
        <v>1186</v>
      </c>
      <c r="T590" t="s">
        <v>732</v>
      </c>
      <c r="U590" t="s">
        <v>718</v>
      </c>
      <c r="V590" t="s">
        <v>820</v>
      </c>
      <c r="W590" s="2">
        <v>1</v>
      </c>
      <c r="X590" s="33">
        <v>255600</v>
      </c>
      <c r="Y590" t="s">
        <v>34</v>
      </c>
      <c r="Z590" t="s">
        <v>570</v>
      </c>
      <c r="AA590" t="s">
        <v>36</v>
      </c>
      <c r="AB590" t="s">
        <v>37</v>
      </c>
      <c r="AC590" s="2">
        <v>78</v>
      </c>
    </row>
    <row r="591" spans="1:29" customFormat="1" x14ac:dyDescent="0.35">
      <c r="A591" s="11">
        <v>591</v>
      </c>
      <c r="B591" s="20" t="s">
        <v>1295</v>
      </c>
      <c r="C591" s="3">
        <v>2.7813108571170002E+18</v>
      </c>
      <c r="D591" s="1">
        <v>43088</v>
      </c>
      <c r="E591" t="s">
        <v>1160</v>
      </c>
      <c r="F591" s="8">
        <f t="shared" si="49"/>
        <v>0</v>
      </c>
      <c r="G591" s="8">
        <f t="shared" si="45"/>
        <v>0</v>
      </c>
      <c r="H591" s="8">
        <f t="shared" si="46"/>
        <v>0</v>
      </c>
      <c r="I591" s="8">
        <f t="shared" si="47"/>
        <v>1</v>
      </c>
      <c r="J591" s="9">
        <f t="shared" si="48"/>
        <v>1</v>
      </c>
      <c r="K591" t="s">
        <v>142</v>
      </c>
      <c r="L591" t="s">
        <v>143</v>
      </c>
      <c r="M591" s="30">
        <v>25560</v>
      </c>
      <c r="N591" s="28" t="s">
        <v>130</v>
      </c>
      <c r="O591">
        <v>306720</v>
      </c>
      <c r="P591" s="28" t="s">
        <v>258</v>
      </c>
      <c r="Q591" s="4" t="s">
        <v>1214</v>
      </c>
      <c r="R591" t="s">
        <v>1215</v>
      </c>
      <c r="S591" t="s">
        <v>1186</v>
      </c>
      <c r="T591" t="s">
        <v>732</v>
      </c>
      <c r="U591" t="s">
        <v>718</v>
      </c>
      <c r="V591" t="s">
        <v>820</v>
      </c>
      <c r="W591" s="2">
        <v>1</v>
      </c>
      <c r="X591" s="33">
        <v>306720</v>
      </c>
      <c r="Y591" t="s">
        <v>34</v>
      </c>
      <c r="Z591" t="s">
        <v>570</v>
      </c>
      <c r="AA591" t="s">
        <v>36</v>
      </c>
      <c r="AB591" t="s">
        <v>37</v>
      </c>
      <c r="AC591" s="2">
        <v>78</v>
      </c>
    </row>
    <row r="592" spans="1:29" customFormat="1" x14ac:dyDescent="0.35">
      <c r="A592" s="11">
        <v>592</v>
      </c>
      <c r="B592" s="20" t="s">
        <v>1295</v>
      </c>
      <c r="C592" s="3">
        <v>2.7813108571190001E+18</v>
      </c>
      <c r="D592" s="1">
        <v>43507</v>
      </c>
      <c r="E592" t="s">
        <v>1160</v>
      </c>
      <c r="F592" s="8">
        <f t="shared" si="49"/>
        <v>0</v>
      </c>
      <c r="G592" s="8">
        <f t="shared" si="45"/>
        <v>0</v>
      </c>
      <c r="H592" s="8">
        <f t="shared" si="46"/>
        <v>0</v>
      </c>
      <c r="I592" s="8">
        <f t="shared" si="47"/>
        <v>1</v>
      </c>
      <c r="J592" s="9">
        <f t="shared" si="48"/>
        <v>1</v>
      </c>
      <c r="K592" t="s">
        <v>82</v>
      </c>
      <c r="L592" t="s">
        <v>76</v>
      </c>
      <c r="M592" s="30">
        <v>26615</v>
      </c>
      <c r="N592" s="28" t="s">
        <v>130</v>
      </c>
      <c r="O592">
        <v>292765</v>
      </c>
      <c r="P592" s="28" t="s">
        <v>131</v>
      </c>
      <c r="Q592" s="4" t="s">
        <v>1214</v>
      </c>
      <c r="R592" t="s">
        <v>1215</v>
      </c>
      <c r="S592" t="s">
        <v>1186</v>
      </c>
      <c r="T592" t="s">
        <v>732</v>
      </c>
      <c r="U592" t="s">
        <v>718</v>
      </c>
      <c r="V592" t="s">
        <v>820</v>
      </c>
      <c r="W592" s="2">
        <v>1</v>
      </c>
      <c r="X592" s="33">
        <v>292765</v>
      </c>
      <c r="Y592" t="s">
        <v>34</v>
      </c>
      <c r="Z592" t="s">
        <v>570</v>
      </c>
      <c r="AA592" t="s">
        <v>36</v>
      </c>
      <c r="AB592" t="s">
        <v>37</v>
      </c>
      <c r="AC592" s="2">
        <v>78</v>
      </c>
    </row>
    <row r="593" spans="1:29" customFormat="1" x14ac:dyDescent="0.35">
      <c r="A593" s="11">
        <v>593</v>
      </c>
      <c r="B593" s="20" t="s">
        <v>1295</v>
      </c>
      <c r="C593" s="3">
        <v>2.7814002183149998E+18</v>
      </c>
      <c r="D593" s="1">
        <v>42361</v>
      </c>
      <c r="E593" t="s">
        <v>785</v>
      </c>
      <c r="F593" s="8">
        <f t="shared" si="49"/>
        <v>0</v>
      </c>
      <c r="G593" s="8">
        <f t="shared" si="45"/>
        <v>1</v>
      </c>
      <c r="H593" s="8">
        <f t="shared" si="46"/>
        <v>0</v>
      </c>
      <c r="I593" s="8">
        <f t="shared" si="47"/>
        <v>0</v>
      </c>
      <c r="J593" s="9">
        <f t="shared" si="48"/>
        <v>1</v>
      </c>
      <c r="K593" t="s">
        <v>492</v>
      </c>
      <c r="L593" t="s">
        <v>785</v>
      </c>
      <c r="M593" s="30">
        <v>699960</v>
      </c>
      <c r="N593" s="28" t="s">
        <v>264</v>
      </c>
      <c r="O593">
        <v>699960</v>
      </c>
      <c r="P593" s="28" t="s">
        <v>184</v>
      </c>
      <c r="Q593" s="4" t="s">
        <v>1216</v>
      </c>
      <c r="R593" t="s">
        <v>1217</v>
      </c>
      <c r="S593" t="s">
        <v>1218</v>
      </c>
      <c r="T593" t="s">
        <v>717</v>
      </c>
      <c r="U593" t="s">
        <v>718</v>
      </c>
      <c r="V593" t="s">
        <v>820</v>
      </c>
      <c r="W593" s="2">
        <v>1</v>
      </c>
      <c r="X593" s="33">
        <v>699960</v>
      </c>
      <c r="Y593" t="s">
        <v>34</v>
      </c>
      <c r="Z593" t="s">
        <v>570</v>
      </c>
      <c r="AA593" t="s">
        <v>36</v>
      </c>
      <c r="AB593" t="s">
        <v>37</v>
      </c>
      <c r="AC593" s="2">
        <v>78</v>
      </c>
    </row>
    <row r="594" spans="1:29" customFormat="1" x14ac:dyDescent="0.35">
      <c r="A594" s="11">
        <v>594</v>
      </c>
      <c r="B594" s="20" t="s">
        <v>1295</v>
      </c>
      <c r="C594" s="3">
        <v>2.7814002183160003E+18</v>
      </c>
      <c r="D594" s="1">
        <v>42726</v>
      </c>
      <c r="E594" t="s">
        <v>52</v>
      </c>
      <c r="F594" s="8">
        <f t="shared" si="49"/>
        <v>0</v>
      </c>
      <c r="G594" s="8">
        <f t="shared" si="45"/>
        <v>0</v>
      </c>
      <c r="H594" s="8">
        <f t="shared" si="46"/>
        <v>0</v>
      </c>
      <c r="I594" s="8">
        <f t="shared" si="47"/>
        <v>1</v>
      </c>
      <c r="J594" s="9">
        <f t="shared" si="48"/>
        <v>1</v>
      </c>
      <c r="K594" t="s">
        <v>53</v>
      </c>
      <c r="L594" t="s">
        <v>52</v>
      </c>
      <c r="M594" s="30">
        <v>972000</v>
      </c>
      <c r="N594" s="28" t="s">
        <v>26</v>
      </c>
      <c r="O594">
        <v>972000</v>
      </c>
      <c r="P594" s="28" t="s">
        <v>184</v>
      </c>
      <c r="Q594" s="4" t="s">
        <v>1216</v>
      </c>
      <c r="R594" t="s">
        <v>1217</v>
      </c>
      <c r="S594" t="s">
        <v>1218</v>
      </c>
      <c r="T594" t="s">
        <v>717</v>
      </c>
      <c r="U594" t="s">
        <v>718</v>
      </c>
      <c r="V594" t="s">
        <v>820</v>
      </c>
      <c r="W594" s="2">
        <v>1</v>
      </c>
      <c r="X594" s="33">
        <v>972000</v>
      </c>
      <c r="Y594" t="s">
        <v>34</v>
      </c>
      <c r="Z594" t="s">
        <v>570</v>
      </c>
      <c r="AA594" t="s">
        <v>36</v>
      </c>
      <c r="AB594" t="s">
        <v>37</v>
      </c>
      <c r="AC594" s="2">
        <v>78</v>
      </c>
    </row>
    <row r="595" spans="1:29" customFormat="1" x14ac:dyDescent="0.35">
      <c r="A595" s="11">
        <v>595</v>
      </c>
      <c r="B595" s="20" t="s">
        <v>1295</v>
      </c>
      <c r="C595" s="3">
        <v>2.7814002183170002E+18</v>
      </c>
      <c r="D595" s="1">
        <v>43096</v>
      </c>
      <c r="E595" t="s">
        <v>1219</v>
      </c>
      <c r="F595" s="8">
        <f t="shared" si="49"/>
        <v>0</v>
      </c>
      <c r="G595" s="8">
        <f t="shared" si="45"/>
        <v>0</v>
      </c>
      <c r="H595" s="8">
        <f t="shared" si="46"/>
        <v>0</v>
      </c>
      <c r="I595" s="8">
        <f t="shared" si="47"/>
        <v>1</v>
      </c>
      <c r="J595" s="9">
        <f t="shared" si="48"/>
        <v>1</v>
      </c>
      <c r="K595" t="s">
        <v>53</v>
      </c>
      <c r="L595" t="s">
        <v>52</v>
      </c>
      <c r="M595" s="30">
        <v>83000</v>
      </c>
      <c r="N595" s="28" t="s">
        <v>130</v>
      </c>
      <c r="O595">
        <v>996000</v>
      </c>
      <c r="P595" s="28" t="s">
        <v>165</v>
      </c>
      <c r="Q595" s="4" t="s">
        <v>1216</v>
      </c>
      <c r="R595" t="s">
        <v>1217</v>
      </c>
      <c r="S595" t="s">
        <v>1218</v>
      </c>
      <c r="T595" t="s">
        <v>826</v>
      </c>
      <c r="U595" t="s">
        <v>718</v>
      </c>
      <c r="V595" t="s">
        <v>820</v>
      </c>
      <c r="W595" s="2">
        <v>1</v>
      </c>
      <c r="X595" s="33">
        <v>996000</v>
      </c>
      <c r="Y595" t="s">
        <v>34</v>
      </c>
      <c r="Z595" t="s">
        <v>570</v>
      </c>
      <c r="AA595" t="s">
        <v>36</v>
      </c>
      <c r="AB595" t="s">
        <v>37</v>
      </c>
      <c r="AC595" s="2">
        <v>78</v>
      </c>
    </row>
    <row r="596" spans="1:29" customFormat="1" x14ac:dyDescent="0.35">
      <c r="A596" s="11">
        <v>596</v>
      </c>
      <c r="B596" s="20" t="s">
        <v>1295</v>
      </c>
      <c r="C596" s="3">
        <v>2.7814002183180001E+18</v>
      </c>
      <c r="D596" s="1">
        <v>43451</v>
      </c>
      <c r="E596" t="s">
        <v>1220</v>
      </c>
      <c r="F596" s="8">
        <f t="shared" si="49"/>
        <v>0</v>
      </c>
      <c r="G596" s="8">
        <f t="shared" si="45"/>
        <v>0</v>
      </c>
      <c r="H596" s="8">
        <f t="shared" si="46"/>
        <v>0</v>
      </c>
      <c r="I596" s="8">
        <f t="shared" si="47"/>
        <v>1</v>
      </c>
      <c r="J596" s="9">
        <f t="shared" si="48"/>
        <v>1</v>
      </c>
      <c r="K596" t="s">
        <v>53</v>
      </c>
      <c r="L596" t="s">
        <v>52</v>
      </c>
      <c r="M596" s="30">
        <v>90720</v>
      </c>
      <c r="N596" s="28" t="s">
        <v>130</v>
      </c>
      <c r="O596">
        <v>1088640</v>
      </c>
      <c r="P596" s="28" t="s">
        <v>165</v>
      </c>
      <c r="Q596" s="4" t="s">
        <v>1216</v>
      </c>
      <c r="R596" t="s">
        <v>1217</v>
      </c>
      <c r="S596" t="s">
        <v>1218</v>
      </c>
      <c r="T596" t="s">
        <v>717</v>
      </c>
      <c r="U596" t="s">
        <v>718</v>
      </c>
      <c r="V596" t="s">
        <v>820</v>
      </c>
      <c r="W596" s="2">
        <v>1</v>
      </c>
      <c r="X596" s="33">
        <v>1088640</v>
      </c>
      <c r="Y596" t="s">
        <v>34</v>
      </c>
      <c r="Z596" t="s">
        <v>570</v>
      </c>
      <c r="AA596" t="s">
        <v>36</v>
      </c>
      <c r="AB596" t="s">
        <v>37</v>
      </c>
      <c r="AC596" s="2">
        <v>78</v>
      </c>
    </row>
    <row r="597" spans="1:29" customFormat="1" x14ac:dyDescent="0.35">
      <c r="A597" s="11">
        <v>597</v>
      </c>
      <c r="B597" s="20" t="s">
        <v>1295</v>
      </c>
      <c r="C597" s="3">
        <v>2.7814002183190001E+18</v>
      </c>
      <c r="D597" s="1">
        <v>43711</v>
      </c>
      <c r="E597" t="s">
        <v>52</v>
      </c>
      <c r="F597" s="8">
        <f t="shared" si="49"/>
        <v>0</v>
      </c>
      <c r="G597" s="8">
        <f t="shared" si="45"/>
        <v>0</v>
      </c>
      <c r="H597" s="8">
        <f t="shared" si="46"/>
        <v>0</v>
      </c>
      <c r="I597" s="8">
        <f t="shared" si="47"/>
        <v>1</v>
      </c>
      <c r="J597" s="9">
        <f t="shared" si="48"/>
        <v>1</v>
      </c>
      <c r="K597" t="s">
        <v>53</v>
      </c>
      <c r="L597" t="s">
        <v>52</v>
      </c>
      <c r="M597" s="30">
        <v>99750</v>
      </c>
      <c r="N597" s="28" t="s">
        <v>39</v>
      </c>
      <c r="O597">
        <v>99750</v>
      </c>
      <c r="P597" s="28" t="s">
        <v>27</v>
      </c>
      <c r="Q597" s="4" t="s">
        <v>1216</v>
      </c>
      <c r="R597" t="s">
        <v>1217</v>
      </c>
      <c r="S597" t="s">
        <v>1218</v>
      </c>
      <c r="T597" t="s">
        <v>826</v>
      </c>
      <c r="U597" t="s">
        <v>718</v>
      </c>
      <c r="V597" t="s">
        <v>820</v>
      </c>
      <c r="W597" s="2">
        <v>1</v>
      </c>
      <c r="X597" s="33">
        <v>99750</v>
      </c>
      <c r="Y597" t="s">
        <v>34</v>
      </c>
      <c r="Z597" t="s">
        <v>570</v>
      </c>
      <c r="AA597" t="s">
        <v>36</v>
      </c>
      <c r="AB597" t="s">
        <v>37</v>
      </c>
      <c r="AC597" s="2">
        <v>78</v>
      </c>
    </row>
    <row r="598" spans="1:29" customFormat="1" x14ac:dyDescent="0.35">
      <c r="A598" s="11">
        <v>598</v>
      </c>
      <c r="B598" s="20" t="s">
        <v>1295</v>
      </c>
      <c r="C598" s="3">
        <v>2.7815001200150001E+18</v>
      </c>
      <c r="D598" s="1">
        <v>42270</v>
      </c>
      <c r="E598" t="s">
        <v>1221</v>
      </c>
      <c r="F598" s="8">
        <f t="shared" si="49"/>
        <v>0</v>
      </c>
      <c r="G598" s="8">
        <f t="shared" si="45"/>
        <v>0</v>
      </c>
      <c r="H598" s="8">
        <f t="shared" si="46"/>
        <v>1</v>
      </c>
      <c r="I598" s="8">
        <f t="shared" si="47"/>
        <v>1</v>
      </c>
      <c r="J598" s="9">
        <f t="shared" si="48"/>
        <v>2</v>
      </c>
      <c r="K598" t="s">
        <v>1222</v>
      </c>
      <c r="L598" t="s">
        <v>1223</v>
      </c>
      <c r="M598" s="30">
        <v>42983.33</v>
      </c>
      <c r="N598" s="28" t="s">
        <v>264</v>
      </c>
      <c r="O598">
        <v>42983.33</v>
      </c>
      <c r="P598" s="28" t="s">
        <v>184</v>
      </c>
      <c r="Q598" s="4" t="s">
        <v>1224</v>
      </c>
      <c r="R598" t="s">
        <v>1225</v>
      </c>
      <c r="S598" t="s">
        <v>817</v>
      </c>
      <c r="T598" t="s">
        <v>717</v>
      </c>
      <c r="U598" t="s">
        <v>718</v>
      </c>
      <c r="V598" t="s">
        <v>820</v>
      </c>
      <c r="W598" s="2">
        <v>1</v>
      </c>
      <c r="X598" s="33">
        <v>42983.33</v>
      </c>
      <c r="Y598" t="s">
        <v>34</v>
      </c>
      <c r="Z598" t="s">
        <v>570</v>
      </c>
      <c r="AA598" t="s">
        <v>36</v>
      </c>
      <c r="AB598" t="s">
        <v>37</v>
      </c>
      <c r="AC598" s="2">
        <v>78</v>
      </c>
    </row>
    <row r="599" spans="1:29" customFormat="1" x14ac:dyDescent="0.35">
      <c r="A599" s="11">
        <v>599</v>
      </c>
      <c r="B599" s="20" t="s">
        <v>1295</v>
      </c>
      <c r="C599" s="3">
        <v>2.781500120016E+18</v>
      </c>
      <c r="D599" s="1">
        <v>42368</v>
      </c>
      <c r="E599" t="s">
        <v>1226</v>
      </c>
      <c r="F599" s="8">
        <f t="shared" si="49"/>
        <v>0</v>
      </c>
      <c r="G599" s="8">
        <f t="shared" si="45"/>
        <v>0</v>
      </c>
      <c r="H599" s="8">
        <f t="shared" si="46"/>
        <v>1</v>
      </c>
      <c r="I599" s="8">
        <f t="shared" si="47"/>
        <v>1</v>
      </c>
      <c r="J599" s="9">
        <f t="shared" si="48"/>
        <v>2</v>
      </c>
      <c r="K599" t="s">
        <v>53</v>
      </c>
      <c r="L599" t="s">
        <v>52</v>
      </c>
      <c r="M599" s="30">
        <v>283100</v>
      </c>
      <c r="N599" s="28" t="s">
        <v>329</v>
      </c>
      <c r="O599">
        <v>283100</v>
      </c>
      <c r="P599" s="28" t="s">
        <v>184</v>
      </c>
      <c r="Q599" s="4" t="s">
        <v>1224</v>
      </c>
      <c r="R599" t="s">
        <v>1225</v>
      </c>
      <c r="S599" t="s">
        <v>817</v>
      </c>
      <c r="T599" t="s">
        <v>717</v>
      </c>
      <c r="U599" t="s">
        <v>718</v>
      </c>
      <c r="V599" t="s">
        <v>820</v>
      </c>
      <c r="W599" s="2">
        <v>1</v>
      </c>
      <c r="X599" s="33">
        <v>283100</v>
      </c>
      <c r="Y599" t="s">
        <v>34</v>
      </c>
      <c r="Z599" t="s">
        <v>570</v>
      </c>
      <c r="AA599" t="s">
        <v>36</v>
      </c>
      <c r="AB599" t="s">
        <v>37</v>
      </c>
      <c r="AC599" s="2">
        <v>78</v>
      </c>
    </row>
    <row r="600" spans="1:29" customFormat="1" x14ac:dyDescent="0.35">
      <c r="A600" s="11">
        <v>600</v>
      </c>
      <c r="B600" s="20" t="s">
        <v>1295</v>
      </c>
      <c r="C600" s="3">
        <v>2.7815001200169999E+18</v>
      </c>
      <c r="D600" s="1">
        <v>43088</v>
      </c>
      <c r="E600" t="s">
        <v>1227</v>
      </c>
      <c r="F600" s="8">
        <f t="shared" si="49"/>
        <v>0</v>
      </c>
      <c r="G600" s="8">
        <f t="shared" si="45"/>
        <v>0</v>
      </c>
      <c r="H600" s="8">
        <f t="shared" si="46"/>
        <v>0</v>
      </c>
      <c r="I600" s="8">
        <f t="shared" si="47"/>
        <v>1</v>
      </c>
      <c r="J600" s="9">
        <f t="shared" si="48"/>
        <v>1</v>
      </c>
      <c r="K600" t="s">
        <v>53</v>
      </c>
      <c r="L600" t="s">
        <v>52</v>
      </c>
      <c r="M600" s="30">
        <v>81000</v>
      </c>
      <c r="N600" s="28" t="s">
        <v>130</v>
      </c>
      <c r="O600">
        <v>972000</v>
      </c>
      <c r="P600" s="28" t="s">
        <v>258</v>
      </c>
      <c r="Q600" s="4" t="s">
        <v>1224</v>
      </c>
      <c r="R600" t="s">
        <v>1225</v>
      </c>
      <c r="S600" t="s">
        <v>817</v>
      </c>
      <c r="T600" t="s">
        <v>717</v>
      </c>
      <c r="U600" t="s">
        <v>718</v>
      </c>
      <c r="V600" t="s">
        <v>820</v>
      </c>
      <c r="W600" s="2">
        <v>1</v>
      </c>
      <c r="X600" s="33">
        <v>972000</v>
      </c>
      <c r="Y600" t="s">
        <v>34</v>
      </c>
      <c r="Z600" t="s">
        <v>570</v>
      </c>
      <c r="AA600" t="s">
        <v>36</v>
      </c>
      <c r="AB600" t="s">
        <v>37</v>
      </c>
      <c r="AC600" s="2">
        <v>78</v>
      </c>
    </row>
    <row r="601" spans="1:29" customFormat="1" x14ac:dyDescent="0.35">
      <c r="A601" s="11">
        <v>601</v>
      </c>
      <c r="B601" s="20" t="s">
        <v>1295</v>
      </c>
      <c r="C601" s="3">
        <v>2.7815001200169999E+18</v>
      </c>
      <c r="D601" s="1">
        <v>42919</v>
      </c>
      <c r="E601" t="s">
        <v>46</v>
      </c>
      <c r="F601" s="8">
        <f t="shared" si="49"/>
        <v>0</v>
      </c>
      <c r="G601" s="8">
        <f t="shared" si="45"/>
        <v>1</v>
      </c>
      <c r="H601" s="8">
        <f t="shared" si="46"/>
        <v>0</v>
      </c>
      <c r="I601" s="8">
        <f t="shared" si="47"/>
        <v>0</v>
      </c>
      <c r="J601" s="9">
        <f t="shared" si="48"/>
        <v>1</v>
      </c>
      <c r="K601" t="s">
        <v>45</v>
      </c>
      <c r="L601" t="s">
        <v>46</v>
      </c>
      <c r="M601" s="30">
        <v>498666.67</v>
      </c>
      <c r="N601" s="28" t="s">
        <v>264</v>
      </c>
      <c r="O601">
        <v>498666.67</v>
      </c>
      <c r="P601" s="28" t="s">
        <v>184</v>
      </c>
      <c r="Q601" s="4" t="s">
        <v>1224</v>
      </c>
      <c r="R601" t="s">
        <v>1225</v>
      </c>
      <c r="S601" t="s">
        <v>817</v>
      </c>
      <c r="T601" t="s">
        <v>717</v>
      </c>
      <c r="U601" t="s">
        <v>718</v>
      </c>
      <c r="V601" t="s">
        <v>820</v>
      </c>
      <c r="W601" s="2">
        <v>1</v>
      </c>
      <c r="X601" s="33">
        <v>498666.67</v>
      </c>
      <c r="Y601" t="s">
        <v>34</v>
      </c>
      <c r="Z601" t="s">
        <v>570</v>
      </c>
      <c r="AA601" t="s">
        <v>36</v>
      </c>
      <c r="AB601" t="s">
        <v>37</v>
      </c>
      <c r="AC601" s="2">
        <v>78</v>
      </c>
    </row>
    <row r="602" spans="1:29" customFormat="1" x14ac:dyDescent="0.35">
      <c r="A602" s="11">
        <v>602</v>
      </c>
      <c r="B602" s="20" t="s">
        <v>1295</v>
      </c>
      <c r="C602" s="3">
        <v>2.7815001200169999E+18</v>
      </c>
      <c r="D602" s="1">
        <v>42921</v>
      </c>
      <c r="E602" t="s">
        <v>1002</v>
      </c>
      <c r="F602" s="8">
        <f t="shared" si="49"/>
        <v>0</v>
      </c>
      <c r="G602" s="8">
        <f t="shared" si="45"/>
        <v>0</v>
      </c>
      <c r="H602" s="8">
        <f t="shared" si="46"/>
        <v>0</v>
      </c>
      <c r="I602" s="8">
        <f t="shared" si="47"/>
        <v>0</v>
      </c>
      <c r="J602" s="9">
        <f t="shared" si="48"/>
        <v>0</v>
      </c>
      <c r="K602" t="s">
        <v>1001</v>
      </c>
      <c r="L602" t="s">
        <v>1002</v>
      </c>
      <c r="M602" s="30">
        <v>581000</v>
      </c>
      <c r="N602" s="28" t="s">
        <v>264</v>
      </c>
      <c r="O602">
        <v>581000</v>
      </c>
      <c r="P602" s="28" t="s">
        <v>184</v>
      </c>
      <c r="Q602" s="4" t="s">
        <v>1224</v>
      </c>
      <c r="R602" t="s">
        <v>1225</v>
      </c>
      <c r="S602" t="s">
        <v>817</v>
      </c>
      <c r="T602" t="s">
        <v>717</v>
      </c>
      <c r="U602" t="s">
        <v>718</v>
      </c>
      <c r="V602" t="s">
        <v>820</v>
      </c>
      <c r="W602" s="2">
        <v>1</v>
      </c>
      <c r="X602" s="33">
        <v>581000</v>
      </c>
      <c r="Y602" t="s">
        <v>34</v>
      </c>
      <c r="Z602" t="s">
        <v>570</v>
      </c>
      <c r="AA602" t="s">
        <v>36</v>
      </c>
      <c r="AB602" t="s">
        <v>37</v>
      </c>
      <c r="AC602" s="2">
        <v>78</v>
      </c>
    </row>
    <row r="603" spans="1:29" customFormat="1" x14ac:dyDescent="0.35">
      <c r="A603" s="11">
        <v>603</v>
      </c>
      <c r="B603" s="20" t="s">
        <v>1295</v>
      </c>
      <c r="C603" s="3">
        <v>2.7815001200179999E+18</v>
      </c>
      <c r="D603" s="1">
        <v>43451</v>
      </c>
      <c r="E603" t="s">
        <v>1228</v>
      </c>
      <c r="F603" s="8">
        <f t="shared" si="49"/>
        <v>0</v>
      </c>
      <c r="G603" s="8">
        <f t="shared" si="45"/>
        <v>0</v>
      </c>
      <c r="H603" s="8">
        <f t="shared" si="46"/>
        <v>0</v>
      </c>
      <c r="I603" s="8">
        <f t="shared" si="47"/>
        <v>1</v>
      </c>
      <c r="J603" s="9">
        <f t="shared" si="48"/>
        <v>1</v>
      </c>
      <c r="K603" t="s">
        <v>53</v>
      </c>
      <c r="L603" t="s">
        <v>52</v>
      </c>
      <c r="M603" s="30">
        <v>90720</v>
      </c>
      <c r="N603" s="28" t="s">
        <v>130</v>
      </c>
      <c r="O603">
        <v>1088640</v>
      </c>
      <c r="P603" s="28" t="s">
        <v>165</v>
      </c>
      <c r="Q603" s="4" t="s">
        <v>1224</v>
      </c>
      <c r="R603" t="s">
        <v>1225</v>
      </c>
      <c r="S603" t="s">
        <v>817</v>
      </c>
      <c r="T603" t="s">
        <v>717</v>
      </c>
      <c r="U603" t="s">
        <v>718</v>
      </c>
      <c r="V603" t="s">
        <v>820</v>
      </c>
      <c r="W603" s="2">
        <v>1</v>
      </c>
      <c r="X603" s="33">
        <v>1088640</v>
      </c>
      <c r="Y603" t="s">
        <v>34</v>
      </c>
      <c r="Z603" t="s">
        <v>570</v>
      </c>
      <c r="AA603" t="s">
        <v>36</v>
      </c>
      <c r="AB603" t="s">
        <v>37</v>
      </c>
      <c r="AC603" s="2">
        <v>78</v>
      </c>
    </row>
    <row r="604" spans="1:29" customFormat="1" x14ac:dyDescent="0.35">
      <c r="A604" s="11">
        <v>604</v>
      </c>
      <c r="B604" s="20" t="s">
        <v>1295</v>
      </c>
      <c r="C604" s="3">
        <v>2.7815001200189998E+18</v>
      </c>
      <c r="D604" s="1">
        <v>43570</v>
      </c>
      <c r="E604" t="s">
        <v>76</v>
      </c>
      <c r="F604" s="8">
        <f t="shared" si="49"/>
        <v>0</v>
      </c>
      <c r="G604" s="8">
        <f t="shared" si="45"/>
        <v>0</v>
      </c>
      <c r="H604" s="8">
        <f t="shared" si="46"/>
        <v>0</v>
      </c>
      <c r="I604" s="8">
        <f t="shared" si="47"/>
        <v>1</v>
      </c>
      <c r="J604" s="9">
        <f t="shared" si="48"/>
        <v>1</v>
      </c>
      <c r="K604" t="s">
        <v>25</v>
      </c>
      <c r="L604" t="s">
        <v>25</v>
      </c>
      <c r="M604" s="30">
        <v>65000</v>
      </c>
      <c r="N604" s="28" t="s">
        <v>26</v>
      </c>
      <c r="O604">
        <v>65000</v>
      </c>
      <c r="P604" s="28" t="s">
        <v>27</v>
      </c>
      <c r="Q604" s="4" t="s">
        <v>1224</v>
      </c>
      <c r="R604" t="s">
        <v>1225</v>
      </c>
      <c r="S604" t="s">
        <v>817</v>
      </c>
      <c r="T604" t="s">
        <v>826</v>
      </c>
      <c r="U604" t="s">
        <v>718</v>
      </c>
      <c r="V604" t="s">
        <v>820</v>
      </c>
      <c r="W604" s="2">
        <v>1</v>
      </c>
      <c r="X604" s="33">
        <v>65000</v>
      </c>
      <c r="Y604" t="s">
        <v>34</v>
      </c>
      <c r="Z604" t="s">
        <v>570</v>
      </c>
      <c r="AA604" t="s">
        <v>36</v>
      </c>
      <c r="AB604" t="s">
        <v>37</v>
      </c>
      <c r="AC604" s="2">
        <v>78</v>
      </c>
    </row>
    <row r="605" spans="1:29" customFormat="1" x14ac:dyDescent="0.35">
      <c r="A605" s="11">
        <v>605</v>
      </c>
      <c r="B605" s="20" t="s">
        <v>1295</v>
      </c>
      <c r="C605" s="3">
        <v>2.7815012314150001E+18</v>
      </c>
      <c r="D605" s="1">
        <v>42143</v>
      </c>
      <c r="E605" t="s">
        <v>457</v>
      </c>
      <c r="F605" s="8">
        <f t="shared" si="49"/>
        <v>0</v>
      </c>
      <c r="G605" s="8">
        <f t="shared" si="45"/>
        <v>0</v>
      </c>
      <c r="H605" s="8">
        <f t="shared" si="46"/>
        <v>0</v>
      </c>
      <c r="I605" s="8">
        <f t="shared" si="47"/>
        <v>1</v>
      </c>
      <c r="J605" s="9">
        <f t="shared" si="48"/>
        <v>1</v>
      </c>
      <c r="K605" t="s">
        <v>456</v>
      </c>
      <c r="L605" t="s">
        <v>457</v>
      </c>
      <c r="M605" s="30">
        <v>87800</v>
      </c>
      <c r="N605" s="28" t="s">
        <v>264</v>
      </c>
      <c r="O605">
        <v>87800</v>
      </c>
      <c r="P605" s="28" t="s">
        <v>184</v>
      </c>
      <c r="Q605" s="4" t="s">
        <v>1229</v>
      </c>
      <c r="R605" t="s">
        <v>1230</v>
      </c>
      <c r="S605" t="s">
        <v>817</v>
      </c>
      <c r="T605" t="s">
        <v>732</v>
      </c>
      <c r="U605" t="s">
        <v>718</v>
      </c>
      <c r="V605" t="s">
        <v>719</v>
      </c>
      <c r="W605" s="2">
        <v>1</v>
      </c>
      <c r="X605" s="33">
        <v>87800</v>
      </c>
      <c r="Y605" t="s">
        <v>34</v>
      </c>
      <c r="Z605" t="s">
        <v>570</v>
      </c>
      <c r="AA605" t="s">
        <v>36</v>
      </c>
      <c r="AB605" t="s">
        <v>37</v>
      </c>
      <c r="AC605" s="2">
        <v>78</v>
      </c>
    </row>
    <row r="606" spans="1:29" customFormat="1" x14ac:dyDescent="0.35">
      <c r="A606" s="11">
        <v>606</v>
      </c>
      <c r="B606" s="20" t="s">
        <v>1295</v>
      </c>
      <c r="C606" s="3">
        <v>2.781501231416E+18</v>
      </c>
      <c r="D606" s="1">
        <v>42383</v>
      </c>
      <c r="E606" t="s">
        <v>76</v>
      </c>
      <c r="F606" s="8">
        <f t="shared" si="49"/>
        <v>0</v>
      </c>
      <c r="G606" s="8">
        <f t="shared" si="45"/>
        <v>0</v>
      </c>
      <c r="H606" s="8">
        <f t="shared" si="46"/>
        <v>0</v>
      </c>
      <c r="I606" s="8">
        <f t="shared" si="47"/>
        <v>1</v>
      </c>
      <c r="J606" s="9">
        <f t="shared" si="48"/>
        <v>1</v>
      </c>
      <c r="K606" t="s">
        <v>82</v>
      </c>
      <c r="L606" t="s">
        <v>76</v>
      </c>
      <c r="M606" s="30">
        <v>47170</v>
      </c>
      <c r="N606" s="28" t="s">
        <v>266</v>
      </c>
      <c r="O606">
        <v>566040</v>
      </c>
      <c r="P606" s="28" t="s">
        <v>258</v>
      </c>
      <c r="Q606" s="4" t="s">
        <v>1229</v>
      </c>
      <c r="R606" t="s">
        <v>1230</v>
      </c>
      <c r="S606" t="s">
        <v>817</v>
      </c>
      <c r="T606" t="s">
        <v>717</v>
      </c>
      <c r="U606" t="s">
        <v>718</v>
      </c>
      <c r="V606" t="s">
        <v>820</v>
      </c>
      <c r="W606" s="2">
        <v>1</v>
      </c>
      <c r="X606" s="33">
        <v>566040</v>
      </c>
      <c r="Y606" t="s">
        <v>34</v>
      </c>
      <c r="Z606" t="s">
        <v>570</v>
      </c>
      <c r="AA606" t="s">
        <v>36</v>
      </c>
      <c r="AB606" t="s">
        <v>37</v>
      </c>
      <c r="AC606" s="2">
        <v>78</v>
      </c>
    </row>
    <row r="607" spans="1:29" customFormat="1" x14ac:dyDescent="0.35">
      <c r="A607" s="11">
        <v>607</v>
      </c>
      <c r="B607" s="20" t="s">
        <v>1295</v>
      </c>
      <c r="C607" s="3">
        <v>2.7815012314169999E+18</v>
      </c>
      <c r="D607" s="1">
        <v>42744</v>
      </c>
      <c r="E607" t="s">
        <v>1231</v>
      </c>
      <c r="F607" s="8">
        <f t="shared" si="49"/>
        <v>0</v>
      </c>
      <c r="G607" s="8">
        <f t="shared" si="45"/>
        <v>0</v>
      </c>
      <c r="H607" s="8">
        <f t="shared" si="46"/>
        <v>0</v>
      </c>
      <c r="I607" s="8">
        <f t="shared" si="47"/>
        <v>1</v>
      </c>
      <c r="J607" s="9">
        <f t="shared" si="48"/>
        <v>1</v>
      </c>
      <c r="K607" t="s">
        <v>82</v>
      </c>
      <c r="L607" t="s">
        <v>76</v>
      </c>
      <c r="M607" s="30">
        <v>65500</v>
      </c>
      <c r="N607" s="28" t="s">
        <v>130</v>
      </c>
      <c r="O607">
        <v>786000</v>
      </c>
      <c r="P607" s="28" t="s">
        <v>258</v>
      </c>
      <c r="Q607" s="4" t="s">
        <v>1229</v>
      </c>
      <c r="R607" t="s">
        <v>1230</v>
      </c>
      <c r="S607" t="s">
        <v>817</v>
      </c>
      <c r="T607" t="s">
        <v>717</v>
      </c>
      <c r="U607" t="s">
        <v>718</v>
      </c>
      <c r="V607" t="s">
        <v>820</v>
      </c>
      <c r="W607" s="2">
        <v>1</v>
      </c>
      <c r="X607" s="33">
        <v>786000</v>
      </c>
      <c r="Y607" t="s">
        <v>34</v>
      </c>
      <c r="Z607" t="s">
        <v>570</v>
      </c>
      <c r="AA607" t="s">
        <v>36</v>
      </c>
      <c r="AB607" t="s">
        <v>37</v>
      </c>
      <c r="AC607" s="2">
        <v>78</v>
      </c>
    </row>
    <row r="608" spans="1:29" customFormat="1" x14ac:dyDescent="0.35">
      <c r="A608" s="11">
        <v>608</v>
      </c>
      <c r="B608" s="20" t="s">
        <v>1295</v>
      </c>
      <c r="C608" s="3">
        <v>2.7815012314169999E+18</v>
      </c>
      <c r="D608" s="1">
        <v>43091</v>
      </c>
      <c r="E608" t="s">
        <v>1232</v>
      </c>
      <c r="F608" s="8">
        <f t="shared" si="49"/>
        <v>0</v>
      </c>
      <c r="G608" s="8">
        <f t="shared" si="45"/>
        <v>0</v>
      </c>
      <c r="H608" s="8">
        <f t="shared" si="46"/>
        <v>0</v>
      </c>
      <c r="I608" s="8">
        <f t="shared" si="47"/>
        <v>1</v>
      </c>
      <c r="J608" s="9">
        <f t="shared" si="48"/>
        <v>1</v>
      </c>
      <c r="K608" t="s">
        <v>82</v>
      </c>
      <c r="L608" t="s">
        <v>76</v>
      </c>
      <c r="M608" s="30">
        <v>202320</v>
      </c>
      <c r="N608" s="28" t="s">
        <v>260</v>
      </c>
      <c r="O608">
        <v>809280</v>
      </c>
      <c r="P608" s="28" t="s">
        <v>247</v>
      </c>
      <c r="Q608" s="4" t="s">
        <v>1229</v>
      </c>
      <c r="R608" t="s">
        <v>1230</v>
      </c>
      <c r="S608" t="s">
        <v>817</v>
      </c>
      <c r="T608" t="s">
        <v>717</v>
      </c>
      <c r="U608" t="s">
        <v>718</v>
      </c>
      <c r="V608" t="s">
        <v>820</v>
      </c>
      <c r="W608" s="2">
        <v>1</v>
      </c>
      <c r="X608" s="33">
        <v>809280</v>
      </c>
      <c r="Y608" t="s">
        <v>34</v>
      </c>
      <c r="Z608" t="s">
        <v>570</v>
      </c>
      <c r="AA608" t="s">
        <v>36</v>
      </c>
      <c r="AB608" t="s">
        <v>37</v>
      </c>
      <c r="AC608" s="2">
        <v>78</v>
      </c>
    </row>
    <row r="609" spans="1:29" customFormat="1" x14ac:dyDescent="0.35">
      <c r="A609" s="11">
        <v>609</v>
      </c>
      <c r="B609" s="20" t="s">
        <v>1295</v>
      </c>
      <c r="C609" s="3">
        <v>2.7815012314189998E+18</v>
      </c>
      <c r="D609" s="1">
        <v>43487</v>
      </c>
      <c r="E609" t="s">
        <v>1233</v>
      </c>
      <c r="F609" s="8">
        <f t="shared" si="49"/>
        <v>0</v>
      </c>
      <c r="G609" s="8">
        <f t="shared" si="45"/>
        <v>0</v>
      </c>
      <c r="H609" s="8">
        <f t="shared" si="46"/>
        <v>0</v>
      </c>
      <c r="I609" s="8">
        <f t="shared" si="47"/>
        <v>1</v>
      </c>
      <c r="J609" s="9">
        <f t="shared" si="48"/>
        <v>1</v>
      </c>
      <c r="K609" t="s">
        <v>82</v>
      </c>
      <c r="L609" t="s">
        <v>76</v>
      </c>
      <c r="M609" s="30">
        <v>220155</v>
      </c>
      <c r="N609" s="28" t="s">
        <v>260</v>
      </c>
      <c r="O609">
        <v>880620</v>
      </c>
      <c r="P609" s="28" t="s">
        <v>1234</v>
      </c>
      <c r="Q609" s="4" t="s">
        <v>1229</v>
      </c>
      <c r="R609" t="s">
        <v>1230</v>
      </c>
      <c r="S609" t="s">
        <v>817</v>
      </c>
      <c r="T609" t="s">
        <v>717</v>
      </c>
      <c r="U609" t="s">
        <v>718</v>
      </c>
      <c r="V609" t="s">
        <v>820</v>
      </c>
      <c r="W609" s="2">
        <v>1</v>
      </c>
      <c r="X609" s="33">
        <v>880620</v>
      </c>
      <c r="Y609" t="s">
        <v>34</v>
      </c>
      <c r="Z609" t="s">
        <v>570</v>
      </c>
      <c r="AA609" t="s">
        <v>36</v>
      </c>
      <c r="AB609" t="s">
        <v>37</v>
      </c>
      <c r="AC609" s="2">
        <v>78</v>
      </c>
    </row>
    <row r="610" spans="1:29" customFormat="1" x14ac:dyDescent="0.35">
      <c r="A610" s="11">
        <v>610</v>
      </c>
      <c r="B610" s="20" t="s">
        <v>1295</v>
      </c>
      <c r="C610" s="3">
        <v>2.7815012811149998E+18</v>
      </c>
      <c r="D610" s="1">
        <v>42321</v>
      </c>
      <c r="E610" t="s">
        <v>1235</v>
      </c>
      <c r="F610" s="8">
        <f t="shared" si="49"/>
        <v>0</v>
      </c>
      <c r="G610" s="8">
        <f t="shared" si="45"/>
        <v>0</v>
      </c>
      <c r="H610" s="8">
        <f t="shared" si="46"/>
        <v>1</v>
      </c>
      <c r="I610" s="8">
        <f t="shared" si="47"/>
        <v>0</v>
      </c>
      <c r="J610" s="9">
        <f t="shared" si="48"/>
        <v>1</v>
      </c>
      <c r="K610" t="s">
        <v>456</v>
      </c>
      <c r="L610" t="s">
        <v>457</v>
      </c>
      <c r="M610" s="30">
        <v>4998500</v>
      </c>
      <c r="N610" s="28" t="s">
        <v>280</v>
      </c>
      <c r="O610">
        <v>4998500</v>
      </c>
      <c r="P610" s="28" t="s">
        <v>184</v>
      </c>
      <c r="Q610" s="4" t="s">
        <v>815</v>
      </c>
      <c r="R610" t="s">
        <v>816</v>
      </c>
      <c r="S610" t="s">
        <v>817</v>
      </c>
      <c r="T610" t="s">
        <v>732</v>
      </c>
      <c r="U610" t="s">
        <v>718</v>
      </c>
      <c r="V610" t="s">
        <v>820</v>
      </c>
      <c r="W610" s="2">
        <v>1</v>
      </c>
      <c r="X610" s="33">
        <v>4998500</v>
      </c>
      <c r="Y610" t="s">
        <v>34</v>
      </c>
      <c r="Z610" t="s">
        <v>570</v>
      </c>
      <c r="AA610" t="s">
        <v>36</v>
      </c>
      <c r="AB610" t="s">
        <v>37</v>
      </c>
      <c r="AC610" s="2">
        <v>78</v>
      </c>
    </row>
    <row r="611" spans="1:29" customFormat="1" x14ac:dyDescent="0.35">
      <c r="A611" s="11">
        <v>611</v>
      </c>
      <c r="B611" s="20" t="s">
        <v>1295</v>
      </c>
      <c r="C611" s="3">
        <v>2.7815012811160003E+18</v>
      </c>
      <c r="D611" s="1">
        <v>42424</v>
      </c>
      <c r="E611" t="s">
        <v>1236</v>
      </c>
      <c r="F611" s="8">
        <f t="shared" si="49"/>
        <v>0</v>
      </c>
      <c r="G611" s="8">
        <f t="shared" si="45"/>
        <v>0</v>
      </c>
      <c r="H611" s="8">
        <f t="shared" si="46"/>
        <v>0</v>
      </c>
      <c r="I611" s="8">
        <f t="shared" si="47"/>
        <v>1</v>
      </c>
      <c r="J611" s="9">
        <f t="shared" si="48"/>
        <v>1</v>
      </c>
      <c r="K611" t="s">
        <v>142</v>
      </c>
      <c r="L611" t="s">
        <v>143</v>
      </c>
      <c r="M611" s="30">
        <v>56680</v>
      </c>
      <c r="N611" s="28" t="s">
        <v>266</v>
      </c>
      <c r="O611">
        <v>623480</v>
      </c>
      <c r="P611" s="28" t="s">
        <v>991</v>
      </c>
      <c r="Q611" s="4" t="s">
        <v>815</v>
      </c>
      <c r="R611" t="s">
        <v>816</v>
      </c>
      <c r="S611" t="s">
        <v>817</v>
      </c>
      <c r="T611" t="s">
        <v>826</v>
      </c>
      <c r="U611" t="s">
        <v>718</v>
      </c>
      <c r="V611" t="s">
        <v>820</v>
      </c>
      <c r="W611" s="2">
        <v>1</v>
      </c>
      <c r="X611" s="33">
        <v>623480</v>
      </c>
      <c r="Y611" t="s">
        <v>34</v>
      </c>
      <c r="Z611" t="s">
        <v>570</v>
      </c>
      <c r="AA611" t="s">
        <v>36</v>
      </c>
      <c r="AB611" t="s">
        <v>37</v>
      </c>
      <c r="AC611" s="2">
        <v>78</v>
      </c>
    </row>
    <row r="612" spans="1:29" customFormat="1" x14ac:dyDescent="0.35">
      <c r="A612" s="11">
        <v>612</v>
      </c>
      <c r="B612" s="20" t="s">
        <v>1295</v>
      </c>
      <c r="C612" s="3">
        <v>2.7815012811160003E+18</v>
      </c>
      <c r="D612" s="1">
        <v>42723</v>
      </c>
      <c r="E612" t="s">
        <v>1237</v>
      </c>
      <c r="F612" s="8">
        <f t="shared" si="49"/>
        <v>0</v>
      </c>
      <c r="G612" s="8">
        <f t="shared" si="45"/>
        <v>0</v>
      </c>
      <c r="H612" s="8">
        <f t="shared" si="46"/>
        <v>0</v>
      </c>
      <c r="I612" s="8">
        <f t="shared" si="47"/>
        <v>1</v>
      </c>
      <c r="J612" s="9">
        <f t="shared" si="48"/>
        <v>1</v>
      </c>
      <c r="K612" t="s">
        <v>142</v>
      </c>
      <c r="L612" t="s">
        <v>143</v>
      </c>
      <c r="M612" s="30">
        <v>62400</v>
      </c>
      <c r="N612" s="28" t="s">
        <v>266</v>
      </c>
      <c r="O612">
        <v>748800</v>
      </c>
      <c r="P612" s="28" t="s">
        <v>258</v>
      </c>
      <c r="Q612" s="4" t="s">
        <v>815</v>
      </c>
      <c r="R612" t="s">
        <v>816</v>
      </c>
      <c r="S612" t="s">
        <v>817</v>
      </c>
      <c r="T612" t="s">
        <v>732</v>
      </c>
      <c r="U612" t="s">
        <v>718</v>
      </c>
      <c r="V612" t="s">
        <v>820</v>
      </c>
      <c r="W612" s="2">
        <v>1</v>
      </c>
      <c r="X612" s="33">
        <v>748800</v>
      </c>
      <c r="Y612" t="s">
        <v>34</v>
      </c>
      <c r="Z612" t="s">
        <v>570</v>
      </c>
      <c r="AA612" t="s">
        <v>36</v>
      </c>
      <c r="AB612" t="s">
        <v>37</v>
      </c>
      <c r="AC612" s="2">
        <v>78</v>
      </c>
    </row>
    <row r="613" spans="1:29" customFormat="1" x14ac:dyDescent="0.35">
      <c r="A613" s="11">
        <v>613</v>
      </c>
      <c r="B613" s="20" t="s">
        <v>1295</v>
      </c>
      <c r="C613" s="3">
        <v>2.7815012811160003E+18</v>
      </c>
      <c r="D613" s="1">
        <v>42494</v>
      </c>
      <c r="E613" t="s">
        <v>1238</v>
      </c>
      <c r="F613" s="8">
        <f t="shared" si="49"/>
        <v>0</v>
      </c>
      <c r="G613" s="8">
        <f t="shared" si="45"/>
        <v>0</v>
      </c>
      <c r="H613" s="8">
        <f t="shared" si="46"/>
        <v>1</v>
      </c>
      <c r="I613" s="8">
        <f t="shared" si="47"/>
        <v>1</v>
      </c>
      <c r="J613" s="9">
        <f t="shared" si="48"/>
        <v>2</v>
      </c>
      <c r="K613" t="s">
        <v>193</v>
      </c>
      <c r="L613" t="s">
        <v>194</v>
      </c>
      <c r="M613" s="30">
        <v>5280000</v>
      </c>
      <c r="N613" s="28" t="s">
        <v>264</v>
      </c>
      <c r="O613">
        <v>5280000</v>
      </c>
      <c r="P613" s="28" t="s">
        <v>184</v>
      </c>
      <c r="Q613" s="4" t="s">
        <v>815</v>
      </c>
      <c r="R613" t="s">
        <v>816</v>
      </c>
      <c r="S613" t="s">
        <v>817</v>
      </c>
      <c r="T613" t="s">
        <v>732</v>
      </c>
      <c r="U613" t="s">
        <v>718</v>
      </c>
      <c r="V613" t="s">
        <v>820</v>
      </c>
      <c r="W613" s="2">
        <v>1</v>
      </c>
      <c r="X613" s="33">
        <v>17600000</v>
      </c>
      <c r="Y613" t="s">
        <v>34</v>
      </c>
      <c r="Z613" t="s">
        <v>570</v>
      </c>
      <c r="AA613" t="s">
        <v>36</v>
      </c>
      <c r="AB613" t="s">
        <v>37</v>
      </c>
      <c r="AC613" s="2">
        <v>78</v>
      </c>
    </row>
    <row r="614" spans="1:29" customFormat="1" x14ac:dyDescent="0.35">
      <c r="A614" s="11">
        <v>614</v>
      </c>
      <c r="B614" s="20" t="s">
        <v>1295</v>
      </c>
      <c r="C614" s="3">
        <v>2.7815012811170002E+18</v>
      </c>
      <c r="D614" s="1">
        <v>43003</v>
      </c>
      <c r="E614" t="s">
        <v>1239</v>
      </c>
      <c r="F614" s="8">
        <f t="shared" si="49"/>
        <v>0</v>
      </c>
      <c r="G614" s="8">
        <f t="shared" si="45"/>
        <v>0</v>
      </c>
      <c r="H614" s="8">
        <f t="shared" si="46"/>
        <v>1</v>
      </c>
      <c r="I614" s="8">
        <f t="shared" si="47"/>
        <v>0</v>
      </c>
      <c r="J614" s="9">
        <f t="shared" si="48"/>
        <v>1</v>
      </c>
      <c r="K614" t="s">
        <v>45</v>
      </c>
      <c r="L614" t="s">
        <v>46</v>
      </c>
      <c r="M614" s="30">
        <v>330588.75</v>
      </c>
      <c r="N614" s="28" t="s">
        <v>264</v>
      </c>
      <c r="O614">
        <v>330588.75</v>
      </c>
      <c r="P614" s="28" t="s">
        <v>184</v>
      </c>
      <c r="Q614" s="4" t="s">
        <v>815</v>
      </c>
      <c r="R614" t="s">
        <v>816</v>
      </c>
      <c r="S614" t="s">
        <v>817</v>
      </c>
      <c r="T614" t="s">
        <v>717</v>
      </c>
      <c r="U614" t="s">
        <v>718</v>
      </c>
      <c r="V614" t="s">
        <v>820</v>
      </c>
      <c r="W614" s="2">
        <v>1</v>
      </c>
      <c r="X614" s="33">
        <v>3402900</v>
      </c>
      <c r="Y614" t="s">
        <v>34</v>
      </c>
      <c r="Z614" t="s">
        <v>570</v>
      </c>
      <c r="AA614" t="s">
        <v>36</v>
      </c>
      <c r="AB614" t="s">
        <v>37</v>
      </c>
      <c r="AC614" s="2">
        <v>78</v>
      </c>
    </row>
    <row r="615" spans="1:29" customFormat="1" x14ac:dyDescent="0.35">
      <c r="A615" s="11">
        <v>615</v>
      </c>
      <c r="B615" s="20" t="s">
        <v>1295</v>
      </c>
      <c r="C615" s="3">
        <v>2.7815012811180001E+18</v>
      </c>
      <c r="D615" s="1">
        <v>43109</v>
      </c>
      <c r="E615" t="s">
        <v>1240</v>
      </c>
      <c r="F615" s="8">
        <f t="shared" si="49"/>
        <v>0</v>
      </c>
      <c r="G615" s="8">
        <f t="shared" si="45"/>
        <v>0</v>
      </c>
      <c r="H615" s="8">
        <f t="shared" si="46"/>
        <v>0</v>
      </c>
      <c r="I615" s="8">
        <f t="shared" si="47"/>
        <v>1</v>
      </c>
      <c r="J615" s="9">
        <f t="shared" si="48"/>
        <v>1</v>
      </c>
      <c r="K615" t="s">
        <v>142</v>
      </c>
      <c r="L615" t="s">
        <v>143</v>
      </c>
      <c r="M615" s="30">
        <v>65622.8</v>
      </c>
      <c r="N615" s="28" t="s">
        <v>130</v>
      </c>
      <c r="O615">
        <v>787473.6</v>
      </c>
      <c r="P615" s="28" t="s">
        <v>165</v>
      </c>
      <c r="Q615" s="4" t="s">
        <v>1241</v>
      </c>
      <c r="R615" t="s">
        <v>816</v>
      </c>
      <c r="S615" t="s">
        <v>817</v>
      </c>
      <c r="T615" t="s">
        <v>717</v>
      </c>
      <c r="U615" t="s">
        <v>718</v>
      </c>
      <c r="V615" t="s">
        <v>820</v>
      </c>
      <c r="W615" s="2">
        <v>1</v>
      </c>
      <c r="X615" s="33">
        <v>787473.6</v>
      </c>
      <c r="Y615" t="s">
        <v>34</v>
      </c>
      <c r="Z615" t="s">
        <v>570</v>
      </c>
      <c r="AA615" t="s">
        <v>36</v>
      </c>
      <c r="AB615" t="s">
        <v>37</v>
      </c>
      <c r="AC615" s="2">
        <v>78</v>
      </c>
    </row>
    <row r="616" spans="1:29" customFormat="1" x14ac:dyDescent="0.35">
      <c r="A616" s="11">
        <v>616</v>
      </c>
      <c r="B616" s="20" t="s">
        <v>1295</v>
      </c>
      <c r="C616" s="3">
        <v>2.7815012811190001E+18</v>
      </c>
      <c r="D616" s="1">
        <v>43487</v>
      </c>
      <c r="E616" t="s">
        <v>1155</v>
      </c>
      <c r="F616" s="8">
        <f t="shared" si="49"/>
        <v>0</v>
      </c>
      <c r="G616" s="8">
        <f t="shared" si="45"/>
        <v>0</v>
      </c>
      <c r="H616" s="8">
        <f t="shared" si="46"/>
        <v>0</v>
      </c>
      <c r="I616" s="8">
        <f t="shared" si="47"/>
        <v>1</v>
      </c>
      <c r="J616" s="9">
        <f t="shared" si="48"/>
        <v>1</v>
      </c>
      <c r="K616" t="s">
        <v>142</v>
      </c>
      <c r="L616" t="s">
        <v>143</v>
      </c>
      <c r="M616" s="30">
        <v>73390</v>
      </c>
      <c r="N616" s="28" t="s">
        <v>130</v>
      </c>
      <c r="O616">
        <v>880680</v>
      </c>
      <c r="P616" s="28" t="s">
        <v>165</v>
      </c>
      <c r="Q616" s="4" t="s">
        <v>1241</v>
      </c>
      <c r="R616" t="s">
        <v>816</v>
      </c>
      <c r="S616" t="s">
        <v>817</v>
      </c>
      <c r="T616" t="s">
        <v>717</v>
      </c>
      <c r="U616" t="s">
        <v>718</v>
      </c>
      <c r="V616" t="s">
        <v>820</v>
      </c>
      <c r="W616" s="2">
        <v>1</v>
      </c>
      <c r="X616" s="33">
        <v>880680</v>
      </c>
      <c r="Y616" t="s">
        <v>34</v>
      </c>
      <c r="Z616" t="s">
        <v>570</v>
      </c>
      <c r="AA616" t="s">
        <v>36</v>
      </c>
      <c r="AB616" t="s">
        <v>37</v>
      </c>
      <c r="AC616" s="2">
        <v>78</v>
      </c>
    </row>
    <row r="617" spans="1:29" customFormat="1" x14ac:dyDescent="0.35">
      <c r="A617" s="11">
        <v>617</v>
      </c>
      <c r="B617" s="20" t="s">
        <v>1295</v>
      </c>
      <c r="C617" s="3">
        <v>2.7815012811190001E+18</v>
      </c>
      <c r="D617" s="1">
        <v>43675</v>
      </c>
      <c r="E617" t="s">
        <v>1242</v>
      </c>
      <c r="F617" s="8">
        <f t="shared" si="49"/>
        <v>0</v>
      </c>
      <c r="G617" s="8">
        <f t="shared" si="45"/>
        <v>0</v>
      </c>
      <c r="H617" s="8">
        <f t="shared" si="46"/>
        <v>1</v>
      </c>
      <c r="I617" s="8">
        <f t="shared" si="47"/>
        <v>1</v>
      </c>
      <c r="J617" s="9">
        <f t="shared" si="48"/>
        <v>2</v>
      </c>
      <c r="K617" t="s">
        <v>45</v>
      </c>
      <c r="L617" t="s">
        <v>46</v>
      </c>
      <c r="M617" s="30">
        <v>4133200</v>
      </c>
      <c r="N617" s="28" t="s">
        <v>39</v>
      </c>
      <c r="O617">
        <v>4133200</v>
      </c>
      <c r="P617" s="28" t="s">
        <v>27</v>
      </c>
      <c r="Q617" s="4" t="s">
        <v>1241</v>
      </c>
      <c r="R617" t="s">
        <v>816</v>
      </c>
      <c r="S617" t="s">
        <v>817</v>
      </c>
      <c r="T617" t="s">
        <v>826</v>
      </c>
      <c r="U617" t="s">
        <v>718</v>
      </c>
      <c r="V617" t="s">
        <v>820</v>
      </c>
      <c r="W617" s="2">
        <v>1</v>
      </c>
      <c r="X617" s="33">
        <v>12990000</v>
      </c>
      <c r="Y617" t="s">
        <v>34</v>
      </c>
      <c r="Z617" t="s">
        <v>570</v>
      </c>
      <c r="AA617" t="s">
        <v>36</v>
      </c>
      <c r="AB617" t="s">
        <v>37</v>
      </c>
      <c r="AC617" s="2">
        <v>78</v>
      </c>
    </row>
    <row r="618" spans="1:29" customFormat="1" x14ac:dyDescent="0.35">
      <c r="A618" s="11">
        <v>618</v>
      </c>
      <c r="B618" s="20" t="s">
        <v>1295</v>
      </c>
      <c r="C618" s="3">
        <v>2.7815012811190001E+18</v>
      </c>
      <c r="D618" s="1">
        <v>43704</v>
      </c>
      <c r="E618" t="s">
        <v>1243</v>
      </c>
      <c r="F618" s="8">
        <f t="shared" si="49"/>
        <v>0</v>
      </c>
      <c r="G618" s="8">
        <f t="shared" si="45"/>
        <v>0</v>
      </c>
      <c r="H618" s="8">
        <f t="shared" si="46"/>
        <v>0</v>
      </c>
      <c r="I618" s="8">
        <f t="shared" si="47"/>
        <v>0</v>
      </c>
      <c r="J618" s="9">
        <f t="shared" si="48"/>
        <v>0</v>
      </c>
      <c r="K618" t="s">
        <v>45</v>
      </c>
      <c r="L618" t="s">
        <v>46</v>
      </c>
      <c r="M618" s="30">
        <v>521484</v>
      </c>
      <c r="N618" s="28" t="s">
        <v>39</v>
      </c>
      <c r="O618">
        <v>521484</v>
      </c>
      <c r="P618" s="28" t="s">
        <v>27</v>
      </c>
      <c r="Q618" s="4" t="s">
        <v>1241</v>
      </c>
      <c r="R618" t="s">
        <v>816</v>
      </c>
      <c r="S618" t="s">
        <v>817</v>
      </c>
      <c r="T618" t="s">
        <v>826</v>
      </c>
      <c r="U618" t="s">
        <v>718</v>
      </c>
      <c r="V618" t="s">
        <v>820</v>
      </c>
      <c r="W618" s="2">
        <v>1</v>
      </c>
      <c r="X618" s="33">
        <v>3476560</v>
      </c>
      <c r="Y618" t="s">
        <v>34</v>
      </c>
      <c r="Z618" t="s">
        <v>570</v>
      </c>
      <c r="AA618" t="s">
        <v>36</v>
      </c>
      <c r="AB618" t="s">
        <v>37</v>
      </c>
      <c r="AC618" s="2">
        <v>78</v>
      </c>
    </row>
    <row r="619" spans="1:29" customFormat="1" x14ac:dyDescent="0.35">
      <c r="A619" s="11">
        <v>619</v>
      </c>
      <c r="B619" s="20" t="s">
        <v>1295</v>
      </c>
      <c r="C619" s="3">
        <v>2.7816049229180001E+18</v>
      </c>
      <c r="D619" s="1">
        <v>43110</v>
      </c>
      <c r="E619" t="s">
        <v>1244</v>
      </c>
      <c r="F619" s="8">
        <f t="shared" si="49"/>
        <v>0</v>
      </c>
      <c r="G619" s="8">
        <f t="shared" si="45"/>
        <v>0</v>
      </c>
      <c r="H619" s="8">
        <f t="shared" si="46"/>
        <v>1</v>
      </c>
      <c r="I619" s="8">
        <f t="shared" si="47"/>
        <v>1</v>
      </c>
      <c r="J619" s="9">
        <f t="shared" si="48"/>
        <v>2</v>
      </c>
      <c r="K619" t="s">
        <v>149</v>
      </c>
      <c r="L619" t="s">
        <v>150</v>
      </c>
      <c r="M619" s="30">
        <v>30283.37</v>
      </c>
      <c r="N619" s="28" t="s">
        <v>130</v>
      </c>
      <c r="O619">
        <v>30283.37</v>
      </c>
      <c r="P619" s="28" t="s">
        <v>184</v>
      </c>
      <c r="Q619" s="4" t="s">
        <v>1245</v>
      </c>
      <c r="R619" t="s">
        <v>1246</v>
      </c>
      <c r="S619" t="s">
        <v>1247</v>
      </c>
      <c r="T619" t="s">
        <v>717</v>
      </c>
      <c r="U619" t="s">
        <v>718</v>
      </c>
      <c r="V619" t="s">
        <v>820</v>
      </c>
      <c r="W619" s="2">
        <v>1</v>
      </c>
      <c r="X619" s="33">
        <v>378400</v>
      </c>
      <c r="Y619" t="s">
        <v>34</v>
      </c>
      <c r="Z619" t="s">
        <v>570</v>
      </c>
      <c r="AA619" t="s">
        <v>36</v>
      </c>
      <c r="AB619" t="s">
        <v>37</v>
      </c>
      <c r="AC619" s="2">
        <v>78</v>
      </c>
    </row>
    <row r="620" spans="1:29" customFormat="1" x14ac:dyDescent="0.35">
      <c r="A620" s="11">
        <v>620</v>
      </c>
      <c r="B620" s="20" t="s">
        <v>1295</v>
      </c>
      <c r="C620" s="3">
        <v>2.7816049229180001E+18</v>
      </c>
      <c r="D620" s="1">
        <v>43433</v>
      </c>
      <c r="E620" t="s">
        <v>150</v>
      </c>
      <c r="F620" s="8">
        <f t="shared" si="49"/>
        <v>0</v>
      </c>
      <c r="G620" s="8">
        <f t="shared" si="45"/>
        <v>0</v>
      </c>
      <c r="H620" s="8">
        <f t="shared" si="46"/>
        <v>0</v>
      </c>
      <c r="I620" s="8">
        <f t="shared" si="47"/>
        <v>0</v>
      </c>
      <c r="J620" s="9">
        <f t="shared" si="48"/>
        <v>0</v>
      </c>
      <c r="K620" t="s">
        <v>149</v>
      </c>
      <c r="L620" t="s">
        <v>150</v>
      </c>
      <c r="M620" s="30">
        <v>33700</v>
      </c>
      <c r="N620" s="28" t="s">
        <v>130</v>
      </c>
      <c r="O620">
        <v>404400</v>
      </c>
      <c r="P620" s="28" t="s">
        <v>165</v>
      </c>
      <c r="Q620" s="4" t="s">
        <v>1245</v>
      </c>
      <c r="R620" t="s">
        <v>1246</v>
      </c>
      <c r="S620" t="s">
        <v>1247</v>
      </c>
      <c r="T620" t="s">
        <v>717</v>
      </c>
      <c r="U620" t="s">
        <v>718</v>
      </c>
      <c r="V620" t="s">
        <v>820</v>
      </c>
      <c r="W620" s="2">
        <v>1</v>
      </c>
      <c r="X620" s="33">
        <v>404400</v>
      </c>
      <c r="Y620" t="s">
        <v>34</v>
      </c>
      <c r="Z620" t="s">
        <v>570</v>
      </c>
      <c r="AA620" t="s">
        <v>36</v>
      </c>
      <c r="AB620" t="s">
        <v>37</v>
      </c>
      <c r="AC620" s="2">
        <v>78</v>
      </c>
    </row>
    <row r="621" spans="1:29" customFormat="1" x14ac:dyDescent="0.35">
      <c r="A621" s="11">
        <v>621</v>
      </c>
      <c r="B621" s="20" t="s">
        <v>1295</v>
      </c>
      <c r="C621" s="3">
        <v>2.7817025887160003E+18</v>
      </c>
      <c r="D621" s="1">
        <v>42415</v>
      </c>
      <c r="E621" t="s">
        <v>1248</v>
      </c>
      <c r="F621" s="8">
        <f t="shared" si="49"/>
        <v>0</v>
      </c>
      <c r="G621" s="8">
        <f t="shared" si="45"/>
        <v>0</v>
      </c>
      <c r="H621" s="8">
        <f t="shared" si="46"/>
        <v>0</v>
      </c>
      <c r="I621" s="8">
        <f t="shared" si="47"/>
        <v>1</v>
      </c>
      <c r="J621" s="9">
        <f t="shared" si="48"/>
        <v>1</v>
      </c>
      <c r="K621" t="s">
        <v>346</v>
      </c>
      <c r="L621" t="s">
        <v>347</v>
      </c>
      <c r="M621" s="30">
        <v>26750</v>
      </c>
      <c r="N621" s="28" t="s">
        <v>266</v>
      </c>
      <c r="O621">
        <v>294250</v>
      </c>
      <c r="P621" s="28" t="s">
        <v>991</v>
      </c>
      <c r="Q621" s="4" t="s">
        <v>1249</v>
      </c>
      <c r="R621" t="s">
        <v>1250</v>
      </c>
      <c r="S621" t="s">
        <v>1251</v>
      </c>
      <c r="T621" t="s">
        <v>717</v>
      </c>
      <c r="U621" t="s">
        <v>718</v>
      </c>
      <c r="V621" t="s">
        <v>820</v>
      </c>
      <c r="W621" s="2">
        <v>1</v>
      </c>
      <c r="X621" s="33">
        <v>294250</v>
      </c>
      <c r="Y621" t="s">
        <v>34</v>
      </c>
      <c r="Z621" t="s">
        <v>570</v>
      </c>
      <c r="AA621" t="s">
        <v>36</v>
      </c>
      <c r="AB621" t="s">
        <v>37</v>
      </c>
      <c r="AC621" s="2">
        <v>78</v>
      </c>
    </row>
    <row r="622" spans="1:29" customFormat="1" x14ac:dyDescent="0.35">
      <c r="A622" s="11">
        <v>622</v>
      </c>
      <c r="B622" s="20" t="s">
        <v>1295</v>
      </c>
      <c r="C622" s="3">
        <v>2.7817025887170002E+18</v>
      </c>
      <c r="D622" s="1">
        <v>42730</v>
      </c>
      <c r="E622" t="s">
        <v>52</v>
      </c>
      <c r="F622" s="8">
        <f t="shared" si="49"/>
        <v>0</v>
      </c>
      <c r="G622" s="8">
        <f t="shared" si="45"/>
        <v>0</v>
      </c>
      <c r="H622" s="8">
        <f t="shared" si="46"/>
        <v>0</v>
      </c>
      <c r="I622" s="8">
        <f t="shared" si="47"/>
        <v>1</v>
      </c>
      <c r="J622" s="9">
        <f t="shared" si="48"/>
        <v>1</v>
      </c>
      <c r="K622" t="s">
        <v>53</v>
      </c>
      <c r="L622" t="s">
        <v>52</v>
      </c>
      <c r="M622" s="30">
        <v>37500</v>
      </c>
      <c r="N622" s="28" t="s">
        <v>266</v>
      </c>
      <c r="O622">
        <v>450000</v>
      </c>
      <c r="P622" s="28" t="s">
        <v>258</v>
      </c>
      <c r="Q622" s="4" t="s">
        <v>1249</v>
      </c>
      <c r="R622" t="s">
        <v>1250</v>
      </c>
      <c r="S622" t="s">
        <v>1251</v>
      </c>
      <c r="T622" t="s">
        <v>717</v>
      </c>
      <c r="U622" t="s">
        <v>718</v>
      </c>
      <c r="V622" t="s">
        <v>820</v>
      </c>
      <c r="W622" s="2">
        <v>1</v>
      </c>
      <c r="X622" s="33">
        <v>450000</v>
      </c>
      <c r="Y622" t="s">
        <v>34</v>
      </c>
      <c r="Z622" t="s">
        <v>570</v>
      </c>
      <c r="AA622" t="s">
        <v>36</v>
      </c>
      <c r="AB622" t="s">
        <v>37</v>
      </c>
      <c r="AC622" s="2">
        <v>78</v>
      </c>
    </row>
    <row r="623" spans="1:29" customFormat="1" x14ac:dyDescent="0.35">
      <c r="A623" s="11">
        <v>623</v>
      </c>
      <c r="B623" s="20" t="s">
        <v>1295</v>
      </c>
      <c r="C623" s="3">
        <v>2.7817025887180001E+18</v>
      </c>
      <c r="D623" s="1">
        <v>43110</v>
      </c>
      <c r="E623" t="s">
        <v>52</v>
      </c>
      <c r="F623" s="8">
        <f t="shared" si="49"/>
        <v>0</v>
      </c>
      <c r="G623" s="8">
        <f t="shared" si="45"/>
        <v>0</v>
      </c>
      <c r="H623" s="8">
        <f t="shared" si="46"/>
        <v>0</v>
      </c>
      <c r="I623" s="8">
        <f t="shared" si="47"/>
        <v>1</v>
      </c>
      <c r="J623" s="9">
        <f t="shared" si="48"/>
        <v>1</v>
      </c>
      <c r="K623" t="s">
        <v>53</v>
      </c>
      <c r="L623" t="s">
        <v>52</v>
      </c>
      <c r="M623" s="30">
        <v>52520</v>
      </c>
      <c r="N623" s="28" t="s">
        <v>130</v>
      </c>
      <c r="O623">
        <v>630240</v>
      </c>
      <c r="P623" s="28" t="s">
        <v>258</v>
      </c>
      <c r="Q623" s="4" t="s">
        <v>1249</v>
      </c>
      <c r="R623" t="s">
        <v>1250</v>
      </c>
      <c r="S623" t="s">
        <v>1251</v>
      </c>
      <c r="T623" t="s">
        <v>717</v>
      </c>
      <c r="U623" t="s">
        <v>718</v>
      </c>
      <c r="V623" t="s">
        <v>820</v>
      </c>
      <c r="W623" s="2">
        <v>1</v>
      </c>
      <c r="X623" s="33">
        <v>630240</v>
      </c>
      <c r="Y623" t="s">
        <v>34</v>
      </c>
      <c r="Z623" t="s">
        <v>570</v>
      </c>
      <c r="AA623" t="s">
        <v>36</v>
      </c>
      <c r="AB623" t="s">
        <v>37</v>
      </c>
      <c r="AC623" s="2">
        <v>78</v>
      </c>
    </row>
    <row r="624" spans="1:29" customFormat="1" x14ac:dyDescent="0.35">
      <c r="A624" s="11">
        <v>624</v>
      </c>
      <c r="B624" s="20" t="s">
        <v>1295</v>
      </c>
      <c r="C624" s="3">
        <v>2.7817025887180001E+18</v>
      </c>
      <c r="D624" s="1">
        <v>43462</v>
      </c>
      <c r="E624" t="s">
        <v>76</v>
      </c>
      <c r="F624" s="8">
        <f t="shared" si="49"/>
        <v>0</v>
      </c>
      <c r="G624" s="8">
        <f t="shared" si="45"/>
        <v>0</v>
      </c>
      <c r="H624" s="8">
        <f t="shared" si="46"/>
        <v>0</v>
      </c>
      <c r="I624" s="8">
        <f t="shared" si="47"/>
        <v>1</v>
      </c>
      <c r="J624" s="9">
        <f t="shared" si="48"/>
        <v>1</v>
      </c>
      <c r="K624" t="s">
        <v>82</v>
      </c>
      <c r="L624" t="s">
        <v>76</v>
      </c>
      <c r="M624" s="30">
        <v>57860</v>
      </c>
      <c r="N624" s="28" t="s">
        <v>130</v>
      </c>
      <c r="O624">
        <v>694320</v>
      </c>
      <c r="P624" s="28" t="s">
        <v>165</v>
      </c>
      <c r="Q624" s="4" t="s">
        <v>1249</v>
      </c>
      <c r="R624" t="s">
        <v>1250</v>
      </c>
      <c r="S624" t="s">
        <v>1251</v>
      </c>
      <c r="T624" t="s">
        <v>717</v>
      </c>
      <c r="U624" t="s">
        <v>718</v>
      </c>
      <c r="V624" t="s">
        <v>820</v>
      </c>
      <c r="W624" s="2">
        <v>1</v>
      </c>
      <c r="X624" s="33">
        <v>694320</v>
      </c>
      <c r="Y624" t="s">
        <v>34</v>
      </c>
      <c r="Z624" t="s">
        <v>570</v>
      </c>
      <c r="AA624" t="s">
        <v>36</v>
      </c>
      <c r="AB624" t="s">
        <v>37</v>
      </c>
      <c r="AC624" s="2">
        <v>78</v>
      </c>
    </row>
    <row r="625" spans="1:29" customFormat="1" x14ac:dyDescent="0.35">
      <c r="A625" s="11">
        <v>625</v>
      </c>
      <c r="B625" s="20" t="s">
        <v>1295</v>
      </c>
      <c r="C625" s="3">
        <v>2.7817025887190001E+18</v>
      </c>
      <c r="D625" s="1">
        <v>43672</v>
      </c>
      <c r="E625" t="s">
        <v>76</v>
      </c>
      <c r="F625" s="8">
        <f t="shared" si="49"/>
        <v>0</v>
      </c>
      <c r="G625" s="8">
        <f t="shared" si="45"/>
        <v>0</v>
      </c>
      <c r="H625" s="8">
        <f t="shared" si="46"/>
        <v>0</v>
      </c>
      <c r="I625" s="8">
        <f t="shared" si="47"/>
        <v>1</v>
      </c>
      <c r="J625" s="9">
        <f t="shared" si="48"/>
        <v>1</v>
      </c>
      <c r="K625" t="s">
        <v>82</v>
      </c>
      <c r="L625" t="s">
        <v>76</v>
      </c>
      <c r="M625" s="30">
        <v>85000</v>
      </c>
      <c r="N625" s="28" t="s">
        <v>26</v>
      </c>
      <c r="O625">
        <v>85000</v>
      </c>
      <c r="P625" s="28" t="s">
        <v>27</v>
      </c>
      <c r="Q625" s="4" t="s">
        <v>1249</v>
      </c>
      <c r="R625" t="s">
        <v>1250</v>
      </c>
      <c r="S625" t="s">
        <v>1251</v>
      </c>
      <c r="T625" t="s">
        <v>826</v>
      </c>
      <c r="U625" t="s">
        <v>718</v>
      </c>
      <c r="V625" t="s">
        <v>820</v>
      </c>
      <c r="W625" s="2">
        <v>1</v>
      </c>
      <c r="X625" s="33">
        <v>85000</v>
      </c>
      <c r="Y625" t="s">
        <v>34</v>
      </c>
      <c r="Z625" t="s">
        <v>570</v>
      </c>
      <c r="AA625" t="s">
        <v>36</v>
      </c>
      <c r="AB625" t="s">
        <v>37</v>
      </c>
      <c r="AC625" s="2">
        <v>78</v>
      </c>
    </row>
    <row r="626" spans="1:29" customFormat="1" x14ac:dyDescent="0.35">
      <c r="A626" s="11">
        <v>626</v>
      </c>
      <c r="B626" s="20" t="s">
        <v>1295</v>
      </c>
      <c r="C626" s="3">
        <v>2.7817025887190001E+18</v>
      </c>
      <c r="D626" s="1">
        <v>43696</v>
      </c>
      <c r="E626" t="s">
        <v>1252</v>
      </c>
      <c r="F626" s="8">
        <f t="shared" si="49"/>
        <v>0</v>
      </c>
      <c r="G626" s="8">
        <f t="shared" si="45"/>
        <v>0</v>
      </c>
      <c r="H626" s="8">
        <f t="shared" si="46"/>
        <v>1</v>
      </c>
      <c r="I626" s="8">
        <f t="shared" si="47"/>
        <v>1</v>
      </c>
      <c r="J626" s="9">
        <f t="shared" si="48"/>
        <v>2</v>
      </c>
      <c r="K626" t="s">
        <v>82</v>
      </c>
      <c r="L626" t="s">
        <v>76</v>
      </c>
      <c r="M626" s="30">
        <v>25000</v>
      </c>
      <c r="N626" s="28" t="s">
        <v>26</v>
      </c>
      <c r="O626">
        <v>25000</v>
      </c>
      <c r="P626" s="28" t="s">
        <v>27</v>
      </c>
      <c r="Q626" s="4" t="s">
        <v>1249</v>
      </c>
      <c r="R626" t="s">
        <v>1250</v>
      </c>
      <c r="S626" t="s">
        <v>1251</v>
      </c>
      <c r="T626" t="s">
        <v>826</v>
      </c>
      <c r="U626" t="s">
        <v>718</v>
      </c>
      <c r="V626" t="s">
        <v>820</v>
      </c>
      <c r="W626" s="2">
        <v>1</v>
      </c>
      <c r="X626" s="33">
        <v>25000</v>
      </c>
      <c r="Y626" t="s">
        <v>34</v>
      </c>
      <c r="Z626" t="s">
        <v>570</v>
      </c>
      <c r="AA626" t="s">
        <v>36</v>
      </c>
      <c r="AB626" t="s">
        <v>37</v>
      </c>
      <c r="AC626" s="2">
        <v>78</v>
      </c>
    </row>
    <row r="627" spans="1:29" customFormat="1" x14ac:dyDescent="0.35">
      <c r="A627" s="11">
        <v>627</v>
      </c>
      <c r="B627" s="20" t="s">
        <v>1295</v>
      </c>
      <c r="C627" s="3">
        <v>2.7817026947149998E+18</v>
      </c>
      <c r="D627" s="1">
        <v>42004</v>
      </c>
      <c r="E627" t="s">
        <v>457</v>
      </c>
      <c r="F627" s="8">
        <f t="shared" si="49"/>
        <v>0</v>
      </c>
      <c r="G627" s="8">
        <f t="shared" si="45"/>
        <v>0</v>
      </c>
      <c r="H627" s="8">
        <f t="shared" si="46"/>
        <v>0</v>
      </c>
      <c r="I627" s="8">
        <f t="shared" si="47"/>
        <v>1</v>
      </c>
      <c r="J627" s="9">
        <f t="shared" si="48"/>
        <v>1</v>
      </c>
      <c r="K627" t="s">
        <v>456</v>
      </c>
      <c r="L627" t="s">
        <v>457</v>
      </c>
      <c r="M627" s="30">
        <v>762216</v>
      </c>
      <c r="N627" s="28" t="s">
        <v>264</v>
      </c>
      <c r="O627">
        <v>762216</v>
      </c>
      <c r="P627" s="28" t="s">
        <v>184</v>
      </c>
      <c r="Q627" s="4" t="s">
        <v>1253</v>
      </c>
      <c r="R627" t="s">
        <v>1254</v>
      </c>
      <c r="S627" t="s">
        <v>1251</v>
      </c>
      <c r="T627" t="s">
        <v>732</v>
      </c>
      <c r="U627" t="s">
        <v>718</v>
      </c>
      <c r="V627" t="s">
        <v>719</v>
      </c>
      <c r="W627" s="2">
        <v>1</v>
      </c>
      <c r="X627" s="33">
        <v>762216</v>
      </c>
      <c r="Y627" t="s">
        <v>34</v>
      </c>
      <c r="Z627" t="s">
        <v>570</v>
      </c>
      <c r="AA627" t="s">
        <v>36</v>
      </c>
      <c r="AB627" t="s">
        <v>37</v>
      </c>
      <c r="AC627" s="2">
        <v>78</v>
      </c>
    </row>
    <row r="628" spans="1:29" customFormat="1" x14ac:dyDescent="0.35">
      <c r="A628" s="11">
        <v>628</v>
      </c>
      <c r="B628" s="20" t="s">
        <v>1295</v>
      </c>
      <c r="C628" s="3">
        <v>2.7817026947149998E+18</v>
      </c>
      <c r="D628" s="1">
        <v>42207</v>
      </c>
      <c r="E628" t="s">
        <v>457</v>
      </c>
      <c r="F628" s="8">
        <f t="shared" si="49"/>
        <v>0</v>
      </c>
      <c r="G628" s="8">
        <f t="shared" si="45"/>
        <v>0</v>
      </c>
      <c r="H628" s="8">
        <f t="shared" si="46"/>
        <v>0</v>
      </c>
      <c r="I628" s="8">
        <f t="shared" si="47"/>
        <v>1</v>
      </c>
      <c r="J628" s="9">
        <f t="shared" si="48"/>
        <v>1</v>
      </c>
      <c r="K628" t="s">
        <v>456</v>
      </c>
      <c r="L628" t="s">
        <v>457</v>
      </c>
      <c r="M628" s="30">
        <v>132536.24</v>
      </c>
      <c r="N628" s="28" t="s">
        <v>264</v>
      </c>
      <c r="O628">
        <v>132536.24</v>
      </c>
      <c r="P628" s="28" t="s">
        <v>184</v>
      </c>
      <c r="Q628" s="4" t="s">
        <v>1253</v>
      </c>
      <c r="R628" t="s">
        <v>1254</v>
      </c>
      <c r="S628" t="s">
        <v>1251</v>
      </c>
      <c r="T628" t="s">
        <v>732</v>
      </c>
      <c r="U628" t="s">
        <v>718</v>
      </c>
      <c r="V628" t="s">
        <v>820</v>
      </c>
      <c r="W628" s="2">
        <v>1</v>
      </c>
      <c r="X628" s="33">
        <v>132536.24</v>
      </c>
      <c r="Y628" t="s">
        <v>34</v>
      </c>
      <c r="Z628" t="s">
        <v>570</v>
      </c>
      <c r="AA628" t="s">
        <v>36</v>
      </c>
      <c r="AB628" t="s">
        <v>37</v>
      </c>
      <c r="AC628" s="2">
        <v>78</v>
      </c>
    </row>
    <row r="629" spans="1:29" customFormat="1" x14ac:dyDescent="0.35">
      <c r="A629" s="11">
        <v>629</v>
      </c>
      <c r="B629" s="20" t="s">
        <v>1295</v>
      </c>
      <c r="C629" s="3">
        <v>2.7817026947149998E+18</v>
      </c>
      <c r="D629" s="1">
        <v>42325</v>
      </c>
      <c r="E629" t="s">
        <v>457</v>
      </c>
      <c r="F629" s="8">
        <f t="shared" si="49"/>
        <v>0</v>
      </c>
      <c r="G629" s="8">
        <f t="shared" si="45"/>
        <v>0</v>
      </c>
      <c r="H629" s="8">
        <f t="shared" si="46"/>
        <v>0</v>
      </c>
      <c r="I629" s="8">
        <f t="shared" si="47"/>
        <v>1</v>
      </c>
      <c r="J629" s="9">
        <f t="shared" si="48"/>
        <v>1</v>
      </c>
      <c r="K629" t="s">
        <v>456</v>
      </c>
      <c r="L629" t="s">
        <v>457</v>
      </c>
      <c r="M629" s="30">
        <v>665000</v>
      </c>
      <c r="N629" s="28" t="s">
        <v>264</v>
      </c>
      <c r="O629">
        <v>665000</v>
      </c>
      <c r="P629" s="28" t="s">
        <v>184</v>
      </c>
      <c r="Q629" s="4" t="s">
        <v>1253</v>
      </c>
      <c r="R629" t="s">
        <v>1254</v>
      </c>
      <c r="S629" t="s">
        <v>1251</v>
      </c>
      <c r="T629" t="s">
        <v>717</v>
      </c>
      <c r="U629" t="s">
        <v>718</v>
      </c>
      <c r="V629" t="s">
        <v>820</v>
      </c>
      <c r="W629" s="2">
        <v>1</v>
      </c>
      <c r="X629" s="33">
        <v>665000</v>
      </c>
      <c r="Y629" t="s">
        <v>34</v>
      </c>
      <c r="Z629" t="s">
        <v>570</v>
      </c>
      <c r="AA629" t="s">
        <v>36</v>
      </c>
      <c r="AB629" t="s">
        <v>37</v>
      </c>
      <c r="AC629" s="2">
        <v>78</v>
      </c>
    </row>
    <row r="630" spans="1:29" customFormat="1" x14ac:dyDescent="0.35">
      <c r="A630" s="11">
        <v>630</v>
      </c>
      <c r="B630" s="20" t="s">
        <v>1295</v>
      </c>
      <c r="C630" s="3">
        <v>2.7817026947160003E+18</v>
      </c>
      <c r="D630" s="1">
        <v>42368</v>
      </c>
      <c r="E630" t="s">
        <v>76</v>
      </c>
      <c r="F630" s="8">
        <f t="shared" si="49"/>
        <v>0</v>
      </c>
      <c r="G630" s="8">
        <f t="shared" si="45"/>
        <v>0</v>
      </c>
      <c r="H630" s="8">
        <f t="shared" si="46"/>
        <v>0</v>
      </c>
      <c r="I630" s="8">
        <f t="shared" si="47"/>
        <v>1</v>
      </c>
      <c r="J630" s="9">
        <f t="shared" si="48"/>
        <v>1</v>
      </c>
      <c r="K630" t="s">
        <v>82</v>
      </c>
      <c r="L630" t="s">
        <v>76</v>
      </c>
      <c r="M630" s="30">
        <v>72125</v>
      </c>
      <c r="N630" s="28" t="s">
        <v>266</v>
      </c>
      <c r="O630">
        <v>865500</v>
      </c>
      <c r="P630" s="28" t="s">
        <v>258</v>
      </c>
      <c r="Q630" s="4" t="s">
        <v>1253</v>
      </c>
      <c r="R630" t="s">
        <v>1254</v>
      </c>
      <c r="S630" t="s">
        <v>1251</v>
      </c>
      <c r="T630" t="s">
        <v>826</v>
      </c>
      <c r="U630" t="s">
        <v>718</v>
      </c>
      <c r="V630" t="s">
        <v>820</v>
      </c>
      <c r="W630" s="2">
        <v>1</v>
      </c>
      <c r="X630" s="33">
        <v>865500</v>
      </c>
      <c r="Y630" t="s">
        <v>34</v>
      </c>
      <c r="Z630" t="s">
        <v>570</v>
      </c>
      <c r="AA630" t="s">
        <v>36</v>
      </c>
      <c r="AB630" t="s">
        <v>37</v>
      </c>
      <c r="AC630" s="2">
        <v>78</v>
      </c>
    </row>
    <row r="631" spans="1:29" customFormat="1" x14ac:dyDescent="0.35">
      <c r="A631" s="11">
        <v>631</v>
      </c>
      <c r="B631" s="20" t="s">
        <v>1295</v>
      </c>
      <c r="C631" s="3">
        <v>2.7817026947170002E+18</v>
      </c>
      <c r="D631" s="1">
        <v>42744</v>
      </c>
      <c r="E631" t="s">
        <v>76</v>
      </c>
      <c r="F631" s="8">
        <f t="shared" si="49"/>
        <v>0</v>
      </c>
      <c r="G631" s="8">
        <f t="shared" si="45"/>
        <v>0</v>
      </c>
      <c r="H631" s="8">
        <f t="shared" si="46"/>
        <v>0</v>
      </c>
      <c r="I631" s="8">
        <f t="shared" si="47"/>
        <v>1</v>
      </c>
      <c r="J631" s="9">
        <f t="shared" si="48"/>
        <v>1</v>
      </c>
      <c r="K631" t="s">
        <v>82</v>
      </c>
      <c r="L631" t="s">
        <v>76</v>
      </c>
      <c r="M631" s="30">
        <v>72125</v>
      </c>
      <c r="N631" s="28" t="s">
        <v>266</v>
      </c>
      <c r="O631">
        <v>865500</v>
      </c>
      <c r="P631" s="28" t="s">
        <v>258</v>
      </c>
      <c r="Q631" s="4" t="s">
        <v>1253</v>
      </c>
      <c r="R631" t="s">
        <v>1254</v>
      </c>
      <c r="S631" t="s">
        <v>1251</v>
      </c>
      <c r="T631" t="s">
        <v>717</v>
      </c>
      <c r="U631" t="s">
        <v>718</v>
      </c>
      <c r="V631" t="s">
        <v>820</v>
      </c>
      <c r="W631" s="2">
        <v>1</v>
      </c>
      <c r="X631" s="33">
        <v>865500</v>
      </c>
      <c r="Y631" t="s">
        <v>34</v>
      </c>
      <c r="Z631" t="s">
        <v>570</v>
      </c>
      <c r="AA631" t="s">
        <v>36</v>
      </c>
      <c r="AB631" t="s">
        <v>37</v>
      </c>
      <c r="AC631" s="2">
        <v>78</v>
      </c>
    </row>
    <row r="632" spans="1:29" customFormat="1" x14ac:dyDescent="0.35">
      <c r="A632" s="11">
        <v>632</v>
      </c>
      <c r="B632" s="20" t="s">
        <v>1295</v>
      </c>
      <c r="C632" s="3">
        <v>2.7817026947170002E+18</v>
      </c>
      <c r="D632" s="1">
        <v>42996</v>
      </c>
      <c r="E632" t="s">
        <v>46</v>
      </c>
      <c r="F632" s="8">
        <f t="shared" si="49"/>
        <v>0</v>
      </c>
      <c r="G632" s="8">
        <f t="shared" si="45"/>
        <v>1</v>
      </c>
      <c r="H632" s="8">
        <f t="shared" si="46"/>
        <v>0</v>
      </c>
      <c r="I632" s="8">
        <f t="shared" si="47"/>
        <v>0</v>
      </c>
      <c r="J632" s="9">
        <f t="shared" si="48"/>
        <v>1</v>
      </c>
      <c r="K632" t="s">
        <v>45</v>
      </c>
      <c r="L632" t="s">
        <v>46</v>
      </c>
      <c r="M632" s="30">
        <v>215000</v>
      </c>
      <c r="N632" s="28" t="s">
        <v>329</v>
      </c>
      <c r="O632">
        <v>215000</v>
      </c>
      <c r="P632" s="28" t="s">
        <v>184</v>
      </c>
      <c r="Q632" s="4" t="s">
        <v>1253</v>
      </c>
      <c r="R632" t="s">
        <v>1254</v>
      </c>
      <c r="S632" t="s">
        <v>1251</v>
      </c>
      <c r="T632" t="s">
        <v>717</v>
      </c>
      <c r="U632" t="s">
        <v>718</v>
      </c>
      <c r="V632" t="s">
        <v>820</v>
      </c>
      <c r="W632" s="2">
        <v>1</v>
      </c>
      <c r="X632" s="33">
        <v>215000</v>
      </c>
      <c r="Y632" t="s">
        <v>34</v>
      </c>
      <c r="Z632" t="s">
        <v>570</v>
      </c>
      <c r="AA632" t="s">
        <v>36</v>
      </c>
      <c r="AB632" t="s">
        <v>37</v>
      </c>
      <c r="AC632" s="2">
        <v>78</v>
      </c>
    </row>
    <row r="633" spans="1:29" customFormat="1" x14ac:dyDescent="0.35">
      <c r="A633" s="11">
        <v>633</v>
      </c>
      <c r="B633" s="20" t="s">
        <v>1295</v>
      </c>
      <c r="C633" s="3">
        <v>2.7817026947170002E+18</v>
      </c>
      <c r="D633" s="1">
        <v>43087</v>
      </c>
      <c r="E633" t="s">
        <v>76</v>
      </c>
      <c r="F633" s="8">
        <f t="shared" si="49"/>
        <v>0</v>
      </c>
      <c r="G633" s="8">
        <f t="shared" si="45"/>
        <v>0</v>
      </c>
      <c r="H633" s="8">
        <f t="shared" si="46"/>
        <v>0</v>
      </c>
      <c r="I633" s="8">
        <f t="shared" si="47"/>
        <v>1</v>
      </c>
      <c r="J633" s="9">
        <f t="shared" si="48"/>
        <v>1</v>
      </c>
      <c r="K633" t="s">
        <v>82</v>
      </c>
      <c r="L633" t="s">
        <v>76</v>
      </c>
      <c r="M633" s="30">
        <v>76850</v>
      </c>
      <c r="N633" s="28" t="s">
        <v>130</v>
      </c>
      <c r="O633">
        <v>922200</v>
      </c>
      <c r="P633" s="28" t="s">
        <v>258</v>
      </c>
      <c r="Q633" s="4" t="s">
        <v>1253</v>
      </c>
      <c r="R633" t="s">
        <v>1254</v>
      </c>
      <c r="S633" t="s">
        <v>1251</v>
      </c>
      <c r="T633" t="s">
        <v>717</v>
      </c>
      <c r="U633" t="s">
        <v>718</v>
      </c>
      <c r="V633" t="s">
        <v>820</v>
      </c>
      <c r="W633" s="2">
        <v>1</v>
      </c>
      <c r="X633" s="33">
        <v>922200</v>
      </c>
      <c r="Y633" t="s">
        <v>34</v>
      </c>
      <c r="Z633" t="s">
        <v>570</v>
      </c>
      <c r="AA633" t="s">
        <v>36</v>
      </c>
      <c r="AB633" t="s">
        <v>37</v>
      </c>
      <c r="AC633" s="2">
        <v>78</v>
      </c>
    </row>
    <row r="634" spans="1:29" customFormat="1" x14ac:dyDescent="0.35">
      <c r="A634" s="11">
        <v>634</v>
      </c>
      <c r="B634" s="20" t="s">
        <v>1295</v>
      </c>
      <c r="C634" s="3">
        <v>2.7817026947180001E+18</v>
      </c>
      <c r="D634" s="1">
        <v>43230</v>
      </c>
      <c r="E634" t="s">
        <v>46</v>
      </c>
      <c r="F634" s="8">
        <f t="shared" si="49"/>
        <v>0</v>
      </c>
      <c r="G634" s="8">
        <f t="shared" si="45"/>
        <v>1</v>
      </c>
      <c r="H634" s="8">
        <f t="shared" si="46"/>
        <v>0</v>
      </c>
      <c r="I634" s="8">
        <f t="shared" si="47"/>
        <v>0</v>
      </c>
      <c r="J634" s="9">
        <f t="shared" si="48"/>
        <v>1</v>
      </c>
      <c r="K634" t="s">
        <v>45</v>
      </c>
      <c r="L634" t="s">
        <v>46</v>
      </c>
      <c r="M634" s="30">
        <v>125000</v>
      </c>
      <c r="N634" s="28" t="s">
        <v>26</v>
      </c>
      <c r="O634">
        <v>125000</v>
      </c>
      <c r="P634" s="28" t="s">
        <v>184</v>
      </c>
      <c r="Q634" s="4" t="s">
        <v>1253</v>
      </c>
      <c r="R634" t="s">
        <v>1254</v>
      </c>
      <c r="S634" t="s">
        <v>1251</v>
      </c>
      <c r="T634" t="s">
        <v>717</v>
      </c>
      <c r="U634" t="s">
        <v>718</v>
      </c>
      <c r="V634" t="s">
        <v>820</v>
      </c>
      <c r="W634" s="2">
        <v>1</v>
      </c>
      <c r="X634" s="33">
        <v>125000</v>
      </c>
      <c r="Y634" t="s">
        <v>34</v>
      </c>
      <c r="Z634" t="s">
        <v>570</v>
      </c>
      <c r="AA634" t="s">
        <v>36</v>
      </c>
      <c r="AB634" t="s">
        <v>37</v>
      </c>
      <c r="AC634" s="2">
        <v>78</v>
      </c>
    </row>
    <row r="635" spans="1:29" customFormat="1" x14ac:dyDescent="0.35">
      <c r="A635" s="11">
        <v>635</v>
      </c>
      <c r="B635" s="20" t="s">
        <v>1295</v>
      </c>
      <c r="C635" s="3">
        <v>2.7817026947180001E+18</v>
      </c>
      <c r="D635" s="1">
        <v>43265</v>
      </c>
      <c r="E635" t="s">
        <v>46</v>
      </c>
      <c r="F635" s="8">
        <f t="shared" si="49"/>
        <v>0</v>
      </c>
      <c r="G635" s="8">
        <f t="shared" si="45"/>
        <v>1</v>
      </c>
      <c r="H635" s="8">
        <f t="shared" si="46"/>
        <v>0</v>
      </c>
      <c r="I635" s="8">
        <f t="shared" si="47"/>
        <v>0</v>
      </c>
      <c r="J635" s="9">
        <f t="shared" si="48"/>
        <v>1</v>
      </c>
      <c r="K635" t="s">
        <v>45</v>
      </c>
      <c r="L635" t="s">
        <v>46</v>
      </c>
      <c r="M635" s="30">
        <v>213000</v>
      </c>
      <c r="N635" s="28" t="s">
        <v>26</v>
      </c>
      <c r="O635">
        <v>213000</v>
      </c>
      <c r="P635" s="28" t="s">
        <v>184</v>
      </c>
      <c r="Q635" s="4" t="s">
        <v>1253</v>
      </c>
      <c r="R635" t="s">
        <v>1254</v>
      </c>
      <c r="S635" t="s">
        <v>1251</v>
      </c>
      <c r="T635" t="s">
        <v>717</v>
      </c>
      <c r="U635" t="s">
        <v>718</v>
      </c>
      <c r="V635" t="s">
        <v>820</v>
      </c>
      <c r="W635" s="2">
        <v>1</v>
      </c>
      <c r="X635" s="33">
        <v>213000</v>
      </c>
      <c r="Y635" t="s">
        <v>34</v>
      </c>
      <c r="Z635" t="s">
        <v>570</v>
      </c>
      <c r="AA635" t="s">
        <v>36</v>
      </c>
      <c r="AB635" t="s">
        <v>37</v>
      </c>
      <c r="AC635" s="2">
        <v>78</v>
      </c>
    </row>
    <row r="636" spans="1:29" customFormat="1" x14ac:dyDescent="0.35">
      <c r="A636" s="11">
        <v>636</v>
      </c>
      <c r="B636" s="20" t="s">
        <v>1295</v>
      </c>
      <c r="C636" s="3">
        <v>2.7817026947180001E+18</v>
      </c>
      <c r="D636" s="1">
        <v>43336</v>
      </c>
      <c r="E636" t="s">
        <v>46</v>
      </c>
      <c r="F636" s="8">
        <f t="shared" si="49"/>
        <v>0</v>
      </c>
      <c r="G636" s="8">
        <f t="shared" si="45"/>
        <v>1</v>
      </c>
      <c r="H636" s="8">
        <f t="shared" si="46"/>
        <v>0</v>
      </c>
      <c r="I636" s="8">
        <f t="shared" si="47"/>
        <v>0</v>
      </c>
      <c r="J636" s="9">
        <f t="shared" si="48"/>
        <v>1</v>
      </c>
      <c r="K636" t="s">
        <v>45</v>
      </c>
      <c r="L636" t="s">
        <v>46</v>
      </c>
      <c r="M636" s="30">
        <v>85000</v>
      </c>
      <c r="N636" s="28" t="s">
        <v>39</v>
      </c>
      <c r="O636">
        <v>85000</v>
      </c>
      <c r="P636" s="28" t="s">
        <v>184</v>
      </c>
      <c r="Q636" s="4" t="s">
        <v>1253</v>
      </c>
      <c r="R636" t="s">
        <v>1254</v>
      </c>
      <c r="S636" t="s">
        <v>1251</v>
      </c>
      <c r="T636" t="s">
        <v>717</v>
      </c>
      <c r="U636" t="s">
        <v>718</v>
      </c>
      <c r="V636" t="s">
        <v>820</v>
      </c>
      <c r="W636" s="2">
        <v>1</v>
      </c>
      <c r="X636" s="33">
        <v>85000</v>
      </c>
      <c r="Y636" t="s">
        <v>34</v>
      </c>
      <c r="Z636" t="s">
        <v>570</v>
      </c>
      <c r="AA636" t="s">
        <v>36</v>
      </c>
      <c r="AB636" t="s">
        <v>37</v>
      </c>
      <c r="AC636" s="2">
        <v>78</v>
      </c>
    </row>
    <row r="637" spans="1:29" customFormat="1" x14ac:dyDescent="0.35">
      <c r="A637" s="11">
        <v>637</v>
      </c>
      <c r="B637" s="20" t="s">
        <v>1295</v>
      </c>
      <c r="C637" s="3">
        <v>2.7817026947190001E+18</v>
      </c>
      <c r="D637" s="1">
        <v>43479</v>
      </c>
      <c r="E637" t="s">
        <v>900</v>
      </c>
      <c r="F637" s="8">
        <f t="shared" si="49"/>
        <v>0</v>
      </c>
      <c r="G637" s="8">
        <f t="shared" si="45"/>
        <v>0</v>
      </c>
      <c r="H637" s="8">
        <f t="shared" si="46"/>
        <v>0</v>
      </c>
      <c r="I637" s="8">
        <f t="shared" si="47"/>
        <v>1</v>
      </c>
      <c r="J637" s="9">
        <f t="shared" si="48"/>
        <v>1</v>
      </c>
      <c r="K637" t="s">
        <v>82</v>
      </c>
      <c r="L637" t="s">
        <v>76</v>
      </c>
      <c r="M637" s="30">
        <v>90720</v>
      </c>
      <c r="N637" s="28" t="s">
        <v>130</v>
      </c>
      <c r="O637">
        <v>1088640</v>
      </c>
      <c r="P637" s="28" t="s">
        <v>165</v>
      </c>
      <c r="Q637" s="4" t="s">
        <v>1253</v>
      </c>
      <c r="R637" t="s">
        <v>1254</v>
      </c>
      <c r="S637" t="s">
        <v>1251</v>
      </c>
      <c r="T637" t="s">
        <v>717</v>
      </c>
      <c r="U637" t="s">
        <v>718</v>
      </c>
      <c r="V637" t="s">
        <v>820</v>
      </c>
      <c r="W637" s="2">
        <v>1</v>
      </c>
      <c r="X637" s="33">
        <v>1088640</v>
      </c>
      <c r="Y637" t="s">
        <v>34</v>
      </c>
      <c r="Z637" t="s">
        <v>570</v>
      </c>
      <c r="AA637" t="s">
        <v>36</v>
      </c>
      <c r="AB637" t="s">
        <v>37</v>
      </c>
      <c r="AC637" s="2">
        <v>78</v>
      </c>
    </row>
    <row r="638" spans="1:29" customFormat="1" x14ac:dyDescent="0.35">
      <c r="A638" s="11">
        <v>638</v>
      </c>
      <c r="B638" s="20" t="s">
        <v>1295</v>
      </c>
      <c r="C638" s="3">
        <v>2.7817026947190001E+18</v>
      </c>
      <c r="D638" s="1">
        <v>43649</v>
      </c>
      <c r="E638" t="s">
        <v>1205</v>
      </c>
      <c r="F638" s="8">
        <f t="shared" si="49"/>
        <v>0</v>
      </c>
      <c r="G638" s="8">
        <f t="shared" si="45"/>
        <v>0</v>
      </c>
      <c r="H638" s="8">
        <f t="shared" si="46"/>
        <v>1</v>
      </c>
      <c r="I638" s="8">
        <f t="shared" si="47"/>
        <v>1</v>
      </c>
      <c r="J638" s="9">
        <f t="shared" si="48"/>
        <v>2</v>
      </c>
      <c r="K638" t="s">
        <v>45</v>
      </c>
      <c r="L638" t="s">
        <v>46</v>
      </c>
      <c r="M638" s="30">
        <v>95000</v>
      </c>
      <c r="N638" s="28" t="s">
        <v>39</v>
      </c>
      <c r="O638">
        <v>95000</v>
      </c>
      <c r="P638" s="28" t="s">
        <v>27</v>
      </c>
      <c r="Q638" s="4" t="s">
        <v>1253</v>
      </c>
      <c r="R638" t="s">
        <v>1254</v>
      </c>
      <c r="S638" t="s">
        <v>1251</v>
      </c>
      <c r="T638" t="s">
        <v>826</v>
      </c>
      <c r="U638" t="s">
        <v>718</v>
      </c>
      <c r="V638" t="s">
        <v>820</v>
      </c>
      <c r="W638" s="2">
        <v>1</v>
      </c>
      <c r="X638" s="33">
        <v>405000</v>
      </c>
      <c r="Y638" t="s">
        <v>34</v>
      </c>
      <c r="Z638" t="s">
        <v>570</v>
      </c>
      <c r="AA638" t="s">
        <v>36</v>
      </c>
      <c r="AB638" t="s">
        <v>37</v>
      </c>
      <c r="AC638" s="2">
        <v>78</v>
      </c>
    </row>
    <row r="639" spans="1:29" customFormat="1" x14ac:dyDescent="0.35">
      <c r="A639" s="11">
        <v>639</v>
      </c>
      <c r="B639" s="20" t="s">
        <v>1295</v>
      </c>
      <c r="C639" s="3">
        <v>2.7817026947190001E+18</v>
      </c>
      <c r="D639" s="1">
        <v>43824</v>
      </c>
      <c r="E639" t="s">
        <v>1255</v>
      </c>
      <c r="F639" s="8">
        <f t="shared" si="49"/>
        <v>0</v>
      </c>
      <c r="G639" s="8">
        <f t="shared" si="45"/>
        <v>0</v>
      </c>
      <c r="H639" s="8">
        <f t="shared" si="46"/>
        <v>0</v>
      </c>
      <c r="I639" s="8">
        <f t="shared" si="47"/>
        <v>0</v>
      </c>
      <c r="J639" s="9">
        <f t="shared" si="48"/>
        <v>0</v>
      </c>
      <c r="K639" s="21" t="s">
        <v>45</v>
      </c>
      <c r="L639" t="s">
        <v>46</v>
      </c>
      <c r="M639" s="30">
        <v>95000</v>
      </c>
      <c r="N639" s="28" t="s">
        <v>39</v>
      </c>
      <c r="O639">
        <v>95000</v>
      </c>
      <c r="P639" s="28" t="s">
        <v>27</v>
      </c>
      <c r="Q639" s="4" t="s">
        <v>1253</v>
      </c>
      <c r="R639" t="s">
        <v>1254</v>
      </c>
      <c r="S639" t="s">
        <v>1251</v>
      </c>
      <c r="T639" t="s">
        <v>826</v>
      </c>
      <c r="U639" t="s">
        <v>718</v>
      </c>
      <c r="V639" t="s">
        <v>820</v>
      </c>
      <c r="W639" s="2">
        <v>1</v>
      </c>
      <c r="X639" s="33">
        <v>150000</v>
      </c>
      <c r="Y639" t="s">
        <v>34</v>
      </c>
      <c r="Z639" t="s">
        <v>570</v>
      </c>
      <c r="AA639" t="s">
        <v>36</v>
      </c>
      <c r="AB639" t="s">
        <v>37</v>
      </c>
      <c r="AC639" s="2">
        <v>78</v>
      </c>
    </row>
    <row r="640" spans="1:29" customFormat="1" x14ac:dyDescent="0.35">
      <c r="A640" s="11">
        <v>640</v>
      </c>
      <c r="B640" s="20" t="s">
        <v>1295</v>
      </c>
      <c r="C640" s="3">
        <v>2.7818012182150001E+18</v>
      </c>
      <c r="D640" s="1">
        <v>42248</v>
      </c>
      <c r="E640" t="s">
        <v>785</v>
      </c>
      <c r="F640" s="8">
        <f t="shared" si="49"/>
        <v>0</v>
      </c>
      <c r="G640" s="8">
        <f t="shared" si="45"/>
        <v>1</v>
      </c>
      <c r="H640" s="8">
        <f t="shared" si="46"/>
        <v>0</v>
      </c>
      <c r="I640" s="8">
        <f t="shared" si="47"/>
        <v>0</v>
      </c>
      <c r="J640" s="9">
        <f t="shared" si="48"/>
        <v>1</v>
      </c>
      <c r="K640" t="s">
        <v>492</v>
      </c>
      <c r="L640" t="s">
        <v>785</v>
      </c>
      <c r="M640" s="30">
        <v>85490</v>
      </c>
      <c r="N640" s="28" t="s">
        <v>266</v>
      </c>
      <c r="O640">
        <v>341960</v>
      </c>
      <c r="P640" s="28" t="s">
        <v>247</v>
      </c>
      <c r="Q640" s="4" t="s">
        <v>1256</v>
      </c>
      <c r="R640" t="s">
        <v>1257</v>
      </c>
      <c r="S640" t="s">
        <v>1258</v>
      </c>
      <c r="T640" t="s">
        <v>717</v>
      </c>
      <c r="U640" t="s">
        <v>718</v>
      </c>
      <c r="V640" t="s">
        <v>820</v>
      </c>
      <c r="W640" s="2">
        <v>1</v>
      </c>
      <c r="X640" s="33">
        <v>341960</v>
      </c>
      <c r="Y640" t="s">
        <v>34</v>
      </c>
      <c r="Z640" t="s">
        <v>570</v>
      </c>
      <c r="AA640" t="s">
        <v>36</v>
      </c>
      <c r="AB640" t="s">
        <v>37</v>
      </c>
      <c r="AC640" s="2">
        <v>78</v>
      </c>
    </row>
    <row r="641" spans="1:29" customFormat="1" x14ac:dyDescent="0.35">
      <c r="A641" s="11">
        <v>641</v>
      </c>
      <c r="B641" s="20" t="s">
        <v>1295</v>
      </c>
      <c r="C641" s="3">
        <v>2.7818012182150001E+18</v>
      </c>
      <c r="D641" s="1">
        <v>42356</v>
      </c>
      <c r="E641" t="s">
        <v>785</v>
      </c>
      <c r="F641" s="8">
        <f t="shared" si="49"/>
        <v>0</v>
      </c>
      <c r="G641" s="8">
        <f t="shared" si="45"/>
        <v>1</v>
      </c>
      <c r="H641" s="8">
        <f t="shared" si="46"/>
        <v>0</v>
      </c>
      <c r="I641" s="8">
        <f t="shared" si="47"/>
        <v>0</v>
      </c>
      <c r="J641" s="9">
        <f t="shared" si="48"/>
        <v>1</v>
      </c>
      <c r="K641" t="s">
        <v>492</v>
      </c>
      <c r="L641" t="s">
        <v>785</v>
      </c>
      <c r="M641" s="30">
        <v>68850</v>
      </c>
      <c r="N641" s="28" t="s">
        <v>266</v>
      </c>
      <c r="O641">
        <v>826200</v>
      </c>
      <c r="P641" s="28" t="s">
        <v>258</v>
      </c>
      <c r="Q641" s="4" t="s">
        <v>1256</v>
      </c>
      <c r="R641" t="s">
        <v>1257</v>
      </c>
      <c r="S641" t="s">
        <v>1258</v>
      </c>
      <c r="T641" t="s">
        <v>717</v>
      </c>
      <c r="U641" t="s">
        <v>718</v>
      </c>
      <c r="V641" t="s">
        <v>820</v>
      </c>
      <c r="W641" s="2">
        <v>1</v>
      </c>
      <c r="X641" s="33">
        <v>826200</v>
      </c>
      <c r="Y641" t="s">
        <v>34</v>
      </c>
      <c r="Z641" t="s">
        <v>570</v>
      </c>
      <c r="AA641" t="s">
        <v>36</v>
      </c>
      <c r="AB641" t="s">
        <v>37</v>
      </c>
      <c r="AC641" s="2">
        <v>78</v>
      </c>
    </row>
    <row r="642" spans="1:29" customFormat="1" x14ac:dyDescent="0.35">
      <c r="A642" s="11">
        <v>642</v>
      </c>
      <c r="B642" s="20" t="s">
        <v>1295</v>
      </c>
      <c r="C642" s="3">
        <v>2.781801218216E+18</v>
      </c>
      <c r="D642" s="1">
        <v>42608</v>
      </c>
      <c r="E642" t="s">
        <v>347</v>
      </c>
      <c r="F642" s="8">
        <f t="shared" si="49"/>
        <v>0</v>
      </c>
      <c r="G642" s="8">
        <f t="shared" ref="G642:G705" si="50">IF(OR(ISNUMBER(SEARCH("проектиро",E642)), ISNUMBER(SEARCH("разработка",E642)),  ISNUMBER(SEARCH("приобрет",E642)),  ISNUMBER(SEARCH("установк",E642)), ISNUMBER(SEARCH("постав",E642)),  (ISNUMBER(SEARCH("создани",E642)))),1,0)</f>
        <v>0</v>
      </c>
      <c r="H642" s="8">
        <f t="shared" ref="H642:H705" si="51">IF(OR(ISNUMBER(SEARCH("развит",E642)), ISNUMBER(SEARCH("модифика",E642)), ISNUMBER(SEARCH("интегра",E642)),  ISNUMBER(SEARCH("внедрен",E642)), ISNUMBER(SEARCH("расшир",E642)), ISNUMBER(SEARCH("адаптац",E642)),ISNUMBER(SEARCH("настрой",E642)), ISNUMBER(SEARCH("подключ",E642)),   (ISNUMBER(SEARCH("модерниз",E642)))),1,0)</f>
        <v>0</v>
      </c>
      <c r="I642" s="8">
        <f t="shared" ref="I642:I705" si="52">IF(OR(ISNUMBER(SEARCH("сопрово",E642)), ISNUMBER(SEARCH("поддержк",E642)), ISNUMBER(SEARCH("эксплуат",E642)), ISNUMBER(SEARCH("обслужи",E642)), ISNUMBER(SEARCH("подготов",E642)), (ISNUMBER(SEARCH("обуче",E642)))),1,0)</f>
        <v>0</v>
      </c>
      <c r="J642" s="9">
        <f t="shared" ref="J642:J705" si="53">SUM(G642:I642)</f>
        <v>0</v>
      </c>
      <c r="K642" t="s">
        <v>346</v>
      </c>
      <c r="L642" t="s">
        <v>347</v>
      </c>
      <c r="M642" s="30">
        <v>160000</v>
      </c>
      <c r="N642" s="28" t="s">
        <v>264</v>
      </c>
      <c r="O642">
        <v>160000</v>
      </c>
      <c r="P642" s="28" t="s">
        <v>184</v>
      </c>
      <c r="Q642" s="4" t="s">
        <v>1256</v>
      </c>
      <c r="R642" t="s">
        <v>1257</v>
      </c>
      <c r="S642" t="s">
        <v>1258</v>
      </c>
      <c r="T642" t="s">
        <v>826</v>
      </c>
      <c r="U642" t="s">
        <v>718</v>
      </c>
      <c r="V642" t="s">
        <v>820</v>
      </c>
      <c r="W642" s="2">
        <v>1</v>
      </c>
      <c r="X642" s="33">
        <v>160000</v>
      </c>
      <c r="Y642" t="s">
        <v>34</v>
      </c>
      <c r="Z642" t="s">
        <v>570</v>
      </c>
      <c r="AA642" t="s">
        <v>36</v>
      </c>
      <c r="AB642" t="s">
        <v>37</v>
      </c>
      <c r="AC642" s="2">
        <v>78</v>
      </c>
    </row>
    <row r="643" spans="1:29" customFormat="1" x14ac:dyDescent="0.35">
      <c r="A643" s="11">
        <v>643</v>
      </c>
      <c r="B643" s="20" t="s">
        <v>1295</v>
      </c>
      <c r="C643" s="3">
        <v>2.781801218216E+18</v>
      </c>
      <c r="D643" s="1">
        <v>42727</v>
      </c>
      <c r="E643" t="s">
        <v>1259</v>
      </c>
      <c r="F643" s="8">
        <f t="shared" ref="F643:F706" si="54">IF(OR(ISNUMBER(SEARCH("фонд",Q643)), ISNUMBER(SEARCH("ФОМС",Q643))), 1,0)</f>
        <v>0</v>
      </c>
      <c r="G643" s="8">
        <f t="shared" si="50"/>
        <v>0</v>
      </c>
      <c r="H643" s="8">
        <f t="shared" si="51"/>
        <v>0</v>
      </c>
      <c r="I643" s="8">
        <f t="shared" si="52"/>
        <v>1</v>
      </c>
      <c r="J643" s="9">
        <f t="shared" si="53"/>
        <v>1</v>
      </c>
      <c r="K643" t="s">
        <v>346</v>
      </c>
      <c r="L643" t="s">
        <v>347</v>
      </c>
      <c r="M643" s="30">
        <v>972000</v>
      </c>
      <c r="N643" s="28" t="s">
        <v>264</v>
      </c>
      <c r="O643">
        <v>972000</v>
      </c>
      <c r="P643" s="28" t="s">
        <v>184</v>
      </c>
      <c r="Q643" s="4" t="s">
        <v>1256</v>
      </c>
      <c r="R643" t="s">
        <v>1257</v>
      </c>
      <c r="S643" t="s">
        <v>1258</v>
      </c>
      <c r="T643" t="s">
        <v>717</v>
      </c>
      <c r="U643" t="s">
        <v>718</v>
      </c>
      <c r="V643" t="s">
        <v>820</v>
      </c>
      <c r="W643" s="2">
        <v>1</v>
      </c>
      <c r="X643" s="33">
        <v>972000</v>
      </c>
      <c r="Y643" t="s">
        <v>34</v>
      </c>
      <c r="Z643" t="s">
        <v>570</v>
      </c>
      <c r="AA643" t="s">
        <v>36</v>
      </c>
      <c r="AB643" t="s">
        <v>37</v>
      </c>
      <c r="AC643" s="2">
        <v>78</v>
      </c>
    </row>
    <row r="644" spans="1:29" customFormat="1" x14ac:dyDescent="0.35">
      <c r="A644" s="11">
        <v>644</v>
      </c>
      <c r="B644" s="20" t="s">
        <v>1295</v>
      </c>
      <c r="C644" s="3">
        <v>2.7819012844179999E+18</v>
      </c>
      <c r="D644" s="1">
        <v>43332</v>
      </c>
      <c r="E644" t="s">
        <v>1260</v>
      </c>
      <c r="F644" s="8">
        <f t="shared" si="54"/>
        <v>0</v>
      </c>
      <c r="G644" s="8">
        <f t="shared" si="50"/>
        <v>0</v>
      </c>
      <c r="H644" s="8">
        <f t="shared" si="51"/>
        <v>0</v>
      </c>
      <c r="I644" s="8">
        <f t="shared" si="52"/>
        <v>1</v>
      </c>
      <c r="J644" s="9">
        <f t="shared" si="53"/>
        <v>1</v>
      </c>
      <c r="K644" t="s">
        <v>82</v>
      </c>
      <c r="L644" t="s">
        <v>76</v>
      </c>
      <c r="M644" s="30">
        <v>15500</v>
      </c>
      <c r="N644" s="28" t="s">
        <v>130</v>
      </c>
      <c r="O644">
        <v>46500</v>
      </c>
      <c r="P644" s="28" t="s">
        <v>221</v>
      </c>
      <c r="Q644" s="4" t="s">
        <v>1261</v>
      </c>
      <c r="R644" t="s">
        <v>1262</v>
      </c>
      <c r="S644" t="s">
        <v>1263</v>
      </c>
      <c r="T644" t="s">
        <v>717</v>
      </c>
      <c r="U644" t="s">
        <v>718</v>
      </c>
      <c r="V644" t="s">
        <v>820</v>
      </c>
      <c r="W644" s="2">
        <v>1</v>
      </c>
      <c r="X644" s="33">
        <v>46500</v>
      </c>
      <c r="Y644" t="s">
        <v>34</v>
      </c>
      <c r="Z644" t="s">
        <v>570</v>
      </c>
      <c r="AA644" t="s">
        <v>36</v>
      </c>
      <c r="AB644" t="s">
        <v>37</v>
      </c>
      <c r="AC644" s="2">
        <v>78</v>
      </c>
    </row>
    <row r="645" spans="1:29" customFormat="1" x14ac:dyDescent="0.35">
      <c r="A645" s="11">
        <v>645</v>
      </c>
      <c r="B645" s="20" t="s">
        <v>1295</v>
      </c>
      <c r="C645" s="3">
        <v>2.7819012844179999E+18</v>
      </c>
      <c r="D645" s="1">
        <v>43230</v>
      </c>
      <c r="E645" t="s">
        <v>1264</v>
      </c>
      <c r="F645" s="8">
        <f t="shared" si="54"/>
        <v>0</v>
      </c>
      <c r="G645" s="8">
        <f t="shared" si="50"/>
        <v>0</v>
      </c>
      <c r="H645" s="8">
        <f t="shared" si="51"/>
        <v>0</v>
      </c>
      <c r="I645" s="8">
        <f t="shared" si="52"/>
        <v>0</v>
      </c>
      <c r="J645" s="9">
        <f t="shared" si="53"/>
        <v>0</v>
      </c>
      <c r="K645" t="s">
        <v>45</v>
      </c>
      <c r="L645" t="s">
        <v>46</v>
      </c>
      <c r="M645" s="30">
        <v>7500</v>
      </c>
      <c r="N645" s="28" t="s">
        <v>26</v>
      </c>
      <c r="O645">
        <v>7500</v>
      </c>
      <c r="P645" s="28" t="s">
        <v>184</v>
      </c>
      <c r="Q645" s="4" t="s">
        <v>1261</v>
      </c>
      <c r="R645" t="s">
        <v>1262</v>
      </c>
      <c r="S645" t="s">
        <v>1263</v>
      </c>
      <c r="T645" t="s">
        <v>717</v>
      </c>
      <c r="U645" t="s">
        <v>718</v>
      </c>
      <c r="V645" t="s">
        <v>820</v>
      </c>
      <c r="W645" s="2">
        <v>1</v>
      </c>
      <c r="X645" s="33">
        <v>55000</v>
      </c>
      <c r="Y645" t="s">
        <v>34</v>
      </c>
      <c r="Z645" t="s">
        <v>570</v>
      </c>
      <c r="AA645" t="s">
        <v>36</v>
      </c>
      <c r="AB645" t="s">
        <v>37</v>
      </c>
      <c r="AC645" s="2">
        <v>78</v>
      </c>
    </row>
    <row r="646" spans="1:29" customFormat="1" x14ac:dyDescent="0.35">
      <c r="A646" s="11">
        <v>646</v>
      </c>
      <c r="B646" s="20" t="s">
        <v>1295</v>
      </c>
      <c r="C646" s="3">
        <v>2.7821007591170002E+18</v>
      </c>
      <c r="D646" s="1">
        <v>43061</v>
      </c>
      <c r="E646" t="s">
        <v>76</v>
      </c>
      <c r="F646" s="8">
        <f t="shared" si="54"/>
        <v>0</v>
      </c>
      <c r="G646" s="8">
        <f t="shared" si="50"/>
        <v>0</v>
      </c>
      <c r="H646" s="8">
        <f t="shared" si="51"/>
        <v>0</v>
      </c>
      <c r="I646" s="8">
        <f t="shared" si="52"/>
        <v>1</v>
      </c>
      <c r="J646" s="9">
        <f t="shared" si="53"/>
        <v>1</v>
      </c>
      <c r="K646" t="s">
        <v>82</v>
      </c>
      <c r="L646" t="s">
        <v>76</v>
      </c>
      <c r="M646" s="30">
        <v>160000</v>
      </c>
      <c r="N646" s="28" t="s">
        <v>26</v>
      </c>
      <c r="O646">
        <v>160000</v>
      </c>
      <c r="P646" s="28" t="s">
        <v>184</v>
      </c>
      <c r="Q646" s="4" t="s">
        <v>1265</v>
      </c>
      <c r="R646" t="s">
        <v>1266</v>
      </c>
      <c r="S646" t="s">
        <v>1258</v>
      </c>
      <c r="T646" t="s">
        <v>717</v>
      </c>
      <c r="U646" t="s">
        <v>718</v>
      </c>
      <c r="V646" t="s">
        <v>820</v>
      </c>
      <c r="W646" s="2">
        <v>1</v>
      </c>
      <c r="X646" s="33">
        <v>160000</v>
      </c>
      <c r="Y646" t="s">
        <v>34</v>
      </c>
      <c r="Z646" t="s">
        <v>570</v>
      </c>
      <c r="AA646" t="s">
        <v>36</v>
      </c>
      <c r="AB646" t="s">
        <v>37</v>
      </c>
      <c r="AC646" s="2">
        <v>78</v>
      </c>
    </row>
    <row r="647" spans="1:29" customFormat="1" x14ac:dyDescent="0.35">
      <c r="A647" s="11">
        <v>647</v>
      </c>
      <c r="B647" s="20" t="s">
        <v>1295</v>
      </c>
      <c r="C647" s="3">
        <v>2.7821007591190001E+18</v>
      </c>
      <c r="D647" s="1">
        <v>43486</v>
      </c>
      <c r="E647" t="s">
        <v>1267</v>
      </c>
      <c r="F647" s="8">
        <f t="shared" si="54"/>
        <v>0</v>
      </c>
      <c r="G647" s="8">
        <f t="shared" si="50"/>
        <v>0</v>
      </c>
      <c r="H647" s="8">
        <f t="shared" si="51"/>
        <v>1</v>
      </c>
      <c r="I647" s="8">
        <f t="shared" si="52"/>
        <v>1</v>
      </c>
      <c r="J647" s="9">
        <f t="shared" si="53"/>
        <v>2</v>
      </c>
      <c r="K647" t="s">
        <v>45</v>
      </c>
      <c r="L647" t="s">
        <v>46</v>
      </c>
      <c r="M647" s="30">
        <v>6956000</v>
      </c>
      <c r="N647" s="28" t="s">
        <v>26</v>
      </c>
      <c r="O647">
        <v>6956000</v>
      </c>
      <c r="P647" s="28" t="s">
        <v>27</v>
      </c>
      <c r="Q647" s="4" t="s">
        <v>1265</v>
      </c>
      <c r="R647" t="s">
        <v>1266</v>
      </c>
      <c r="S647" t="s">
        <v>1258</v>
      </c>
      <c r="T647" t="s">
        <v>717</v>
      </c>
      <c r="U647" t="s">
        <v>718</v>
      </c>
      <c r="V647" t="s">
        <v>820</v>
      </c>
      <c r="W647" s="2">
        <v>1</v>
      </c>
      <c r="X647" s="33">
        <v>6956000</v>
      </c>
      <c r="Y647" t="s">
        <v>34</v>
      </c>
      <c r="Z647" t="s">
        <v>570</v>
      </c>
      <c r="AA647" t="s">
        <v>36</v>
      </c>
      <c r="AB647" t="s">
        <v>37</v>
      </c>
      <c r="AC647" s="2">
        <v>78</v>
      </c>
    </row>
    <row r="648" spans="1:29" customFormat="1" x14ac:dyDescent="0.35">
      <c r="A648" s="11">
        <v>648</v>
      </c>
      <c r="B648" s="20" t="s">
        <v>1295</v>
      </c>
      <c r="C648" s="3">
        <v>2.7821007591190001E+18</v>
      </c>
      <c r="D648" s="1">
        <v>43710</v>
      </c>
      <c r="E648" t="s">
        <v>2632</v>
      </c>
      <c r="F648" s="8">
        <f t="shared" si="54"/>
        <v>0</v>
      </c>
      <c r="G648" s="8">
        <f t="shared" si="50"/>
        <v>0</v>
      </c>
      <c r="H648" s="8">
        <f t="shared" si="51"/>
        <v>1</v>
      </c>
      <c r="I648" s="8">
        <f t="shared" si="52"/>
        <v>0</v>
      </c>
      <c r="J648" s="9">
        <f t="shared" si="53"/>
        <v>1</v>
      </c>
      <c r="K648" t="s">
        <v>45</v>
      </c>
      <c r="L648" t="s">
        <v>46</v>
      </c>
      <c r="M648" s="30">
        <v>1999999.99</v>
      </c>
      <c r="N648" s="28" t="s">
        <v>26</v>
      </c>
      <c r="O648">
        <v>1999999.99</v>
      </c>
      <c r="P648" s="28" t="s">
        <v>27</v>
      </c>
      <c r="Q648" s="4" t="s">
        <v>1265</v>
      </c>
      <c r="R648" t="s">
        <v>1266</v>
      </c>
      <c r="S648" t="s">
        <v>1258</v>
      </c>
      <c r="T648" t="s">
        <v>826</v>
      </c>
      <c r="U648" t="s">
        <v>718</v>
      </c>
      <c r="V648" t="s">
        <v>820</v>
      </c>
      <c r="W648" s="2">
        <v>1</v>
      </c>
      <c r="X648" s="33">
        <v>1999999.99</v>
      </c>
      <c r="Y648" t="s">
        <v>34</v>
      </c>
      <c r="Z648" t="s">
        <v>570</v>
      </c>
      <c r="AA648" t="s">
        <v>36</v>
      </c>
      <c r="AB648" t="s">
        <v>37</v>
      </c>
      <c r="AC648" s="2">
        <v>78</v>
      </c>
    </row>
    <row r="649" spans="1:29" customFormat="1" x14ac:dyDescent="0.35">
      <c r="A649" s="11">
        <v>649</v>
      </c>
      <c r="B649" s="20" t="s">
        <v>1295</v>
      </c>
      <c r="C649" s="3">
        <v>2.782501112616E+18</v>
      </c>
      <c r="D649" s="1">
        <v>42653</v>
      </c>
      <c r="E649" t="s">
        <v>347</v>
      </c>
      <c r="F649" s="8">
        <f t="shared" si="54"/>
        <v>0</v>
      </c>
      <c r="G649" s="8">
        <f t="shared" si="50"/>
        <v>0</v>
      </c>
      <c r="H649" s="8">
        <f t="shared" si="51"/>
        <v>0</v>
      </c>
      <c r="I649" s="8">
        <f t="shared" si="52"/>
        <v>0</v>
      </c>
      <c r="J649" s="9">
        <f t="shared" si="53"/>
        <v>0</v>
      </c>
      <c r="K649" t="s">
        <v>346</v>
      </c>
      <c r="L649" t="s">
        <v>347</v>
      </c>
      <c r="M649" s="30">
        <v>131000</v>
      </c>
      <c r="N649" s="28" t="s">
        <v>280</v>
      </c>
      <c r="O649">
        <v>131000</v>
      </c>
      <c r="P649" s="28" t="s">
        <v>184</v>
      </c>
      <c r="Q649" s="4" t="s">
        <v>1268</v>
      </c>
      <c r="R649" t="s">
        <v>1269</v>
      </c>
      <c r="S649" t="s">
        <v>817</v>
      </c>
      <c r="T649" t="s">
        <v>717</v>
      </c>
      <c r="U649" t="s">
        <v>718</v>
      </c>
      <c r="V649" t="s">
        <v>820</v>
      </c>
      <c r="W649" s="2">
        <v>1</v>
      </c>
      <c r="X649" s="33">
        <v>131000</v>
      </c>
      <c r="Y649" t="s">
        <v>34</v>
      </c>
      <c r="Z649" t="s">
        <v>570</v>
      </c>
      <c r="AA649" t="s">
        <v>36</v>
      </c>
      <c r="AB649" t="s">
        <v>37</v>
      </c>
      <c r="AC649" s="2">
        <v>78</v>
      </c>
    </row>
    <row r="650" spans="1:29" customFormat="1" x14ac:dyDescent="0.35">
      <c r="A650" s="11">
        <v>650</v>
      </c>
      <c r="B650" s="20" t="s">
        <v>1295</v>
      </c>
      <c r="C650" s="3">
        <v>2.782501112616E+18</v>
      </c>
      <c r="D650" s="1">
        <v>42730</v>
      </c>
      <c r="E650" t="s">
        <v>52</v>
      </c>
      <c r="F650" s="8">
        <f t="shared" si="54"/>
        <v>0</v>
      </c>
      <c r="G650" s="8">
        <f t="shared" si="50"/>
        <v>0</v>
      </c>
      <c r="H650" s="8">
        <f t="shared" si="51"/>
        <v>0</v>
      </c>
      <c r="I650" s="8">
        <f t="shared" si="52"/>
        <v>1</v>
      </c>
      <c r="J650" s="9">
        <f t="shared" si="53"/>
        <v>1</v>
      </c>
      <c r="K650" t="s">
        <v>53</v>
      </c>
      <c r="L650" t="s">
        <v>52</v>
      </c>
      <c r="M650" s="30">
        <v>888000</v>
      </c>
      <c r="N650" s="28" t="s">
        <v>26</v>
      </c>
      <c r="O650">
        <v>888000</v>
      </c>
      <c r="P650" s="28" t="s">
        <v>184</v>
      </c>
      <c r="Q650" s="4" t="s">
        <v>1268</v>
      </c>
      <c r="R650" t="s">
        <v>1269</v>
      </c>
      <c r="S650" t="s">
        <v>817</v>
      </c>
      <c r="T650" t="s">
        <v>717</v>
      </c>
      <c r="U650" t="s">
        <v>718</v>
      </c>
      <c r="V650" t="s">
        <v>820</v>
      </c>
      <c r="W650" s="2">
        <v>1</v>
      </c>
      <c r="X650" s="33">
        <v>888000</v>
      </c>
      <c r="Y650" t="s">
        <v>34</v>
      </c>
      <c r="Z650" t="s">
        <v>570</v>
      </c>
      <c r="AA650" t="s">
        <v>36</v>
      </c>
      <c r="AB650" t="s">
        <v>37</v>
      </c>
      <c r="AC650" s="2">
        <v>78</v>
      </c>
    </row>
    <row r="651" spans="1:29" customFormat="1" x14ac:dyDescent="0.35">
      <c r="A651" s="11">
        <v>651</v>
      </c>
      <c r="B651" s="20" t="s">
        <v>1295</v>
      </c>
      <c r="C651" s="3">
        <v>2.7825011126169999E+18</v>
      </c>
      <c r="D651" s="1">
        <v>43087</v>
      </c>
      <c r="E651" t="s">
        <v>1270</v>
      </c>
      <c r="F651" s="8">
        <f t="shared" si="54"/>
        <v>0</v>
      </c>
      <c r="G651" s="8">
        <f t="shared" si="50"/>
        <v>0</v>
      </c>
      <c r="H651" s="8">
        <f t="shared" si="51"/>
        <v>0</v>
      </c>
      <c r="I651" s="8">
        <f t="shared" si="52"/>
        <v>1</v>
      </c>
      <c r="J651" s="9">
        <f t="shared" si="53"/>
        <v>1</v>
      </c>
      <c r="K651" t="s">
        <v>53</v>
      </c>
      <c r="L651" t="s">
        <v>52</v>
      </c>
      <c r="M651" s="30">
        <v>65520</v>
      </c>
      <c r="N651" s="28" t="s">
        <v>130</v>
      </c>
      <c r="O651">
        <v>786240</v>
      </c>
      <c r="P651" s="28" t="s">
        <v>165</v>
      </c>
      <c r="Q651" s="4" t="s">
        <v>1268</v>
      </c>
      <c r="R651" t="s">
        <v>1269</v>
      </c>
      <c r="S651" t="s">
        <v>817</v>
      </c>
      <c r="T651" t="s">
        <v>717</v>
      </c>
      <c r="U651" t="s">
        <v>718</v>
      </c>
      <c r="V651" t="s">
        <v>820</v>
      </c>
      <c r="W651" s="2">
        <v>1</v>
      </c>
      <c r="X651" s="33">
        <v>786240</v>
      </c>
      <c r="Y651" t="s">
        <v>34</v>
      </c>
      <c r="Z651" t="s">
        <v>570</v>
      </c>
      <c r="AA651" t="s">
        <v>36</v>
      </c>
      <c r="AB651" t="s">
        <v>37</v>
      </c>
      <c r="AC651" s="2">
        <v>78</v>
      </c>
    </row>
    <row r="652" spans="1:29" customFormat="1" x14ac:dyDescent="0.35">
      <c r="A652" s="11">
        <v>652</v>
      </c>
      <c r="B652" s="20" t="s">
        <v>1295</v>
      </c>
      <c r="C652" s="3">
        <v>2.7825024478150001E+18</v>
      </c>
      <c r="D652" s="1">
        <v>42256</v>
      </c>
      <c r="E652" t="s">
        <v>457</v>
      </c>
      <c r="F652" s="8">
        <f t="shared" si="54"/>
        <v>0</v>
      </c>
      <c r="G652" s="8">
        <f t="shared" si="50"/>
        <v>0</v>
      </c>
      <c r="H652" s="8">
        <f t="shared" si="51"/>
        <v>0</v>
      </c>
      <c r="I652" s="8">
        <f t="shared" si="52"/>
        <v>1</v>
      </c>
      <c r="J652" s="9">
        <f t="shared" si="53"/>
        <v>1</v>
      </c>
      <c r="K652" t="s">
        <v>456</v>
      </c>
      <c r="L652" t="s">
        <v>457</v>
      </c>
      <c r="M652" s="30">
        <v>251250</v>
      </c>
      <c r="N652" s="28" t="s">
        <v>280</v>
      </c>
      <c r="O652">
        <v>251250</v>
      </c>
      <c r="P652" s="28" t="s">
        <v>184</v>
      </c>
      <c r="Q652" s="4" t="s">
        <v>1271</v>
      </c>
      <c r="R652" t="s">
        <v>799</v>
      </c>
      <c r="S652" t="s">
        <v>800</v>
      </c>
      <c r="T652" t="s">
        <v>717</v>
      </c>
      <c r="U652" t="s">
        <v>718</v>
      </c>
      <c r="V652" t="s">
        <v>820</v>
      </c>
      <c r="W652" s="2">
        <v>1</v>
      </c>
      <c r="X652" s="33">
        <v>251250</v>
      </c>
      <c r="Y652" t="s">
        <v>34</v>
      </c>
      <c r="Z652" t="s">
        <v>570</v>
      </c>
      <c r="AA652" t="s">
        <v>36</v>
      </c>
      <c r="AB652" t="s">
        <v>37</v>
      </c>
      <c r="AC652" s="2">
        <v>78</v>
      </c>
    </row>
    <row r="653" spans="1:29" customFormat="1" x14ac:dyDescent="0.35">
      <c r="A653" s="11">
        <v>653</v>
      </c>
      <c r="B653" s="20" t="s">
        <v>1295</v>
      </c>
      <c r="C653" s="3">
        <v>2.782502447816E+18</v>
      </c>
      <c r="D653" s="1">
        <v>42369</v>
      </c>
      <c r="E653" t="s">
        <v>1272</v>
      </c>
      <c r="F653" s="8">
        <f t="shared" si="54"/>
        <v>0</v>
      </c>
      <c r="G653" s="8">
        <f t="shared" si="50"/>
        <v>0</v>
      </c>
      <c r="H653" s="8">
        <f t="shared" si="51"/>
        <v>0</v>
      </c>
      <c r="I653" s="8">
        <f t="shared" si="52"/>
        <v>1</v>
      </c>
      <c r="J653" s="9">
        <f t="shared" si="53"/>
        <v>1</v>
      </c>
      <c r="K653" t="s">
        <v>53</v>
      </c>
      <c r="L653" t="s">
        <v>52</v>
      </c>
      <c r="M653" s="30">
        <v>79700</v>
      </c>
      <c r="N653" s="28" t="s">
        <v>266</v>
      </c>
      <c r="O653">
        <v>956400</v>
      </c>
      <c r="P653" s="28" t="s">
        <v>258</v>
      </c>
      <c r="Q653" s="4" t="s">
        <v>1271</v>
      </c>
      <c r="R653" t="s">
        <v>799</v>
      </c>
      <c r="S653" t="s">
        <v>800</v>
      </c>
      <c r="T653" t="s">
        <v>717</v>
      </c>
      <c r="U653" t="s">
        <v>718</v>
      </c>
      <c r="V653" t="s">
        <v>820</v>
      </c>
      <c r="W653" s="2">
        <v>1</v>
      </c>
      <c r="X653" s="33">
        <v>956400</v>
      </c>
      <c r="Y653" t="s">
        <v>34</v>
      </c>
      <c r="Z653" t="s">
        <v>570</v>
      </c>
      <c r="AA653" t="s">
        <v>36</v>
      </c>
      <c r="AB653" t="s">
        <v>37</v>
      </c>
      <c r="AC653" s="2">
        <v>78</v>
      </c>
    </row>
    <row r="654" spans="1:29" customFormat="1" x14ac:dyDescent="0.35">
      <c r="A654" s="11">
        <v>654</v>
      </c>
      <c r="B654" s="20" t="s">
        <v>1295</v>
      </c>
      <c r="C654" s="3">
        <v>2.7825024478169999E+18</v>
      </c>
      <c r="D654" s="1">
        <v>43095</v>
      </c>
      <c r="E654" t="s">
        <v>951</v>
      </c>
      <c r="F654" s="8">
        <f t="shared" si="54"/>
        <v>0</v>
      </c>
      <c r="G654" s="8">
        <f t="shared" si="50"/>
        <v>0</v>
      </c>
      <c r="H654" s="8">
        <f t="shared" si="51"/>
        <v>0</v>
      </c>
      <c r="I654" s="8">
        <f t="shared" si="52"/>
        <v>1</v>
      </c>
      <c r="J654" s="9">
        <f t="shared" si="53"/>
        <v>1</v>
      </c>
      <c r="K654" t="s">
        <v>82</v>
      </c>
      <c r="L654" t="s">
        <v>76</v>
      </c>
      <c r="M654" s="30">
        <v>81000</v>
      </c>
      <c r="N654" s="28" t="s">
        <v>130</v>
      </c>
      <c r="O654">
        <v>972000</v>
      </c>
      <c r="P654" s="28" t="s">
        <v>258</v>
      </c>
      <c r="Q654" s="4" t="s">
        <v>1271</v>
      </c>
      <c r="R654" t="s">
        <v>799</v>
      </c>
      <c r="S654" t="s">
        <v>800</v>
      </c>
      <c r="T654" t="s">
        <v>1092</v>
      </c>
      <c r="U654" t="s">
        <v>718</v>
      </c>
      <c r="V654" t="s">
        <v>820</v>
      </c>
      <c r="W654" s="2">
        <v>1</v>
      </c>
      <c r="X654" s="33">
        <v>972000</v>
      </c>
      <c r="Y654" t="s">
        <v>34</v>
      </c>
      <c r="Z654" t="s">
        <v>570</v>
      </c>
      <c r="AA654" t="s">
        <v>36</v>
      </c>
      <c r="AB654" t="s">
        <v>37</v>
      </c>
      <c r="AC654" s="2">
        <v>78</v>
      </c>
    </row>
    <row r="655" spans="1:29" customFormat="1" x14ac:dyDescent="0.35">
      <c r="A655" s="11">
        <v>655</v>
      </c>
      <c r="B655" s="20" t="s">
        <v>1295</v>
      </c>
      <c r="C655" s="3">
        <v>2.7825024478169999E+18</v>
      </c>
      <c r="D655" s="1">
        <v>42760</v>
      </c>
      <c r="E655" t="s">
        <v>52</v>
      </c>
      <c r="F655" s="8">
        <f t="shared" si="54"/>
        <v>0</v>
      </c>
      <c r="G655" s="8">
        <f t="shared" si="50"/>
        <v>0</v>
      </c>
      <c r="H655" s="8">
        <f t="shared" si="51"/>
        <v>0</v>
      </c>
      <c r="I655" s="8">
        <f t="shared" si="52"/>
        <v>1</v>
      </c>
      <c r="J655" s="9">
        <f t="shared" si="53"/>
        <v>1</v>
      </c>
      <c r="K655" t="s">
        <v>53</v>
      </c>
      <c r="L655" t="s">
        <v>52</v>
      </c>
      <c r="M655" s="30">
        <v>82500</v>
      </c>
      <c r="N655" s="28" t="s">
        <v>266</v>
      </c>
      <c r="O655">
        <v>990000</v>
      </c>
      <c r="P655" s="28" t="s">
        <v>258</v>
      </c>
      <c r="Q655" s="4" t="s">
        <v>1271</v>
      </c>
      <c r="R655" t="s">
        <v>799</v>
      </c>
      <c r="S655" t="s">
        <v>800</v>
      </c>
      <c r="T655" t="s">
        <v>717</v>
      </c>
      <c r="U655" t="s">
        <v>718</v>
      </c>
      <c r="V655" t="s">
        <v>820</v>
      </c>
      <c r="W655" s="2">
        <v>1</v>
      </c>
      <c r="X655" s="33">
        <v>990000</v>
      </c>
      <c r="Y655" t="s">
        <v>34</v>
      </c>
      <c r="Z655" t="s">
        <v>570</v>
      </c>
      <c r="AA655" t="s">
        <v>36</v>
      </c>
      <c r="AB655" t="s">
        <v>37</v>
      </c>
      <c r="AC655" s="2">
        <v>78</v>
      </c>
    </row>
    <row r="656" spans="1:29" customFormat="1" x14ac:dyDescent="0.35">
      <c r="A656" s="11">
        <v>656</v>
      </c>
      <c r="B656" s="20" t="s">
        <v>1295</v>
      </c>
      <c r="C656" s="3">
        <v>2.7825024478179999E+18</v>
      </c>
      <c r="D656" s="1">
        <v>43459</v>
      </c>
      <c r="E656" t="s">
        <v>1202</v>
      </c>
      <c r="F656" s="8">
        <f t="shared" si="54"/>
        <v>0</v>
      </c>
      <c r="G656" s="8">
        <f t="shared" si="50"/>
        <v>0</v>
      </c>
      <c r="H656" s="8">
        <f t="shared" si="51"/>
        <v>0</v>
      </c>
      <c r="I656" s="8">
        <f t="shared" si="52"/>
        <v>1</v>
      </c>
      <c r="J656" s="9">
        <f t="shared" si="53"/>
        <v>1</v>
      </c>
      <c r="K656" t="s">
        <v>82</v>
      </c>
      <c r="L656" t="s">
        <v>76</v>
      </c>
      <c r="M656" s="30">
        <v>81700</v>
      </c>
      <c r="N656" s="28" t="s">
        <v>130</v>
      </c>
      <c r="O656">
        <v>980400</v>
      </c>
      <c r="P656" s="28" t="s">
        <v>165</v>
      </c>
      <c r="Q656" s="4" t="s">
        <v>1271</v>
      </c>
      <c r="R656" t="s">
        <v>799</v>
      </c>
      <c r="S656" t="s">
        <v>800</v>
      </c>
      <c r="T656" t="s">
        <v>717</v>
      </c>
      <c r="U656" t="s">
        <v>718</v>
      </c>
      <c r="V656" t="s">
        <v>820</v>
      </c>
      <c r="W656" s="2">
        <v>1</v>
      </c>
      <c r="X656" s="33">
        <v>980400</v>
      </c>
      <c r="Y656" t="s">
        <v>34</v>
      </c>
      <c r="Z656" t="s">
        <v>570</v>
      </c>
      <c r="AA656" t="s">
        <v>36</v>
      </c>
      <c r="AB656" t="s">
        <v>37</v>
      </c>
      <c r="AC656" s="2">
        <v>78</v>
      </c>
    </row>
    <row r="657" spans="1:29" customFormat="1" x14ac:dyDescent="0.35">
      <c r="A657" s="11">
        <v>657</v>
      </c>
      <c r="B657" s="20" t="s">
        <v>1295</v>
      </c>
      <c r="C657" s="3">
        <v>2.7825330281159997E+18</v>
      </c>
      <c r="D657" s="1">
        <v>42382</v>
      </c>
      <c r="E657" t="s">
        <v>457</v>
      </c>
      <c r="F657" s="8">
        <f t="shared" si="54"/>
        <v>0</v>
      </c>
      <c r="G657" s="8">
        <f t="shared" si="50"/>
        <v>0</v>
      </c>
      <c r="H657" s="8">
        <f t="shared" si="51"/>
        <v>0</v>
      </c>
      <c r="I657" s="8">
        <f t="shared" si="52"/>
        <v>1</v>
      </c>
      <c r="J657" s="9">
        <f t="shared" si="53"/>
        <v>1</v>
      </c>
      <c r="K657" t="s">
        <v>1001</v>
      </c>
      <c r="L657" t="s">
        <v>1002</v>
      </c>
      <c r="M657" s="30">
        <v>81520</v>
      </c>
      <c r="N657" s="28" t="s">
        <v>266</v>
      </c>
      <c r="O657">
        <v>978240</v>
      </c>
      <c r="P657" s="28" t="s">
        <v>258</v>
      </c>
      <c r="Q657" s="4" t="s">
        <v>1273</v>
      </c>
      <c r="R657" t="s">
        <v>806</v>
      </c>
      <c r="S657" t="s">
        <v>807</v>
      </c>
      <c r="T657" t="s">
        <v>717</v>
      </c>
      <c r="U657" t="s">
        <v>718</v>
      </c>
      <c r="V657" t="s">
        <v>820</v>
      </c>
      <c r="W657" s="2">
        <v>1</v>
      </c>
      <c r="X657" s="33">
        <v>978240</v>
      </c>
      <c r="Y657" t="s">
        <v>34</v>
      </c>
      <c r="Z657" t="s">
        <v>570</v>
      </c>
      <c r="AA657" t="s">
        <v>36</v>
      </c>
      <c r="AB657" t="s">
        <v>37</v>
      </c>
      <c r="AC657" s="2">
        <v>78</v>
      </c>
    </row>
    <row r="658" spans="1:29" customFormat="1" x14ac:dyDescent="0.35">
      <c r="A658" s="11">
        <v>658</v>
      </c>
      <c r="B658" s="20" t="s">
        <v>1295</v>
      </c>
      <c r="C658" s="3">
        <v>2.7825330281159997E+18</v>
      </c>
      <c r="D658" s="1">
        <v>42657</v>
      </c>
      <c r="E658" t="s">
        <v>52</v>
      </c>
      <c r="F658" s="8">
        <f t="shared" si="54"/>
        <v>0</v>
      </c>
      <c r="G658" s="8">
        <f t="shared" si="50"/>
        <v>0</v>
      </c>
      <c r="H658" s="8">
        <f t="shared" si="51"/>
        <v>0</v>
      </c>
      <c r="I658" s="8">
        <f t="shared" si="52"/>
        <v>1</v>
      </c>
      <c r="J658" s="9">
        <f t="shared" si="53"/>
        <v>1</v>
      </c>
      <c r="K658" t="s">
        <v>53</v>
      </c>
      <c r="L658" t="s">
        <v>52</v>
      </c>
      <c r="M658" s="30">
        <v>156538.32999999999</v>
      </c>
      <c r="N658" s="28" t="s">
        <v>329</v>
      </c>
      <c r="O658">
        <v>156538.32999999999</v>
      </c>
      <c r="P658" s="28" t="s">
        <v>184</v>
      </c>
      <c r="Q658" s="4" t="s">
        <v>1273</v>
      </c>
      <c r="R658" t="s">
        <v>806</v>
      </c>
      <c r="S658" t="s">
        <v>807</v>
      </c>
      <c r="T658" t="s">
        <v>717</v>
      </c>
      <c r="U658" t="s">
        <v>718</v>
      </c>
      <c r="V658" t="s">
        <v>820</v>
      </c>
      <c r="W658" s="2">
        <v>1</v>
      </c>
      <c r="X658" s="33">
        <v>156538.32999999999</v>
      </c>
      <c r="Y658" t="s">
        <v>34</v>
      </c>
      <c r="Z658" t="s">
        <v>570</v>
      </c>
      <c r="AA658" t="s">
        <v>36</v>
      </c>
      <c r="AB658" t="s">
        <v>37</v>
      </c>
      <c r="AC658" s="2">
        <v>78</v>
      </c>
    </row>
    <row r="659" spans="1:29" customFormat="1" x14ac:dyDescent="0.35">
      <c r="A659" s="11">
        <v>659</v>
      </c>
      <c r="B659" s="20" t="s">
        <v>1295</v>
      </c>
      <c r="C659" s="3">
        <v>2.7825330281170002E+18</v>
      </c>
      <c r="D659" s="1">
        <v>42745</v>
      </c>
      <c r="E659" t="s">
        <v>849</v>
      </c>
      <c r="F659" s="8">
        <f t="shared" si="54"/>
        <v>0</v>
      </c>
      <c r="G659" s="8">
        <f t="shared" si="50"/>
        <v>0</v>
      </c>
      <c r="H659" s="8">
        <f t="shared" si="51"/>
        <v>0</v>
      </c>
      <c r="I659" s="8">
        <f t="shared" si="52"/>
        <v>1</v>
      </c>
      <c r="J659" s="9">
        <f t="shared" si="53"/>
        <v>1</v>
      </c>
      <c r="K659" t="s">
        <v>1001</v>
      </c>
      <c r="L659" t="s">
        <v>1002</v>
      </c>
      <c r="M659" s="30">
        <v>80595</v>
      </c>
      <c r="N659" s="28" t="s">
        <v>130</v>
      </c>
      <c r="O659">
        <v>967140</v>
      </c>
      <c r="P659" s="28" t="s">
        <v>258</v>
      </c>
      <c r="Q659" s="4" t="s">
        <v>1273</v>
      </c>
      <c r="R659" t="s">
        <v>806</v>
      </c>
      <c r="S659" t="s">
        <v>807</v>
      </c>
      <c r="T659" t="s">
        <v>717</v>
      </c>
      <c r="U659" t="s">
        <v>718</v>
      </c>
      <c r="V659" t="s">
        <v>820</v>
      </c>
      <c r="W659" s="2">
        <v>1</v>
      </c>
      <c r="X659" s="33">
        <v>967140</v>
      </c>
      <c r="Y659" t="s">
        <v>34</v>
      </c>
      <c r="Z659" t="s">
        <v>570</v>
      </c>
      <c r="AA659" t="s">
        <v>36</v>
      </c>
      <c r="AB659" t="s">
        <v>37</v>
      </c>
      <c r="AC659" s="2">
        <v>78</v>
      </c>
    </row>
    <row r="660" spans="1:29" customFormat="1" x14ac:dyDescent="0.35">
      <c r="A660" s="11">
        <v>660</v>
      </c>
      <c r="B660" s="20" t="s">
        <v>1295</v>
      </c>
      <c r="C660" s="3">
        <v>2.7825330281180001E+18</v>
      </c>
      <c r="D660" s="1">
        <v>43110</v>
      </c>
      <c r="E660" t="s">
        <v>982</v>
      </c>
      <c r="F660" s="8">
        <f t="shared" si="54"/>
        <v>0</v>
      </c>
      <c r="G660" s="8">
        <f t="shared" si="50"/>
        <v>0</v>
      </c>
      <c r="H660" s="8">
        <f t="shared" si="51"/>
        <v>0</v>
      </c>
      <c r="I660" s="8">
        <f t="shared" si="52"/>
        <v>1</v>
      </c>
      <c r="J660" s="9">
        <f t="shared" si="53"/>
        <v>1</v>
      </c>
      <c r="K660" t="s">
        <v>1001</v>
      </c>
      <c r="L660" t="s">
        <v>1002</v>
      </c>
      <c r="M660" s="30">
        <v>83000</v>
      </c>
      <c r="N660" s="28" t="s">
        <v>130</v>
      </c>
      <c r="O660">
        <v>996000</v>
      </c>
      <c r="P660" s="28" t="s">
        <v>258</v>
      </c>
      <c r="Q660" s="4" t="s">
        <v>1273</v>
      </c>
      <c r="R660" t="s">
        <v>806</v>
      </c>
      <c r="S660" t="s">
        <v>807</v>
      </c>
      <c r="T660" t="s">
        <v>717</v>
      </c>
      <c r="U660" t="s">
        <v>718</v>
      </c>
      <c r="V660" t="s">
        <v>820</v>
      </c>
      <c r="W660" s="2">
        <v>1</v>
      </c>
      <c r="X660" s="33">
        <v>996000</v>
      </c>
      <c r="Y660" t="s">
        <v>34</v>
      </c>
      <c r="Z660" t="s">
        <v>570</v>
      </c>
      <c r="AA660" t="s">
        <v>36</v>
      </c>
      <c r="AB660" t="s">
        <v>37</v>
      </c>
      <c r="AC660" s="2">
        <v>78</v>
      </c>
    </row>
    <row r="661" spans="1:29" customFormat="1" x14ac:dyDescent="0.35">
      <c r="A661" s="11">
        <v>661</v>
      </c>
      <c r="B661" s="20" t="s">
        <v>1295</v>
      </c>
      <c r="C661" s="3">
        <v>2.7825330281180001E+18</v>
      </c>
      <c r="D661" s="1">
        <v>43446</v>
      </c>
      <c r="E661" t="s">
        <v>1274</v>
      </c>
      <c r="F661" s="8">
        <f t="shared" si="54"/>
        <v>0</v>
      </c>
      <c r="G661" s="8">
        <f t="shared" si="50"/>
        <v>0</v>
      </c>
      <c r="H661" s="8">
        <f t="shared" si="51"/>
        <v>0</v>
      </c>
      <c r="I661" s="8">
        <f t="shared" si="52"/>
        <v>1</v>
      </c>
      <c r="J661" s="9">
        <f t="shared" si="53"/>
        <v>1</v>
      </c>
      <c r="K661" t="s">
        <v>1001</v>
      </c>
      <c r="L661" t="s">
        <v>1002</v>
      </c>
      <c r="M661" s="30">
        <v>90720</v>
      </c>
      <c r="N661" s="28" t="s">
        <v>130</v>
      </c>
      <c r="O661">
        <v>1088640</v>
      </c>
      <c r="P661" s="28" t="s">
        <v>165</v>
      </c>
      <c r="Q661" s="4" t="s">
        <v>1273</v>
      </c>
      <c r="R661" t="s">
        <v>806</v>
      </c>
      <c r="S661" t="s">
        <v>807</v>
      </c>
      <c r="T661" t="s">
        <v>717</v>
      </c>
      <c r="U661" t="s">
        <v>718</v>
      </c>
      <c r="V661" t="s">
        <v>820</v>
      </c>
      <c r="W661" s="2">
        <v>1</v>
      </c>
      <c r="X661" s="33">
        <v>1088640</v>
      </c>
      <c r="Y661" t="s">
        <v>34</v>
      </c>
      <c r="Z661" t="s">
        <v>570</v>
      </c>
      <c r="AA661" t="s">
        <v>36</v>
      </c>
      <c r="AB661" t="s">
        <v>37</v>
      </c>
      <c r="AC661" s="2">
        <v>78</v>
      </c>
    </row>
    <row r="662" spans="1:29" customFormat="1" x14ac:dyDescent="0.35">
      <c r="A662" s="11">
        <v>662</v>
      </c>
      <c r="B662" s="20" t="s">
        <v>1295</v>
      </c>
      <c r="C662" s="3">
        <v>2.7826667721190001E+18</v>
      </c>
      <c r="D662" s="1">
        <v>43528</v>
      </c>
      <c r="E662" t="s">
        <v>1275</v>
      </c>
      <c r="F662" s="8">
        <f t="shared" si="54"/>
        <v>0</v>
      </c>
      <c r="G662" s="8">
        <f t="shared" si="50"/>
        <v>0</v>
      </c>
      <c r="H662" s="8">
        <f t="shared" si="51"/>
        <v>1</v>
      </c>
      <c r="I662" s="8">
        <f t="shared" si="52"/>
        <v>0</v>
      </c>
      <c r="J662" s="9">
        <f t="shared" si="53"/>
        <v>1</v>
      </c>
      <c r="K662" t="s">
        <v>142</v>
      </c>
      <c r="L662" t="s">
        <v>143</v>
      </c>
      <c r="M662" s="30">
        <v>1300000</v>
      </c>
      <c r="N662" s="28" t="s">
        <v>26</v>
      </c>
      <c r="O662">
        <v>1300000</v>
      </c>
      <c r="P662" s="28" t="s">
        <v>27</v>
      </c>
      <c r="Q662" s="4" t="s">
        <v>1276</v>
      </c>
      <c r="R662" t="s">
        <v>1277</v>
      </c>
      <c r="S662" t="s">
        <v>719</v>
      </c>
      <c r="T662" t="s">
        <v>826</v>
      </c>
      <c r="U662" t="s">
        <v>718</v>
      </c>
      <c r="V662" t="s">
        <v>820</v>
      </c>
      <c r="W662" s="2">
        <v>1</v>
      </c>
      <c r="X662" s="33">
        <v>1300000</v>
      </c>
      <c r="Y662" t="s">
        <v>34</v>
      </c>
      <c r="Z662" t="s">
        <v>570</v>
      </c>
      <c r="AA662" t="s">
        <v>36</v>
      </c>
      <c r="AB662" t="s">
        <v>37</v>
      </c>
      <c r="AC662" s="2">
        <v>78</v>
      </c>
    </row>
    <row r="663" spans="1:29" customFormat="1" x14ac:dyDescent="0.35">
      <c r="A663" s="11">
        <v>663</v>
      </c>
      <c r="B663" s="20" t="s">
        <v>1295</v>
      </c>
      <c r="C663" s="3">
        <v>2.7826667721190001E+18</v>
      </c>
      <c r="D663" s="1">
        <v>43710</v>
      </c>
      <c r="E663" t="s">
        <v>143</v>
      </c>
      <c r="F663" s="8">
        <f t="shared" si="54"/>
        <v>0</v>
      </c>
      <c r="G663" s="8">
        <f t="shared" si="50"/>
        <v>0</v>
      </c>
      <c r="H663" s="8">
        <f t="shared" si="51"/>
        <v>0</v>
      </c>
      <c r="I663" s="8">
        <f t="shared" si="52"/>
        <v>1</v>
      </c>
      <c r="J663" s="9">
        <f t="shared" si="53"/>
        <v>1</v>
      </c>
      <c r="K663" t="s">
        <v>142</v>
      </c>
      <c r="L663" t="s">
        <v>143</v>
      </c>
      <c r="M663" s="30">
        <v>2475220</v>
      </c>
      <c r="N663" s="28" t="s">
        <v>1278</v>
      </c>
      <c r="O663">
        <v>2475220</v>
      </c>
      <c r="P663" s="28" t="s">
        <v>27</v>
      </c>
      <c r="Q663" s="4" t="s">
        <v>1276</v>
      </c>
      <c r="R663" t="s">
        <v>1277</v>
      </c>
      <c r="S663" t="s">
        <v>719</v>
      </c>
      <c r="T663" t="s">
        <v>826</v>
      </c>
      <c r="U663" t="s">
        <v>718</v>
      </c>
      <c r="V663" t="s">
        <v>820</v>
      </c>
      <c r="W663" s="2">
        <v>1</v>
      </c>
      <c r="X663" s="33">
        <v>2475220</v>
      </c>
      <c r="Y663" t="s">
        <v>34</v>
      </c>
      <c r="Z663" t="s">
        <v>570</v>
      </c>
      <c r="AA663" t="s">
        <v>36</v>
      </c>
      <c r="AB663" t="s">
        <v>37</v>
      </c>
      <c r="AC663" s="2">
        <v>78</v>
      </c>
    </row>
    <row r="664" spans="1:29" customFormat="1" x14ac:dyDescent="0.35">
      <c r="A664" s="11">
        <v>664</v>
      </c>
      <c r="B664" s="20" t="s">
        <v>1295</v>
      </c>
      <c r="C664" s="3">
        <v>3.2315077480179999E+18</v>
      </c>
      <c r="D664" s="1">
        <v>43215</v>
      </c>
      <c r="E664" t="s">
        <v>1279</v>
      </c>
      <c r="F664" s="8">
        <f t="shared" si="54"/>
        <v>0</v>
      </c>
      <c r="G664" s="8">
        <f t="shared" si="50"/>
        <v>0</v>
      </c>
      <c r="H664" s="8">
        <f t="shared" si="51"/>
        <v>0</v>
      </c>
      <c r="I664" s="8">
        <f t="shared" si="52"/>
        <v>1</v>
      </c>
      <c r="J664" s="9">
        <f t="shared" si="53"/>
        <v>1</v>
      </c>
      <c r="K664" t="s">
        <v>346</v>
      </c>
      <c r="L664" t="s">
        <v>347</v>
      </c>
      <c r="M664" s="30">
        <v>14280</v>
      </c>
      <c r="N664" s="28" t="s">
        <v>130</v>
      </c>
      <c r="O664">
        <v>85680</v>
      </c>
      <c r="P664" s="28" t="s">
        <v>399</v>
      </c>
      <c r="Q664" s="4" t="s">
        <v>1280</v>
      </c>
      <c r="R664" t="s">
        <v>1281</v>
      </c>
      <c r="S664" t="s">
        <v>630</v>
      </c>
      <c r="T664" t="s">
        <v>826</v>
      </c>
      <c r="U664" t="s">
        <v>718</v>
      </c>
      <c r="V664" t="s">
        <v>820</v>
      </c>
      <c r="W664" s="2">
        <v>1</v>
      </c>
      <c r="X664" s="33">
        <v>85680</v>
      </c>
      <c r="Y664" t="s">
        <v>34</v>
      </c>
      <c r="Z664" t="s">
        <v>528</v>
      </c>
      <c r="AA664" t="s">
        <v>36</v>
      </c>
      <c r="AB664" t="s">
        <v>37</v>
      </c>
      <c r="AC664" s="2">
        <v>23</v>
      </c>
    </row>
    <row r="665" spans="1:29" customFormat="1" x14ac:dyDescent="0.35">
      <c r="A665" s="11">
        <v>665</v>
      </c>
      <c r="B665" s="20" t="s">
        <v>1295</v>
      </c>
      <c r="C665" s="3">
        <v>3.5190306480150001E+18</v>
      </c>
      <c r="D665" s="1">
        <v>42282</v>
      </c>
      <c r="E665" t="s">
        <v>1282</v>
      </c>
      <c r="F665" s="8">
        <f t="shared" si="54"/>
        <v>0</v>
      </c>
      <c r="G665" s="8">
        <f t="shared" si="50"/>
        <v>0</v>
      </c>
      <c r="H665" s="8">
        <f t="shared" si="51"/>
        <v>0</v>
      </c>
      <c r="I665" s="8">
        <f t="shared" si="52"/>
        <v>1</v>
      </c>
      <c r="J665" s="9">
        <f t="shared" si="53"/>
        <v>1</v>
      </c>
      <c r="K665" t="s">
        <v>456</v>
      </c>
      <c r="L665" t="s">
        <v>457</v>
      </c>
      <c r="M665" s="30">
        <v>37416</v>
      </c>
      <c r="N665" s="28" t="s">
        <v>266</v>
      </c>
      <c r="O665">
        <v>561240</v>
      </c>
      <c r="P665" s="28" t="s">
        <v>1283</v>
      </c>
      <c r="Q665" s="4" t="s">
        <v>1284</v>
      </c>
      <c r="R665" t="s">
        <v>791</v>
      </c>
      <c r="S665" t="s">
        <v>42</v>
      </c>
      <c r="T665" t="s">
        <v>826</v>
      </c>
      <c r="U665" t="s">
        <v>718</v>
      </c>
      <c r="V665" t="s">
        <v>820</v>
      </c>
      <c r="W665" s="2">
        <v>1</v>
      </c>
      <c r="X665" s="33">
        <v>561240</v>
      </c>
      <c r="Y665" t="s">
        <v>34</v>
      </c>
      <c r="Z665" t="s">
        <v>43</v>
      </c>
      <c r="AA665" t="s">
        <v>36</v>
      </c>
      <c r="AB665" t="s">
        <v>37</v>
      </c>
      <c r="AC665" s="2">
        <v>51</v>
      </c>
    </row>
    <row r="666" spans="1:29" customFormat="1" x14ac:dyDescent="0.35">
      <c r="A666" s="11">
        <v>666</v>
      </c>
      <c r="B666" s="20" t="s">
        <v>1295</v>
      </c>
      <c r="C666" s="3">
        <v>3.519030648016E+18</v>
      </c>
      <c r="D666" s="1">
        <v>42726</v>
      </c>
      <c r="E666" t="s">
        <v>1285</v>
      </c>
      <c r="F666" s="8">
        <f t="shared" si="54"/>
        <v>0</v>
      </c>
      <c r="G666" s="8">
        <f t="shared" si="50"/>
        <v>0</v>
      </c>
      <c r="H666" s="8">
        <f t="shared" si="51"/>
        <v>0</v>
      </c>
      <c r="I666" s="8">
        <f t="shared" si="52"/>
        <v>1</v>
      </c>
      <c r="J666" s="9">
        <f t="shared" si="53"/>
        <v>1</v>
      </c>
      <c r="K666" t="s">
        <v>82</v>
      </c>
      <c r="L666" t="s">
        <v>76</v>
      </c>
      <c r="M666" s="30">
        <v>37850</v>
      </c>
      <c r="N666" s="28" t="s">
        <v>266</v>
      </c>
      <c r="O666">
        <v>454200</v>
      </c>
      <c r="P666" s="28" t="s">
        <v>258</v>
      </c>
      <c r="Q666" s="4" t="s">
        <v>1089</v>
      </c>
      <c r="R666" t="s">
        <v>1090</v>
      </c>
      <c r="S666" t="s">
        <v>42</v>
      </c>
      <c r="T666" t="s">
        <v>717</v>
      </c>
      <c r="U666" t="s">
        <v>718</v>
      </c>
      <c r="V666" t="s">
        <v>820</v>
      </c>
      <c r="W666" s="2">
        <v>1</v>
      </c>
      <c r="X666" s="33">
        <v>454200</v>
      </c>
      <c r="Y666" t="s">
        <v>34</v>
      </c>
      <c r="Z666" t="s">
        <v>43</v>
      </c>
      <c r="AA666" t="s">
        <v>36</v>
      </c>
      <c r="AB666" t="s">
        <v>37</v>
      </c>
      <c r="AC666" s="2">
        <v>51</v>
      </c>
    </row>
    <row r="667" spans="1:29" customFormat="1" x14ac:dyDescent="0.35">
      <c r="A667" s="11">
        <v>667</v>
      </c>
      <c r="B667" s="20" t="s">
        <v>1295</v>
      </c>
      <c r="C667" s="3">
        <v>3.5190404520150001E+18</v>
      </c>
      <c r="D667" s="1">
        <v>42352</v>
      </c>
      <c r="E667" t="s">
        <v>951</v>
      </c>
      <c r="F667" s="8">
        <f t="shared" si="54"/>
        <v>0</v>
      </c>
      <c r="G667" s="8">
        <f t="shared" si="50"/>
        <v>0</v>
      </c>
      <c r="H667" s="8">
        <f t="shared" si="51"/>
        <v>0</v>
      </c>
      <c r="I667" s="8">
        <f t="shared" si="52"/>
        <v>1</v>
      </c>
      <c r="J667" s="9">
        <f t="shared" si="53"/>
        <v>1</v>
      </c>
      <c r="K667" t="s">
        <v>456</v>
      </c>
      <c r="L667" t="s">
        <v>457</v>
      </c>
      <c r="M667" s="30">
        <v>36400</v>
      </c>
      <c r="N667" s="28" t="s">
        <v>266</v>
      </c>
      <c r="O667">
        <v>436800</v>
      </c>
      <c r="P667" s="28" t="s">
        <v>258</v>
      </c>
      <c r="Q667" s="4" t="s">
        <v>1286</v>
      </c>
      <c r="R667" t="s">
        <v>1287</v>
      </c>
      <c r="S667" t="s">
        <v>42</v>
      </c>
      <c r="T667" t="s">
        <v>826</v>
      </c>
      <c r="U667" t="s">
        <v>718</v>
      </c>
      <c r="V667" t="s">
        <v>820</v>
      </c>
      <c r="W667" s="2">
        <v>1</v>
      </c>
      <c r="X667" s="33">
        <v>436800</v>
      </c>
      <c r="Y667" t="s">
        <v>34</v>
      </c>
      <c r="Z667" t="s">
        <v>43</v>
      </c>
      <c r="AA667" t="s">
        <v>36</v>
      </c>
      <c r="AB667" t="s">
        <v>37</v>
      </c>
      <c r="AC667" s="2">
        <v>51</v>
      </c>
    </row>
    <row r="668" spans="1:29" customFormat="1" x14ac:dyDescent="0.35">
      <c r="A668" s="11">
        <v>668</v>
      </c>
      <c r="B668" s="20" t="s">
        <v>1295</v>
      </c>
      <c r="C668" s="3">
        <v>3.5190404520150001E+18</v>
      </c>
      <c r="D668" s="1">
        <v>42352</v>
      </c>
      <c r="E668" t="s">
        <v>1288</v>
      </c>
      <c r="F668" s="8">
        <f t="shared" si="54"/>
        <v>0</v>
      </c>
      <c r="G668" s="8">
        <f t="shared" si="50"/>
        <v>0</v>
      </c>
      <c r="H668" s="8">
        <f t="shared" si="51"/>
        <v>1</v>
      </c>
      <c r="I668" s="8">
        <f t="shared" si="52"/>
        <v>1</v>
      </c>
      <c r="J668" s="9">
        <f t="shared" si="53"/>
        <v>2</v>
      </c>
      <c r="K668" t="s">
        <v>768</v>
      </c>
      <c r="L668" t="s">
        <v>1289</v>
      </c>
      <c r="M668" s="30">
        <v>151500</v>
      </c>
      <c r="N668" s="28" t="s">
        <v>264</v>
      </c>
      <c r="O668">
        <v>151500</v>
      </c>
      <c r="P668" s="28" t="s">
        <v>184</v>
      </c>
      <c r="Q668" s="4" t="s">
        <v>1286</v>
      </c>
      <c r="R668" t="s">
        <v>1287</v>
      </c>
      <c r="S668" t="s">
        <v>42</v>
      </c>
      <c r="T668" t="s">
        <v>826</v>
      </c>
      <c r="U668" t="s">
        <v>718</v>
      </c>
      <c r="V668" t="s">
        <v>820</v>
      </c>
      <c r="W668" s="2">
        <v>1</v>
      </c>
      <c r="X668" s="33">
        <v>151500</v>
      </c>
      <c r="Y668" t="s">
        <v>34</v>
      </c>
      <c r="Z668" t="s">
        <v>43</v>
      </c>
      <c r="AA668" t="s">
        <v>36</v>
      </c>
      <c r="AB668" t="s">
        <v>37</v>
      </c>
      <c r="AC668" s="2">
        <v>51</v>
      </c>
    </row>
    <row r="669" spans="1:29" customFormat="1" x14ac:dyDescent="0.35">
      <c r="A669" s="11">
        <v>669</v>
      </c>
      <c r="B669" s="20" t="s">
        <v>1295</v>
      </c>
      <c r="C669" s="3">
        <v>3.519040452016E+18</v>
      </c>
      <c r="D669" s="1">
        <v>42612</v>
      </c>
      <c r="E669" t="s">
        <v>1290</v>
      </c>
      <c r="F669" s="8">
        <f t="shared" si="54"/>
        <v>0</v>
      </c>
      <c r="G669" s="8">
        <f t="shared" si="50"/>
        <v>0</v>
      </c>
      <c r="H669" s="8">
        <f t="shared" si="51"/>
        <v>1</v>
      </c>
      <c r="I669" s="8">
        <f t="shared" si="52"/>
        <v>1</v>
      </c>
      <c r="J669" s="9">
        <f t="shared" si="53"/>
        <v>2</v>
      </c>
      <c r="K669" t="s">
        <v>45</v>
      </c>
      <c r="L669" t="s">
        <v>46</v>
      </c>
      <c r="M669" s="30">
        <v>259800</v>
      </c>
      <c r="N669" s="28" t="s">
        <v>264</v>
      </c>
      <c r="O669">
        <v>259800</v>
      </c>
      <c r="P669" s="28" t="s">
        <v>184</v>
      </c>
      <c r="Q669" s="4" t="s">
        <v>1286</v>
      </c>
      <c r="R669" t="s">
        <v>1287</v>
      </c>
      <c r="S669" t="s">
        <v>42</v>
      </c>
      <c r="T669" t="s">
        <v>1092</v>
      </c>
      <c r="U669" t="s">
        <v>718</v>
      </c>
      <c r="V669" t="s">
        <v>820</v>
      </c>
      <c r="W669" s="2">
        <v>1</v>
      </c>
      <c r="X669" s="33">
        <v>259800</v>
      </c>
      <c r="Y669" t="s">
        <v>34</v>
      </c>
      <c r="Z669" t="s">
        <v>43</v>
      </c>
      <c r="AA669" t="s">
        <v>36</v>
      </c>
      <c r="AB669" t="s">
        <v>37</v>
      </c>
      <c r="AC669" s="2">
        <v>51</v>
      </c>
    </row>
    <row r="670" spans="1:29" customFormat="1" x14ac:dyDescent="0.35">
      <c r="A670" s="11">
        <v>670</v>
      </c>
      <c r="B670" s="20" t="s">
        <v>1295</v>
      </c>
      <c r="C670" s="3">
        <v>3.5193800480150001E+18</v>
      </c>
      <c r="D670" s="1">
        <v>42354</v>
      </c>
      <c r="E670" t="s">
        <v>1291</v>
      </c>
      <c r="F670" s="8">
        <f t="shared" si="54"/>
        <v>0</v>
      </c>
      <c r="G670" s="8">
        <f t="shared" si="50"/>
        <v>0</v>
      </c>
      <c r="H670" s="8">
        <f t="shared" si="51"/>
        <v>0</v>
      </c>
      <c r="I670" s="8">
        <f t="shared" si="52"/>
        <v>1</v>
      </c>
      <c r="J670" s="9">
        <f t="shared" si="53"/>
        <v>1</v>
      </c>
      <c r="K670" t="s">
        <v>456</v>
      </c>
      <c r="L670" t="s">
        <v>457</v>
      </c>
      <c r="M670" s="30">
        <v>32238</v>
      </c>
      <c r="N670" s="28" t="s">
        <v>266</v>
      </c>
      <c r="O670">
        <v>386856</v>
      </c>
      <c r="P670" s="28" t="s">
        <v>258</v>
      </c>
      <c r="Q670" s="4" t="s">
        <v>1292</v>
      </c>
      <c r="R670" t="s">
        <v>1293</v>
      </c>
      <c r="S670" t="s">
        <v>42</v>
      </c>
      <c r="T670" t="s">
        <v>826</v>
      </c>
      <c r="U670" t="s">
        <v>718</v>
      </c>
      <c r="V670" t="s">
        <v>820</v>
      </c>
      <c r="W670" s="2">
        <v>1</v>
      </c>
      <c r="X670" s="33">
        <v>386856</v>
      </c>
      <c r="Y670" t="s">
        <v>34</v>
      </c>
      <c r="Z670" t="s">
        <v>43</v>
      </c>
      <c r="AA670" t="s">
        <v>36</v>
      </c>
      <c r="AB670" t="s">
        <v>37</v>
      </c>
      <c r="AC670" s="2">
        <v>51</v>
      </c>
    </row>
    <row r="671" spans="1:29" customFormat="1" x14ac:dyDescent="0.35">
      <c r="A671" s="11">
        <v>671</v>
      </c>
      <c r="B671" s="20" t="s">
        <v>1295</v>
      </c>
      <c r="C671" s="3">
        <v>3.5193800480150001E+18</v>
      </c>
      <c r="D671" s="1">
        <v>42016</v>
      </c>
      <c r="E671" t="s">
        <v>457</v>
      </c>
      <c r="F671" s="8">
        <f t="shared" si="54"/>
        <v>0</v>
      </c>
      <c r="G671" s="8">
        <f t="shared" si="50"/>
        <v>0</v>
      </c>
      <c r="H671" s="8">
        <f t="shared" si="51"/>
        <v>0</v>
      </c>
      <c r="I671" s="8">
        <f t="shared" si="52"/>
        <v>1</v>
      </c>
      <c r="J671" s="9">
        <f t="shared" si="53"/>
        <v>1</v>
      </c>
      <c r="K671" t="s">
        <v>456</v>
      </c>
      <c r="L671" t="s">
        <v>457</v>
      </c>
      <c r="M671" s="30">
        <v>25575</v>
      </c>
      <c r="N671" s="28" t="s">
        <v>280</v>
      </c>
      <c r="O671">
        <v>306900</v>
      </c>
      <c r="P671" s="28" t="s">
        <v>258</v>
      </c>
      <c r="Q671" s="4" t="s">
        <v>1294</v>
      </c>
      <c r="R671" t="s">
        <v>1293</v>
      </c>
      <c r="S671" t="s">
        <v>42</v>
      </c>
      <c r="T671" t="s">
        <v>732</v>
      </c>
      <c r="U671" t="s">
        <v>718</v>
      </c>
      <c r="V671" t="s">
        <v>719</v>
      </c>
      <c r="W671" s="2">
        <v>1</v>
      </c>
      <c r="X671" s="33">
        <v>306900</v>
      </c>
      <c r="Y671" t="s">
        <v>34</v>
      </c>
      <c r="Z671" t="s">
        <v>43</v>
      </c>
      <c r="AA671" t="s">
        <v>36</v>
      </c>
      <c r="AB671" t="s">
        <v>37</v>
      </c>
      <c r="AC671" s="2">
        <v>51</v>
      </c>
    </row>
    <row r="672" spans="1:29" customFormat="1" x14ac:dyDescent="0.35">
      <c r="A672" s="11">
        <v>672</v>
      </c>
      <c r="B672" s="20" t="s">
        <v>1295</v>
      </c>
      <c r="C672" s="3">
        <v>3.519380048016E+18</v>
      </c>
      <c r="D672" s="1">
        <v>42717</v>
      </c>
      <c r="E672" t="s">
        <v>949</v>
      </c>
      <c r="F672" s="8">
        <f t="shared" si="54"/>
        <v>0</v>
      </c>
      <c r="G672" s="8">
        <f t="shared" si="50"/>
        <v>0</v>
      </c>
      <c r="H672" s="8">
        <f t="shared" si="51"/>
        <v>0</v>
      </c>
      <c r="I672" s="8">
        <f t="shared" si="52"/>
        <v>1</v>
      </c>
      <c r="J672" s="9">
        <f t="shared" si="53"/>
        <v>1</v>
      </c>
      <c r="K672" t="s">
        <v>193</v>
      </c>
      <c r="L672" t="s">
        <v>194</v>
      </c>
      <c r="M672" s="30">
        <v>425500</v>
      </c>
      <c r="N672" s="28" t="s">
        <v>264</v>
      </c>
      <c r="O672">
        <v>425500</v>
      </c>
      <c r="P672" s="28" t="s">
        <v>184</v>
      </c>
      <c r="Q672" s="4" t="s">
        <v>1095</v>
      </c>
      <c r="R672" t="s">
        <v>1096</v>
      </c>
      <c r="S672" t="s">
        <v>42</v>
      </c>
      <c r="T672" t="s">
        <v>717</v>
      </c>
      <c r="U672" t="s">
        <v>718</v>
      </c>
      <c r="V672" t="s">
        <v>820</v>
      </c>
      <c r="W672" s="2">
        <v>1</v>
      </c>
      <c r="X672" s="33">
        <v>425500</v>
      </c>
      <c r="Y672" t="s">
        <v>34</v>
      </c>
      <c r="Z672" t="s">
        <v>43</v>
      </c>
      <c r="AA672" t="s">
        <v>36</v>
      </c>
      <c r="AB672" t="s">
        <v>37</v>
      </c>
      <c r="AC672" s="2">
        <v>51</v>
      </c>
    </row>
    <row r="673" spans="1:29" customFormat="1" x14ac:dyDescent="0.35">
      <c r="A673" s="11">
        <v>673</v>
      </c>
      <c r="B673" s="20" t="s">
        <v>1742</v>
      </c>
      <c r="C673" s="3">
        <v>3.15200001814E+17</v>
      </c>
      <c r="D673" s="1">
        <v>41673</v>
      </c>
      <c r="E673" t="s">
        <v>1306</v>
      </c>
      <c r="F673" s="8">
        <f t="shared" si="54"/>
        <v>0</v>
      </c>
      <c r="G673" s="8">
        <f t="shared" si="50"/>
        <v>0</v>
      </c>
      <c r="H673" s="8">
        <f t="shared" si="51"/>
        <v>1</v>
      </c>
      <c r="I673" s="8">
        <f t="shared" si="52"/>
        <v>0</v>
      </c>
      <c r="J673" s="9">
        <f t="shared" si="53"/>
        <v>1</v>
      </c>
      <c r="K673" t="s">
        <v>1307</v>
      </c>
      <c r="L673" t="s">
        <v>25</v>
      </c>
      <c r="M673" s="30">
        <v>764400</v>
      </c>
      <c r="N673" s="28" t="s">
        <v>329</v>
      </c>
      <c r="O673" s="6">
        <v>764400</v>
      </c>
      <c r="P673" s="28" t="s">
        <v>27</v>
      </c>
      <c r="Q673" s="4" t="s">
        <v>1308</v>
      </c>
      <c r="R673" t="s">
        <v>1309</v>
      </c>
      <c r="S673" t="s">
        <v>1310</v>
      </c>
      <c r="T673" t="s">
        <v>1311</v>
      </c>
      <c r="U673" t="s">
        <v>1312</v>
      </c>
      <c r="V673" t="s">
        <v>1310</v>
      </c>
      <c r="W673" s="2">
        <v>1</v>
      </c>
      <c r="X673" s="33">
        <v>764400</v>
      </c>
      <c r="Y673" t="s">
        <v>34</v>
      </c>
      <c r="Z673" t="s">
        <v>1313</v>
      </c>
      <c r="AA673" t="s">
        <v>36</v>
      </c>
      <c r="AB673" t="s">
        <v>37</v>
      </c>
      <c r="AC673">
        <v>21</v>
      </c>
    </row>
    <row r="674" spans="1:29" customFormat="1" x14ac:dyDescent="0.35">
      <c r="A674" s="11">
        <v>674</v>
      </c>
      <c r="B674" s="20" t="s">
        <v>1742</v>
      </c>
      <c r="C674" s="3">
        <v>3.15200001814E+17</v>
      </c>
      <c r="D674" s="1">
        <v>41988</v>
      </c>
      <c r="E674" t="s">
        <v>1314</v>
      </c>
      <c r="F674" s="8">
        <f t="shared" si="54"/>
        <v>0</v>
      </c>
      <c r="G674" s="8">
        <f t="shared" si="50"/>
        <v>0</v>
      </c>
      <c r="H674" s="8">
        <f t="shared" si="51"/>
        <v>1</v>
      </c>
      <c r="I674" s="8">
        <f t="shared" si="52"/>
        <v>0</v>
      </c>
      <c r="J674" s="9">
        <f t="shared" si="53"/>
        <v>1</v>
      </c>
      <c r="K674" t="s">
        <v>456</v>
      </c>
      <c r="L674" t="s">
        <v>457</v>
      </c>
      <c r="M674" s="30">
        <v>17000</v>
      </c>
      <c r="N674" s="28" t="s">
        <v>329</v>
      </c>
      <c r="O674" s="6">
        <v>17000</v>
      </c>
      <c r="P674" s="28" t="s">
        <v>184</v>
      </c>
      <c r="Q674" s="4" t="s">
        <v>1308</v>
      </c>
      <c r="R674" t="s">
        <v>1309</v>
      </c>
      <c r="S674" t="s">
        <v>1310</v>
      </c>
      <c r="T674" t="s">
        <v>1311</v>
      </c>
      <c r="U674" t="s">
        <v>1312</v>
      </c>
      <c r="V674" t="s">
        <v>1310</v>
      </c>
      <c r="W674" s="2">
        <v>1</v>
      </c>
      <c r="X674" s="33">
        <v>17000</v>
      </c>
      <c r="Y674" t="s">
        <v>34</v>
      </c>
      <c r="Z674" t="s">
        <v>1313</v>
      </c>
      <c r="AA674" t="s">
        <v>36</v>
      </c>
      <c r="AB674" t="s">
        <v>37</v>
      </c>
      <c r="AC674">
        <v>21</v>
      </c>
    </row>
    <row r="675" spans="1:29" customFormat="1" x14ac:dyDescent="0.35">
      <c r="A675" s="11">
        <v>675</v>
      </c>
      <c r="B675" s="20" t="s">
        <v>1742</v>
      </c>
      <c r="C675" s="3">
        <v>3.15200009314E+17</v>
      </c>
      <c r="D675" s="1">
        <v>41673</v>
      </c>
      <c r="E675" t="s">
        <v>1315</v>
      </c>
      <c r="F675" s="8">
        <f t="shared" si="54"/>
        <v>0</v>
      </c>
      <c r="G675" s="8">
        <f t="shared" si="50"/>
        <v>0</v>
      </c>
      <c r="H675" s="8">
        <f t="shared" si="51"/>
        <v>1</v>
      </c>
      <c r="I675" s="8">
        <f t="shared" si="52"/>
        <v>0</v>
      </c>
      <c r="J675" s="9">
        <f t="shared" si="53"/>
        <v>1</v>
      </c>
      <c r="K675" t="s">
        <v>1316</v>
      </c>
      <c r="L675" t="s">
        <v>25</v>
      </c>
      <c r="M675" s="30">
        <v>764400</v>
      </c>
      <c r="N675" s="28" t="s">
        <v>329</v>
      </c>
      <c r="O675" s="6">
        <v>764400</v>
      </c>
      <c r="P675" s="28" t="s">
        <v>27</v>
      </c>
      <c r="Q675" s="4" t="s">
        <v>1317</v>
      </c>
      <c r="R675" t="s">
        <v>1318</v>
      </c>
      <c r="S675" t="s">
        <v>1310</v>
      </c>
      <c r="T675" t="s">
        <v>1311</v>
      </c>
      <c r="U675" t="s">
        <v>1312</v>
      </c>
      <c r="V675" t="s">
        <v>1310</v>
      </c>
      <c r="W675" s="2">
        <v>1</v>
      </c>
      <c r="X675" s="33">
        <v>764400</v>
      </c>
      <c r="Y675" t="s">
        <v>34</v>
      </c>
      <c r="Z675" t="s">
        <v>1313</v>
      </c>
      <c r="AA675" t="s">
        <v>36</v>
      </c>
      <c r="AB675" t="s">
        <v>37</v>
      </c>
      <c r="AC675">
        <v>21</v>
      </c>
    </row>
    <row r="676" spans="1:29" customFormat="1" x14ac:dyDescent="0.35">
      <c r="A676" s="11">
        <v>676</v>
      </c>
      <c r="B676" s="20" t="s">
        <v>1742</v>
      </c>
      <c r="C676" s="3">
        <v>3.15200009314E+17</v>
      </c>
      <c r="D676" s="1">
        <v>41989</v>
      </c>
      <c r="E676" t="s">
        <v>1314</v>
      </c>
      <c r="F676" s="8">
        <f t="shared" si="54"/>
        <v>0</v>
      </c>
      <c r="G676" s="8">
        <f t="shared" si="50"/>
        <v>0</v>
      </c>
      <c r="H676" s="8">
        <f t="shared" si="51"/>
        <v>1</v>
      </c>
      <c r="I676" s="8">
        <f t="shared" si="52"/>
        <v>0</v>
      </c>
      <c r="J676" s="9">
        <f t="shared" si="53"/>
        <v>1</v>
      </c>
      <c r="K676" t="s">
        <v>456</v>
      </c>
      <c r="L676" t="s">
        <v>457</v>
      </c>
      <c r="M676" s="30">
        <v>17000</v>
      </c>
      <c r="N676" s="28" t="s">
        <v>329</v>
      </c>
      <c r="O676" s="6">
        <v>17000</v>
      </c>
      <c r="P676" s="28" t="s">
        <v>184</v>
      </c>
      <c r="Q676" s="4" t="s">
        <v>1317</v>
      </c>
      <c r="R676" t="s">
        <v>1318</v>
      </c>
      <c r="S676" t="s">
        <v>1310</v>
      </c>
      <c r="T676" t="s">
        <v>1311</v>
      </c>
      <c r="U676" t="s">
        <v>1312</v>
      </c>
      <c r="V676" t="s">
        <v>1310</v>
      </c>
      <c r="W676" s="2">
        <v>1</v>
      </c>
      <c r="X676" s="33">
        <v>17000</v>
      </c>
      <c r="Y676" t="s">
        <v>34</v>
      </c>
      <c r="Z676" t="s">
        <v>1313</v>
      </c>
      <c r="AA676" t="s">
        <v>36</v>
      </c>
      <c r="AB676" t="s">
        <v>37</v>
      </c>
      <c r="AC676">
        <v>21</v>
      </c>
    </row>
    <row r="677" spans="1:29" customFormat="1" x14ac:dyDescent="0.35">
      <c r="A677" s="11">
        <v>677</v>
      </c>
      <c r="B677" s="20" t="s">
        <v>1742</v>
      </c>
      <c r="C677" s="3">
        <v>3.15200011114E+17</v>
      </c>
      <c r="D677" s="1">
        <v>41674</v>
      </c>
      <c r="E677" t="s">
        <v>1319</v>
      </c>
      <c r="F677" s="8">
        <f t="shared" si="54"/>
        <v>0</v>
      </c>
      <c r="G677" s="8">
        <f t="shared" si="50"/>
        <v>0</v>
      </c>
      <c r="H677" s="8">
        <f t="shared" si="51"/>
        <v>1</v>
      </c>
      <c r="I677" s="8">
        <f t="shared" si="52"/>
        <v>0</v>
      </c>
      <c r="J677" s="9">
        <f t="shared" si="53"/>
        <v>1</v>
      </c>
      <c r="K677" t="s">
        <v>492</v>
      </c>
      <c r="L677" t="s">
        <v>25</v>
      </c>
      <c r="M677" s="30">
        <v>43650</v>
      </c>
      <c r="N677" s="28" t="s">
        <v>329</v>
      </c>
      <c r="O677" s="6">
        <v>43650</v>
      </c>
      <c r="P677" s="28" t="s">
        <v>27</v>
      </c>
      <c r="Q677" s="4" t="s">
        <v>1320</v>
      </c>
      <c r="R677" t="s">
        <v>1321</v>
      </c>
      <c r="S677" t="s">
        <v>1310</v>
      </c>
      <c r="T677" t="s">
        <v>1311</v>
      </c>
      <c r="U677" t="s">
        <v>1312</v>
      </c>
      <c r="V677" t="s">
        <v>1310</v>
      </c>
      <c r="W677" s="2">
        <v>1</v>
      </c>
      <c r="X677" s="33">
        <v>43650</v>
      </c>
      <c r="Y677" t="s">
        <v>34</v>
      </c>
      <c r="Z677" t="s">
        <v>1313</v>
      </c>
      <c r="AA677" t="s">
        <v>36</v>
      </c>
      <c r="AB677" t="s">
        <v>37</v>
      </c>
      <c r="AC677">
        <v>21</v>
      </c>
    </row>
    <row r="678" spans="1:29" customFormat="1" x14ac:dyDescent="0.35">
      <c r="A678" s="11">
        <v>678</v>
      </c>
      <c r="B678" s="20" t="s">
        <v>1742</v>
      </c>
      <c r="C678" s="3">
        <v>3.15200011114E+17</v>
      </c>
      <c r="D678" s="1">
        <v>41955</v>
      </c>
      <c r="E678" t="s">
        <v>456</v>
      </c>
      <c r="F678" s="8">
        <f t="shared" si="54"/>
        <v>0</v>
      </c>
      <c r="G678" s="8">
        <f t="shared" si="50"/>
        <v>0</v>
      </c>
      <c r="H678" s="8">
        <f t="shared" si="51"/>
        <v>0</v>
      </c>
      <c r="I678" s="8">
        <f t="shared" si="52"/>
        <v>0</v>
      </c>
      <c r="J678" s="9">
        <f t="shared" si="53"/>
        <v>0</v>
      </c>
      <c r="K678" t="s">
        <v>456</v>
      </c>
      <c r="L678" t="s">
        <v>25</v>
      </c>
      <c r="M678" s="30">
        <v>143499.29999999999</v>
      </c>
      <c r="N678" s="28" t="s">
        <v>329</v>
      </c>
      <c r="O678" s="6">
        <v>143499.29999999999</v>
      </c>
      <c r="P678" s="28" t="s">
        <v>27</v>
      </c>
      <c r="Q678" s="4" t="s">
        <v>1320</v>
      </c>
      <c r="R678" t="s">
        <v>1321</v>
      </c>
      <c r="S678" t="s">
        <v>1310</v>
      </c>
      <c r="T678" t="s">
        <v>1311</v>
      </c>
      <c r="U678" t="s">
        <v>1312</v>
      </c>
      <c r="V678" t="s">
        <v>1310</v>
      </c>
      <c r="W678" s="2">
        <v>1</v>
      </c>
      <c r="X678" s="33">
        <v>143499.29999999999</v>
      </c>
      <c r="Y678" t="s">
        <v>34</v>
      </c>
      <c r="Z678" t="s">
        <v>1313</v>
      </c>
      <c r="AA678" t="s">
        <v>36</v>
      </c>
      <c r="AB678" t="s">
        <v>37</v>
      </c>
      <c r="AC678">
        <v>21</v>
      </c>
    </row>
    <row r="679" spans="1:29" customFormat="1" x14ac:dyDescent="0.35">
      <c r="A679" s="11">
        <v>679</v>
      </c>
      <c r="B679" s="20" t="s">
        <v>1742</v>
      </c>
      <c r="C679" s="3">
        <v>3.15200011114E+17</v>
      </c>
      <c r="D679" s="1">
        <v>41988</v>
      </c>
      <c r="E679" t="s">
        <v>1322</v>
      </c>
      <c r="F679" s="8">
        <f t="shared" si="54"/>
        <v>0</v>
      </c>
      <c r="G679" s="8">
        <f t="shared" si="50"/>
        <v>0</v>
      </c>
      <c r="H679" s="8">
        <f t="shared" si="51"/>
        <v>1</v>
      </c>
      <c r="I679" s="8">
        <f t="shared" si="52"/>
        <v>0</v>
      </c>
      <c r="J679" s="9">
        <f t="shared" si="53"/>
        <v>1</v>
      </c>
      <c r="K679" t="s">
        <v>456</v>
      </c>
      <c r="L679" t="s">
        <v>457</v>
      </c>
      <c r="M679" s="30">
        <v>17000</v>
      </c>
      <c r="N679" s="28" t="s">
        <v>329</v>
      </c>
      <c r="O679" s="6">
        <v>17000</v>
      </c>
      <c r="P679" s="28" t="s">
        <v>184</v>
      </c>
      <c r="Q679" s="4" t="s">
        <v>1320</v>
      </c>
      <c r="R679" t="s">
        <v>1321</v>
      </c>
      <c r="S679" t="s">
        <v>1310</v>
      </c>
      <c r="T679" t="s">
        <v>1311</v>
      </c>
      <c r="U679" t="s">
        <v>1312</v>
      </c>
      <c r="V679" t="s">
        <v>1310</v>
      </c>
      <c r="W679" s="2">
        <v>1</v>
      </c>
      <c r="X679" s="33">
        <v>17000</v>
      </c>
      <c r="Y679" t="s">
        <v>34</v>
      </c>
      <c r="Z679" t="s">
        <v>1313</v>
      </c>
      <c r="AA679" t="s">
        <v>36</v>
      </c>
      <c r="AB679" t="s">
        <v>37</v>
      </c>
      <c r="AC679">
        <v>21</v>
      </c>
    </row>
    <row r="680" spans="1:29" customFormat="1" x14ac:dyDescent="0.35">
      <c r="A680" s="11">
        <v>680</v>
      </c>
      <c r="B680" s="20" t="s">
        <v>1742</v>
      </c>
      <c r="C680" s="3">
        <v>3.15200012914E+17</v>
      </c>
      <c r="D680" s="1">
        <v>41990</v>
      </c>
      <c r="E680" t="s">
        <v>1323</v>
      </c>
      <c r="F680" s="8">
        <f t="shared" si="54"/>
        <v>0</v>
      </c>
      <c r="G680" s="8">
        <f t="shared" si="50"/>
        <v>0</v>
      </c>
      <c r="H680" s="8">
        <f t="shared" si="51"/>
        <v>1</v>
      </c>
      <c r="I680" s="8">
        <f t="shared" si="52"/>
        <v>0</v>
      </c>
      <c r="J680" s="9">
        <f t="shared" si="53"/>
        <v>1</v>
      </c>
      <c r="K680" t="s">
        <v>1324</v>
      </c>
      <c r="L680" t="s">
        <v>1325</v>
      </c>
      <c r="M680" s="30">
        <v>17000</v>
      </c>
      <c r="N680" s="28" t="s">
        <v>264</v>
      </c>
      <c r="O680" s="6">
        <v>17000</v>
      </c>
      <c r="P680" s="28" t="s">
        <v>184</v>
      </c>
      <c r="Q680" s="4" t="s">
        <v>1326</v>
      </c>
      <c r="R680" t="s">
        <v>1327</v>
      </c>
      <c r="S680" t="s">
        <v>1310</v>
      </c>
      <c r="T680" t="s">
        <v>1311</v>
      </c>
      <c r="U680" t="s">
        <v>1312</v>
      </c>
      <c r="V680" t="s">
        <v>1310</v>
      </c>
      <c r="W680" s="2">
        <v>1</v>
      </c>
      <c r="X680" s="33">
        <v>17000</v>
      </c>
      <c r="Y680" t="s">
        <v>34</v>
      </c>
      <c r="Z680" t="s">
        <v>1313</v>
      </c>
      <c r="AA680" t="s">
        <v>36</v>
      </c>
      <c r="AB680" t="s">
        <v>37</v>
      </c>
      <c r="AC680">
        <v>21</v>
      </c>
    </row>
    <row r="681" spans="1:29" customFormat="1" x14ac:dyDescent="0.35">
      <c r="A681" s="11">
        <v>681</v>
      </c>
      <c r="B681" s="20" t="s">
        <v>1742</v>
      </c>
      <c r="C681" s="3">
        <v>3.15200014314E+17</v>
      </c>
      <c r="D681" s="1">
        <v>41680</v>
      </c>
      <c r="E681" t="s">
        <v>1328</v>
      </c>
      <c r="F681" s="8">
        <f t="shared" si="54"/>
        <v>0</v>
      </c>
      <c r="G681" s="8">
        <f t="shared" si="50"/>
        <v>0</v>
      </c>
      <c r="H681" s="8">
        <f t="shared" si="51"/>
        <v>1</v>
      </c>
      <c r="I681" s="8">
        <f t="shared" si="52"/>
        <v>0</v>
      </c>
      <c r="J681" s="9">
        <f t="shared" si="53"/>
        <v>1</v>
      </c>
      <c r="K681" t="s">
        <v>492</v>
      </c>
      <c r="L681" t="s">
        <v>25</v>
      </c>
      <c r="M681" s="30">
        <v>29100</v>
      </c>
      <c r="N681" s="28" t="s">
        <v>329</v>
      </c>
      <c r="O681" s="6">
        <v>29100</v>
      </c>
      <c r="P681" s="28" t="s">
        <v>27</v>
      </c>
      <c r="Q681" s="4" t="s">
        <v>1329</v>
      </c>
      <c r="R681" t="s">
        <v>1330</v>
      </c>
      <c r="S681" t="s">
        <v>1310</v>
      </c>
      <c r="T681" t="s">
        <v>1311</v>
      </c>
      <c r="U681" t="s">
        <v>1312</v>
      </c>
      <c r="V681" t="s">
        <v>1310</v>
      </c>
      <c r="W681" s="2">
        <v>1</v>
      </c>
      <c r="X681" s="33">
        <v>29100</v>
      </c>
      <c r="Y681" t="s">
        <v>34</v>
      </c>
      <c r="Z681" t="s">
        <v>1313</v>
      </c>
      <c r="AA681" t="s">
        <v>36</v>
      </c>
      <c r="AB681" t="s">
        <v>37</v>
      </c>
      <c r="AC681">
        <v>21</v>
      </c>
    </row>
    <row r="682" spans="1:29" customFormat="1" x14ac:dyDescent="0.35">
      <c r="A682" s="11">
        <v>682</v>
      </c>
      <c r="B682" s="20" t="s">
        <v>1742</v>
      </c>
      <c r="C682" s="3">
        <v>3.15200014314E+17</v>
      </c>
      <c r="D682" s="1">
        <v>41813</v>
      </c>
      <c r="E682" t="s">
        <v>1331</v>
      </c>
      <c r="F682" s="8">
        <f t="shared" si="54"/>
        <v>0</v>
      </c>
      <c r="G682" s="8">
        <f t="shared" si="50"/>
        <v>0</v>
      </c>
      <c r="H682" s="8">
        <f t="shared" si="51"/>
        <v>1</v>
      </c>
      <c r="I682" s="8">
        <f t="shared" si="52"/>
        <v>1</v>
      </c>
      <c r="J682" s="9">
        <f t="shared" si="53"/>
        <v>2</v>
      </c>
      <c r="K682" t="s">
        <v>1332</v>
      </c>
      <c r="L682" t="s">
        <v>25</v>
      </c>
      <c r="M682" s="30">
        <v>123000</v>
      </c>
      <c r="N682" s="28" t="s">
        <v>264</v>
      </c>
      <c r="O682" s="6">
        <v>123000</v>
      </c>
      <c r="P682" s="28" t="s">
        <v>27</v>
      </c>
      <c r="Q682" s="4" t="s">
        <v>1329</v>
      </c>
      <c r="R682" t="s">
        <v>1330</v>
      </c>
      <c r="S682" t="s">
        <v>1310</v>
      </c>
      <c r="T682" t="s">
        <v>1333</v>
      </c>
      <c r="U682" t="s">
        <v>1312</v>
      </c>
      <c r="V682" t="s">
        <v>1310</v>
      </c>
      <c r="W682" s="2">
        <v>1</v>
      </c>
      <c r="X682" s="33">
        <v>123000</v>
      </c>
      <c r="Y682" t="s">
        <v>34</v>
      </c>
      <c r="Z682" t="s">
        <v>1313</v>
      </c>
      <c r="AA682" t="s">
        <v>36</v>
      </c>
      <c r="AB682" t="s">
        <v>37</v>
      </c>
      <c r="AC682">
        <v>21</v>
      </c>
    </row>
    <row r="683" spans="1:29" customFormat="1" x14ac:dyDescent="0.35">
      <c r="A683" s="11">
        <v>683</v>
      </c>
      <c r="B683" s="20" t="s">
        <v>1742</v>
      </c>
      <c r="C683" s="3">
        <v>3.15200014314E+17</v>
      </c>
      <c r="D683" s="1">
        <v>41988</v>
      </c>
      <c r="E683" t="s">
        <v>1334</v>
      </c>
      <c r="F683" s="8">
        <f t="shared" si="54"/>
        <v>0</v>
      </c>
      <c r="G683" s="8">
        <f t="shared" si="50"/>
        <v>0</v>
      </c>
      <c r="H683" s="8">
        <f t="shared" si="51"/>
        <v>1</v>
      </c>
      <c r="I683" s="8">
        <f t="shared" si="52"/>
        <v>0</v>
      </c>
      <c r="J683" s="9">
        <f t="shared" si="53"/>
        <v>1</v>
      </c>
      <c r="K683" t="s">
        <v>456</v>
      </c>
      <c r="L683" t="s">
        <v>457</v>
      </c>
      <c r="M683" s="30">
        <v>17000</v>
      </c>
      <c r="N683" s="28" t="s">
        <v>264</v>
      </c>
      <c r="O683" s="6">
        <v>17000</v>
      </c>
      <c r="P683" s="28" t="s">
        <v>184</v>
      </c>
      <c r="Q683" s="4" t="s">
        <v>1329</v>
      </c>
      <c r="R683" t="s">
        <v>1330</v>
      </c>
      <c r="S683" t="s">
        <v>1310</v>
      </c>
      <c r="T683" t="s">
        <v>1311</v>
      </c>
      <c r="U683" t="s">
        <v>1312</v>
      </c>
      <c r="V683" t="s">
        <v>1310</v>
      </c>
      <c r="W683" s="2">
        <v>1</v>
      </c>
      <c r="X683" s="33">
        <v>17000</v>
      </c>
      <c r="Y683" t="s">
        <v>34</v>
      </c>
      <c r="Z683" t="s">
        <v>1313</v>
      </c>
      <c r="AA683" t="s">
        <v>36</v>
      </c>
      <c r="AB683" t="s">
        <v>37</v>
      </c>
      <c r="AC683">
        <v>21</v>
      </c>
    </row>
    <row r="684" spans="1:29" customFormat="1" x14ac:dyDescent="0.35">
      <c r="A684" s="11">
        <v>684</v>
      </c>
      <c r="B684" s="20" t="s">
        <v>1742</v>
      </c>
      <c r="C684" s="3">
        <v>3.15200015814E+17</v>
      </c>
      <c r="D684" s="1">
        <v>41989</v>
      </c>
      <c r="E684" t="s">
        <v>1335</v>
      </c>
      <c r="F684" s="8">
        <f t="shared" si="54"/>
        <v>0</v>
      </c>
      <c r="G684" s="8">
        <f t="shared" si="50"/>
        <v>0</v>
      </c>
      <c r="H684" s="8">
        <f t="shared" si="51"/>
        <v>1</v>
      </c>
      <c r="I684" s="8">
        <f t="shared" si="52"/>
        <v>0</v>
      </c>
      <c r="J684" s="9">
        <f t="shared" si="53"/>
        <v>1</v>
      </c>
      <c r="K684" t="s">
        <v>456</v>
      </c>
      <c r="L684" t="s">
        <v>457</v>
      </c>
      <c r="M684" s="30">
        <v>17000</v>
      </c>
      <c r="N684" s="28" t="s">
        <v>264</v>
      </c>
      <c r="O684" s="6">
        <v>17000</v>
      </c>
      <c r="P684" s="28" t="s">
        <v>184</v>
      </c>
      <c r="Q684" s="4" t="s">
        <v>1336</v>
      </c>
      <c r="R684" t="s">
        <v>1337</v>
      </c>
      <c r="S684" t="s">
        <v>1310</v>
      </c>
      <c r="T684" t="s">
        <v>1311</v>
      </c>
      <c r="U684" t="s">
        <v>1312</v>
      </c>
      <c r="V684" t="s">
        <v>1310</v>
      </c>
      <c r="W684" s="2">
        <v>1</v>
      </c>
      <c r="X684" s="33">
        <v>17000</v>
      </c>
      <c r="Y684" t="s">
        <v>34</v>
      </c>
      <c r="Z684" t="s">
        <v>1313</v>
      </c>
      <c r="AA684" t="s">
        <v>36</v>
      </c>
      <c r="AB684" t="s">
        <v>37</v>
      </c>
      <c r="AC684">
        <v>21</v>
      </c>
    </row>
    <row r="685" spans="1:29" customFormat="1" x14ac:dyDescent="0.35">
      <c r="A685" s="11">
        <v>685</v>
      </c>
      <c r="B685" s="20" t="s">
        <v>1742</v>
      </c>
      <c r="C685" s="3">
        <v>3.15200016214E+17</v>
      </c>
      <c r="D685" s="1">
        <v>41674</v>
      </c>
      <c r="E685" t="s">
        <v>1338</v>
      </c>
      <c r="F685" s="8">
        <f t="shared" si="54"/>
        <v>0</v>
      </c>
      <c r="G685" s="8">
        <f t="shared" si="50"/>
        <v>0</v>
      </c>
      <c r="H685" s="8">
        <f t="shared" si="51"/>
        <v>0</v>
      </c>
      <c r="I685" s="8">
        <f t="shared" si="52"/>
        <v>0</v>
      </c>
      <c r="J685" s="9">
        <f t="shared" si="53"/>
        <v>0</v>
      </c>
      <c r="K685" t="s">
        <v>1339</v>
      </c>
      <c r="L685" t="s">
        <v>25</v>
      </c>
      <c r="M685" s="30">
        <v>29100</v>
      </c>
      <c r="N685" s="28" t="s">
        <v>329</v>
      </c>
      <c r="O685" s="6">
        <v>29100</v>
      </c>
      <c r="P685" s="28" t="s">
        <v>27</v>
      </c>
      <c r="Q685" s="4" t="s">
        <v>1340</v>
      </c>
      <c r="R685" t="s">
        <v>1341</v>
      </c>
      <c r="S685" t="s">
        <v>1310</v>
      </c>
      <c r="T685" t="s">
        <v>1311</v>
      </c>
      <c r="U685" t="s">
        <v>1312</v>
      </c>
      <c r="V685" t="s">
        <v>1310</v>
      </c>
      <c r="W685" s="2">
        <v>1</v>
      </c>
      <c r="X685" s="33">
        <v>29100</v>
      </c>
      <c r="Y685" t="s">
        <v>34</v>
      </c>
      <c r="Z685" t="s">
        <v>1313</v>
      </c>
      <c r="AA685" t="s">
        <v>36</v>
      </c>
      <c r="AB685" t="s">
        <v>37</v>
      </c>
      <c r="AC685">
        <v>21</v>
      </c>
    </row>
    <row r="686" spans="1:29" customFormat="1" x14ac:dyDescent="0.35">
      <c r="A686" s="11">
        <v>686</v>
      </c>
      <c r="B686" s="20" t="s">
        <v>1742</v>
      </c>
      <c r="C686" s="3">
        <v>3.15200023214E+17</v>
      </c>
      <c r="D686" s="1">
        <v>41670</v>
      </c>
      <c r="E686" t="s">
        <v>1342</v>
      </c>
      <c r="F686" s="8">
        <f t="shared" si="54"/>
        <v>0</v>
      </c>
      <c r="G686" s="8">
        <f t="shared" si="50"/>
        <v>0</v>
      </c>
      <c r="H686" s="8">
        <f t="shared" si="51"/>
        <v>1</v>
      </c>
      <c r="I686" s="8">
        <f t="shared" si="52"/>
        <v>1</v>
      </c>
      <c r="J686" s="9">
        <f t="shared" si="53"/>
        <v>2</v>
      </c>
      <c r="K686" t="s">
        <v>1332</v>
      </c>
      <c r="L686" t="s">
        <v>25</v>
      </c>
      <c r="M686" s="30">
        <v>120873</v>
      </c>
      <c r="N686" s="28" t="s">
        <v>264</v>
      </c>
      <c r="O686" s="6">
        <v>120873</v>
      </c>
      <c r="P686" s="28" t="s">
        <v>27</v>
      </c>
      <c r="Q686" s="4" t="s">
        <v>1343</v>
      </c>
      <c r="R686" t="s">
        <v>1344</v>
      </c>
      <c r="S686" t="s">
        <v>1310</v>
      </c>
      <c r="T686" t="s">
        <v>1345</v>
      </c>
      <c r="U686" t="s">
        <v>1312</v>
      </c>
      <c r="V686" t="s">
        <v>1310</v>
      </c>
      <c r="W686" s="2">
        <v>1</v>
      </c>
      <c r="X686" s="33">
        <v>120873</v>
      </c>
      <c r="Y686" t="s">
        <v>34</v>
      </c>
      <c r="Z686" t="s">
        <v>1313</v>
      </c>
      <c r="AA686" t="s">
        <v>36</v>
      </c>
      <c r="AB686" t="s">
        <v>37</v>
      </c>
      <c r="AC686">
        <v>21</v>
      </c>
    </row>
    <row r="687" spans="1:29" customFormat="1" x14ac:dyDescent="0.35">
      <c r="A687" s="11">
        <v>687</v>
      </c>
      <c r="B687" s="20" t="s">
        <v>1742</v>
      </c>
      <c r="C687" s="3">
        <v>3.15200023214E+17</v>
      </c>
      <c r="D687" s="1">
        <v>41989</v>
      </c>
      <c r="E687" t="s">
        <v>1335</v>
      </c>
      <c r="F687" s="8">
        <f t="shared" si="54"/>
        <v>0</v>
      </c>
      <c r="G687" s="8">
        <f t="shared" si="50"/>
        <v>0</v>
      </c>
      <c r="H687" s="8">
        <f t="shared" si="51"/>
        <v>1</v>
      </c>
      <c r="I687" s="8">
        <f t="shared" si="52"/>
        <v>0</v>
      </c>
      <c r="J687" s="9">
        <f t="shared" si="53"/>
        <v>1</v>
      </c>
      <c r="K687" t="s">
        <v>456</v>
      </c>
      <c r="L687" t="s">
        <v>457</v>
      </c>
      <c r="M687" s="30">
        <v>17000</v>
      </c>
      <c r="N687" s="28" t="s">
        <v>264</v>
      </c>
      <c r="O687" s="6">
        <v>17000</v>
      </c>
      <c r="P687" s="28" t="s">
        <v>184</v>
      </c>
      <c r="Q687" s="4" t="s">
        <v>1343</v>
      </c>
      <c r="R687" t="s">
        <v>1344</v>
      </c>
      <c r="S687" t="s">
        <v>1310</v>
      </c>
      <c r="T687" t="s">
        <v>1311</v>
      </c>
      <c r="U687" t="s">
        <v>1312</v>
      </c>
      <c r="V687" t="s">
        <v>1310</v>
      </c>
      <c r="W687" s="2">
        <v>1</v>
      </c>
      <c r="X687" s="33">
        <v>17000</v>
      </c>
      <c r="Y687" t="s">
        <v>34</v>
      </c>
      <c r="Z687" t="s">
        <v>1313</v>
      </c>
      <c r="AA687" t="s">
        <v>36</v>
      </c>
      <c r="AB687" t="s">
        <v>37</v>
      </c>
      <c r="AC687">
        <v>21</v>
      </c>
    </row>
    <row r="688" spans="1:29" customFormat="1" x14ac:dyDescent="0.35">
      <c r="A688" s="11">
        <v>688</v>
      </c>
      <c r="B688" s="20" t="s">
        <v>1742</v>
      </c>
      <c r="C688" s="3">
        <v>3.15200025414E+17</v>
      </c>
      <c r="D688" s="1">
        <v>41666</v>
      </c>
      <c r="E688" t="s">
        <v>1346</v>
      </c>
      <c r="F688" s="8">
        <f t="shared" si="54"/>
        <v>0</v>
      </c>
      <c r="G688" s="8">
        <f t="shared" si="50"/>
        <v>0</v>
      </c>
      <c r="H688" s="8">
        <f t="shared" si="51"/>
        <v>0</v>
      </c>
      <c r="I688" s="8">
        <f t="shared" si="52"/>
        <v>1</v>
      </c>
      <c r="J688" s="9">
        <f t="shared" si="53"/>
        <v>1</v>
      </c>
      <c r="K688" t="s">
        <v>456</v>
      </c>
      <c r="L688" t="s">
        <v>25</v>
      </c>
      <c r="M688" s="30">
        <v>170559</v>
      </c>
      <c r="N688" s="28" t="s">
        <v>329</v>
      </c>
      <c r="O688" s="6">
        <v>170559</v>
      </c>
      <c r="P688" s="28" t="s">
        <v>27</v>
      </c>
      <c r="Q688" s="4" t="s">
        <v>1347</v>
      </c>
      <c r="R688" t="s">
        <v>1348</v>
      </c>
      <c r="S688" t="s">
        <v>1349</v>
      </c>
      <c r="T688" t="s">
        <v>1345</v>
      </c>
      <c r="U688" t="s">
        <v>1312</v>
      </c>
      <c r="V688" t="s">
        <v>1310</v>
      </c>
      <c r="W688" s="2">
        <v>1</v>
      </c>
      <c r="X688" s="33">
        <v>170559</v>
      </c>
      <c r="Y688" t="s">
        <v>34</v>
      </c>
      <c r="Z688" t="s">
        <v>1313</v>
      </c>
      <c r="AA688" t="s">
        <v>36</v>
      </c>
      <c r="AB688" t="s">
        <v>37</v>
      </c>
      <c r="AC688">
        <v>21</v>
      </c>
    </row>
    <row r="689" spans="1:29" customFormat="1" x14ac:dyDescent="0.35">
      <c r="A689" s="11">
        <v>689</v>
      </c>
      <c r="B689" s="20" t="s">
        <v>1742</v>
      </c>
      <c r="C689" s="3">
        <v>3.15200025414E+17</v>
      </c>
      <c r="D689" s="1">
        <v>41666</v>
      </c>
      <c r="E689" t="s">
        <v>1350</v>
      </c>
      <c r="F689" s="8">
        <f t="shared" si="54"/>
        <v>0</v>
      </c>
      <c r="G689" s="8">
        <f t="shared" si="50"/>
        <v>0</v>
      </c>
      <c r="H689" s="8">
        <f t="shared" si="51"/>
        <v>1</v>
      </c>
      <c r="I689" s="8">
        <f t="shared" si="52"/>
        <v>1</v>
      </c>
      <c r="J689" s="9">
        <f t="shared" si="53"/>
        <v>2</v>
      </c>
      <c r="K689" t="s">
        <v>456</v>
      </c>
      <c r="L689" t="s">
        <v>25</v>
      </c>
      <c r="M689" s="30">
        <v>155982</v>
      </c>
      <c r="N689" s="28" t="s">
        <v>329</v>
      </c>
      <c r="O689" s="6">
        <v>155982</v>
      </c>
      <c r="P689" s="28" t="s">
        <v>27</v>
      </c>
      <c r="Q689" s="4" t="s">
        <v>1347</v>
      </c>
      <c r="R689" t="s">
        <v>1348</v>
      </c>
      <c r="S689" t="s">
        <v>1349</v>
      </c>
      <c r="T689" t="s">
        <v>1345</v>
      </c>
      <c r="U689" t="s">
        <v>1312</v>
      </c>
      <c r="V689" t="s">
        <v>1310</v>
      </c>
      <c r="W689" s="2">
        <v>1</v>
      </c>
      <c r="X689" s="33">
        <v>155982</v>
      </c>
      <c r="Y689" t="s">
        <v>34</v>
      </c>
      <c r="Z689" t="s">
        <v>1313</v>
      </c>
      <c r="AA689" t="s">
        <v>36</v>
      </c>
      <c r="AB689" t="s">
        <v>37</v>
      </c>
      <c r="AC689">
        <v>21</v>
      </c>
    </row>
    <row r="690" spans="1:29" customFormat="1" x14ac:dyDescent="0.35">
      <c r="A690" s="11">
        <v>690</v>
      </c>
      <c r="B690" s="20" t="s">
        <v>1742</v>
      </c>
      <c r="C690" s="3">
        <v>3.15200025414E+17</v>
      </c>
      <c r="D690" s="1">
        <v>41673</v>
      </c>
      <c r="E690" t="s">
        <v>1351</v>
      </c>
      <c r="F690" s="8">
        <f t="shared" si="54"/>
        <v>0</v>
      </c>
      <c r="G690" s="8">
        <f t="shared" si="50"/>
        <v>0</v>
      </c>
      <c r="H690" s="8">
        <f t="shared" si="51"/>
        <v>1</v>
      </c>
      <c r="I690" s="8">
        <f t="shared" si="52"/>
        <v>0</v>
      </c>
      <c r="J690" s="9">
        <f t="shared" si="53"/>
        <v>1</v>
      </c>
      <c r="K690" t="s">
        <v>453</v>
      </c>
      <c r="L690" t="s">
        <v>25</v>
      </c>
      <c r="M690" s="30">
        <v>48500</v>
      </c>
      <c r="N690" s="28" t="s">
        <v>329</v>
      </c>
      <c r="O690" s="6">
        <v>48500</v>
      </c>
      <c r="P690" s="28" t="s">
        <v>27</v>
      </c>
      <c r="Q690" s="4" t="s">
        <v>1347</v>
      </c>
      <c r="R690" t="s">
        <v>1348</v>
      </c>
      <c r="S690" t="s">
        <v>1349</v>
      </c>
      <c r="T690" t="s">
        <v>1311</v>
      </c>
      <c r="U690" t="s">
        <v>1312</v>
      </c>
      <c r="V690" t="s">
        <v>1310</v>
      </c>
      <c r="W690" s="2">
        <v>1</v>
      </c>
      <c r="X690" s="33">
        <v>48500</v>
      </c>
      <c r="Y690" t="s">
        <v>34</v>
      </c>
      <c r="Z690" t="s">
        <v>1313</v>
      </c>
      <c r="AA690" t="s">
        <v>36</v>
      </c>
      <c r="AB690" t="s">
        <v>37</v>
      </c>
      <c r="AC690">
        <v>21</v>
      </c>
    </row>
    <row r="691" spans="1:29" customFormat="1" x14ac:dyDescent="0.35">
      <c r="A691" s="11">
        <v>691</v>
      </c>
      <c r="B691" s="20" t="s">
        <v>1742</v>
      </c>
      <c r="C691" s="3">
        <v>3.15200025414E+17</v>
      </c>
      <c r="D691" s="1">
        <v>41956</v>
      </c>
      <c r="E691" t="s">
        <v>456</v>
      </c>
      <c r="F691" s="8">
        <f t="shared" si="54"/>
        <v>0</v>
      </c>
      <c r="G691" s="8">
        <f t="shared" si="50"/>
        <v>0</v>
      </c>
      <c r="H691" s="8">
        <f t="shared" si="51"/>
        <v>0</v>
      </c>
      <c r="I691" s="8">
        <f t="shared" si="52"/>
        <v>0</v>
      </c>
      <c r="J691" s="9">
        <f t="shared" si="53"/>
        <v>0</v>
      </c>
      <c r="K691" t="s">
        <v>456</v>
      </c>
      <c r="L691" t="s">
        <v>25</v>
      </c>
      <c r="M691" s="30">
        <v>38260.699999999997</v>
      </c>
      <c r="N691" s="28" t="s">
        <v>329</v>
      </c>
      <c r="O691" s="6">
        <v>38260.699999999997</v>
      </c>
      <c r="P691" s="28" t="s">
        <v>27</v>
      </c>
      <c r="Q691" s="4" t="s">
        <v>1347</v>
      </c>
      <c r="R691" t="s">
        <v>1348</v>
      </c>
      <c r="S691" t="s">
        <v>1349</v>
      </c>
      <c r="T691" t="s">
        <v>1311</v>
      </c>
      <c r="U691" t="s">
        <v>1312</v>
      </c>
      <c r="V691" t="s">
        <v>1310</v>
      </c>
      <c r="W691" s="2">
        <v>1</v>
      </c>
      <c r="X691" s="33">
        <v>38260.699999999997</v>
      </c>
      <c r="Y691" t="s">
        <v>34</v>
      </c>
      <c r="Z691" t="s">
        <v>1313</v>
      </c>
      <c r="AA691" t="s">
        <v>36</v>
      </c>
      <c r="AB691" t="s">
        <v>37</v>
      </c>
      <c r="AC691">
        <v>21</v>
      </c>
    </row>
    <row r="692" spans="1:29" customFormat="1" x14ac:dyDescent="0.35">
      <c r="A692" s="11">
        <v>692</v>
      </c>
      <c r="B692" s="20" t="s">
        <v>1742</v>
      </c>
      <c r="C692" s="3">
        <v>3.15200025414E+17</v>
      </c>
      <c r="D692" s="1">
        <v>41988</v>
      </c>
      <c r="E692" t="s">
        <v>1352</v>
      </c>
      <c r="F692" s="8">
        <f t="shared" si="54"/>
        <v>0</v>
      </c>
      <c r="G692" s="8">
        <f t="shared" si="50"/>
        <v>0</v>
      </c>
      <c r="H692" s="8">
        <f t="shared" si="51"/>
        <v>1</v>
      </c>
      <c r="I692" s="8">
        <f t="shared" si="52"/>
        <v>0</v>
      </c>
      <c r="J692" s="9">
        <f t="shared" si="53"/>
        <v>1</v>
      </c>
      <c r="K692" t="s">
        <v>456</v>
      </c>
      <c r="L692" t="s">
        <v>457</v>
      </c>
      <c r="M692" s="30">
        <v>17000</v>
      </c>
      <c r="N692" s="28" t="s">
        <v>329</v>
      </c>
      <c r="O692" s="6">
        <v>17000</v>
      </c>
      <c r="P692" s="28" t="s">
        <v>184</v>
      </c>
      <c r="Q692" s="4" t="s">
        <v>1347</v>
      </c>
      <c r="R692" t="s">
        <v>1348</v>
      </c>
      <c r="S692" t="s">
        <v>1349</v>
      </c>
      <c r="T692" t="s">
        <v>1311</v>
      </c>
      <c r="U692" t="s">
        <v>1312</v>
      </c>
      <c r="V692" t="s">
        <v>1310</v>
      </c>
      <c r="W692" s="2">
        <v>1</v>
      </c>
      <c r="X692" s="33">
        <v>17000</v>
      </c>
      <c r="Y692" t="s">
        <v>34</v>
      </c>
      <c r="Z692" t="s">
        <v>1313</v>
      </c>
      <c r="AA692" t="s">
        <v>36</v>
      </c>
      <c r="AB692" t="s">
        <v>37</v>
      </c>
      <c r="AC692">
        <v>21</v>
      </c>
    </row>
    <row r="693" spans="1:29" customFormat="1" x14ac:dyDescent="0.35">
      <c r="A693" s="11">
        <v>693</v>
      </c>
      <c r="B693" s="20" t="s">
        <v>1742</v>
      </c>
      <c r="C693" s="3">
        <v>3.15200025914E+17</v>
      </c>
      <c r="D693" s="1">
        <v>41990</v>
      </c>
      <c r="E693" t="s">
        <v>1353</v>
      </c>
      <c r="F693" s="8">
        <f t="shared" si="54"/>
        <v>0</v>
      </c>
      <c r="G693" s="8">
        <f t="shared" si="50"/>
        <v>0</v>
      </c>
      <c r="H693" s="8">
        <f t="shared" si="51"/>
        <v>1</v>
      </c>
      <c r="I693" s="8">
        <f t="shared" si="52"/>
        <v>0</v>
      </c>
      <c r="J693" s="9">
        <f t="shared" si="53"/>
        <v>1</v>
      </c>
      <c r="K693" t="s">
        <v>1332</v>
      </c>
      <c r="L693" t="s">
        <v>1354</v>
      </c>
      <c r="M693" s="30">
        <v>1</v>
      </c>
      <c r="N693" s="28" t="s">
        <v>280</v>
      </c>
      <c r="O693" s="6">
        <v>17000</v>
      </c>
      <c r="P693" s="28" t="s">
        <v>1355</v>
      </c>
      <c r="Q693" s="4" t="s">
        <v>1356</v>
      </c>
      <c r="R693" t="s">
        <v>1357</v>
      </c>
      <c r="S693" t="s">
        <v>1310</v>
      </c>
      <c r="T693" t="s">
        <v>1311</v>
      </c>
      <c r="U693" t="s">
        <v>1312</v>
      </c>
      <c r="V693" t="s">
        <v>1310</v>
      </c>
      <c r="W693" s="2">
        <v>1</v>
      </c>
      <c r="X693" s="33">
        <v>17000</v>
      </c>
      <c r="Y693" t="s">
        <v>34</v>
      </c>
      <c r="Z693" t="s">
        <v>1313</v>
      </c>
      <c r="AA693" t="s">
        <v>36</v>
      </c>
      <c r="AB693" t="s">
        <v>37</v>
      </c>
      <c r="AC693">
        <v>21</v>
      </c>
    </row>
    <row r="694" spans="1:29" customFormat="1" x14ac:dyDescent="0.35">
      <c r="A694" s="11">
        <v>694</v>
      </c>
      <c r="B694" s="20" t="s">
        <v>1742</v>
      </c>
      <c r="C694" s="3">
        <v>3.15200026014E+17</v>
      </c>
      <c r="D694" s="1">
        <v>41957</v>
      </c>
      <c r="E694" t="s">
        <v>456</v>
      </c>
      <c r="F694" s="8">
        <f t="shared" si="54"/>
        <v>0</v>
      </c>
      <c r="G694" s="8">
        <f t="shared" si="50"/>
        <v>0</v>
      </c>
      <c r="H694" s="8">
        <f t="shared" si="51"/>
        <v>0</v>
      </c>
      <c r="I694" s="8">
        <f t="shared" si="52"/>
        <v>0</v>
      </c>
      <c r="J694" s="9">
        <f t="shared" si="53"/>
        <v>0</v>
      </c>
      <c r="K694" t="s">
        <v>456</v>
      </c>
      <c r="L694" t="s">
        <v>25</v>
      </c>
      <c r="M694" s="30">
        <v>57347.66</v>
      </c>
      <c r="N694" s="28" t="s">
        <v>329</v>
      </c>
      <c r="O694" s="6">
        <v>57347.66</v>
      </c>
      <c r="P694" s="28" t="s">
        <v>27</v>
      </c>
      <c r="Q694" s="4" t="s">
        <v>1358</v>
      </c>
      <c r="R694" t="s">
        <v>1359</v>
      </c>
      <c r="S694" t="s">
        <v>1310</v>
      </c>
      <c r="T694" t="s">
        <v>1311</v>
      </c>
      <c r="U694" t="s">
        <v>1312</v>
      </c>
      <c r="V694" t="s">
        <v>1310</v>
      </c>
      <c r="W694" s="2">
        <v>1</v>
      </c>
      <c r="X694" s="33">
        <v>57347.66</v>
      </c>
      <c r="Y694" t="s">
        <v>34</v>
      </c>
      <c r="Z694" t="s">
        <v>1313</v>
      </c>
      <c r="AA694" t="s">
        <v>36</v>
      </c>
      <c r="AB694" t="s">
        <v>37</v>
      </c>
      <c r="AC694">
        <v>21</v>
      </c>
    </row>
    <row r="695" spans="1:29" customFormat="1" x14ac:dyDescent="0.35">
      <c r="A695" s="11">
        <v>695</v>
      </c>
      <c r="B695" s="20" t="s">
        <v>1742</v>
      </c>
      <c r="C695" s="3">
        <v>3.15200026014E+17</v>
      </c>
      <c r="D695" s="1">
        <v>41990</v>
      </c>
      <c r="E695" t="s">
        <v>1314</v>
      </c>
      <c r="F695" s="8">
        <f t="shared" si="54"/>
        <v>0</v>
      </c>
      <c r="G695" s="8">
        <f t="shared" si="50"/>
        <v>0</v>
      </c>
      <c r="H695" s="8">
        <f t="shared" si="51"/>
        <v>1</v>
      </c>
      <c r="I695" s="8">
        <f t="shared" si="52"/>
        <v>0</v>
      </c>
      <c r="J695" s="9">
        <f t="shared" si="53"/>
        <v>1</v>
      </c>
      <c r="K695" t="s">
        <v>456</v>
      </c>
      <c r="L695" t="s">
        <v>457</v>
      </c>
      <c r="M695" s="30">
        <v>17000</v>
      </c>
      <c r="N695" s="28" t="s">
        <v>329</v>
      </c>
      <c r="O695" s="6">
        <v>17000</v>
      </c>
      <c r="P695" s="28" t="s">
        <v>184</v>
      </c>
      <c r="Q695" s="4" t="s">
        <v>1358</v>
      </c>
      <c r="R695" t="s">
        <v>1359</v>
      </c>
      <c r="S695" t="s">
        <v>1310</v>
      </c>
      <c r="T695" t="s">
        <v>1311</v>
      </c>
      <c r="U695" t="s">
        <v>1312</v>
      </c>
      <c r="V695" t="s">
        <v>1310</v>
      </c>
      <c r="W695" s="2">
        <v>1</v>
      </c>
      <c r="X695" s="33">
        <v>17000</v>
      </c>
      <c r="Y695" t="s">
        <v>34</v>
      </c>
      <c r="Z695" t="s">
        <v>1313</v>
      </c>
      <c r="AA695" t="s">
        <v>36</v>
      </c>
      <c r="AB695" t="s">
        <v>37</v>
      </c>
      <c r="AC695">
        <v>21</v>
      </c>
    </row>
    <row r="696" spans="1:29" customFormat="1" x14ac:dyDescent="0.35">
      <c r="A696" s="11">
        <v>696</v>
      </c>
      <c r="B696" s="20" t="s">
        <v>1742</v>
      </c>
      <c r="C696" s="3">
        <v>3.15200026114E+17</v>
      </c>
      <c r="D696" s="1">
        <v>41955</v>
      </c>
      <c r="E696" t="s">
        <v>1360</v>
      </c>
      <c r="F696" s="8">
        <f t="shared" si="54"/>
        <v>0</v>
      </c>
      <c r="G696" s="8">
        <f t="shared" si="50"/>
        <v>0</v>
      </c>
      <c r="H696" s="8">
        <f t="shared" si="51"/>
        <v>0</v>
      </c>
      <c r="I696" s="8">
        <f t="shared" si="52"/>
        <v>1</v>
      </c>
      <c r="J696" s="9">
        <f t="shared" si="53"/>
        <v>1</v>
      </c>
      <c r="K696" t="s">
        <v>456</v>
      </c>
      <c r="L696" t="s">
        <v>25</v>
      </c>
      <c r="M696" s="30">
        <v>28630.42</v>
      </c>
      <c r="N696" s="28" t="s">
        <v>329</v>
      </c>
      <c r="O696" s="6">
        <v>28630.42</v>
      </c>
      <c r="P696" s="28" t="s">
        <v>27</v>
      </c>
      <c r="Q696" s="4" t="s">
        <v>1361</v>
      </c>
      <c r="R696" t="s">
        <v>1362</v>
      </c>
      <c r="S696" t="s">
        <v>1363</v>
      </c>
      <c r="T696" t="s">
        <v>1311</v>
      </c>
      <c r="U696" t="s">
        <v>1312</v>
      </c>
      <c r="V696" t="s">
        <v>1310</v>
      </c>
      <c r="W696" s="2">
        <v>1</v>
      </c>
      <c r="X696" s="33">
        <v>28630.42</v>
      </c>
      <c r="Y696" t="s">
        <v>34</v>
      </c>
      <c r="Z696" t="s">
        <v>1313</v>
      </c>
      <c r="AA696" t="s">
        <v>36</v>
      </c>
      <c r="AB696" t="s">
        <v>37</v>
      </c>
      <c r="AC696">
        <v>21</v>
      </c>
    </row>
    <row r="697" spans="1:29" customFormat="1" x14ac:dyDescent="0.35">
      <c r="A697" s="11">
        <v>697</v>
      </c>
      <c r="B697" s="20" t="s">
        <v>1742</v>
      </c>
      <c r="C697" s="3">
        <v>3.15300000514E+17</v>
      </c>
      <c r="D697" s="1">
        <v>41673</v>
      </c>
      <c r="E697" t="s">
        <v>1364</v>
      </c>
      <c r="F697" s="8">
        <f t="shared" si="54"/>
        <v>0</v>
      </c>
      <c r="G697" s="8">
        <f t="shared" si="50"/>
        <v>0</v>
      </c>
      <c r="H697" s="8">
        <f t="shared" si="51"/>
        <v>1</v>
      </c>
      <c r="I697" s="8">
        <f t="shared" si="52"/>
        <v>0</v>
      </c>
      <c r="J697" s="9">
        <f t="shared" si="53"/>
        <v>1</v>
      </c>
      <c r="K697" t="s">
        <v>1307</v>
      </c>
      <c r="L697" t="s">
        <v>25</v>
      </c>
      <c r="M697" s="30">
        <v>63050</v>
      </c>
      <c r="N697" s="28" t="s">
        <v>329</v>
      </c>
      <c r="O697" s="6">
        <v>63050</v>
      </c>
      <c r="P697" s="28" t="s">
        <v>27</v>
      </c>
      <c r="Q697" s="4" t="s">
        <v>1365</v>
      </c>
      <c r="R697" t="s">
        <v>1366</v>
      </c>
      <c r="S697" t="s">
        <v>1310</v>
      </c>
      <c r="T697" t="s">
        <v>1311</v>
      </c>
      <c r="U697" t="s">
        <v>1312</v>
      </c>
      <c r="V697" t="s">
        <v>1310</v>
      </c>
      <c r="W697" s="2">
        <v>1</v>
      </c>
      <c r="X697" s="33">
        <v>63050</v>
      </c>
      <c r="Y697" t="s">
        <v>34</v>
      </c>
      <c r="Z697" t="s">
        <v>1313</v>
      </c>
      <c r="AA697" t="s">
        <v>36</v>
      </c>
      <c r="AB697" t="s">
        <v>37</v>
      </c>
      <c r="AC697">
        <v>21</v>
      </c>
    </row>
    <row r="698" spans="1:29" customFormat="1" x14ac:dyDescent="0.35">
      <c r="A698" s="11">
        <v>698</v>
      </c>
      <c r="B698" s="20" t="s">
        <v>1742</v>
      </c>
      <c r="C698" s="3">
        <v>3.15300000814E+17</v>
      </c>
      <c r="D698" s="1">
        <v>41674</v>
      </c>
      <c r="E698" t="s">
        <v>1364</v>
      </c>
      <c r="F698" s="8">
        <f t="shared" si="54"/>
        <v>0</v>
      </c>
      <c r="G698" s="8">
        <f t="shared" si="50"/>
        <v>0</v>
      </c>
      <c r="H698" s="8">
        <f t="shared" si="51"/>
        <v>1</v>
      </c>
      <c r="I698" s="8">
        <f t="shared" si="52"/>
        <v>0</v>
      </c>
      <c r="J698" s="9">
        <f t="shared" si="53"/>
        <v>1</v>
      </c>
      <c r="K698" t="s">
        <v>1367</v>
      </c>
      <c r="L698" t="s">
        <v>25</v>
      </c>
      <c r="M698" s="30">
        <v>50440</v>
      </c>
      <c r="N698" s="28" t="s">
        <v>280</v>
      </c>
      <c r="O698" s="6">
        <v>50440</v>
      </c>
      <c r="P698" s="28" t="s">
        <v>27</v>
      </c>
      <c r="Q698" s="4" t="s">
        <v>1368</v>
      </c>
      <c r="R698" t="s">
        <v>1369</v>
      </c>
      <c r="S698" t="s">
        <v>1370</v>
      </c>
      <c r="T698" t="s">
        <v>1311</v>
      </c>
      <c r="U698" t="s">
        <v>1312</v>
      </c>
      <c r="V698" t="s">
        <v>1310</v>
      </c>
      <c r="W698" s="2">
        <v>1</v>
      </c>
      <c r="X698" s="33">
        <v>50440</v>
      </c>
      <c r="Y698" t="s">
        <v>34</v>
      </c>
      <c r="Z698" t="s">
        <v>1313</v>
      </c>
      <c r="AA698" t="s">
        <v>36</v>
      </c>
      <c r="AB698" t="s">
        <v>37</v>
      </c>
      <c r="AC698">
        <v>21</v>
      </c>
    </row>
    <row r="699" spans="1:29" customFormat="1" x14ac:dyDescent="0.35">
      <c r="A699" s="11">
        <v>699</v>
      </c>
      <c r="B699" s="20" t="s">
        <v>1742</v>
      </c>
      <c r="C699" s="3">
        <v>3.15300000814E+17</v>
      </c>
      <c r="D699" s="1">
        <v>41988</v>
      </c>
      <c r="E699" t="s">
        <v>457</v>
      </c>
      <c r="F699" s="8">
        <f t="shared" si="54"/>
        <v>0</v>
      </c>
      <c r="G699" s="8">
        <f t="shared" si="50"/>
        <v>0</v>
      </c>
      <c r="H699" s="8">
        <f t="shared" si="51"/>
        <v>0</v>
      </c>
      <c r="I699" s="8">
        <f t="shared" si="52"/>
        <v>1</v>
      </c>
      <c r="J699" s="9">
        <f t="shared" si="53"/>
        <v>1</v>
      </c>
      <c r="K699" t="s">
        <v>456</v>
      </c>
      <c r="L699" t="s">
        <v>457</v>
      </c>
      <c r="M699" s="30">
        <v>17000</v>
      </c>
      <c r="N699" s="28" t="s">
        <v>329</v>
      </c>
      <c r="O699" s="6">
        <v>17000</v>
      </c>
      <c r="P699" s="28" t="s">
        <v>184</v>
      </c>
      <c r="Q699" s="4" t="s">
        <v>1368</v>
      </c>
      <c r="R699" t="s">
        <v>1369</v>
      </c>
      <c r="S699" t="s">
        <v>1370</v>
      </c>
      <c r="T699" t="s">
        <v>1311</v>
      </c>
      <c r="U699" t="s">
        <v>1312</v>
      </c>
      <c r="V699" t="s">
        <v>1310</v>
      </c>
      <c r="W699" s="2">
        <v>1</v>
      </c>
      <c r="X699" s="33">
        <v>17000</v>
      </c>
      <c r="Y699" t="s">
        <v>34</v>
      </c>
      <c r="Z699" t="s">
        <v>1313</v>
      </c>
      <c r="AA699" t="s">
        <v>36</v>
      </c>
      <c r="AB699" t="s">
        <v>37</v>
      </c>
      <c r="AC699">
        <v>21</v>
      </c>
    </row>
    <row r="700" spans="1:29" customFormat="1" x14ac:dyDescent="0.35">
      <c r="A700" s="11">
        <v>700</v>
      </c>
      <c r="B700" s="20" t="s">
        <v>1742</v>
      </c>
      <c r="C700" s="3">
        <v>3.15300003714E+17</v>
      </c>
      <c r="D700" s="1">
        <v>41673</v>
      </c>
      <c r="E700" t="s">
        <v>1371</v>
      </c>
      <c r="F700" s="8">
        <f t="shared" si="54"/>
        <v>0</v>
      </c>
      <c r="G700" s="8">
        <f t="shared" si="50"/>
        <v>0</v>
      </c>
      <c r="H700" s="8">
        <f t="shared" si="51"/>
        <v>1</v>
      </c>
      <c r="I700" s="8">
        <f t="shared" si="52"/>
        <v>0</v>
      </c>
      <c r="J700" s="9">
        <f t="shared" si="53"/>
        <v>1</v>
      </c>
      <c r="K700" t="s">
        <v>475</v>
      </c>
      <c r="L700" t="s">
        <v>25</v>
      </c>
      <c r="M700" s="30">
        <v>24250</v>
      </c>
      <c r="N700" s="28" t="s">
        <v>329</v>
      </c>
      <c r="O700" s="6">
        <v>24250</v>
      </c>
      <c r="P700" s="28" t="s">
        <v>27</v>
      </c>
      <c r="Q700" s="4" t="s">
        <v>1372</v>
      </c>
      <c r="R700" t="s">
        <v>1373</v>
      </c>
      <c r="S700" t="s">
        <v>1310</v>
      </c>
      <c r="T700" t="s">
        <v>1311</v>
      </c>
      <c r="U700" t="s">
        <v>1312</v>
      </c>
      <c r="V700" t="s">
        <v>1310</v>
      </c>
      <c r="W700" s="2">
        <v>1</v>
      </c>
      <c r="X700" s="33">
        <v>24250</v>
      </c>
      <c r="Y700" t="s">
        <v>34</v>
      </c>
      <c r="Z700" t="s">
        <v>1313</v>
      </c>
      <c r="AA700" t="s">
        <v>36</v>
      </c>
      <c r="AB700" t="s">
        <v>37</v>
      </c>
      <c r="AC700">
        <v>21</v>
      </c>
    </row>
    <row r="701" spans="1:29" customFormat="1" x14ac:dyDescent="0.35">
      <c r="A701" s="11">
        <v>701</v>
      </c>
      <c r="B701" s="20" t="s">
        <v>1742</v>
      </c>
      <c r="C701" s="3">
        <v>3.15300003714E+17</v>
      </c>
      <c r="D701" s="1">
        <v>41956</v>
      </c>
      <c r="E701" t="s">
        <v>456</v>
      </c>
      <c r="F701" s="8">
        <f t="shared" si="54"/>
        <v>0</v>
      </c>
      <c r="G701" s="8">
        <f t="shared" si="50"/>
        <v>0</v>
      </c>
      <c r="H701" s="8">
        <f t="shared" si="51"/>
        <v>0</v>
      </c>
      <c r="I701" s="8">
        <f t="shared" si="52"/>
        <v>0</v>
      </c>
      <c r="J701" s="9">
        <f t="shared" si="53"/>
        <v>0</v>
      </c>
      <c r="K701" t="s">
        <v>456</v>
      </c>
      <c r="L701" t="s">
        <v>25</v>
      </c>
      <c r="M701" s="30">
        <v>47890</v>
      </c>
      <c r="N701" s="28" t="s">
        <v>329</v>
      </c>
      <c r="O701" s="6">
        <v>47890</v>
      </c>
      <c r="P701" s="28" t="s">
        <v>27</v>
      </c>
      <c r="Q701" s="4" t="s">
        <v>1372</v>
      </c>
      <c r="R701" t="s">
        <v>1373</v>
      </c>
      <c r="S701" t="s">
        <v>1310</v>
      </c>
      <c r="T701" t="s">
        <v>1311</v>
      </c>
      <c r="U701" t="s">
        <v>1312</v>
      </c>
      <c r="V701" t="s">
        <v>1310</v>
      </c>
      <c r="W701" s="2">
        <v>1</v>
      </c>
      <c r="X701" s="33">
        <v>47890</v>
      </c>
      <c r="Y701" t="s">
        <v>34</v>
      </c>
      <c r="Z701" t="s">
        <v>1313</v>
      </c>
      <c r="AA701" t="s">
        <v>36</v>
      </c>
      <c r="AB701" t="s">
        <v>37</v>
      </c>
      <c r="AC701">
        <v>21</v>
      </c>
    </row>
    <row r="702" spans="1:29" customFormat="1" x14ac:dyDescent="0.35">
      <c r="A702" s="11">
        <v>702</v>
      </c>
      <c r="B702" s="20" t="s">
        <v>1742</v>
      </c>
      <c r="C702" s="3">
        <v>3.15300003714E+17</v>
      </c>
      <c r="D702" s="1">
        <v>41989</v>
      </c>
      <c r="E702" t="s">
        <v>1374</v>
      </c>
      <c r="F702" s="8">
        <f t="shared" si="54"/>
        <v>0</v>
      </c>
      <c r="G702" s="8">
        <f t="shared" si="50"/>
        <v>0</v>
      </c>
      <c r="H702" s="8">
        <f t="shared" si="51"/>
        <v>1</v>
      </c>
      <c r="I702" s="8">
        <f t="shared" si="52"/>
        <v>0</v>
      </c>
      <c r="J702" s="9">
        <f t="shared" si="53"/>
        <v>1</v>
      </c>
      <c r="K702" t="s">
        <v>456</v>
      </c>
      <c r="L702" t="s">
        <v>457</v>
      </c>
      <c r="M702" s="30">
        <v>17000</v>
      </c>
      <c r="N702" s="28" t="s">
        <v>280</v>
      </c>
      <c r="O702" s="6">
        <v>17000</v>
      </c>
      <c r="P702" s="28" t="s">
        <v>184</v>
      </c>
      <c r="Q702" s="4" t="s">
        <v>1372</v>
      </c>
      <c r="R702" t="s">
        <v>1373</v>
      </c>
      <c r="S702" t="s">
        <v>1310</v>
      </c>
      <c r="T702" t="s">
        <v>1311</v>
      </c>
      <c r="U702" t="s">
        <v>1312</v>
      </c>
      <c r="V702" t="s">
        <v>1310</v>
      </c>
      <c r="W702" s="2">
        <v>1</v>
      </c>
      <c r="X702" s="33">
        <v>17000</v>
      </c>
      <c r="Y702" t="s">
        <v>34</v>
      </c>
      <c r="Z702" t="s">
        <v>1313</v>
      </c>
      <c r="AA702" t="s">
        <v>36</v>
      </c>
      <c r="AB702" t="s">
        <v>37</v>
      </c>
      <c r="AC702">
        <v>21</v>
      </c>
    </row>
    <row r="703" spans="1:29" customFormat="1" x14ac:dyDescent="0.35">
      <c r="A703" s="11">
        <v>703</v>
      </c>
      <c r="B703" s="20" t="s">
        <v>1742</v>
      </c>
      <c r="C703" s="3">
        <v>3.15300008214E+17</v>
      </c>
      <c r="D703" s="1">
        <v>41680</v>
      </c>
      <c r="E703" t="s">
        <v>1364</v>
      </c>
      <c r="F703" s="8">
        <f t="shared" si="54"/>
        <v>0</v>
      </c>
      <c r="G703" s="8">
        <f t="shared" si="50"/>
        <v>0</v>
      </c>
      <c r="H703" s="8">
        <f t="shared" si="51"/>
        <v>1</v>
      </c>
      <c r="I703" s="8">
        <f t="shared" si="52"/>
        <v>0</v>
      </c>
      <c r="J703" s="9">
        <f t="shared" si="53"/>
        <v>1</v>
      </c>
      <c r="K703" t="s">
        <v>453</v>
      </c>
      <c r="L703" t="s">
        <v>25</v>
      </c>
      <c r="M703" s="30">
        <v>1</v>
      </c>
      <c r="N703" s="28" t="s">
        <v>264</v>
      </c>
      <c r="O703" s="6">
        <v>43650</v>
      </c>
      <c r="P703" s="28" t="s">
        <v>1375</v>
      </c>
      <c r="Q703" s="4" t="s">
        <v>1376</v>
      </c>
      <c r="R703" t="s">
        <v>1377</v>
      </c>
      <c r="S703" t="s">
        <v>1310</v>
      </c>
      <c r="T703" t="s">
        <v>1311</v>
      </c>
      <c r="U703" t="s">
        <v>1312</v>
      </c>
      <c r="V703" t="s">
        <v>1310</v>
      </c>
      <c r="W703" s="2">
        <v>1</v>
      </c>
      <c r="X703" s="33">
        <v>43650</v>
      </c>
      <c r="Y703" t="s">
        <v>34</v>
      </c>
      <c r="Z703" t="s">
        <v>1313</v>
      </c>
      <c r="AA703" t="s">
        <v>36</v>
      </c>
      <c r="AB703" t="s">
        <v>37</v>
      </c>
      <c r="AC703">
        <v>21</v>
      </c>
    </row>
    <row r="704" spans="1:29" customFormat="1" x14ac:dyDescent="0.35">
      <c r="A704" s="11">
        <v>704</v>
      </c>
      <c r="B704" s="20" t="s">
        <v>1742</v>
      </c>
      <c r="C704" s="3">
        <v>3.15300009014E+17</v>
      </c>
      <c r="D704" s="1">
        <v>41673</v>
      </c>
      <c r="E704" t="s">
        <v>1378</v>
      </c>
      <c r="F704" s="8">
        <f t="shared" si="54"/>
        <v>0</v>
      </c>
      <c r="G704" s="8">
        <f t="shared" si="50"/>
        <v>0</v>
      </c>
      <c r="H704" s="8">
        <f t="shared" si="51"/>
        <v>1</v>
      </c>
      <c r="I704" s="8">
        <f t="shared" si="52"/>
        <v>0</v>
      </c>
      <c r="J704" s="9">
        <f t="shared" si="53"/>
        <v>1</v>
      </c>
      <c r="K704" t="s">
        <v>1316</v>
      </c>
      <c r="L704" t="s">
        <v>25</v>
      </c>
      <c r="M704" s="30">
        <v>50440</v>
      </c>
      <c r="N704" s="28" t="s">
        <v>280</v>
      </c>
      <c r="O704" s="6">
        <v>50440</v>
      </c>
      <c r="P704" s="28" t="s">
        <v>27</v>
      </c>
      <c r="Q704" s="4" t="s">
        <v>1379</v>
      </c>
      <c r="R704" t="s">
        <v>1380</v>
      </c>
      <c r="S704" t="s">
        <v>1381</v>
      </c>
      <c r="T704" t="s">
        <v>1311</v>
      </c>
      <c r="U704" t="s">
        <v>1312</v>
      </c>
      <c r="V704" t="s">
        <v>1310</v>
      </c>
      <c r="W704" s="2">
        <v>1</v>
      </c>
      <c r="X704" s="33">
        <v>50440</v>
      </c>
      <c r="Y704" t="s">
        <v>34</v>
      </c>
      <c r="Z704" t="s">
        <v>1313</v>
      </c>
      <c r="AA704" t="s">
        <v>36</v>
      </c>
      <c r="AB704" t="s">
        <v>37</v>
      </c>
      <c r="AC704">
        <v>21</v>
      </c>
    </row>
    <row r="705" spans="1:29" customFormat="1" x14ac:dyDescent="0.35">
      <c r="A705" s="11">
        <v>705</v>
      </c>
      <c r="B705" s="20" t="s">
        <v>1742</v>
      </c>
      <c r="C705" s="3">
        <v>3.15300012314E+17</v>
      </c>
      <c r="D705" s="1">
        <v>41667</v>
      </c>
      <c r="E705" t="s">
        <v>1382</v>
      </c>
      <c r="F705" s="8">
        <f t="shared" si="54"/>
        <v>0</v>
      </c>
      <c r="G705" s="8">
        <f t="shared" si="50"/>
        <v>0</v>
      </c>
      <c r="H705" s="8">
        <f t="shared" si="51"/>
        <v>1</v>
      </c>
      <c r="I705" s="8">
        <f t="shared" si="52"/>
        <v>1</v>
      </c>
      <c r="J705" s="9">
        <f t="shared" si="53"/>
        <v>2</v>
      </c>
      <c r="K705" t="s">
        <v>1332</v>
      </c>
      <c r="L705" t="s">
        <v>25</v>
      </c>
      <c r="M705" s="30">
        <v>164937</v>
      </c>
      <c r="N705" s="28" t="s">
        <v>329</v>
      </c>
      <c r="O705" s="6">
        <v>164937</v>
      </c>
      <c r="P705" s="28" t="s">
        <v>27</v>
      </c>
      <c r="Q705" s="4" t="s">
        <v>1383</v>
      </c>
      <c r="R705" t="s">
        <v>1384</v>
      </c>
      <c r="S705" t="s">
        <v>1385</v>
      </c>
      <c r="T705" t="s">
        <v>1345</v>
      </c>
      <c r="U705" t="s">
        <v>1312</v>
      </c>
      <c r="V705" t="s">
        <v>1310</v>
      </c>
      <c r="W705" s="2">
        <v>1</v>
      </c>
      <c r="X705" s="33">
        <v>164937</v>
      </c>
      <c r="Y705" t="s">
        <v>34</v>
      </c>
      <c r="Z705" t="s">
        <v>1313</v>
      </c>
      <c r="AA705" t="s">
        <v>36</v>
      </c>
      <c r="AB705" t="s">
        <v>37</v>
      </c>
      <c r="AC705">
        <v>21</v>
      </c>
    </row>
    <row r="706" spans="1:29" customFormat="1" x14ac:dyDescent="0.35">
      <c r="A706" s="11">
        <v>706</v>
      </c>
      <c r="B706" s="20" t="s">
        <v>1742</v>
      </c>
      <c r="C706" s="3">
        <v>3.15300012314E+17</v>
      </c>
      <c r="D706" s="1">
        <v>41667</v>
      </c>
      <c r="E706" t="s">
        <v>1386</v>
      </c>
      <c r="F706" s="8">
        <f t="shared" si="54"/>
        <v>0</v>
      </c>
      <c r="G706" s="8">
        <f t="shared" ref="G706:G769" si="55">IF(OR(ISNUMBER(SEARCH("проектиро",E706)), ISNUMBER(SEARCH("разработка",E706)),  ISNUMBER(SEARCH("приобрет",E706)),  ISNUMBER(SEARCH("установк",E706)), ISNUMBER(SEARCH("постав",E706)),  (ISNUMBER(SEARCH("создани",E706)))),1,0)</f>
        <v>0</v>
      </c>
      <c r="H706" s="8">
        <f t="shared" ref="H706:H769" si="56">IF(OR(ISNUMBER(SEARCH("развит",E706)), ISNUMBER(SEARCH("модифика",E706)), ISNUMBER(SEARCH("интегра",E706)),  ISNUMBER(SEARCH("внедрен",E706)), ISNUMBER(SEARCH("расшир",E706)), ISNUMBER(SEARCH("адаптац",E706)),ISNUMBER(SEARCH("настрой",E706)), ISNUMBER(SEARCH("подключ",E706)),   (ISNUMBER(SEARCH("модерниз",E706)))),1,0)</f>
        <v>1</v>
      </c>
      <c r="I706" s="8">
        <f t="shared" ref="I706:I769" si="57">IF(OR(ISNUMBER(SEARCH("сопрово",E706)), ISNUMBER(SEARCH("поддержк",E706)), ISNUMBER(SEARCH("эксплуат",E706)), ISNUMBER(SEARCH("обслужи",E706)), ISNUMBER(SEARCH("подготов",E706)), (ISNUMBER(SEARCH("обуче",E706)))),1,0)</f>
        <v>1</v>
      </c>
      <c r="J706" s="9">
        <f t="shared" ref="J706:J769" si="58">SUM(G706:I706)</f>
        <v>2</v>
      </c>
      <c r="K706" t="s">
        <v>1332</v>
      </c>
      <c r="L706" t="s">
        <v>25</v>
      </c>
      <c r="M706" s="30">
        <v>149937</v>
      </c>
      <c r="N706" s="28" t="s">
        <v>329</v>
      </c>
      <c r="O706" s="6">
        <v>149937</v>
      </c>
      <c r="P706" s="28" t="s">
        <v>27</v>
      </c>
      <c r="Q706" s="4" t="s">
        <v>1383</v>
      </c>
      <c r="R706" t="s">
        <v>1384</v>
      </c>
      <c r="S706" t="s">
        <v>1385</v>
      </c>
      <c r="T706" t="s">
        <v>1345</v>
      </c>
      <c r="U706" t="s">
        <v>1312</v>
      </c>
      <c r="V706" t="s">
        <v>1310</v>
      </c>
      <c r="W706" s="2">
        <v>1</v>
      </c>
      <c r="X706" s="33">
        <v>149937</v>
      </c>
      <c r="Y706" t="s">
        <v>34</v>
      </c>
      <c r="Z706" t="s">
        <v>1313</v>
      </c>
      <c r="AA706" t="s">
        <v>36</v>
      </c>
      <c r="AB706" t="s">
        <v>37</v>
      </c>
      <c r="AC706">
        <v>21</v>
      </c>
    </row>
    <row r="707" spans="1:29" customFormat="1" x14ac:dyDescent="0.35">
      <c r="A707" s="11">
        <v>707</v>
      </c>
      <c r="B707" s="20" t="s">
        <v>1742</v>
      </c>
      <c r="C707" s="3">
        <v>3.15300015114E+17</v>
      </c>
      <c r="D707" s="1">
        <v>41667</v>
      </c>
      <c r="E707" t="s">
        <v>1387</v>
      </c>
      <c r="F707" s="8">
        <f t="shared" ref="F707:F770" si="59">IF(OR(ISNUMBER(SEARCH("фонд",Q707)), ISNUMBER(SEARCH("ФОМС",Q707))), 1,0)</f>
        <v>0</v>
      </c>
      <c r="G707" s="8">
        <f t="shared" si="55"/>
        <v>0</v>
      </c>
      <c r="H707" s="8">
        <f t="shared" si="56"/>
        <v>0</v>
      </c>
      <c r="I707" s="8">
        <f t="shared" si="57"/>
        <v>0</v>
      </c>
      <c r="J707" s="9">
        <f t="shared" si="58"/>
        <v>0</v>
      </c>
      <c r="K707" t="s">
        <v>453</v>
      </c>
      <c r="L707" t="s">
        <v>25</v>
      </c>
      <c r="M707" s="30">
        <v>185790</v>
      </c>
      <c r="N707" s="28" t="s">
        <v>329</v>
      </c>
      <c r="O707" s="6">
        <v>185790</v>
      </c>
      <c r="P707" s="28" t="s">
        <v>27</v>
      </c>
      <c r="Q707" s="4" t="s">
        <v>1388</v>
      </c>
      <c r="R707" t="s">
        <v>1389</v>
      </c>
      <c r="S707" t="s">
        <v>1390</v>
      </c>
      <c r="T707" t="s">
        <v>1345</v>
      </c>
      <c r="U707" t="s">
        <v>1312</v>
      </c>
      <c r="V707" t="s">
        <v>1310</v>
      </c>
      <c r="W707" s="2">
        <v>1</v>
      </c>
      <c r="X707" s="33">
        <v>185790</v>
      </c>
      <c r="Y707" t="s">
        <v>34</v>
      </c>
      <c r="Z707" t="s">
        <v>1313</v>
      </c>
      <c r="AA707" t="s">
        <v>36</v>
      </c>
      <c r="AB707" t="s">
        <v>37</v>
      </c>
      <c r="AC707">
        <v>21</v>
      </c>
    </row>
    <row r="708" spans="1:29" customFormat="1" x14ac:dyDescent="0.35">
      <c r="A708" s="11">
        <v>708</v>
      </c>
      <c r="B708" s="20" t="s">
        <v>1742</v>
      </c>
      <c r="C708" s="3">
        <v>3.15300015114E+17</v>
      </c>
      <c r="D708" s="1">
        <v>41667</v>
      </c>
      <c r="E708" t="s">
        <v>1391</v>
      </c>
      <c r="F708" s="8">
        <f t="shared" si="59"/>
        <v>0</v>
      </c>
      <c r="G708" s="8">
        <f t="shared" si="55"/>
        <v>0</v>
      </c>
      <c r="H708" s="8">
        <f t="shared" si="56"/>
        <v>0</v>
      </c>
      <c r="I708" s="8">
        <f t="shared" si="57"/>
        <v>1</v>
      </c>
      <c r="J708" s="9">
        <f t="shared" si="58"/>
        <v>1</v>
      </c>
      <c r="K708" t="s">
        <v>456</v>
      </c>
      <c r="L708" t="s">
        <v>25</v>
      </c>
      <c r="M708" s="30">
        <v>175433</v>
      </c>
      <c r="N708" s="28" t="s">
        <v>264</v>
      </c>
      <c r="O708" s="6">
        <v>175433</v>
      </c>
      <c r="P708" s="28" t="s">
        <v>27</v>
      </c>
      <c r="Q708" s="4" t="s">
        <v>1388</v>
      </c>
      <c r="R708" t="s">
        <v>1389</v>
      </c>
      <c r="S708" t="s">
        <v>1390</v>
      </c>
      <c r="T708" t="s">
        <v>1345</v>
      </c>
      <c r="U708" t="s">
        <v>1312</v>
      </c>
      <c r="V708" t="s">
        <v>1310</v>
      </c>
      <c r="W708" s="2">
        <v>1</v>
      </c>
      <c r="X708" s="33">
        <v>175433</v>
      </c>
      <c r="Y708" t="s">
        <v>34</v>
      </c>
      <c r="Z708" t="s">
        <v>1313</v>
      </c>
      <c r="AA708" t="s">
        <v>36</v>
      </c>
      <c r="AB708" t="s">
        <v>37</v>
      </c>
      <c r="AC708">
        <v>21</v>
      </c>
    </row>
    <row r="709" spans="1:29" customFormat="1" x14ac:dyDescent="0.35">
      <c r="A709" s="11">
        <v>709</v>
      </c>
      <c r="B709" s="20" t="s">
        <v>1742</v>
      </c>
      <c r="C709" s="3">
        <v>3.15300015114E+17</v>
      </c>
      <c r="D709" s="1">
        <v>41955</v>
      </c>
      <c r="E709" t="s">
        <v>456</v>
      </c>
      <c r="F709" s="8">
        <f t="shared" si="59"/>
        <v>0</v>
      </c>
      <c r="G709" s="8">
        <f t="shared" si="55"/>
        <v>0</v>
      </c>
      <c r="H709" s="8">
        <f t="shared" si="56"/>
        <v>0</v>
      </c>
      <c r="I709" s="8">
        <f t="shared" si="57"/>
        <v>0</v>
      </c>
      <c r="J709" s="9">
        <f t="shared" si="58"/>
        <v>0</v>
      </c>
      <c r="K709" t="s">
        <v>456</v>
      </c>
      <c r="L709" t="s">
        <v>25</v>
      </c>
      <c r="M709" s="30">
        <v>57434.42</v>
      </c>
      <c r="N709" s="28" t="s">
        <v>329</v>
      </c>
      <c r="O709" s="6">
        <v>57434.42</v>
      </c>
      <c r="P709" s="28" t="s">
        <v>27</v>
      </c>
      <c r="Q709" s="4" t="s">
        <v>1388</v>
      </c>
      <c r="R709" t="s">
        <v>1389</v>
      </c>
      <c r="S709" t="s">
        <v>1390</v>
      </c>
      <c r="T709" t="s">
        <v>1311</v>
      </c>
      <c r="U709" t="s">
        <v>1312</v>
      </c>
      <c r="V709" t="s">
        <v>1310</v>
      </c>
      <c r="W709" s="2">
        <v>1</v>
      </c>
      <c r="X709" s="33">
        <v>57434.42</v>
      </c>
      <c r="Y709" t="s">
        <v>34</v>
      </c>
      <c r="Z709" t="s">
        <v>1313</v>
      </c>
      <c r="AA709" t="s">
        <v>36</v>
      </c>
      <c r="AB709" t="s">
        <v>37</v>
      </c>
      <c r="AC709">
        <v>21</v>
      </c>
    </row>
    <row r="710" spans="1:29" customFormat="1" x14ac:dyDescent="0.35">
      <c r="A710" s="11">
        <v>710</v>
      </c>
      <c r="B710" s="20" t="s">
        <v>1742</v>
      </c>
      <c r="C710" s="3">
        <v>3.15300015114E+17</v>
      </c>
      <c r="D710" s="1">
        <v>41988</v>
      </c>
      <c r="E710" t="s">
        <v>457</v>
      </c>
      <c r="F710" s="8">
        <f t="shared" si="59"/>
        <v>0</v>
      </c>
      <c r="G710" s="8">
        <f t="shared" si="55"/>
        <v>0</v>
      </c>
      <c r="H710" s="8">
        <f t="shared" si="56"/>
        <v>0</v>
      </c>
      <c r="I710" s="8">
        <f t="shared" si="57"/>
        <v>1</v>
      </c>
      <c r="J710" s="9">
        <f t="shared" si="58"/>
        <v>1</v>
      </c>
      <c r="K710" t="s">
        <v>456</v>
      </c>
      <c r="L710" t="s">
        <v>457</v>
      </c>
      <c r="M710" s="30">
        <v>17000</v>
      </c>
      <c r="N710" s="28" t="s">
        <v>329</v>
      </c>
      <c r="O710" s="6">
        <v>17000</v>
      </c>
      <c r="P710" s="28" t="s">
        <v>184</v>
      </c>
      <c r="Q710" s="4" t="s">
        <v>1388</v>
      </c>
      <c r="R710" t="s">
        <v>1389</v>
      </c>
      <c r="S710" t="s">
        <v>1390</v>
      </c>
      <c r="T710" t="s">
        <v>1311</v>
      </c>
      <c r="U710" t="s">
        <v>1312</v>
      </c>
      <c r="V710" t="s">
        <v>1310</v>
      </c>
      <c r="W710" s="2">
        <v>1</v>
      </c>
      <c r="X710" s="33">
        <v>17000</v>
      </c>
      <c r="Y710" t="s">
        <v>34</v>
      </c>
      <c r="Z710" t="s">
        <v>1313</v>
      </c>
      <c r="AA710" t="s">
        <v>36</v>
      </c>
      <c r="AB710" t="s">
        <v>37</v>
      </c>
      <c r="AC710">
        <v>21</v>
      </c>
    </row>
    <row r="711" spans="1:29" customFormat="1" x14ac:dyDescent="0.35">
      <c r="A711" s="11">
        <v>711</v>
      </c>
      <c r="B711" s="20" t="s">
        <v>1742</v>
      </c>
      <c r="C711" s="3">
        <v>3.15300020314E+17</v>
      </c>
      <c r="D711" s="1">
        <v>41960</v>
      </c>
      <c r="E711" t="s">
        <v>456</v>
      </c>
      <c r="F711" s="8">
        <f t="shared" si="59"/>
        <v>0</v>
      </c>
      <c r="G711" s="8">
        <f t="shared" si="55"/>
        <v>0</v>
      </c>
      <c r="H711" s="8">
        <f t="shared" si="56"/>
        <v>0</v>
      </c>
      <c r="I711" s="8">
        <f t="shared" si="57"/>
        <v>0</v>
      </c>
      <c r="J711" s="9">
        <f t="shared" si="58"/>
        <v>0</v>
      </c>
      <c r="K711" t="s">
        <v>456</v>
      </c>
      <c r="L711" t="s">
        <v>25</v>
      </c>
      <c r="M711" s="30">
        <v>38260.699999999997</v>
      </c>
      <c r="N711" s="28" t="s">
        <v>329</v>
      </c>
      <c r="O711" s="6">
        <v>38260.699999999997</v>
      </c>
      <c r="P711" s="28" t="s">
        <v>27</v>
      </c>
      <c r="Q711" s="4" t="s">
        <v>1392</v>
      </c>
      <c r="R711" t="s">
        <v>1393</v>
      </c>
      <c r="S711" t="s">
        <v>1394</v>
      </c>
      <c r="T711" t="s">
        <v>1311</v>
      </c>
      <c r="U711" t="s">
        <v>1312</v>
      </c>
      <c r="V711" t="s">
        <v>1310</v>
      </c>
      <c r="W711" s="2">
        <v>1</v>
      </c>
      <c r="X711" s="33">
        <v>38260.699999999997</v>
      </c>
      <c r="Y711" t="s">
        <v>34</v>
      </c>
      <c r="Z711" t="s">
        <v>1313</v>
      </c>
      <c r="AA711" t="s">
        <v>36</v>
      </c>
      <c r="AB711" t="s">
        <v>37</v>
      </c>
      <c r="AC711">
        <v>21</v>
      </c>
    </row>
    <row r="712" spans="1:29" customFormat="1" x14ac:dyDescent="0.35">
      <c r="A712" s="11">
        <v>712</v>
      </c>
      <c r="B712" s="20" t="s">
        <v>1742</v>
      </c>
      <c r="C712" s="3">
        <v>3.15300020314E+17</v>
      </c>
      <c r="D712" s="1">
        <v>41988</v>
      </c>
      <c r="E712" t="s">
        <v>1314</v>
      </c>
      <c r="F712" s="8">
        <f t="shared" si="59"/>
        <v>0</v>
      </c>
      <c r="G712" s="8">
        <f t="shared" si="55"/>
        <v>0</v>
      </c>
      <c r="H712" s="8">
        <f t="shared" si="56"/>
        <v>1</v>
      </c>
      <c r="I712" s="8">
        <f t="shared" si="57"/>
        <v>0</v>
      </c>
      <c r="J712" s="9">
        <f t="shared" si="58"/>
        <v>1</v>
      </c>
      <c r="K712" t="s">
        <v>456</v>
      </c>
      <c r="L712" t="s">
        <v>457</v>
      </c>
      <c r="M712" s="30">
        <v>17000</v>
      </c>
      <c r="N712" s="28" t="s">
        <v>329</v>
      </c>
      <c r="O712" s="6">
        <v>17000</v>
      </c>
      <c r="P712" s="28" t="s">
        <v>184</v>
      </c>
      <c r="Q712" s="4" t="s">
        <v>1392</v>
      </c>
      <c r="R712" t="s">
        <v>1393</v>
      </c>
      <c r="S712" t="s">
        <v>1394</v>
      </c>
      <c r="T712" t="s">
        <v>1311</v>
      </c>
      <c r="U712" t="s">
        <v>1312</v>
      </c>
      <c r="V712" t="s">
        <v>1310</v>
      </c>
      <c r="W712" s="2">
        <v>1</v>
      </c>
      <c r="X712" s="33">
        <v>17000</v>
      </c>
      <c r="Y712" t="s">
        <v>34</v>
      </c>
      <c r="Z712" t="s">
        <v>1313</v>
      </c>
      <c r="AA712" t="s">
        <v>36</v>
      </c>
      <c r="AB712" t="s">
        <v>37</v>
      </c>
      <c r="AC712">
        <v>21</v>
      </c>
    </row>
    <row r="713" spans="1:29" customFormat="1" x14ac:dyDescent="0.35">
      <c r="A713" s="11">
        <v>713</v>
      </c>
      <c r="B713" s="20" t="s">
        <v>1742</v>
      </c>
      <c r="C713" s="3">
        <v>3.15300021214E+17</v>
      </c>
      <c r="D713" s="1">
        <v>41671</v>
      </c>
      <c r="E713" t="s">
        <v>1395</v>
      </c>
      <c r="F713" s="8">
        <f t="shared" si="59"/>
        <v>0</v>
      </c>
      <c r="G713" s="8">
        <f t="shared" si="55"/>
        <v>0</v>
      </c>
      <c r="H713" s="8">
        <f t="shared" si="56"/>
        <v>0</v>
      </c>
      <c r="I713" s="8">
        <f t="shared" si="57"/>
        <v>0</v>
      </c>
      <c r="J713" s="9">
        <f t="shared" si="58"/>
        <v>0</v>
      </c>
      <c r="K713" t="s">
        <v>1396</v>
      </c>
      <c r="L713" t="s">
        <v>25</v>
      </c>
      <c r="M713" s="30">
        <v>51410</v>
      </c>
      <c r="N713" s="28" t="s">
        <v>329</v>
      </c>
      <c r="O713" s="6">
        <v>51410</v>
      </c>
      <c r="P713" s="28" t="s">
        <v>27</v>
      </c>
      <c r="Q713" s="4" t="s">
        <v>1397</v>
      </c>
      <c r="R713" t="s">
        <v>1398</v>
      </c>
      <c r="S713" t="s">
        <v>1399</v>
      </c>
      <c r="T713" t="s">
        <v>1311</v>
      </c>
      <c r="U713" t="s">
        <v>1312</v>
      </c>
      <c r="V713" t="s">
        <v>1310</v>
      </c>
      <c r="W713" s="2">
        <v>1</v>
      </c>
      <c r="X713" s="33">
        <v>51410</v>
      </c>
      <c r="Y713" t="s">
        <v>34</v>
      </c>
      <c r="Z713" t="s">
        <v>1313</v>
      </c>
      <c r="AA713" t="s">
        <v>36</v>
      </c>
      <c r="AB713" t="s">
        <v>37</v>
      </c>
      <c r="AC713">
        <v>21</v>
      </c>
    </row>
    <row r="714" spans="1:29" customFormat="1" x14ac:dyDescent="0.35">
      <c r="A714" s="11">
        <v>714</v>
      </c>
      <c r="B714" s="20" t="s">
        <v>1742</v>
      </c>
      <c r="C714" s="3">
        <v>3.15300021214E+17</v>
      </c>
      <c r="D714" s="1">
        <v>41956</v>
      </c>
      <c r="E714" t="s">
        <v>456</v>
      </c>
      <c r="F714" s="8">
        <f t="shared" si="59"/>
        <v>0</v>
      </c>
      <c r="G714" s="8">
        <f t="shared" si="55"/>
        <v>0</v>
      </c>
      <c r="H714" s="8">
        <f t="shared" si="56"/>
        <v>0</v>
      </c>
      <c r="I714" s="8">
        <f t="shared" si="57"/>
        <v>0</v>
      </c>
      <c r="J714" s="9">
        <f t="shared" si="58"/>
        <v>0</v>
      </c>
      <c r="K714" t="s">
        <v>456</v>
      </c>
      <c r="L714" t="s">
        <v>25</v>
      </c>
      <c r="M714" s="30">
        <v>38620.699999999997</v>
      </c>
      <c r="N714" s="28" t="s">
        <v>329</v>
      </c>
      <c r="O714" s="6">
        <v>38620.699999999997</v>
      </c>
      <c r="P714" s="28" t="s">
        <v>27</v>
      </c>
      <c r="Q714" s="4" t="s">
        <v>1397</v>
      </c>
      <c r="R714" t="s">
        <v>1398</v>
      </c>
      <c r="S714" t="s">
        <v>1399</v>
      </c>
      <c r="T714" t="s">
        <v>1311</v>
      </c>
      <c r="U714" t="s">
        <v>1312</v>
      </c>
      <c r="V714" t="s">
        <v>1310</v>
      </c>
      <c r="W714" s="2">
        <v>1</v>
      </c>
      <c r="X714" s="33">
        <v>38620.699999999997</v>
      </c>
      <c r="Y714" t="s">
        <v>34</v>
      </c>
      <c r="Z714" t="s">
        <v>1313</v>
      </c>
      <c r="AA714" t="s">
        <v>36</v>
      </c>
      <c r="AB714" t="s">
        <v>37</v>
      </c>
      <c r="AC714">
        <v>21</v>
      </c>
    </row>
    <row r="715" spans="1:29" customFormat="1" x14ac:dyDescent="0.35">
      <c r="A715" s="11">
        <v>715</v>
      </c>
      <c r="B715" s="20" t="s">
        <v>1742</v>
      </c>
      <c r="C715" s="3">
        <v>3.15300021214E+17</v>
      </c>
      <c r="D715" s="1">
        <v>41988</v>
      </c>
      <c r="E715" t="s">
        <v>1400</v>
      </c>
      <c r="F715" s="8">
        <f t="shared" si="59"/>
        <v>0</v>
      </c>
      <c r="G715" s="8">
        <f t="shared" si="55"/>
        <v>0</v>
      </c>
      <c r="H715" s="8">
        <f t="shared" si="56"/>
        <v>1</v>
      </c>
      <c r="I715" s="8">
        <f t="shared" si="57"/>
        <v>0</v>
      </c>
      <c r="J715" s="9">
        <f t="shared" si="58"/>
        <v>1</v>
      </c>
      <c r="K715" t="s">
        <v>456</v>
      </c>
      <c r="L715" t="s">
        <v>457</v>
      </c>
      <c r="M715" s="30">
        <v>17000</v>
      </c>
      <c r="N715" s="28" t="s">
        <v>329</v>
      </c>
      <c r="O715" s="6">
        <v>17000</v>
      </c>
      <c r="P715" s="28" t="s">
        <v>184</v>
      </c>
      <c r="Q715" s="4" t="s">
        <v>1397</v>
      </c>
      <c r="R715" t="s">
        <v>1398</v>
      </c>
      <c r="S715" t="s">
        <v>1399</v>
      </c>
      <c r="T715" t="s">
        <v>1311</v>
      </c>
      <c r="U715" t="s">
        <v>1312</v>
      </c>
      <c r="V715" t="s">
        <v>1310</v>
      </c>
      <c r="W715" s="2">
        <v>1</v>
      </c>
      <c r="X715" s="33">
        <v>17000</v>
      </c>
      <c r="Y715" t="s">
        <v>34</v>
      </c>
      <c r="Z715" t="s">
        <v>1313</v>
      </c>
      <c r="AA715" t="s">
        <v>36</v>
      </c>
      <c r="AB715" t="s">
        <v>37</v>
      </c>
      <c r="AC715">
        <v>21</v>
      </c>
    </row>
    <row r="716" spans="1:29" customFormat="1" x14ac:dyDescent="0.35">
      <c r="A716" s="11">
        <v>716</v>
      </c>
      <c r="B716" s="20" t="s">
        <v>1742</v>
      </c>
      <c r="C716" s="3">
        <v>3.15300022714E+17</v>
      </c>
      <c r="D716" s="1">
        <v>41955</v>
      </c>
      <c r="E716" t="s">
        <v>456</v>
      </c>
      <c r="F716" s="8">
        <f t="shared" si="59"/>
        <v>0</v>
      </c>
      <c r="G716" s="8">
        <f t="shared" si="55"/>
        <v>0</v>
      </c>
      <c r="H716" s="8">
        <f t="shared" si="56"/>
        <v>0</v>
      </c>
      <c r="I716" s="8">
        <f t="shared" si="57"/>
        <v>0</v>
      </c>
      <c r="J716" s="9">
        <f t="shared" si="58"/>
        <v>0</v>
      </c>
      <c r="K716" t="s">
        <v>456</v>
      </c>
      <c r="L716" t="s">
        <v>25</v>
      </c>
      <c r="M716" s="30">
        <v>19173.73</v>
      </c>
      <c r="N716" s="28" t="s">
        <v>329</v>
      </c>
      <c r="O716" s="6">
        <v>19173.73</v>
      </c>
      <c r="P716" s="28" t="s">
        <v>27</v>
      </c>
      <c r="Q716" s="4" t="s">
        <v>1401</v>
      </c>
      <c r="R716" t="s">
        <v>1402</v>
      </c>
      <c r="S716" t="s">
        <v>1310</v>
      </c>
      <c r="T716" t="s">
        <v>1311</v>
      </c>
      <c r="U716" t="s">
        <v>1312</v>
      </c>
      <c r="V716" t="s">
        <v>1310</v>
      </c>
      <c r="W716" s="2">
        <v>1</v>
      </c>
      <c r="X716" s="33">
        <v>19173.73</v>
      </c>
      <c r="Y716" t="s">
        <v>34</v>
      </c>
      <c r="Z716" t="s">
        <v>1313</v>
      </c>
      <c r="AA716" t="s">
        <v>36</v>
      </c>
      <c r="AB716" t="s">
        <v>37</v>
      </c>
      <c r="AC716">
        <v>21</v>
      </c>
    </row>
    <row r="717" spans="1:29" customFormat="1" x14ac:dyDescent="0.35">
      <c r="A717" s="11">
        <v>717</v>
      </c>
      <c r="B717" s="20" t="s">
        <v>1742</v>
      </c>
      <c r="C717" s="3">
        <v>3.15300022714E+17</v>
      </c>
      <c r="D717" s="1">
        <v>41988</v>
      </c>
      <c r="E717" t="s">
        <v>1335</v>
      </c>
      <c r="F717" s="8">
        <f t="shared" si="59"/>
        <v>0</v>
      </c>
      <c r="G717" s="8">
        <f t="shared" si="55"/>
        <v>0</v>
      </c>
      <c r="H717" s="8">
        <f t="shared" si="56"/>
        <v>1</v>
      </c>
      <c r="I717" s="8">
        <f t="shared" si="57"/>
        <v>0</v>
      </c>
      <c r="J717" s="9">
        <f t="shared" si="58"/>
        <v>1</v>
      </c>
      <c r="K717" t="s">
        <v>456</v>
      </c>
      <c r="L717" t="s">
        <v>457</v>
      </c>
      <c r="M717" s="30">
        <v>17000</v>
      </c>
      <c r="N717" s="28" t="s">
        <v>264</v>
      </c>
      <c r="O717" s="6">
        <v>17000</v>
      </c>
      <c r="P717" s="28" t="s">
        <v>184</v>
      </c>
      <c r="Q717" s="4" t="s">
        <v>1401</v>
      </c>
      <c r="R717" t="s">
        <v>1402</v>
      </c>
      <c r="S717" t="s">
        <v>1310</v>
      </c>
      <c r="T717" t="s">
        <v>1311</v>
      </c>
      <c r="U717" t="s">
        <v>1312</v>
      </c>
      <c r="V717" t="s">
        <v>1310</v>
      </c>
      <c r="W717" s="2">
        <v>1</v>
      </c>
      <c r="X717" s="33">
        <v>17000</v>
      </c>
      <c r="Y717" t="s">
        <v>34</v>
      </c>
      <c r="Z717" t="s">
        <v>1313</v>
      </c>
      <c r="AA717" t="s">
        <v>36</v>
      </c>
      <c r="AB717" t="s">
        <v>37</v>
      </c>
      <c r="AC717">
        <v>21</v>
      </c>
    </row>
    <row r="718" spans="1:29" customFormat="1" x14ac:dyDescent="0.35">
      <c r="A718" s="11">
        <v>718</v>
      </c>
      <c r="B718" s="20" t="s">
        <v>1742</v>
      </c>
      <c r="C718" s="3">
        <v>3.15300025114E+17</v>
      </c>
      <c r="D718" s="1">
        <v>41670</v>
      </c>
      <c r="E718" t="s">
        <v>1403</v>
      </c>
      <c r="F718" s="8">
        <f t="shared" si="59"/>
        <v>0</v>
      </c>
      <c r="G718" s="8">
        <f t="shared" si="55"/>
        <v>0</v>
      </c>
      <c r="H718" s="8">
        <f t="shared" si="56"/>
        <v>1</v>
      </c>
      <c r="I718" s="8">
        <f t="shared" si="57"/>
        <v>1</v>
      </c>
      <c r="J718" s="9">
        <f t="shared" si="58"/>
        <v>2</v>
      </c>
      <c r="K718" t="s">
        <v>453</v>
      </c>
      <c r="L718" t="s">
        <v>25</v>
      </c>
      <c r="M718" s="30">
        <v>149937</v>
      </c>
      <c r="N718" s="28" t="s">
        <v>329</v>
      </c>
      <c r="O718" s="6">
        <v>149937</v>
      </c>
      <c r="P718" s="28" t="s">
        <v>27</v>
      </c>
      <c r="Q718" s="4" t="s">
        <v>1404</v>
      </c>
      <c r="R718" t="s">
        <v>1405</v>
      </c>
      <c r="S718" t="s">
        <v>1310</v>
      </c>
      <c r="T718" t="s">
        <v>1345</v>
      </c>
      <c r="U718" t="s">
        <v>1312</v>
      </c>
      <c r="V718" t="s">
        <v>1310</v>
      </c>
      <c r="W718" s="2">
        <v>1</v>
      </c>
      <c r="X718" s="33">
        <v>149937</v>
      </c>
      <c r="Y718" t="s">
        <v>34</v>
      </c>
      <c r="Z718" t="s">
        <v>1313</v>
      </c>
      <c r="AA718" t="s">
        <v>36</v>
      </c>
      <c r="AB718" t="s">
        <v>37</v>
      </c>
      <c r="AC718">
        <v>21</v>
      </c>
    </row>
    <row r="719" spans="1:29" customFormat="1" x14ac:dyDescent="0.35">
      <c r="A719" s="11">
        <v>719</v>
      </c>
      <c r="B719" s="20" t="s">
        <v>1742</v>
      </c>
      <c r="C719" s="3">
        <v>3.15300025114E+17</v>
      </c>
      <c r="D719" s="1">
        <v>41670</v>
      </c>
      <c r="E719" t="s">
        <v>1406</v>
      </c>
      <c r="F719" s="8">
        <f t="shared" si="59"/>
        <v>0</v>
      </c>
      <c r="G719" s="8">
        <f t="shared" si="55"/>
        <v>0</v>
      </c>
      <c r="H719" s="8">
        <f t="shared" si="56"/>
        <v>1</v>
      </c>
      <c r="I719" s="8">
        <f t="shared" si="57"/>
        <v>1</v>
      </c>
      <c r="J719" s="9">
        <f t="shared" si="58"/>
        <v>2</v>
      </c>
      <c r="K719" t="s">
        <v>453</v>
      </c>
      <c r="L719" t="s">
        <v>25</v>
      </c>
      <c r="M719" s="30">
        <v>95588</v>
      </c>
      <c r="N719" s="28" t="s">
        <v>329</v>
      </c>
      <c r="O719" s="6">
        <v>95588</v>
      </c>
      <c r="P719" s="28" t="s">
        <v>27</v>
      </c>
      <c r="Q719" s="4" t="s">
        <v>1404</v>
      </c>
      <c r="R719" t="s">
        <v>1405</v>
      </c>
      <c r="S719" t="s">
        <v>1310</v>
      </c>
      <c r="T719" t="s">
        <v>1345</v>
      </c>
      <c r="U719" t="s">
        <v>1312</v>
      </c>
      <c r="V719" t="s">
        <v>1310</v>
      </c>
      <c r="W719" s="2">
        <v>1</v>
      </c>
      <c r="X719" s="33">
        <v>95588</v>
      </c>
      <c r="Y719" t="s">
        <v>34</v>
      </c>
      <c r="Z719" t="s">
        <v>1313</v>
      </c>
      <c r="AA719" t="s">
        <v>36</v>
      </c>
      <c r="AB719" t="s">
        <v>37</v>
      </c>
      <c r="AC719">
        <v>21</v>
      </c>
    </row>
    <row r="720" spans="1:29" customFormat="1" x14ac:dyDescent="0.35">
      <c r="A720" s="11">
        <v>720</v>
      </c>
      <c r="B720" s="20" t="s">
        <v>1742</v>
      </c>
      <c r="C720" s="3">
        <v>3.15300025114E+17</v>
      </c>
      <c r="D720" s="1">
        <v>41990</v>
      </c>
      <c r="E720" t="s">
        <v>1353</v>
      </c>
      <c r="F720" s="8">
        <f t="shared" si="59"/>
        <v>0</v>
      </c>
      <c r="G720" s="8">
        <f t="shared" si="55"/>
        <v>0</v>
      </c>
      <c r="H720" s="8">
        <f t="shared" si="56"/>
        <v>1</v>
      </c>
      <c r="I720" s="8">
        <f t="shared" si="57"/>
        <v>0</v>
      </c>
      <c r="J720" s="9">
        <f t="shared" si="58"/>
        <v>1</v>
      </c>
      <c r="K720" t="s">
        <v>456</v>
      </c>
      <c r="L720" t="s">
        <v>457</v>
      </c>
      <c r="M720" s="30">
        <v>17000</v>
      </c>
      <c r="N720" s="28" t="s">
        <v>1407</v>
      </c>
      <c r="O720" s="6">
        <v>17000</v>
      </c>
      <c r="P720" s="28" t="s">
        <v>184</v>
      </c>
      <c r="Q720" s="4" t="s">
        <v>1404</v>
      </c>
      <c r="R720" t="s">
        <v>1405</v>
      </c>
      <c r="S720" t="s">
        <v>1310</v>
      </c>
      <c r="T720" t="s">
        <v>1311</v>
      </c>
      <c r="U720" t="s">
        <v>1312</v>
      </c>
      <c r="V720" t="s">
        <v>1310</v>
      </c>
      <c r="W720" s="2">
        <v>1</v>
      </c>
      <c r="X720" s="33">
        <v>17000</v>
      </c>
      <c r="Y720" t="s">
        <v>34</v>
      </c>
      <c r="Z720" t="s">
        <v>1313</v>
      </c>
      <c r="AA720" t="s">
        <v>36</v>
      </c>
      <c r="AB720" t="s">
        <v>37</v>
      </c>
      <c r="AC720">
        <v>21</v>
      </c>
    </row>
    <row r="721" spans="1:29" customFormat="1" x14ac:dyDescent="0.35">
      <c r="A721" s="11">
        <v>721</v>
      </c>
      <c r="B721" s="20" t="s">
        <v>1742</v>
      </c>
      <c r="C721" s="3">
        <v>3.15300028314E+17</v>
      </c>
      <c r="D721" s="1">
        <v>41666</v>
      </c>
      <c r="E721" t="s">
        <v>1408</v>
      </c>
      <c r="F721" s="8">
        <f t="shared" si="59"/>
        <v>0</v>
      </c>
      <c r="G721" s="8">
        <f t="shared" si="55"/>
        <v>0</v>
      </c>
      <c r="H721" s="8">
        <f t="shared" si="56"/>
        <v>1</v>
      </c>
      <c r="I721" s="8">
        <f t="shared" si="57"/>
        <v>1</v>
      </c>
      <c r="J721" s="9">
        <f t="shared" si="58"/>
        <v>2</v>
      </c>
      <c r="K721" t="s">
        <v>453</v>
      </c>
      <c r="L721" t="s">
        <v>25</v>
      </c>
      <c r="M721" s="30">
        <v>180069</v>
      </c>
      <c r="N721" s="28" t="s">
        <v>329</v>
      </c>
      <c r="O721" s="6">
        <v>180069</v>
      </c>
      <c r="P721" s="28" t="s">
        <v>27</v>
      </c>
      <c r="Q721" s="4" t="s">
        <v>1409</v>
      </c>
      <c r="R721" t="s">
        <v>1410</v>
      </c>
      <c r="S721" t="s">
        <v>1310</v>
      </c>
      <c r="T721" t="s">
        <v>1345</v>
      </c>
      <c r="U721" t="s">
        <v>1312</v>
      </c>
      <c r="V721" t="s">
        <v>1310</v>
      </c>
      <c r="W721" s="2">
        <v>1</v>
      </c>
      <c r="X721" s="33">
        <v>180069</v>
      </c>
      <c r="Y721" t="s">
        <v>34</v>
      </c>
      <c r="Z721" t="s">
        <v>1313</v>
      </c>
      <c r="AA721" t="s">
        <v>36</v>
      </c>
      <c r="AB721" t="s">
        <v>37</v>
      </c>
      <c r="AC721">
        <v>21</v>
      </c>
    </row>
    <row r="722" spans="1:29" customFormat="1" x14ac:dyDescent="0.35">
      <c r="A722" s="11">
        <v>722</v>
      </c>
      <c r="B722" s="20" t="s">
        <v>1742</v>
      </c>
      <c r="C722" s="3">
        <v>3.15300028314E+17</v>
      </c>
      <c r="D722" s="1">
        <v>41668</v>
      </c>
      <c r="E722" t="s">
        <v>1411</v>
      </c>
      <c r="F722" s="8">
        <f t="shared" si="59"/>
        <v>0</v>
      </c>
      <c r="G722" s="8">
        <f t="shared" si="55"/>
        <v>0</v>
      </c>
      <c r="H722" s="8">
        <f t="shared" si="56"/>
        <v>1</v>
      </c>
      <c r="I722" s="8">
        <f t="shared" si="57"/>
        <v>1</v>
      </c>
      <c r="J722" s="9">
        <f t="shared" si="58"/>
        <v>2</v>
      </c>
      <c r="K722" t="s">
        <v>453</v>
      </c>
      <c r="L722" t="s">
        <v>25</v>
      </c>
      <c r="M722" s="30">
        <v>238033</v>
      </c>
      <c r="N722" s="28" t="s">
        <v>329</v>
      </c>
      <c r="O722" s="6">
        <v>238033</v>
      </c>
      <c r="P722" s="28" t="s">
        <v>27</v>
      </c>
      <c r="Q722" s="4" t="s">
        <v>1409</v>
      </c>
      <c r="R722" t="s">
        <v>1410</v>
      </c>
      <c r="S722" t="s">
        <v>1310</v>
      </c>
      <c r="T722" t="s">
        <v>1412</v>
      </c>
      <c r="U722" t="s">
        <v>1312</v>
      </c>
      <c r="V722" t="s">
        <v>1310</v>
      </c>
      <c r="W722" s="2">
        <v>1</v>
      </c>
      <c r="X722" s="33">
        <v>238033</v>
      </c>
      <c r="Y722" t="s">
        <v>34</v>
      </c>
      <c r="Z722" t="s">
        <v>1313</v>
      </c>
      <c r="AA722" t="s">
        <v>36</v>
      </c>
      <c r="AB722" t="s">
        <v>37</v>
      </c>
      <c r="AC722">
        <v>21</v>
      </c>
    </row>
    <row r="723" spans="1:29" customFormat="1" x14ac:dyDescent="0.35">
      <c r="A723" s="11">
        <v>723</v>
      </c>
      <c r="B723" s="20" t="s">
        <v>1742</v>
      </c>
      <c r="C723" s="3">
        <v>3.15300028314E+17</v>
      </c>
      <c r="D723" s="1">
        <v>41955</v>
      </c>
      <c r="E723" t="s">
        <v>456</v>
      </c>
      <c r="F723" s="8">
        <f t="shared" si="59"/>
        <v>0</v>
      </c>
      <c r="G723" s="8">
        <f t="shared" si="55"/>
        <v>0</v>
      </c>
      <c r="H723" s="8">
        <f t="shared" si="56"/>
        <v>0</v>
      </c>
      <c r="I723" s="8">
        <f t="shared" si="57"/>
        <v>0</v>
      </c>
      <c r="J723" s="9">
        <f t="shared" si="58"/>
        <v>0</v>
      </c>
      <c r="K723" t="s">
        <v>456</v>
      </c>
      <c r="L723" t="s">
        <v>25</v>
      </c>
      <c r="M723" s="30">
        <v>66891.45</v>
      </c>
      <c r="N723" s="28" t="s">
        <v>329</v>
      </c>
      <c r="O723" s="6">
        <v>66891.45</v>
      </c>
      <c r="P723" s="28" t="s">
        <v>27</v>
      </c>
      <c r="Q723" s="4" t="s">
        <v>1409</v>
      </c>
      <c r="R723" t="s">
        <v>1410</v>
      </c>
      <c r="S723" t="s">
        <v>1310</v>
      </c>
      <c r="T723" t="s">
        <v>1311</v>
      </c>
      <c r="U723" t="s">
        <v>1312</v>
      </c>
      <c r="V723" t="s">
        <v>1310</v>
      </c>
      <c r="W723" s="2">
        <v>1</v>
      </c>
      <c r="X723" s="33">
        <v>66891.45</v>
      </c>
      <c r="Y723" t="s">
        <v>34</v>
      </c>
      <c r="Z723" t="s">
        <v>1313</v>
      </c>
      <c r="AA723" t="s">
        <v>36</v>
      </c>
      <c r="AB723" t="s">
        <v>37</v>
      </c>
      <c r="AC723">
        <v>21</v>
      </c>
    </row>
    <row r="724" spans="1:29" customFormat="1" x14ac:dyDescent="0.35">
      <c r="A724" s="11">
        <v>724</v>
      </c>
      <c r="B724" s="20" t="s">
        <v>1742</v>
      </c>
      <c r="C724" s="3">
        <v>3.15300028314E+17</v>
      </c>
      <c r="D724" s="1">
        <v>41988</v>
      </c>
      <c r="E724" t="s">
        <v>1413</v>
      </c>
      <c r="F724" s="8">
        <f t="shared" si="59"/>
        <v>0</v>
      </c>
      <c r="G724" s="8">
        <f t="shared" si="55"/>
        <v>0</v>
      </c>
      <c r="H724" s="8">
        <f t="shared" si="56"/>
        <v>1</v>
      </c>
      <c r="I724" s="8">
        <f t="shared" si="57"/>
        <v>0</v>
      </c>
      <c r="J724" s="9">
        <f t="shared" si="58"/>
        <v>1</v>
      </c>
      <c r="K724" t="s">
        <v>1414</v>
      </c>
      <c r="L724" t="s">
        <v>1415</v>
      </c>
      <c r="M724" s="30">
        <v>17000</v>
      </c>
      <c r="N724" s="28" t="s">
        <v>329</v>
      </c>
      <c r="O724" s="6">
        <v>17000</v>
      </c>
      <c r="P724" s="28" t="s">
        <v>184</v>
      </c>
      <c r="Q724" s="4" t="s">
        <v>1409</v>
      </c>
      <c r="R724" t="s">
        <v>1410</v>
      </c>
      <c r="S724" t="s">
        <v>1310</v>
      </c>
      <c r="T724" t="s">
        <v>1311</v>
      </c>
      <c r="U724" t="s">
        <v>1312</v>
      </c>
      <c r="V724" t="s">
        <v>1310</v>
      </c>
      <c r="W724" s="2">
        <v>1</v>
      </c>
      <c r="X724" s="33">
        <v>17000</v>
      </c>
      <c r="Y724" t="s">
        <v>34</v>
      </c>
      <c r="Z724" t="s">
        <v>1313</v>
      </c>
      <c r="AA724" t="s">
        <v>36</v>
      </c>
      <c r="AB724" t="s">
        <v>37</v>
      </c>
      <c r="AC724">
        <v>21</v>
      </c>
    </row>
    <row r="725" spans="1:29" customFormat="1" x14ac:dyDescent="0.35">
      <c r="A725" s="11">
        <v>725</v>
      </c>
      <c r="B725" s="20" t="s">
        <v>1742</v>
      </c>
      <c r="C725" s="3">
        <v>3.15300038714E+17</v>
      </c>
      <c r="D725" s="1">
        <v>41671</v>
      </c>
      <c r="E725" t="s">
        <v>1416</v>
      </c>
      <c r="F725" s="8">
        <f t="shared" si="59"/>
        <v>0</v>
      </c>
      <c r="G725" s="8">
        <f t="shared" si="55"/>
        <v>0</v>
      </c>
      <c r="H725" s="8">
        <f t="shared" si="56"/>
        <v>1</v>
      </c>
      <c r="I725" s="8">
        <f t="shared" si="57"/>
        <v>0</v>
      </c>
      <c r="J725" s="9">
        <f t="shared" si="58"/>
        <v>1</v>
      </c>
      <c r="K725" t="s">
        <v>1417</v>
      </c>
      <c r="L725" t="s">
        <v>25</v>
      </c>
      <c r="M725" s="30">
        <v>43650</v>
      </c>
      <c r="N725" s="28" t="s">
        <v>329</v>
      </c>
      <c r="O725" s="6">
        <v>43650</v>
      </c>
      <c r="P725" s="28" t="s">
        <v>27</v>
      </c>
      <c r="Q725" s="4" t="s">
        <v>1418</v>
      </c>
      <c r="R725" t="s">
        <v>1419</v>
      </c>
      <c r="S725" t="s">
        <v>1420</v>
      </c>
      <c r="T725" t="s">
        <v>1311</v>
      </c>
      <c r="U725" t="s">
        <v>1312</v>
      </c>
      <c r="V725" t="s">
        <v>1310</v>
      </c>
      <c r="W725" s="2">
        <v>1</v>
      </c>
      <c r="X725" s="33">
        <v>43650</v>
      </c>
      <c r="Y725" t="s">
        <v>34</v>
      </c>
      <c r="Z725" t="s">
        <v>1313</v>
      </c>
      <c r="AA725" t="s">
        <v>36</v>
      </c>
      <c r="AB725" t="s">
        <v>37</v>
      </c>
      <c r="AC725">
        <v>21</v>
      </c>
    </row>
    <row r="726" spans="1:29" customFormat="1" x14ac:dyDescent="0.35">
      <c r="A726" s="11">
        <v>726</v>
      </c>
      <c r="B726" s="20" t="s">
        <v>1742</v>
      </c>
      <c r="C726" s="3">
        <v>3.15300038714E+17</v>
      </c>
      <c r="D726" s="1">
        <v>41957</v>
      </c>
      <c r="E726" t="s">
        <v>456</v>
      </c>
      <c r="F726" s="8">
        <f t="shared" si="59"/>
        <v>0</v>
      </c>
      <c r="G726" s="8">
        <f t="shared" si="55"/>
        <v>0</v>
      </c>
      <c r="H726" s="8">
        <f t="shared" si="56"/>
        <v>0</v>
      </c>
      <c r="I726" s="8">
        <f t="shared" si="57"/>
        <v>0</v>
      </c>
      <c r="J726" s="9">
        <f t="shared" si="58"/>
        <v>0</v>
      </c>
      <c r="K726" t="s">
        <v>456</v>
      </c>
      <c r="L726" t="s">
        <v>25</v>
      </c>
      <c r="M726" s="30">
        <v>38260.699999999997</v>
      </c>
      <c r="N726" s="28" t="s">
        <v>329</v>
      </c>
      <c r="O726" s="6">
        <v>38260.699999999997</v>
      </c>
      <c r="P726" s="28" t="s">
        <v>27</v>
      </c>
      <c r="Q726" s="4" t="s">
        <v>1418</v>
      </c>
      <c r="R726" t="s">
        <v>1419</v>
      </c>
      <c r="S726" t="s">
        <v>1420</v>
      </c>
      <c r="T726" t="s">
        <v>1311</v>
      </c>
      <c r="U726" t="s">
        <v>1312</v>
      </c>
      <c r="V726" t="s">
        <v>1310</v>
      </c>
      <c r="W726" s="2">
        <v>1</v>
      </c>
      <c r="X726" s="33">
        <v>38260.699999999997</v>
      </c>
      <c r="Y726" t="s">
        <v>34</v>
      </c>
      <c r="Z726" t="s">
        <v>1313</v>
      </c>
      <c r="AA726" t="s">
        <v>36</v>
      </c>
      <c r="AB726" t="s">
        <v>37</v>
      </c>
      <c r="AC726">
        <v>21</v>
      </c>
    </row>
    <row r="727" spans="1:29" customFormat="1" x14ac:dyDescent="0.35">
      <c r="A727" s="11">
        <v>727</v>
      </c>
      <c r="B727" s="20" t="s">
        <v>1742</v>
      </c>
      <c r="C727" s="3">
        <v>3.15300038714E+17</v>
      </c>
      <c r="D727" s="1">
        <v>41988</v>
      </c>
      <c r="E727" t="s">
        <v>457</v>
      </c>
      <c r="F727" s="8">
        <f t="shared" si="59"/>
        <v>0</v>
      </c>
      <c r="G727" s="8">
        <f t="shared" si="55"/>
        <v>0</v>
      </c>
      <c r="H727" s="8">
        <f t="shared" si="56"/>
        <v>0</v>
      </c>
      <c r="I727" s="8">
        <f t="shared" si="57"/>
        <v>1</v>
      </c>
      <c r="J727" s="9">
        <f t="shared" si="58"/>
        <v>1</v>
      </c>
      <c r="K727" t="s">
        <v>456</v>
      </c>
      <c r="L727" t="s">
        <v>457</v>
      </c>
      <c r="M727" s="30">
        <v>17000</v>
      </c>
      <c r="N727" s="28" t="s">
        <v>329</v>
      </c>
      <c r="O727" s="6">
        <v>17000</v>
      </c>
      <c r="P727" s="28" t="s">
        <v>184</v>
      </c>
      <c r="Q727" s="4" t="s">
        <v>1418</v>
      </c>
      <c r="R727" t="s">
        <v>1419</v>
      </c>
      <c r="S727" t="s">
        <v>1420</v>
      </c>
      <c r="T727" t="s">
        <v>1311</v>
      </c>
      <c r="U727" t="s">
        <v>1312</v>
      </c>
      <c r="V727" t="s">
        <v>1310</v>
      </c>
      <c r="W727" s="2">
        <v>1</v>
      </c>
      <c r="X727" s="33">
        <v>17000</v>
      </c>
      <c r="Y727" t="s">
        <v>34</v>
      </c>
      <c r="Z727" t="s">
        <v>1313</v>
      </c>
      <c r="AA727" t="s">
        <v>36</v>
      </c>
      <c r="AB727" t="s">
        <v>37</v>
      </c>
      <c r="AC727">
        <v>21</v>
      </c>
    </row>
    <row r="728" spans="1:29" customFormat="1" x14ac:dyDescent="0.35">
      <c r="A728" s="11">
        <v>728</v>
      </c>
      <c r="B728" s="20" t="s">
        <v>1742</v>
      </c>
      <c r="C728" s="3">
        <v>3.15300040414E+17</v>
      </c>
      <c r="D728" s="1">
        <v>41677</v>
      </c>
      <c r="E728" t="s">
        <v>1364</v>
      </c>
      <c r="F728" s="8">
        <f t="shared" si="59"/>
        <v>0</v>
      </c>
      <c r="G728" s="8">
        <f t="shared" si="55"/>
        <v>0</v>
      </c>
      <c r="H728" s="8">
        <f t="shared" si="56"/>
        <v>1</v>
      </c>
      <c r="I728" s="8">
        <f t="shared" si="57"/>
        <v>0</v>
      </c>
      <c r="J728" s="9">
        <f t="shared" si="58"/>
        <v>1</v>
      </c>
      <c r="K728" t="s">
        <v>475</v>
      </c>
      <c r="L728" t="s">
        <v>25</v>
      </c>
      <c r="M728" s="30">
        <v>46560</v>
      </c>
      <c r="N728" s="28" t="s">
        <v>329</v>
      </c>
      <c r="O728" s="6">
        <v>46560</v>
      </c>
      <c r="P728" s="28" t="s">
        <v>27</v>
      </c>
      <c r="Q728" s="4" t="s">
        <v>1421</v>
      </c>
      <c r="R728" t="s">
        <v>1422</v>
      </c>
      <c r="S728" t="s">
        <v>1310</v>
      </c>
      <c r="T728" t="s">
        <v>1311</v>
      </c>
      <c r="U728" t="s">
        <v>1312</v>
      </c>
      <c r="V728" t="s">
        <v>1310</v>
      </c>
      <c r="W728" s="2">
        <v>1</v>
      </c>
      <c r="X728" s="33">
        <v>46560</v>
      </c>
      <c r="Y728" t="s">
        <v>34</v>
      </c>
      <c r="Z728" t="s">
        <v>1313</v>
      </c>
      <c r="AA728" t="s">
        <v>36</v>
      </c>
      <c r="AB728" t="s">
        <v>37</v>
      </c>
      <c r="AC728">
        <v>21</v>
      </c>
    </row>
    <row r="729" spans="1:29" customFormat="1" x14ac:dyDescent="0.35">
      <c r="A729" s="11">
        <v>729</v>
      </c>
      <c r="B729" s="20" t="s">
        <v>1742</v>
      </c>
      <c r="C729" s="3">
        <v>3.15300040414E+17</v>
      </c>
      <c r="D729" s="1">
        <v>41988</v>
      </c>
      <c r="E729" t="s">
        <v>1423</v>
      </c>
      <c r="F729" s="8">
        <f t="shared" si="59"/>
        <v>0</v>
      </c>
      <c r="G729" s="8">
        <f t="shared" si="55"/>
        <v>0</v>
      </c>
      <c r="H729" s="8">
        <f t="shared" si="56"/>
        <v>1</v>
      </c>
      <c r="I729" s="8">
        <f t="shared" si="57"/>
        <v>0</v>
      </c>
      <c r="J729" s="9">
        <f t="shared" si="58"/>
        <v>1</v>
      </c>
      <c r="K729" t="s">
        <v>456</v>
      </c>
      <c r="L729" t="s">
        <v>457</v>
      </c>
      <c r="M729" s="30">
        <v>17000</v>
      </c>
      <c r="N729" s="28" t="s">
        <v>280</v>
      </c>
      <c r="O729" s="6">
        <v>17000</v>
      </c>
      <c r="P729" s="28" t="s">
        <v>184</v>
      </c>
      <c r="Q729" s="4" t="s">
        <v>1421</v>
      </c>
      <c r="R729" t="s">
        <v>1422</v>
      </c>
      <c r="S729" t="s">
        <v>1310</v>
      </c>
      <c r="T729" t="s">
        <v>1311</v>
      </c>
      <c r="U729" t="s">
        <v>1312</v>
      </c>
      <c r="V729" t="s">
        <v>1310</v>
      </c>
      <c r="W729" s="2">
        <v>1</v>
      </c>
      <c r="X729" s="33">
        <v>17000</v>
      </c>
      <c r="Y729" t="s">
        <v>34</v>
      </c>
      <c r="Z729" t="s">
        <v>1313</v>
      </c>
      <c r="AA729" t="s">
        <v>36</v>
      </c>
      <c r="AB729" t="s">
        <v>37</v>
      </c>
      <c r="AC729">
        <v>21</v>
      </c>
    </row>
    <row r="730" spans="1:29" customFormat="1" x14ac:dyDescent="0.35">
      <c r="A730" s="11">
        <v>730</v>
      </c>
      <c r="B730" s="20" t="s">
        <v>1742</v>
      </c>
      <c r="C730" s="3">
        <v>3.15300043214E+17</v>
      </c>
      <c r="D730" s="1">
        <v>41988</v>
      </c>
      <c r="E730" t="s">
        <v>1424</v>
      </c>
      <c r="F730" s="8">
        <f t="shared" si="59"/>
        <v>0</v>
      </c>
      <c r="G730" s="8">
        <f t="shared" si="55"/>
        <v>0</v>
      </c>
      <c r="H730" s="8">
        <f t="shared" si="56"/>
        <v>1</v>
      </c>
      <c r="I730" s="8">
        <f t="shared" si="57"/>
        <v>0</v>
      </c>
      <c r="J730" s="9">
        <f t="shared" si="58"/>
        <v>1</v>
      </c>
      <c r="K730" t="s">
        <v>456</v>
      </c>
      <c r="L730" t="s">
        <v>457</v>
      </c>
      <c r="M730" s="30">
        <v>17000</v>
      </c>
      <c r="N730" s="28" t="s">
        <v>264</v>
      </c>
      <c r="O730" s="6">
        <v>17000</v>
      </c>
      <c r="P730" s="28" t="s">
        <v>184</v>
      </c>
      <c r="Q730" s="4" t="s">
        <v>1425</v>
      </c>
      <c r="R730" t="s">
        <v>1426</v>
      </c>
      <c r="S730" t="s">
        <v>1310</v>
      </c>
      <c r="T730" t="s">
        <v>1311</v>
      </c>
      <c r="U730" t="s">
        <v>1312</v>
      </c>
      <c r="V730" t="s">
        <v>1310</v>
      </c>
      <c r="W730" s="2">
        <v>1</v>
      </c>
      <c r="X730" s="33">
        <v>17000</v>
      </c>
      <c r="Y730" t="s">
        <v>34</v>
      </c>
      <c r="Z730" t="s">
        <v>1313</v>
      </c>
      <c r="AA730" t="s">
        <v>36</v>
      </c>
      <c r="AB730" t="s">
        <v>37</v>
      </c>
      <c r="AC730">
        <v>21</v>
      </c>
    </row>
    <row r="731" spans="1:29" customFormat="1" x14ac:dyDescent="0.35">
      <c r="A731" s="11">
        <v>731</v>
      </c>
      <c r="B731" s="20" t="s">
        <v>1742</v>
      </c>
      <c r="C731" s="3">
        <v>3.15300048114E+17</v>
      </c>
      <c r="D731" s="1">
        <v>41955</v>
      </c>
      <c r="E731" t="s">
        <v>456</v>
      </c>
      <c r="F731" s="8">
        <f t="shared" si="59"/>
        <v>0</v>
      </c>
      <c r="G731" s="8">
        <f t="shared" si="55"/>
        <v>0</v>
      </c>
      <c r="H731" s="8">
        <f t="shared" si="56"/>
        <v>0</v>
      </c>
      <c r="I731" s="8">
        <f t="shared" si="57"/>
        <v>0</v>
      </c>
      <c r="J731" s="9">
        <f t="shared" si="58"/>
        <v>0</v>
      </c>
      <c r="K731" t="s">
        <v>456</v>
      </c>
      <c r="L731" t="s">
        <v>25</v>
      </c>
      <c r="M731" s="30">
        <v>95608.26</v>
      </c>
      <c r="N731" s="28" t="s">
        <v>329</v>
      </c>
      <c r="O731" s="6">
        <v>95608.26</v>
      </c>
      <c r="P731" s="28" t="s">
        <v>27</v>
      </c>
      <c r="Q731" s="4" t="s">
        <v>1427</v>
      </c>
      <c r="R731" t="s">
        <v>1428</v>
      </c>
      <c r="S731" t="s">
        <v>1310</v>
      </c>
      <c r="T731" t="s">
        <v>1429</v>
      </c>
      <c r="U731" t="s">
        <v>1430</v>
      </c>
      <c r="V731" t="s">
        <v>1310</v>
      </c>
      <c r="W731" s="2">
        <v>2</v>
      </c>
      <c r="X731" s="33">
        <v>95608.26</v>
      </c>
      <c r="Y731" t="s">
        <v>34</v>
      </c>
      <c r="Z731" t="s">
        <v>1313</v>
      </c>
      <c r="AA731" t="s">
        <v>36</v>
      </c>
      <c r="AB731" t="s">
        <v>37</v>
      </c>
      <c r="AC731">
        <v>21</v>
      </c>
    </row>
    <row r="732" spans="1:29" customFormat="1" x14ac:dyDescent="0.35">
      <c r="A732" s="11">
        <v>732</v>
      </c>
      <c r="B732" s="20" t="s">
        <v>1742</v>
      </c>
      <c r="C732" s="3">
        <v>3.15300049614E+17</v>
      </c>
      <c r="D732" s="1">
        <v>41674</v>
      </c>
      <c r="E732" t="s">
        <v>1431</v>
      </c>
      <c r="F732" s="8">
        <f t="shared" si="59"/>
        <v>0</v>
      </c>
      <c r="G732" s="8">
        <f t="shared" si="55"/>
        <v>0</v>
      </c>
      <c r="H732" s="8">
        <f t="shared" si="56"/>
        <v>1</v>
      </c>
      <c r="I732" s="8">
        <f t="shared" si="57"/>
        <v>0</v>
      </c>
      <c r="J732" s="9">
        <f t="shared" si="58"/>
        <v>1</v>
      </c>
      <c r="K732" t="s">
        <v>1432</v>
      </c>
      <c r="L732" t="s">
        <v>25</v>
      </c>
      <c r="M732" s="30">
        <v>24250</v>
      </c>
      <c r="N732" s="28" t="s">
        <v>329</v>
      </c>
      <c r="O732" s="6">
        <v>24250</v>
      </c>
      <c r="P732" s="28" t="s">
        <v>27</v>
      </c>
      <c r="Q732" s="4" t="s">
        <v>1433</v>
      </c>
      <c r="R732" t="s">
        <v>1434</v>
      </c>
      <c r="S732" t="s">
        <v>1310</v>
      </c>
      <c r="T732" t="s">
        <v>1311</v>
      </c>
      <c r="U732" t="s">
        <v>1312</v>
      </c>
      <c r="V732" t="s">
        <v>1310</v>
      </c>
      <c r="W732" s="2">
        <v>1</v>
      </c>
      <c r="X732" s="33">
        <v>24250</v>
      </c>
      <c r="Y732" t="s">
        <v>34</v>
      </c>
      <c r="Z732" t="s">
        <v>1313</v>
      </c>
      <c r="AA732" t="s">
        <v>36</v>
      </c>
      <c r="AB732" t="s">
        <v>37</v>
      </c>
      <c r="AC732">
        <v>21</v>
      </c>
    </row>
    <row r="733" spans="1:29" customFormat="1" x14ac:dyDescent="0.35">
      <c r="A733" s="11">
        <v>733</v>
      </c>
      <c r="B733" s="20" t="s">
        <v>1742</v>
      </c>
      <c r="C733" s="3">
        <v>3.15300067114E+17</v>
      </c>
      <c r="D733" s="1">
        <v>41674</v>
      </c>
      <c r="E733" t="s">
        <v>1364</v>
      </c>
      <c r="F733" s="8">
        <f t="shared" si="59"/>
        <v>0</v>
      </c>
      <c r="G733" s="8">
        <f t="shared" si="55"/>
        <v>0</v>
      </c>
      <c r="H733" s="8">
        <f t="shared" si="56"/>
        <v>1</v>
      </c>
      <c r="I733" s="8">
        <f t="shared" si="57"/>
        <v>0</v>
      </c>
      <c r="J733" s="9">
        <f t="shared" si="58"/>
        <v>1</v>
      </c>
      <c r="K733" t="s">
        <v>472</v>
      </c>
      <c r="L733" t="s">
        <v>25</v>
      </c>
      <c r="M733" s="30">
        <v>43650</v>
      </c>
      <c r="N733" s="28" t="s">
        <v>329</v>
      </c>
      <c r="O733" s="6">
        <v>43650</v>
      </c>
      <c r="P733" s="28" t="s">
        <v>27</v>
      </c>
      <c r="Q733" s="4" t="s">
        <v>1435</v>
      </c>
      <c r="R733" t="s">
        <v>1436</v>
      </c>
      <c r="S733" t="s">
        <v>1437</v>
      </c>
      <c r="T733" t="s">
        <v>1311</v>
      </c>
      <c r="U733" t="s">
        <v>1312</v>
      </c>
      <c r="V733" t="s">
        <v>1310</v>
      </c>
      <c r="W733" s="2">
        <v>1</v>
      </c>
      <c r="X733" s="33">
        <v>43650</v>
      </c>
      <c r="Y733" t="s">
        <v>34</v>
      </c>
      <c r="Z733" t="s">
        <v>1313</v>
      </c>
      <c r="AA733" t="s">
        <v>36</v>
      </c>
      <c r="AB733" t="s">
        <v>37</v>
      </c>
      <c r="AC733">
        <v>21</v>
      </c>
    </row>
    <row r="734" spans="1:29" customFormat="1" x14ac:dyDescent="0.35">
      <c r="A734" s="11">
        <v>734</v>
      </c>
      <c r="B734" s="20" t="s">
        <v>1742</v>
      </c>
      <c r="C734" s="3">
        <v>3.15300067114E+17</v>
      </c>
      <c r="D734" s="1">
        <v>41955</v>
      </c>
      <c r="E734" t="s">
        <v>453</v>
      </c>
      <c r="F734" s="8">
        <f t="shared" si="59"/>
        <v>0</v>
      </c>
      <c r="G734" s="8">
        <f t="shared" si="55"/>
        <v>0</v>
      </c>
      <c r="H734" s="8">
        <f t="shared" si="56"/>
        <v>0</v>
      </c>
      <c r="I734" s="8">
        <f t="shared" si="57"/>
        <v>0</v>
      </c>
      <c r="J734" s="9">
        <f t="shared" si="58"/>
        <v>0</v>
      </c>
      <c r="K734" t="s">
        <v>453</v>
      </c>
      <c r="L734" t="s">
        <v>25</v>
      </c>
      <c r="M734" s="30">
        <v>38260.699999999997</v>
      </c>
      <c r="N734" s="28" t="s">
        <v>264</v>
      </c>
      <c r="O734" s="6">
        <v>38260.699999999997</v>
      </c>
      <c r="P734" s="28" t="s">
        <v>27</v>
      </c>
      <c r="Q734" s="4" t="s">
        <v>1435</v>
      </c>
      <c r="R734" t="s">
        <v>1436</v>
      </c>
      <c r="S734" t="s">
        <v>1437</v>
      </c>
      <c r="T734" t="s">
        <v>1311</v>
      </c>
      <c r="U734" t="s">
        <v>1312</v>
      </c>
      <c r="V734" t="s">
        <v>1310</v>
      </c>
      <c r="W734" s="2">
        <v>1</v>
      </c>
      <c r="X734" s="33">
        <v>38260.699999999997</v>
      </c>
      <c r="Y734" t="s">
        <v>34</v>
      </c>
      <c r="Z734" t="s">
        <v>1313</v>
      </c>
      <c r="AA734" t="s">
        <v>36</v>
      </c>
      <c r="AB734" t="s">
        <v>37</v>
      </c>
      <c r="AC734">
        <v>21</v>
      </c>
    </row>
    <row r="735" spans="1:29" customFormat="1" x14ac:dyDescent="0.35">
      <c r="A735" s="11">
        <v>735</v>
      </c>
      <c r="B735" s="20" t="s">
        <v>1742</v>
      </c>
      <c r="C735" s="3">
        <v>3.15300078614E+17</v>
      </c>
      <c r="D735" s="1">
        <v>41986</v>
      </c>
      <c r="E735" t="s">
        <v>1438</v>
      </c>
      <c r="F735" s="8">
        <f t="shared" si="59"/>
        <v>0</v>
      </c>
      <c r="G735" s="8">
        <f t="shared" si="55"/>
        <v>0</v>
      </c>
      <c r="H735" s="8">
        <f t="shared" si="56"/>
        <v>1</v>
      </c>
      <c r="I735" s="8">
        <f t="shared" si="57"/>
        <v>0</v>
      </c>
      <c r="J735" s="9">
        <f t="shared" si="58"/>
        <v>1</v>
      </c>
      <c r="K735" t="s">
        <v>456</v>
      </c>
      <c r="L735" t="s">
        <v>457</v>
      </c>
      <c r="M735" s="30">
        <v>17000</v>
      </c>
      <c r="N735" s="28" t="s">
        <v>329</v>
      </c>
      <c r="O735" s="6">
        <v>17000</v>
      </c>
      <c r="P735" s="28" t="s">
        <v>184</v>
      </c>
      <c r="Q735" s="4" t="s">
        <v>1439</v>
      </c>
      <c r="R735" t="s">
        <v>1440</v>
      </c>
      <c r="S735" t="s">
        <v>1441</v>
      </c>
      <c r="T735" t="s">
        <v>1345</v>
      </c>
      <c r="U735" t="s">
        <v>1312</v>
      </c>
      <c r="V735" t="s">
        <v>1310</v>
      </c>
      <c r="W735" s="2">
        <v>1</v>
      </c>
      <c r="X735" s="33">
        <v>17000</v>
      </c>
      <c r="Y735" t="s">
        <v>34</v>
      </c>
      <c r="Z735" t="s">
        <v>1313</v>
      </c>
      <c r="AA735" t="s">
        <v>36</v>
      </c>
      <c r="AB735" t="s">
        <v>37</v>
      </c>
      <c r="AC735">
        <v>21</v>
      </c>
    </row>
    <row r="736" spans="1:29" customFormat="1" x14ac:dyDescent="0.35">
      <c r="A736" s="11">
        <v>736</v>
      </c>
      <c r="B736" s="20" t="s">
        <v>1742</v>
      </c>
      <c r="C736" s="3">
        <v>3.15300090914E+17</v>
      </c>
      <c r="D736" s="1">
        <v>41988</v>
      </c>
      <c r="E736" t="s">
        <v>1400</v>
      </c>
      <c r="F736" s="8">
        <f t="shared" si="59"/>
        <v>0</v>
      </c>
      <c r="G736" s="8">
        <f t="shared" si="55"/>
        <v>0</v>
      </c>
      <c r="H736" s="8">
        <f t="shared" si="56"/>
        <v>1</v>
      </c>
      <c r="I736" s="8">
        <f t="shared" si="57"/>
        <v>0</v>
      </c>
      <c r="J736" s="9">
        <f t="shared" si="58"/>
        <v>1</v>
      </c>
      <c r="K736" t="s">
        <v>456</v>
      </c>
      <c r="L736" t="s">
        <v>457</v>
      </c>
      <c r="M736" s="30">
        <v>17000</v>
      </c>
      <c r="N736" s="28" t="s">
        <v>1442</v>
      </c>
      <c r="O736" s="6">
        <v>17000</v>
      </c>
      <c r="P736" s="28" t="s">
        <v>184</v>
      </c>
      <c r="Q736" s="4" t="s">
        <v>1443</v>
      </c>
      <c r="R736" t="s">
        <v>1444</v>
      </c>
      <c r="S736" t="s">
        <v>1445</v>
      </c>
      <c r="T736" t="s">
        <v>1311</v>
      </c>
      <c r="U736" t="s">
        <v>1312</v>
      </c>
      <c r="V736" t="s">
        <v>1310</v>
      </c>
      <c r="W736" s="2">
        <v>1</v>
      </c>
      <c r="X736" s="33">
        <v>17000</v>
      </c>
      <c r="Y736" t="s">
        <v>34</v>
      </c>
      <c r="Z736" t="s">
        <v>1313</v>
      </c>
      <c r="AA736" t="s">
        <v>36</v>
      </c>
      <c r="AB736" t="s">
        <v>37</v>
      </c>
      <c r="AC736">
        <v>21</v>
      </c>
    </row>
    <row r="737" spans="1:29" customFormat="1" x14ac:dyDescent="0.35">
      <c r="A737" s="11">
        <v>737</v>
      </c>
      <c r="B737" s="20" t="s">
        <v>1742</v>
      </c>
      <c r="C737" s="3">
        <v>3.15300105014E+17</v>
      </c>
      <c r="D737" s="1">
        <v>41676</v>
      </c>
      <c r="E737" t="s">
        <v>1446</v>
      </c>
      <c r="F737" s="8">
        <f t="shared" si="59"/>
        <v>0</v>
      </c>
      <c r="G737" s="8">
        <f t="shared" si="55"/>
        <v>0</v>
      </c>
      <c r="H737" s="8">
        <f t="shared" si="56"/>
        <v>0</v>
      </c>
      <c r="I737" s="8">
        <f t="shared" si="57"/>
        <v>0</v>
      </c>
      <c r="J737" s="9">
        <f t="shared" si="58"/>
        <v>0</v>
      </c>
      <c r="K737" t="s">
        <v>1447</v>
      </c>
      <c r="L737" t="s">
        <v>25</v>
      </c>
      <c r="M737" s="30">
        <v>43650</v>
      </c>
      <c r="N737" s="28" t="s">
        <v>329</v>
      </c>
      <c r="O737" s="6">
        <v>43650</v>
      </c>
      <c r="P737" s="28" t="s">
        <v>27</v>
      </c>
      <c r="Q737" s="4" t="s">
        <v>1448</v>
      </c>
      <c r="R737" t="s">
        <v>1449</v>
      </c>
      <c r="S737" t="s">
        <v>1450</v>
      </c>
      <c r="T737" t="s">
        <v>1311</v>
      </c>
      <c r="U737" t="s">
        <v>1312</v>
      </c>
      <c r="V737" t="s">
        <v>1310</v>
      </c>
      <c r="W737" s="2">
        <v>1</v>
      </c>
      <c r="X737" s="33">
        <v>43650</v>
      </c>
      <c r="Y737" t="s">
        <v>34</v>
      </c>
      <c r="Z737" t="s">
        <v>1313</v>
      </c>
      <c r="AA737" t="s">
        <v>36</v>
      </c>
      <c r="AB737" t="s">
        <v>37</v>
      </c>
      <c r="AC737">
        <v>21</v>
      </c>
    </row>
    <row r="738" spans="1:29" customFormat="1" x14ac:dyDescent="0.35">
      <c r="A738" s="11">
        <v>738</v>
      </c>
      <c r="B738" s="20" t="s">
        <v>1742</v>
      </c>
      <c r="C738" s="3">
        <v>1.2128701099180001E+18</v>
      </c>
      <c r="D738" s="1">
        <v>43207</v>
      </c>
      <c r="E738" t="s">
        <v>1451</v>
      </c>
      <c r="F738" s="8">
        <f t="shared" si="59"/>
        <v>0</v>
      </c>
      <c r="G738" s="8">
        <f t="shared" si="55"/>
        <v>0</v>
      </c>
      <c r="H738" s="8">
        <f t="shared" si="56"/>
        <v>1</v>
      </c>
      <c r="I738" s="8">
        <f t="shared" si="57"/>
        <v>0</v>
      </c>
      <c r="J738" s="9">
        <f t="shared" si="58"/>
        <v>1</v>
      </c>
      <c r="K738" t="s">
        <v>1302</v>
      </c>
      <c r="L738" t="s">
        <v>194</v>
      </c>
      <c r="M738" s="30">
        <v>378000</v>
      </c>
      <c r="N738" s="28" t="s">
        <v>26</v>
      </c>
      <c r="O738" s="6">
        <v>378000</v>
      </c>
      <c r="P738" s="28" t="s">
        <v>27</v>
      </c>
      <c r="Q738" s="4" t="s">
        <v>1452</v>
      </c>
      <c r="R738" t="s">
        <v>1453</v>
      </c>
      <c r="S738" t="s">
        <v>1310</v>
      </c>
      <c r="T738" t="s">
        <v>1311</v>
      </c>
      <c r="U738" t="s">
        <v>1312</v>
      </c>
      <c r="V738" t="s">
        <v>1310</v>
      </c>
      <c r="W738" s="2">
        <v>1</v>
      </c>
      <c r="X738" s="33">
        <v>378000</v>
      </c>
      <c r="Y738" t="s">
        <v>34</v>
      </c>
      <c r="Z738" t="s">
        <v>1313</v>
      </c>
      <c r="AA738" t="s">
        <v>36</v>
      </c>
      <c r="AB738" t="s">
        <v>37</v>
      </c>
      <c r="AC738">
        <v>21</v>
      </c>
    </row>
    <row r="739" spans="1:29" customFormat="1" x14ac:dyDescent="0.35">
      <c r="A739" s="11">
        <v>739</v>
      </c>
      <c r="B739" s="20" t="s">
        <v>1742</v>
      </c>
      <c r="C739" s="3">
        <v>1.5752006960169999E+18</v>
      </c>
      <c r="D739" s="1">
        <v>42794</v>
      </c>
      <c r="E739" t="s">
        <v>1454</v>
      </c>
      <c r="F739" s="8">
        <f t="shared" si="59"/>
        <v>1</v>
      </c>
      <c r="G739" s="8">
        <f t="shared" si="55"/>
        <v>0</v>
      </c>
      <c r="H739" s="8">
        <f t="shared" si="56"/>
        <v>0</v>
      </c>
      <c r="I739" s="8">
        <f t="shared" si="57"/>
        <v>1</v>
      </c>
      <c r="J739" s="9">
        <f t="shared" si="58"/>
        <v>1</v>
      </c>
      <c r="K739" t="s">
        <v>1743</v>
      </c>
      <c r="L739" t="s">
        <v>150</v>
      </c>
      <c r="M739" s="30">
        <v>5000</v>
      </c>
      <c r="N739" s="28" t="s">
        <v>266</v>
      </c>
      <c r="O739" s="6">
        <v>60000</v>
      </c>
      <c r="P739" s="28" t="s">
        <v>258</v>
      </c>
      <c r="Q739" s="4" t="s">
        <v>1455</v>
      </c>
      <c r="R739" t="s">
        <v>1456</v>
      </c>
      <c r="S739" t="s">
        <v>1457</v>
      </c>
      <c r="T739" t="s">
        <v>1458</v>
      </c>
      <c r="U739" t="s">
        <v>1312</v>
      </c>
      <c r="V739" t="s">
        <v>1310</v>
      </c>
      <c r="W739" s="2">
        <v>1</v>
      </c>
      <c r="X739" s="33">
        <v>60000</v>
      </c>
      <c r="Y739" t="s">
        <v>34</v>
      </c>
      <c r="Z739" t="s">
        <v>548</v>
      </c>
      <c r="AA739" t="s">
        <v>36</v>
      </c>
      <c r="AB739" t="s">
        <v>37</v>
      </c>
      <c r="AC739">
        <v>57</v>
      </c>
    </row>
    <row r="740" spans="1:29" customFormat="1" x14ac:dyDescent="0.35">
      <c r="A740" s="11">
        <v>740</v>
      </c>
      <c r="B740" s="20" t="s">
        <v>1742</v>
      </c>
      <c r="C740" s="3">
        <v>1.5752006960179999E+18</v>
      </c>
      <c r="D740" s="1">
        <v>43152</v>
      </c>
      <c r="E740" t="s">
        <v>143</v>
      </c>
      <c r="F740" s="8">
        <f t="shared" si="59"/>
        <v>1</v>
      </c>
      <c r="G740" s="8">
        <f t="shared" si="55"/>
        <v>0</v>
      </c>
      <c r="H740" s="8">
        <f t="shared" si="56"/>
        <v>0</v>
      </c>
      <c r="I740" s="8">
        <f t="shared" si="57"/>
        <v>1</v>
      </c>
      <c r="J740" s="9">
        <f t="shared" si="58"/>
        <v>1</v>
      </c>
      <c r="K740" t="s">
        <v>1744</v>
      </c>
      <c r="L740" t="s">
        <v>143</v>
      </c>
      <c r="M740" s="30">
        <v>8125</v>
      </c>
      <c r="N740" s="28" t="s">
        <v>130</v>
      </c>
      <c r="O740" s="6">
        <v>97500</v>
      </c>
      <c r="P740" s="28" t="s">
        <v>258</v>
      </c>
      <c r="Q740" s="4" t="s">
        <v>1455</v>
      </c>
      <c r="R740" t="s">
        <v>1456</v>
      </c>
      <c r="S740" t="s">
        <v>1457</v>
      </c>
      <c r="T740" t="s">
        <v>1458</v>
      </c>
      <c r="U740" t="s">
        <v>1312</v>
      </c>
      <c r="V740" t="s">
        <v>1310</v>
      </c>
      <c r="W740" s="2">
        <v>1</v>
      </c>
      <c r="X740" s="33">
        <v>97500</v>
      </c>
      <c r="Y740" t="s">
        <v>34</v>
      </c>
      <c r="Z740" t="s">
        <v>548</v>
      </c>
      <c r="AA740" t="s">
        <v>36</v>
      </c>
      <c r="AB740" t="s">
        <v>37</v>
      </c>
      <c r="AC740">
        <v>57</v>
      </c>
    </row>
    <row r="741" spans="1:29" customFormat="1" x14ac:dyDescent="0.35">
      <c r="A741" s="11">
        <v>741</v>
      </c>
      <c r="B741" s="20" t="s">
        <v>1742</v>
      </c>
      <c r="C741" s="3">
        <v>2.2020000330190001E+18</v>
      </c>
      <c r="D741" s="1">
        <v>43774</v>
      </c>
      <c r="E741" t="s">
        <v>46</v>
      </c>
      <c r="F741" s="8">
        <f t="shared" si="59"/>
        <v>1</v>
      </c>
      <c r="G741" s="8">
        <f t="shared" si="55"/>
        <v>1</v>
      </c>
      <c r="H741" s="8">
        <f t="shared" si="56"/>
        <v>0</v>
      </c>
      <c r="I741" s="8">
        <f t="shared" si="57"/>
        <v>0</v>
      </c>
      <c r="J741" s="9">
        <f t="shared" si="58"/>
        <v>1</v>
      </c>
      <c r="K741" t="s">
        <v>1305</v>
      </c>
      <c r="L741" t="s">
        <v>46</v>
      </c>
      <c r="M741" s="30">
        <v>2000000</v>
      </c>
      <c r="N741" s="28" t="s">
        <v>1278</v>
      </c>
      <c r="O741" s="6">
        <v>2000000</v>
      </c>
      <c r="P741" s="28" t="s">
        <v>27</v>
      </c>
      <c r="Q741" s="4" t="s">
        <v>1459</v>
      </c>
      <c r="R741" t="s">
        <v>1460</v>
      </c>
      <c r="S741" t="s">
        <v>1461</v>
      </c>
      <c r="T741" t="s">
        <v>1458</v>
      </c>
      <c r="U741" t="s">
        <v>1312</v>
      </c>
      <c r="V741" t="s">
        <v>1310</v>
      </c>
      <c r="W741" s="2">
        <v>1</v>
      </c>
      <c r="X741" s="33">
        <v>2000000</v>
      </c>
      <c r="Y741" t="s">
        <v>34</v>
      </c>
      <c r="Z741" t="s">
        <v>589</v>
      </c>
      <c r="AA741" t="s">
        <v>36</v>
      </c>
      <c r="AB741" t="s">
        <v>37</v>
      </c>
      <c r="AC741">
        <v>20</v>
      </c>
    </row>
    <row r="742" spans="1:29" customFormat="1" x14ac:dyDescent="0.35">
      <c r="A742" s="11">
        <v>742</v>
      </c>
      <c r="B742" s="20" t="s">
        <v>1742</v>
      </c>
      <c r="C742" s="3">
        <v>2.2101002713169999E+18</v>
      </c>
      <c r="D742" s="1">
        <v>42410</v>
      </c>
      <c r="E742" t="s">
        <v>1462</v>
      </c>
      <c r="F742" s="8">
        <f t="shared" si="59"/>
        <v>0</v>
      </c>
      <c r="G742" s="8">
        <f t="shared" si="55"/>
        <v>0</v>
      </c>
      <c r="H742" s="8">
        <f t="shared" si="56"/>
        <v>0</v>
      </c>
      <c r="I742" s="8">
        <f t="shared" si="57"/>
        <v>1</v>
      </c>
      <c r="J742" s="9">
        <f t="shared" si="58"/>
        <v>1</v>
      </c>
      <c r="K742" t="s">
        <v>1745</v>
      </c>
      <c r="L742" t="s">
        <v>1464</v>
      </c>
      <c r="M742" s="30">
        <v>195000</v>
      </c>
      <c r="N742" s="28" t="s">
        <v>264</v>
      </c>
      <c r="O742" s="6">
        <v>195000</v>
      </c>
      <c r="P742" s="28" t="s">
        <v>184</v>
      </c>
      <c r="Q742" s="4" t="s">
        <v>1465</v>
      </c>
      <c r="R742" t="s">
        <v>1466</v>
      </c>
      <c r="S742" t="s">
        <v>1467</v>
      </c>
      <c r="T742" t="s">
        <v>1458</v>
      </c>
      <c r="U742" t="s">
        <v>1312</v>
      </c>
      <c r="V742" t="s">
        <v>1310</v>
      </c>
      <c r="W742" s="2">
        <v>1</v>
      </c>
      <c r="X742" s="33">
        <v>195000</v>
      </c>
      <c r="Y742" t="s">
        <v>34</v>
      </c>
      <c r="Z742" t="s">
        <v>1313</v>
      </c>
      <c r="AA742" t="s">
        <v>36</v>
      </c>
      <c r="AB742" t="s">
        <v>37</v>
      </c>
      <c r="AC742">
        <v>21</v>
      </c>
    </row>
    <row r="743" spans="1:29" customFormat="1" x14ac:dyDescent="0.35">
      <c r="A743" s="11">
        <v>743</v>
      </c>
      <c r="B743" s="20" t="s">
        <v>1742</v>
      </c>
      <c r="C743" s="3">
        <v>2.2101002713169999E+18</v>
      </c>
      <c r="D743" s="1">
        <v>42780</v>
      </c>
      <c r="E743" t="s">
        <v>1468</v>
      </c>
      <c r="F743" s="8">
        <f t="shared" si="59"/>
        <v>0</v>
      </c>
      <c r="G743" s="8">
        <f t="shared" si="55"/>
        <v>0</v>
      </c>
      <c r="H743" s="8">
        <f t="shared" si="56"/>
        <v>1</v>
      </c>
      <c r="I743" s="8">
        <f t="shared" si="57"/>
        <v>1</v>
      </c>
      <c r="J743" s="9">
        <f t="shared" si="58"/>
        <v>2</v>
      </c>
      <c r="K743" t="s">
        <v>64</v>
      </c>
      <c r="L743" t="s">
        <v>65</v>
      </c>
      <c r="M743" s="30">
        <v>210000</v>
      </c>
      <c r="N743" s="28" t="s">
        <v>264</v>
      </c>
      <c r="O743" s="6">
        <v>210000</v>
      </c>
      <c r="P743" s="28" t="s">
        <v>184</v>
      </c>
      <c r="Q743" s="4" t="s">
        <v>1465</v>
      </c>
      <c r="R743" t="s">
        <v>1466</v>
      </c>
      <c r="S743" t="s">
        <v>1467</v>
      </c>
      <c r="T743" t="s">
        <v>1458</v>
      </c>
      <c r="U743" t="s">
        <v>1312</v>
      </c>
      <c r="V743" t="s">
        <v>1310</v>
      </c>
      <c r="W743" s="2">
        <v>1</v>
      </c>
      <c r="X743" s="33">
        <v>210000</v>
      </c>
      <c r="Y743" t="s">
        <v>34</v>
      </c>
      <c r="Z743" t="s">
        <v>1313</v>
      </c>
      <c r="AA743" t="s">
        <v>36</v>
      </c>
      <c r="AB743" t="s">
        <v>37</v>
      </c>
      <c r="AC743">
        <v>21</v>
      </c>
    </row>
    <row r="744" spans="1:29" customFormat="1" x14ac:dyDescent="0.35">
      <c r="A744" s="11">
        <v>744</v>
      </c>
      <c r="B744" s="20" t="s">
        <v>1742</v>
      </c>
      <c r="C744" s="3">
        <v>2.2101002713169999E+18</v>
      </c>
      <c r="D744" s="1">
        <v>42780</v>
      </c>
      <c r="E744" t="s">
        <v>1469</v>
      </c>
      <c r="F744" s="8">
        <f t="shared" si="59"/>
        <v>0</v>
      </c>
      <c r="G744" s="8">
        <f t="shared" si="55"/>
        <v>0</v>
      </c>
      <c r="H744" s="8">
        <f t="shared" si="56"/>
        <v>1</v>
      </c>
      <c r="I744" s="8">
        <f t="shared" si="57"/>
        <v>1</v>
      </c>
      <c r="J744" s="9">
        <f t="shared" si="58"/>
        <v>2</v>
      </c>
      <c r="K744" t="s">
        <v>64</v>
      </c>
      <c r="L744" t="s">
        <v>65</v>
      </c>
      <c r="M744" s="30">
        <v>38350</v>
      </c>
      <c r="N744" s="28" t="s">
        <v>264</v>
      </c>
      <c r="O744" s="6">
        <v>38350</v>
      </c>
      <c r="P744" s="28" t="s">
        <v>184</v>
      </c>
      <c r="Q744" s="4" t="s">
        <v>1465</v>
      </c>
      <c r="R744" t="s">
        <v>1466</v>
      </c>
      <c r="S744" t="s">
        <v>1467</v>
      </c>
      <c r="T744" t="s">
        <v>1458</v>
      </c>
      <c r="U744" t="s">
        <v>1312</v>
      </c>
      <c r="V744" t="s">
        <v>1310</v>
      </c>
      <c r="W744" s="2">
        <v>1</v>
      </c>
      <c r="X744" s="33">
        <v>38350</v>
      </c>
      <c r="Y744" t="s">
        <v>34</v>
      </c>
      <c r="Z744" t="s">
        <v>1313</v>
      </c>
      <c r="AA744" t="s">
        <v>36</v>
      </c>
      <c r="AB744" t="s">
        <v>37</v>
      </c>
      <c r="AC744">
        <v>21</v>
      </c>
    </row>
    <row r="745" spans="1:29" customFormat="1" x14ac:dyDescent="0.35">
      <c r="A745" s="11">
        <v>745</v>
      </c>
      <c r="B745" s="20" t="s">
        <v>1742</v>
      </c>
      <c r="C745" s="3">
        <v>2.2101002713180001E+18</v>
      </c>
      <c r="D745" s="1">
        <v>43208</v>
      </c>
      <c r="E745" t="s">
        <v>1468</v>
      </c>
      <c r="F745" s="8">
        <f t="shared" si="59"/>
        <v>0</v>
      </c>
      <c r="G745" s="8">
        <f t="shared" si="55"/>
        <v>0</v>
      </c>
      <c r="H745" s="8">
        <f t="shared" si="56"/>
        <v>1</v>
      </c>
      <c r="I745" s="8">
        <f t="shared" si="57"/>
        <v>1</v>
      </c>
      <c r="J745" s="9">
        <f t="shared" si="58"/>
        <v>2</v>
      </c>
      <c r="K745" t="s">
        <v>64</v>
      </c>
      <c r="L745" t="s">
        <v>65</v>
      </c>
      <c r="M745" s="30">
        <v>215550</v>
      </c>
      <c r="N745" s="28" t="s">
        <v>26</v>
      </c>
      <c r="O745" s="6">
        <v>215550</v>
      </c>
      <c r="P745" s="28" t="s">
        <v>184</v>
      </c>
      <c r="Q745" s="4" t="s">
        <v>1465</v>
      </c>
      <c r="R745" t="s">
        <v>1466</v>
      </c>
      <c r="S745" t="s">
        <v>1467</v>
      </c>
      <c r="T745" t="s">
        <v>1458</v>
      </c>
      <c r="U745" t="s">
        <v>1312</v>
      </c>
      <c r="V745" t="s">
        <v>1310</v>
      </c>
      <c r="W745" s="2">
        <v>1</v>
      </c>
      <c r="X745" s="33">
        <v>215550</v>
      </c>
      <c r="Y745" t="s">
        <v>34</v>
      </c>
      <c r="Z745" t="s">
        <v>1313</v>
      </c>
      <c r="AA745" t="s">
        <v>36</v>
      </c>
      <c r="AB745" t="s">
        <v>37</v>
      </c>
      <c r="AC745">
        <v>21</v>
      </c>
    </row>
    <row r="746" spans="1:29" customFormat="1" x14ac:dyDescent="0.35">
      <c r="A746" s="11">
        <v>746</v>
      </c>
      <c r="B746" s="20" t="s">
        <v>1742</v>
      </c>
      <c r="C746" s="3">
        <v>2.2101002713180001E+18</v>
      </c>
      <c r="D746" s="1">
        <v>43208</v>
      </c>
      <c r="E746" t="s">
        <v>1470</v>
      </c>
      <c r="F746" s="8">
        <f t="shared" si="59"/>
        <v>0</v>
      </c>
      <c r="G746" s="8">
        <f t="shared" si="55"/>
        <v>0</v>
      </c>
      <c r="H746" s="8">
        <f t="shared" si="56"/>
        <v>0</v>
      </c>
      <c r="I746" s="8">
        <f t="shared" si="57"/>
        <v>1</v>
      </c>
      <c r="J746" s="9">
        <f t="shared" si="58"/>
        <v>1</v>
      </c>
      <c r="K746" t="s">
        <v>64</v>
      </c>
      <c r="L746" t="s">
        <v>65</v>
      </c>
      <c r="M746" s="30">
        <v>39653</v>
      </c>
      <c r="N746" s="28" t="s">
        <v>26</v>
      </c>
      <c r="O746" s="6">
        <v>39653</v>
      </c>
      <c r="P746" s="28" t="s">
        <v>184</v>
      </c>
      <c r="Q746" s="4" t="s">
        <v>1465</v>
      </c>
      <c r="R746" t="s">
        <v>1466</v>
      </c>
      <c r="S746" t="s">
        <v>1467</v>
      </c>
      <c r="T746" t="s">
        <v>1458</v>
      </c>
      <c r="U746" t="s">
        <v>1312</v>
      </c>
      <c r="V746" t="s">
        <v>1310</v>
      </c>
      <c r="W746" s="2">
        <v>1</v>
      </c>
      <c r="X746" s="33">
        <v>39653</v>
      </c>
      <c r="Y746" t="s">
        <v>34</v>
      </c>
      <c r="Z746" t="s">
        <v>1313</v>
      </c>
      <c r="AA746" t="s">
        <v>36</v>
      </c>
      <c r="AB746" t="s">
        <v>37</v>
      </c>
      <c r="AC746">
        <v>21</v>
      </c>
    </row>
    <row r="747" spans="1:29" customFormat="1" x14ac:dyDescent="0.35">
      <c r="A747" s="11">
        <v>747</v>
      </c>
      <c r="B747" s="20" t="s">
        <v>1742</v>
      </c>
      <c r="C747" s="3">
        <v>2.2101002713180001E+18</v>
      </c>
      <c r="D747" s="1">
        <v>43208</v>
      </c>
      <c r="E747" t="s">
        <v>1471</v>
      </c>
      <c r="F747" s="8">
        <f t="shared" si="59"/>
        <v>0</v>
      </c>
      <c r="G747" s="8">
        <f t="shared" si="55"/>
        <v>0</v>
      </c>
      <c r="H747" s="8">
        <f t="shared" si="56"/>
        <v>0</v>
      </c>
      <c r="I747" s="8">
        <f t="shared" si="57"/>
        <v>1</v>
      </c>
      <c r="J747" s="9">
        <f t="shared" si="58"/>
        <v>1</v>
      </c>
      <c r="K747" t="s">
        <v>64</v>
      </c>
      <c r="L747" t="s">
        <v>65</v>
      </c>
      <c r="M747" s="30">
        <v>201763</v>
      </c>
      <c r="N747" s="28" t="s">
        <v>26</v>
      </c>
      <c r="O747" s="6">
        <v>201763</v>
      </c>
      <c r="P747" s="28" t="s">
        <v>184</v>
      </c>
      <c r="Q747" s="4" t="s">
        <v>1465</v>
      </c>
      <c r="R747" t="s">
        <v>1466</v>
      </c>
      <c r="S747" t="s">
        <v>1467</v>
      </c>
      <c r="T747" t="s">
        <v>1458</v>
      </c>
      <c r="U747" t="s">
        <v>1312</v>
      </c>
      <c r="V747" t="s">
        <v>1310</v>
      </c>
      <c r="W747" s="2">
        <v>1</v>
      </c>
      <c r="X747" s="33">
        <v>201763</v>
      </c>
      <c r="Y747" t="s">
        <v>34</v>
      </c>
      <c r="Z747" t="s">
        <v>1313</v>
      </c>
      <c r="AA747" t="s">
        <v>36</v>
      </c>
      <c r="AB747" t="s">
        <v>37</v>
      </c>
      <c r="AC747">
        <v>21</v>
      </c>
    </row>
    <row r="748" spans="1:29" customFormat="1" x14ac:dyDescent="0.35">
      <c r="A748" s="11">
        <v>748</v>
      </c>
      <c r="B748" s="20" t="s">
        <v>1742</v>
      </c>
      <c r="C748" s="3">
        <v>2.2101002713190001E+18</v>
      </c>
      <c r="D748" s="1">
        <v>43592</v>
      </c>
      <c r="E748" t="s">
        <v>1472</v>
      </c>
      <c r="F748" s="8">
        <f t="shared" si="59"/>
        <v>0</v>
      </c>
      <c r="G748" s="8">
        <f t="shared" si="55"/>
        <v>1</v>
      </c>
      <c r="H748" s="8">
        <f t="shared" si="56"/>
        <v>0</v>
      </c>
      <c r="I748" s="8">
        <f t="shared" si="57"/>
        <v>0</v>
      </c>
      <c r="J748" s="9">
        <f t="shared" si="58"/>
        <v>1</v>
      </c>
      <c r="K748" t="s">
        <v>25</v>
      </c>
      <c r="L748" t="s">
        <v>25</v>
      </c>
      <c r="M748" s="30">
        <v>39577.17</v>
      </c>
      <c r="N748" s="28" t="s">
        <v>39</v>
      </c>
      <c r="O748" s="6">
        <v>39577.17</v>
      </c>
      <c r="P748" s="28" t="s">
        <v>27</v>
      </c>
      <c r="Q748" s="4" t="s">
        <v>1465</v>
      </c>
      <c r="R748" t="s">
        <v>1466</v>
      </c>
      <c r="S748" t="s">
        <v>1467</v>
      </c>
      <c r="T748" t="s">
        <v>1458</v>
      </c>
      <c r="U748" t="s">
        <v>1312</v>
      </c>
      <c r="V748" t="s">
        <v>1310</v>
      </c>
      <c r="W748" s="2">
        <v>1</v>
      </c>
      <c r="X748" s="33">
        <v>39577</v>
      </c>
      <c r="Y748" t="s">
        <v>34</v>
      </c>
      <c r="Z748" t="s">
        <v>1313</v>
      </c>
      <c r="AA748" t="s">
        <v>36</v>
      </c>
      <c r="AB748" t="s">
        <v>37</v>
      </c>
      <c r="AC748">
        <v>21</v>
      </c>
    </row>
    <row r="749" spans="1:29" customFormat="1" x14ac:dyDescent="0.35">
      <c r="A749" s="11">
        <v>749</v>
      </c>
      <c r="B749" s="20" t="s">
        <v>1742</v>
      </c>
      <c r="C749" s="3">
        <v>2.2101002713190001E+18</v>
      </c>
      <c r="D749" s="1">
        <v>43592</v>
      </c>
      <c r="E749" t="s">
        <v>1472</v>
      </c>
      <c r="F749" s="8">
        <f t="shared" si="59"/>
        <v>0</v>
      </c>
      <c r="G749" s="8">
        <f t="shared" si="55"/>
        <v>1</v>
      </c>
      <c r="H749" s="8">
        <f t="shared" si="56"/>
        <v>0</v>
      </c>
      <c r="I749" s="8">
        <f t="shared" si="57"/>
        <v>0</v>
      </c>
      <c r="J749" s="9">
        <f t="shared" si="58"/>
        <v>1</v>
      </c>
      <c r="K749" t="s">
        <v>25</v>
      </c>
      <c r="L749" t="s">
        <v>25</v>
      </c>
      <c r="M749" s="30">
        <v>217099.15</v>
      </c>
      <c r="N749" s="28" t="s">
        <v>39</v>
      </c>
      <c r="O749" s="6">
        <v>217099.15</v>
      </c>
      <c r="P749" s="28" t="s">
        <v>27</v>
      </c>
      <c r="Q749" s="4" t="s">
        <v>1465</v>
      </c>
      <c r="R749" t="s">
        <v>1466</v>
      </c>
      <c r="S749" t="s">
        <v>1467</v>
      </c>
      <c r="T749" t="s">
        <v>1311</v>
      </c>
      <c r="U749" t="s">
        <v>1312</v>
      </c>
      <c r="V749" t="s">
        <v>1310</v>
      </c>
      <c r="W749" s="2">
        <v>1</v>
      </c>
      <c r="X749" s="33">
        <v>217099.15</v>
      </c>
      <c r="Y749" t="s">
        <v>34</v>
      </c>
      <c r="Z749" t="s">
        <v>1313</v>
      </c>
      <c r="AA749" t="s">
        <v>36</v>
      </c>
      <c r="AB749" t="s">
        <v>37</v>
      </c>
      <c r="AC749">
        <v>21</v>
      </c>
    </row>
    <row r="750" spans="1:29" customFormat="1" x14ac:dyDescent="0.35">
      <c r="A750" s="11">
        <v>750</v>
      </c>
      <c r="B750" s="20" t="s">
        <v>1742</v>
      </c>
      <c r="C750" s="3">
        <v>2.2101002713190001E+18</v>
      </c>
      <c r="D750" s="1">
        <v>43593</v>
      </c>
      <c r="E750" t="s">
        <v>1472</v>
      </c>
      <c r="F750" s="8">
        <f t="shared" si="59"/>
        <v>0</v>
      </c>
      <c r="G750" s="8">
        <f t="shared" si="55"/>
        <v>1</v>
      </c>
      <c r="H750" s="8">
        <f t="shared" si="56"/>
        <v>0</v>
      </c>
      <c r="I750" s="8">
        <f t="shared" si="57"/>
        <v>0</v>
      </c>
      <c r="J750" s="9">
        <f t="shared" si="58"/>
        <v>1</v>
      </c>
      <c r="K750" t="s">
        <v>25</v>
      </c>
      <c r="L750" t="s">
        <v>25</v>
      </c>
      <c r="M750" s="30">
        <v>256404.27</v>
      </c>
      <c r="N750" s="28" t="s">
        <v>39</v>
      </c>
      <c r="O750" s="6">
        <v>256404.27</v>
      </c>
      <c r="P750" s="28" t="s">
        <v>27</v>
      </c>
      <c r="Q750" s="4" t="s">
        <v>1465</v>
      </c>
      <c r="R750" t="s">
        <v>1466</v>
      </c>
      <c r="S750" t="s">
        <v>1467</v>
      </c>
      <c r="T750" t="s">
        <v>1458</v>
      </c>
      <c r="U750" t="s">
        <v>1312</v>
      </c>
      <c r="V750" t="s">
        <v>1310</v>
      </c>
      <c r="W750" s="2">
        <v>1</v>
      </c>
      <c r="X750" s="33">
        <v>256404.27</v>
      </c>
      <c r="Y750" t="s">
        <v>34</v>
      </c>
      <c r="Z750" t="s">
        <v>1313</v>
      </c>
      <c r="AA750" t="s">
        <v>36</v>
      </c>
      <c r="AB750" t="s">
        <v>37</v>
      </c>
      <c r="AC750">
        <v>21</v>
      </c>
    </row>
    <row r="751" spans="1:29" customFormat="1" x14ac:dyDescent="0.35">
      <c r="A751" s="11">
        <v>751</v>
      </c>
      <c r="B751" s="20" t="s">
        <v>1742</v>
      </c>
      <c r="C751" s="3">
        <v>2.2102001991169999E+18</v>
      </c>
      <c r="D751" s="1">
        <v>42773</v>
      </c>
      <c r="E751" t="s">
        <v>1473</v>
      </c>
      <c r="F751" s="8">
        <f t="shared" si="59"/>
        <v>0</v>
      </c>
      <c r="G751" s="8">
        <f t="shared" si="55"/>
        <v>0</v>
      </c>
      <c r="H751" s="8">
        <f t="shared" si="56"/>
        <v>1</v>
      </c>
      <c r="I751" s="8">
        <f t="shared" si="57"/>
        <v>1</v>
      </c>
      <c r="J751" s="9">
        <f t="shared" si="58"/>
        <v>2</v>
      </c>
      <c r="K751" t="s">
        <v>64</v>
      </c>
      <c r="L751" t="s">
        <v>65</v>
      </c>
      <c r="M751" s="30">
        <v>155.76</v>
      </c>
      <c r="N751" s="28" t="s">
        <v>264</v>
      </c>
      <c r="O751" s="6">
        <v>155.76</v>
      </c>
      <c r="P751" s="28" t="s">
        <v>184</v>
      </c>
      <c r="Q751" s="4" t="s">
        <v>1474</v>
      </c>
      <c r="R751" t="s">
        <v>1475</v>
      </c>
      <c r="S751" t="s">
        <v>1476</v>
      </c>
      <c r="T751" t="s">
        <v>1458</v>
      </c>
      <c r="U751" t="s">
        <v>1312</v>
      </c>
      <c r="V751" t="s">
        <v>1310</v>
      </c>
      <c r="W751" s="2">
        <v>1</v>
      </c>
      <c r="X751" s="33">
        <v>155.76</v>
      </c>
      <c r="Y751" t="s">
        <v>34</v>
      </c>
      <c r="Z751" t="s">
        <v>1313</v>
      </c>
      <c r="AA751" t="s">
        <v>36</v>
      </c>
      <c r="AB751" t="s">
        <v>37</v>
      </c>
      <c r="AC751">
        <v>21</v>
      </c>
    </row>
    <row r="752" spans="1:29" customFormat="1" x14ac:dyDescent="0.35">
      <c r="A752" s="11">
        <v>752</v>
      </c>
      <c r="B752" s="20" t="s">
        <v>1742</v>
      </c>
      <c r="C752" s="3">
        <v>2.2102001991169999E+18</v>
      </c>
      <c r="D752" s="1">
        <v>42773</v>
      </c>
      <c r="E752" t="s">
        <v>1469</v>
      </c>
      <c r="F752" s="8">
        <f t="shared" si="59"/>
        <v>0</v>
      </c>
      <c r="G752" s="8">
        <f t="shared" si="55"/>
        <v>0</v>
      </c>
      <c r="H752" s="8">
        <f t="shared" si="56"/>
        <v>1</v>
      </c>
      <c r="I752" s="8">
        <f t="shared" si="57"/>
        <v>1</v>
      </c>
      <c r="J752" s="9">
        <f t="shared" si="58"/>
        <v>2</v>
      </c>
      <c r="K752" t="s">
        <v>64</v>
      </c>
      <c r="L752" t="s">
        <v>65</v>
      </c>
      <c r="M752" s="30">
        <v>38350</v>
      </c>
      <c r="N752" s="28" t="s">
        <v>264</v>
      </c>
      <c r="O752" s="6">
        <v>38350</v>
      </c>
      <c r="P752" s="28" t="s">
        <v>184</v>
      </c>
      <c r="Q752" s="4" t="s">
        <v>1474</v>
      </c>
      <c r="R752" t="s">
        <v>1475</v>
      </c>
      <c r="S752" t="s">
        <v>1476</v>
      </c>
      <c r="T752" t="s">
        <v>1458</v>
      </c>
      <c r="U752" t="s">
        <v>1312</v>
      </c>
      <c r="V752" t="s">
        <v>1310</v>
      </c>
      <c r="W752" s="2">
        <v>1</v>
      </c>
      <c r="X752" s="33">
        <v>38350</v>
      </c>
      <c r="Y752" t="s">
        <v>34</v>
      </c>
      <c r="Z752" t="s">
        <v>1313</v>
      </c>
      <c r="AA752" t="s">
        <v>36</v>
      </c>
      <c r="AB752" t="s">
        <v>37</v>
      </c>
      <c r="AC752">
        <v>21</v>
      </c>
    </row>
    <row r="753" spans="1:29" customFormat="1" x14ac:dyDescent="0.35">
      <c r="A753" s="11">
        <v>753</v>
      </c>
      <c r="B753" s="20" t="s">
        <v>1742</v>
      </c>
      <c r="C753" s="3">
        <v>2.2102001991169999E+18</v>
      </c>
      <c r="D753" s="1">
        <v>42773</v>
      </c>
      <c r="E753" t="s">
        <v>1468</v>
      </c>
      <c r="F753" s="8">
        <f t="shared" si="59"/>
        <v>0</v>
      </c>
      <c r="G753" s="8">
        <f t="shared" si="55"/>
        <v>0</v>
      </c>
      <c r="H753" s="8">
        <f t="shared" si="56"/>
        <v>1</v>
      </c>
      <c r="I753" s="8">
        <f t="shared" si="57"/>
        <v>1</v>
      </c>
      <c r="J753" s="9">
        <f t="shared" si="58"/>
        <v>2</v>
      </c>
      <c r="K753" t="s">
        <v>64</v>
      </c>
      <c r="L753" t="s">
        <v>65</v>
      </c>
      <c r="M753" s="30">
        <v>160286</v>
      </c>
      <c r="N753" s="28" t="s">
        <v>264</v>
      </c>
      <c r="O753" s="6">
        <v>160286</v>
      </c>
      <c r="P753" s="28" t="s">
        <v>184</v>
      </c>
      <c r="Q753" s="4" t="s">
        <v>1474</v>
      </c>
      <c r="R753" t="s">
        <v>1475</v>
      </c>
      <c r="S753" t="s">
        <v>1476</v>
      </c>
      <c r="T753" t="s">
        <v>1458</v>
      </c>
      <c r="U753" t="s">
        <v>1312</v>
      </c>
      <c r="V753" t="s">
        <v>1310</v>
      </c>
      <c r="W753" s="2">
        <v>1</v>
      </c>
      <c r="X753" s="33">
        <v>160286</v>
      </c>
      <c r="Y753" t="s">
        <v>34</v>
      </c>
      <c r="Z753" t="s">
        <v>1313</v>
      </c>
      <c r="AA753" t="s">
        <v>36</v>
      </c>
      <c r="AB753" t="s">
        <v>37</v>
      </c>
      <c r="AC753">
        <v>21</v>
      </c>
    </row>
    <row r="754" spans="1:29" customFormat="1" x14ac:dyDescent="0.35">
      <c r="A754" s="11">
        <v>754</v>
      </c>
      <c r="B754" s="20" t="s">
        <v>1742</v>
      </c>
      <c r="C754" s="3">
        <v>2.2102001991180001E+18</v>
      </c>
      <c r="D754" s="1">
        <v>43201</v>
      </c>
      <c r="E754" t="s">
        <v>1471</v>
      </c>
      <c r="F754" s="8">
        <f t="shared" si="59"/>
        <v>0</v>
      </c>
      <c r="G754" s="8">
        <f t="shared" si="55"/>
        <v>0</v>
      </c>
      <c r="H754" s="8">
        <f t="shared" si="56"/>
        <v>0</v>
      </c>
      <c r="I754" s="8">
        <f t="shared" si="57"/>
        <v>1</v>
      </c>
      <c r="J754" s="9">
        <f t="shared" si="58"/>
        <v>1</v>
      </c>
      <c r="K754" t="s">
        <v>64</v>
      </c>
      <c r="L754" t="s">
        <v>65</v>
      </c>
      <c r="M754" s="30">
        <v>161165</v>
      </c>
      <c r="N754" s="28" t="s">
        <v>26</v>
      </c>
      <c r="O754" s="6">
        <v>161165</v>
      </c>
      <c r="P754" s="28" t="s">
        <v>184</v>
      </c>
      <c r="Q754" s="4" t="s">
        <v>1474</v>
      </c>
      <c r="R754" t="s">
        <v>1475</v>
      </c>
      <c r="S754" t="s">
        <v>1476</v>
      </c>
      <c r="T754" t="s">
        <v>1477</v>
      </c>
      <c r="U754" t="s">
        <v>1312</v>
      </c>
      <c r="V754" t="s">
        <v>1310</v>
      </c>
      <c r="W754" s="2">
        <v>1</v>
      </c>
      <c r="X754" s="33">
        <v>161165</v>
      </c>
      <c r="Y754" t="s">
        <v>34</v>
      </c>
      <c r="Z754" t="s">
        <v>1313</v>
      </c>
      <c r="AA754" t="s">
        <v>36</v>
      </c>
      <c r="AB754" t="s">
        <v>37</v>
      </c>
      <c r="AC754">
        <v>21</v>
      </c>
    </row>
    <row r="755" spans="1:29" customFormat="1" x14ac:dyDescent="0.35">
      <c r="A755" s="11">
        <v>755</v>
      </c>
      <c r="B755" s="20" t="s">
        <v>1742</v>
      </c>
      <c r="C755" s="3">
        <v>2.2102001991180001E+18</v>
      </c>
      <c r="D755" s="1">
        <v>43201</v>
      </c>
      <c r="E755" t="s">
        <v>1468</v>
      </c>
      <c r="F755" s="8">
        <f t="shared" si="59"/>
        <v>0</v>
      </c>
      <c r="G755" s="8">
        <f t="shared" si="55"/>
        <v>0</v>
      </c>
      <c r="H755" s="8">
        <f t="shared" si="56"/>
        <v>1</v>
      </c>
      <c r="I755" s="8">
        <f t="shared" si="57"/>
        <v>1</v>
      </c>
      <c r="J755" s="9">
        <f t="shared" si="58"/>
        <v>2</v>
      </c>
      <c r="K755" t="s">
        <v>64</v>
      </c>
      <c r="L755" t="s">
        <v>65</v>
      </c>
      <c r="M755" s="30">
        <v>164522</v>
      </c>
      <c r="N755" s="28" t="s">
        <v>26</v>
      </c>
      <c r="O755" s="6">
        <v>164522</v>
      </c>
      <c r="P755" s="28" t="s">
        <v>184</v>
      </c>
      <c r="Q755" s="4" t="s">
        <v>1474</v>
      </c>
      <c r="R755" t="s">
        <v>1475</v>
      </c>
      <c r="S755" t="s">
        <v>1476</v>
      </c>
      <c r="T755" t="s">
        <v>1478</v>
      </c>
      <c r="U755" t="s">
        <v>1312</v>
      </c>
      <c r="V755" t="s">
        <v>1310</v>
      </c>
      <c r="W755" s="2">
        <v>1</v>
      </c>
      <c r="X755" s="33">
        <v>164522</v>
      </c>
      <c r="Y755" t="s">
        <v>34</v>
      </c>
      <c r="Z755" t="s">
        <v>1313</v>
      </c>
      <c r="AA755" t="s">
        <v>36</v>
      </c>
      <c r="AB755" t="s">
        <v>37</v>
      </c>
      <c r="AC755">
        <v>21</v>
      </c>
    </row>
    <row r="756" spans="1:29" customFormat="1" x14ac:dyDescent="0.35">
      <c r="A756" s="11">
        <v>756</v>
      </c>
      <c r="B756" s="20" t="s">
        <v>1742</v>
      </c>
      <c r="C756" s="3">
        <v>2.2102001991180001E+18</v>
      </c>
      <c r="D756" s="1">
        <v>43201</v>
      </c>
      <c r="E756" t="s">
        <v>65</v>
      </c>
      <c r="F756" s="8">
        <f t="shared" si="59"/>
        <v>0</v>
      </c>
      <c r="G756" s="8">
        <f t="shared" si="55"/>
        <v>0</v>
      </c>
      <c r="H756" s="8">
        <f t="shared" si="56"/>
        <v>0</v>
      </c>
      <c r="I756" s="8">
        <f t="shared" si="57"/>
        <v>0</v>
      </c>
      <c r="J756" s="9">
        <f t="shared" si="58"/>
        <v>0</v>
      </c>
      <c r="K756" t="s">
        <v>64</v>
      </c>
      <c r="L756" t="s">
        <v>65</v>
      </c>
      <c r="M756" s="30">
        <v>39653</v>
      </c>
      <c r="N756" s="28" t="s">
        <v>39</v>
      </c>
      <c r="O756" s="6">
        <v>39653</v>
      </c>
      <c r="P756" s="28" t="s">
        <v>184</v>
      </c>
      <c r="Q756" s="4" t="s">
        <v>1474</v>
      </c>
      <c r="R756" t="s">
        <v>1475</v>
      </c>
      <c r="S756" t="s">
        <v>1476</v>
      </c>
      <c r="T756" t="s">
        <v>1479</v>
      </c>
      <c r="U756" t="s">
        <v>1312</v>
      </c>
      <c r="V756" t="s">
        <v>1310</v>
      </c>
      <c r="W756" s="2">
        <v>1</v>
      </c>
      <c r="X756" s="33">
        <v>39653</v>
      </c>
      <c r="Y756" t="s">
        <v>34</v>
      </c>
      <c r="Z756" t="s">
        <v>1313</v>
      </c>
      <c r="AA756" t="s">
        <v>36</v>
      </c>
      <c r="AB756" t="s">
        <v>37</v>
      </c>
      <c r="AC756">
        <v>21</v>
      </c>
    </row>
    <row r="757" spans="1:29" customFormat="1" x14ac:dyDescent="0.35">
      <c r="A757" s="11">
        <v>757</v>
      </c>
      <c r="B757" s="20" t="s">
        <v>1742</v>
      </c>
      <c r="C757" s="3">
        <v>2.2103003215169999E+18</v>
      </c>
      <c r="D757" s="1">
        <v>42779</v>
      </c>
      <c r="E757" t="s">
        <v>1469</v>
      </c>
      <c r="F757" s="8">
        <f t="shared" si="59"/>
        <v>0</v>
      </c>
      <c r="G757" s="8">
        <f t="shared" si="55"/>
        <v>0</v>
      </c>
      <c r="H757" s="8">
        <f t="shared" si="56"/>
        <v>1</v>
      </c>
      <c r="I757" s="8">
        <f t="shared" si="57"/>
        <v>1</v>
      </c>
      <c r="J757" s="9">
        <f t="shared" si="58"/>
        <v>2</v>
      </c>
      <c r="K757" t="s">
        <v>64</v>
      </c>
      <c r="L757" t="s">
        <v>65</v>
      </c>
      <c r="M757" s="30">
        <v>38350</v>
      </c>
      <c r="N757" s="28" t="s">
        <v>264</v>
      </c>
      <c r="O757" s="6">
        <v>38350</v>
      </c>
      <c r="P757" s="28" t="s">
        <v>184</v>
      </c>
      <c r="Q757" s="4" t="s">
        <v>1480</v>
      </c>
      <c r="R757" t="s">
        <v>1393</v>
      </c>
      <c r="S757" t="s">
        <v>1394</v>
      </c>
      <c r="T757" t="s">
        <v>1458</v>
      </c>
      <c r="U757" t="s">
        <v>1312</v>
      </c>
      <c r="V757" t="s">
        <v>1310</v>
      </c>
      <c r="W757" s="2">
        <v>1</v>
      </c>
      <c r="X757" s="33">
        <v>38350</v>
      </c>
      <c r="Y757" t="s">
        <v>34</v>
      </c>
      <c r="Z757" t="s">
        <v>1313</v>
      </c>
      <c r="AA757" t="s">
        <v>36</v>
      </c>
      <c r="AB757" t="s">
        <v>37</v>
      </c>
      <c r="AC757">
        <v>21</v>
      </c>
    </row>
    <row r="758" spans="1:29" customFormat="1" x14ac:dyDescent="0.35">
      <c r="A758" s="11">
        <v>758</v>
      </c>
      <c r="B758" s="20" t="s">
        <v>1742</v>
      </c>
      <c r="C758" s="3">
        <v>2.2103003215169999E+18</v>
      </c>
      <c r="D758" s="1">
        <v>42779</v>
      </c>
      <c r="E758" t="s">
        <v>1473</v>
      </c>
      <c r="F758" s="8">
        <f t="shared" si="59"/>
        <v>0</v>
      </c>
      <c r="G758" s="8">
        <f t="shared" si="55"/>
        <v>0</v>
      </c>
      <c r="H758" s="8">
        <f t="shared" si="56"/>
        <v>1</v>
      </c>
      <c r="I758" s="8">
        <f t="shared" si="57"/>
        <v>1</v>
      </c>
      <c r="J758" s="9">
        <f t="shared" si="58"/>
        <v>2</v>
      </c>
      <c r="K758" t="s">
        <v>64</v>
      </c>
      <c r="L758" t="s">
        <v>65</v>
      </c>
      <c r="M758" s="30">
        <v>191132</v>
      </c>
      <c r="N758" s="28" t="s">
        <v>264</v>
      </c>
      <c r="O758" s="6">
        <v>191132</v>
      </c>
      <c r="P758" s="28" t="s">
        <v>184</v>
      </c>
      <c r="Q758" s="4" t="s">
        <v>1480</v>
      </c>
      <c r="R758" t="s">
        <v>1393</v>
      </c>
      <c r="S758" t="s">
        <v>1394</v>
      </c>
      <c r="T758" t="s">
        <v>1458</v>
      </c>
      <c r="U758" t="s">
        <v>1312</v>
      </c>
      <c r="V758" t="s">
        <v>1310</v>
      </c>
      <c r="W758" s="2">
        <v>1</v>
      </c>
      <c r="X758" s="33">
        <v>191132</v>
      </c>
      <c r="Y758" t="s">
        <v>34</v>
      </c>
      <c r="Z758" t="s">
        <v>1313</v>
      </c>
      <c r="AA758" t="s">
        <v>36</v>
      </c>
      <c r="AB758" t="s">
        <v>37</v>
      </c>
      <c r="AC758">
        <v>21</v>
      </c>
    </row>
    <row r="759" spans="1:29" customFormat="1" x14ac:dyDescent="0.35">
      <c r="A759" s="11">
        <v>759</v>
      </c>
      <c r="B759" s="20" t="s">
        <v>1742</v>
      </c>
      <c r="C759" s="3">
        <v>2.2103003215180001E+18</v>
      </c>
      <c r="D759" s="1">
        <v>43209</v>
      </c>
      <c r="E759" t="s">
        <v>1470</v>
      </c>
      <c r="F759" s="8">
        <f t="shared" si="59"/>
        <v>0</v>
      </c>
      <c r="G759" s="8">
        <f t="shared" si="55"/>
        <v>0</v>
      </c>
      <c r="H759" s="8">
        <f t="shared" si="56"/>
        <v>0</v>
      </c>
      <c r="I759" s="8">
        <f t="shared" si="57"/>
        <v>1</v>
      </c>
      <c r="J759" s="9">
        <f t="shared" si="58"/>
        <v>1</v>
      </c>
      <c r="K759" t="s">
        <v>64</v>
      </c>
      <c r="L759" t="s">
        <v>65</v>
      </c>
      <c r="M759" s="30">
        <v>39653</v>
      </c>
      <c r="N759" s="28" t="s">
        <v>26</v>
      </c>
      <c r="O759" s="6">
        <v>39653</v>
      </c>
      <c r="P759" s="28" t="s">
        <v>184</v>
      </c>
      <c r="Q759" s="4" t="s">
        <v>1480</v>
      </c>
      <c r="R759" t="s">
        <v>1393</v>
      </c>
      <c r="S759" t="s">
        <v>1394</v>
      </c>
      <c r="T759" t="s">
        <v>1458</v>
      </c>
      <c r="U759" t="s">
        <v>1312</v>
      </c>
      <c r="V759" t="s">
        <v>1310</v>
      </c>
      <c r="W759" s="2">
        <v>1</v>
      </c>
      <c r="X759" s="33">
        <v>39653</v>
      </c>
      <c r="Y759" t="s">
        <v>34</v>
      </c>
      <c r="Z759" t="s">
        <v>1313</v>
      </c>
      <c r="AA759" t="s">
        <v>36</v>
      </c>
      <c r="AB759" t="s">
        <v>37</v>
      </c>
      <c r="AC759">
        <v>21</v>
      </c>
    </row>
    <row r="760" spans="1:29" customFormat="1" x14ac:dyDescent="0.35">
      <c r="A760" s="11">
        <v>760</v>
      </c>
      <c r="B760" s="20" t="s">
        <v>1742</v>
      </c>
      <c r="C760" s="3">
        <v>2.2103003215180001E+18</v>
      </c>
      <c r="D760" s="1">
        <v>43209</v>
      </c>
      <c r="E760" t="s">
        <v>1468</v>
      </c>
      <c r="F760" s="8">
        <f t="shared" si="59"/>
        <v>0</v>
      </c>
      <c r="G760" s="8">
        <f t="shared" si="55"/>
        <v>0</v>
      </c>
      <c r="H760" s="8">
        <f t="shared" si="56"/>
        <v>1</v>
      </c>
      <c r="I760" s="8">
        <f t="shared" si="57"/>
        <v>1</v>
      </c>
      <c r="J760" s="9">
        <f t="shared" si="58"/>
        <v>2</v>
      </c>
      <c r="K760" t="s">
        <v>64</v>
      </c>
      <c r="L760" t="s">
        <v>65</v>
      </c>
      <c r="M760" s="30">
        <v>201880</v>
      </c>
      <c r="N760" s="28" t="s">
        <v>26</v>
      </c>
      <c r="O760" s="6">
        <v>201880</v>
      </c>
      <c r="P760" s="28" t="s">
        <v>184</v>
      </c>
      <c r="Q760" s="4" t="s">
        <v>1480</v>
      </c>
      <c r="R760" t="s">
        <v>1393</v>
      </c>
      <c r="S760" t="s">
        <v>1394</v>
      </c>
      <c r="T760" t="s">
        <v>1458</v>
      </c>
      <c r="U760" t="s">
        <v>1312</v>
      </c>
      <c r="V760" t="s">
        <v>1310</v>
      </c>
      <c r="W760" s="2">
        <v>1</v>
      </c>
      <c r="X760" s="33">
        <v>201880</v>
      </c>
      <c r="Y760" t="s">
        <v>34</v>
      </c>
      <c r="Z760" t="s">
        <v>1313</v>
      </c>
      <c r="AA760" t="s">
        <v>36</v>
      </c>
      <c r="AB760" t="s">
        <v>37</v>
      </c>
      <c r="AC760">
        <v>21</v>
      </c>
    </row>
    <row r="761" spans="1:29" customFormat="1" x14ac:dyDescent="0.35">
      <c r="A761" s="11">
        <v>761</v>
      </c>
      <c r="B761" s="20" t="s">
        <v>1742</v>
      </c>
      <c r="C761" s="3">
        <v>2.2103003215180001E+18</v>
      </c>
      <c r="D761" s="1">
        <v>43209</v>
      </c>
      <c r="E761" t="s">
        <v>1471</v>
      </c>
      <c r="F761" s="8">
        <f t="shared" si="59"/>
        <v>0</v>
      </c>
      <c r="G761" s="8">
        <f t="shared" si="55"/>
        <v>0</v>
      </c>
      <c r="H761" s="8">
        <f t="shared" si="56"/>
        <v>0</v>
      </c>
      <c r="I761" s="8">
        <f t="shared" si="57"/>
        <v>1</v>
      </c>
      <c r="J761" s="9">
        <f t="shared" si="58"/>
        <v>1</v>
      </c>
      <c r="K761" t="s">
        <v>64</v>
      </c>
      <c r="L761" t="s">
        <v>65</v>
      </c>
      <c r="M761" s="30">
        <v>197761</v>
      </c>
      <c r="N761" s="28" t="s">
        <v>26</v>
      </c>
      <c r="O761" s="6">
        <v>197761</v>
      </c>
      <c r="P761" s="28" t="s">
        <v>184</v>
      </c>
      <c r="Q761" s="4" t="s">
        <v>1480</v>
      </c>
      <c r="R761" t="s">
        <v>1393</v>
      </c>
      <c r="S761" t="s">
        <v>1394</v>
      </c>
      <c r="T761" t="s">
        <v>1458</v>
      </c>
      <c r="U761" t="s">
        <v>1312</v>
      </c>
      <c r="V761" t="s">
        <v>1310</v>
      </c>
      <c r="W761" s="2">
        <v>1</v>
      </c>
      <c r="X761" s="33">
        <v>197761</v>
      </c>
      <c r="Y761" t="s">
        <v>34</v>
      </c>
      <c r="Z761" t="s">
        <v>1313</v>
      </c>
      <c r="AA761" t="s">
        <v>36</v>
      </c>
      <c r="AB761" t="s">
        <v>37</v>
      </c>
      <c r="AC761">
        <v>21</v>
      </c>
    </row>
    <row r="762" spans="1:29" customFormat="1" x14ac:dyDescent="0.35">
      <c r="A762" s="11">
        <v>762</v>
      </c>
      <c r="B762" s="20" t="s">
        <v>1742</v>
      </c>
      <c r="C762" s="3">
        <v>2.2103003215190001E+18</v>
      </c>
      <c r="D762" s="1">
        <v>43592</v>
      </c>
      <c r="E762" t="s">
        <v>1472</v>
      </c>
      <c r="F762" s="8">
        <f t="shared" si="59"/>
        <v>0</v>
      </c>
      <c r="G762" s="8">
        <f t="shared" si="55"/>
        <v>1</v>
      </c>
      <c r="H762" s="8">
        <f t="shared" si="56"/>
        <v>0</v>
      </c>
      <c r="I762" s="8">
        <f t="shared" si="57"/>
        <v>0</v>
      </c>
      <c r="J762" s="9">
        <f t="shared" si="58"/>
        <v>1</v>
      </c>
      <c r="K762" t="s">
        <v>25</v>
      </c>
      <c r="L762" t="s">
        <v>25</v>
      </c>
      <c r="M762" s="30">
        <v>39577.17</v>
      </c>
      <c r="N762" s="28" t="s">
        <v>39</v>
      </c>
      <c r="O762" s="6">
        <v>39577.17</v>
      </c>
      <c r="P762" s="28" t="s">
        <v>27</v>
      </c>
      <c r="Q762" s="4" t="s">
        <v>1480</v>
      </c>
      <c r="R762" t="s">
        <v>1393</v>
      </c>
      <c r="S762" t="s">
        <v>1394</v>
      </c>
      <c r="T762" t="s">
        <v>1458</v>
      </c>
      <c r="U762" t="s">
        <v>1312</v>
      </c>
      <c r="V762" t="s">
        <v>1310</v>
      </c>
      <c r="W762" s="2">
        <v>1</v>
      </c>
      <c r="X762" s="33">
        <v>39577.17</v>
      </c>
      <c r="Y762" t="s">
        <v>34</v>
      </c>
      <c r="Z762" t="s">
        <v>1313</v>
      </c>
      <c r="AA762" t="s">
        <v>36</v>
      </c>
      <c r="AB762" t="s">
        <v>37</v>
      </c>
      <c r="AC762">
        <v>21</v>
      </c>
    </row>
    <row r="763" spans="1:29" customFormat="1" x14ac:dyDescent="0.35">
      <c r="A763" s="11">
        <v>763</v>
      </c>
      <c r="B763" s="20" t="s">
        <v>1742</v>
      </c>
      <c r="C763" s="3">
        <v>2.2103003215190001E+18</v>
      </c>
      <c r="D763" s="1">
        <v>43598</v>
      </c>
      <c r="E763" t="s">
        <v>1472</v>
      </c>
      <c r="F763" s="8">
        <f t="shared" si="59"/>
        <v>0</v>
      </c>
      <c r="G763" s="8">
        <f t="shared" si="55"/>
        <v>1</v>
      </c>
      <c r="H763" s="8">
        <f t="shared" si="56"/>
        <v>0</v>
      </c>
      <c r="I763" s="8">
        <f t="shared" si="57"/>
        <v>0</v>
      </c>
      <c r="J763" s="9">
        <f t="shared" si="58"/>
        <v>1</v>
      </c>
      <c r="K763" t="s">
        <v>25</v>
      </c>
      <c r="L763" t="s">
        <v>25</v>
      </c>
      <c r="M763" s="30">
        <v>204656.06</v>
      </c>
      <c r="N763" s="28" t="s">
        <v>39</v>
      </c>
      <c r="O763" s="6">
        <v>204656.06</v>
      </c>
      <c r="P763" s="28" t="s">
        <v>27</v>
      </c>
      <c r="Q763" s="4" t="s">
        <v>1480</v>
      </c>
      <c r="R763" t="s">
        <v>1393</v>
      </c>
      <c r="S763" t="s">
        <v>1394</v>
      </c>
      <c r="T763" t="s">
        <v>1311</v>
      </c>
      <c r="U763" t="s">
        <v>1312</v>
      </c>
      <c r="V763" t="s">
        <v>1310</v>
      </c>
      <c r="W763" s="2">
        <v>1</v>
      </c>
      <c r="X763" s="33">
        <v>204656.06</v>
      </c>
      <c r="Y763" t="s">
        <v>34</v>
      </c>
      <c r="Z763" t="s">
        <v>1313</v>
      </c>
      <c r="AA763" t="s">
        <v>36</v>
      </c>
      <c r="AB763" t="s">
        <v>37</v>
      </c>
      <c r="AC763">
        <v>21</v>
      </c>
    </row>
    <row r="764" spans="1:29" customFormat="1" x14ac:dyDescent="0.35">
      <c r="A764" s="11">
        <v>764</v>
      </c>
      <c r="B764" s="20" t="s">
        <v>1742</v>
      </c>
      <c r="C764" s="3">
        <v>2.2103003215190001E+18</v>
      </c>
      <c r="D764" s="1">
        <v>43598</v>
      </c>
      <c r="E764" t="s">
        <v>1472</v>
      </c>
      <c r="F764" s="8">
        <f t="shared" si="59"/>
        <v>0</v>
      </c>
      <c r="G764" s="8">
        <f t="shared" si="55"/>
        <v>1</v>
      </c>
      <c r="H764" s="8">
        <f t="shared" si="56"/>
        <v>0</v>
      </c>
      <c r="I764" s="8">
        <f t="shared" si="57"/>
        <v>0</v>
      </c>
      <c r="J764" s="9">
        <f t="shared" si="58"/>
        <v>1</v>
      </c>
      <c r="K764" t="s">
        <v>25</v>
      </c>
      <c r="L764" t="s">
        <v>25</v>
      </c>
      <c r="M764" s="30">
        <v>252509.52</v>
      </c>
      <c r="N764" s="28" t="s">
        <v>39</v>
      </c>
      <c r="O764" s="6">
        <v>252509.52</v>
      </c>
      <c r="P764" s="28" t="s">
        <v>27</v>
      </c>
      <c r="Q764" s="4" t="s">
        <v>1480</v>
      </c>
      <c r="R764" t="s">
        <v>1393</v>
      </c>
      <c r="S764" t="s">
        <v>1394</v>
      </c>
      <c r="T764" t="s">
        <v>1311</v>
      </c>
      <c r="U764" t="s">
        <v>1312</v>
      </c>
      <c r="V764" t="s">
        <v>1310</v>
      </c>
      <c r="W764" s="2">
        <v>1</v>
      </c>
      <c r="X764" s="33">
        <v>252509.52</v>
      </c>
      <c r="Y764" t="s">
        <v>34</v>
      </c>
      <c r="Z764" t="s">
        <v>1313</v>
      </c>
      <c r="AA764" t="s">
        <v>36</v>
      </c>
      <c r="AB764" t="s">
        <v>37</v>
      </c>
      <c r="AC764">
        <v>21</v>
      </c>
    </row>
    <row r="765" spans="1:29" customFormat="1" x14ac:dyDescent="0.35">
      <c r="A765" s="11">
        <v>765</v>
      </c>
      <c r="B765" s="20" t="s">
        <v>1742</v>
      </c>
      <c r="C765" s="3">
        <v>2.210400229216E+18</v>
      </c>
      <c r="D765" s="1">
        <v>42410</v>
      </c>
      <c r="E765" t="s">
        <v>1481</v>
      </c>
      <c r="F765" s="8">
        <f t="shared" si="59"/>
        <v>0</v>
      </c>
      <c r="G765" s="8">
        <f t="shared" si="55"/>
        <v>0</v>
      </c>
      <c r="H765" s="8">
        <f t="shared" si="56"/>
        <v>0</v>
      </c>
      <c r="I765" s="8">
        <f t="shared" si="57"/>
        <v>1</v>
      </c>
      <c r="J765" s="9">
        <f t="shared" si="58"/>
        <v>1</v>
      </c>
      <c r="K765" t="s">
        <v>417</v>
      </c>
      <c r="L765" t="s">
        <v>418</v>
      </c>
      <c r="M765" s="30">
        <v>38300</v>
      </c>
      <c r="N765" s="28" t="s">
        <v>280</v>
      </c>
      <c r="O765" s="6">
        <v>38300</v>
      </c>
      <c r="P765" s="28" t="s">
        <v>184</v>
      </c>
      <c r="Q765" s="4" t="s">
        <v>1482</v>
      </c>
      <c r="R765" t="s">
        <v>1369</v>
      </c>
      <c r="S765" t="s">
        <v>1370</v>
      </c>
      <c r="T765" t="s">
        <v>1458</v>
      </c>
      <c r="U765" t="s">
        <v>1312</v>
      </c>
      <c r="V765" t="s">
        <v>1310</v>
      </c>
      <c r="W765" s="2">
        <v>1</v>
      </c>
      <c r="X765" s="33">
        <v>38300</v>
      </c>
      <c r="Y765" t="s">
        <v>34</v>
      </c>
      <c r="Z765" t="s">
        <v>1313</v>
      </c>
      <c r="AA765" t="s">
        <v>36</v>
      </c>
      <c r="AB765" t="s">
        <v>37</v>
      </c>
      <c r="AC765">
        <v>21</v>
      </c>
    </row>
    <row r="766" spans="1:29" customFormat="1" x14ac:dyDescent="0.35">
      <c r="A766" s="11">
        <v>766</v>
      </c>
      <c r="B766" s="20" t="s">
        <v>1742</v>
      </c>
      <c r="C766" s="3">
        <v>2.210400229216E+18</v>
      </c>
      <c r="D766" s="1">
        <v>42410</v>
      </c>
      <c r="E766" t="s">
        <v>1483</v>
      </c>
      <c r="F766" s="8">
        <f t="shared" si="59"/>
        <v>0</v>
      </c>
      <c r="G766" s="8">
        <f t="shared" si="55"/>
        <v>0</v>
      </c>
      <c r="H766" s="8">
        <f t="shared" si="56"/>
        <v>0</v>
      </c>
      <c r="I766" s="8">
        <f t="shared" si="57"/>
        <v>1</v>
      </c>
      <c r="J766" s="9">
        <f t="shared" si="58"/>
        <v>1</v>
      </c>
      <c r="K766" t="s">
        <v>417</v>
      </c>
      <c r="L766" t="s">
        <v>418</v>
      </c>
      <c r="M766" s="30">
        <v>171000</v>
      </c>
      <c r="N766" s="28" t="s">
        <v>280</v>
      </c>
      <c r="O766" s="6">
        <v>171000</v>
      </c>
      <c r="P766" s="28" t="s">
        <v>184</v>
      </c>
      <c r="Q766" s="4" t="s">
        <v>1482</v>
      </c>
      <c r="R766" t="s">
        <v>1369</v>
      </c>
      <c r="S766" t="s">
        <v>1370</v>
      </c>
      <c r="T766" t="s">
        <v>1458</v>
      </c>
      <c r="U766" t="s">
        <v>1312</v>
      </c>
      <c r="V766" t="s">
        <v>1310</v>
      </c>
      <c r="W766" s="2">
        <v>1</v>
      </c>
      <c r="X766" s="33">
        <v>171000</v>
      </c>
      <c r="Y766" t="s">
        <v>34</v>
      </c>
      <c r="Z766" t="s">
        <v>1313</v>
      </c>
      <c r="AA766" t="s">
        <v>36</v>
      </c>
      <c r="AB766" t="s">
        <v>37</v>
      </c>
      <c r="AC766">
        <v>21</v>
      </c>
    </row>
    <row r="767" spans="1:29" customFormat="1" x14ac:dyDescent="0.35">
      <c r="A767" s="11">
        <v>767</v>
      </c>
      <c r="B767" s="20" t="s">
        <v>1742</v>
      </c>
      <c r="C767" s="3">
        <v>2.210400229216E+18</v>
      </c>
      <c r="D767" s="1">
        <v>42410</v>
      </c>
      <c r="E767" t="s">
        <v>1462</v>
      </c>
      <c r="F767" s="8">
        <f t="shared" si="59"/>
        <v>0</v>
      </c>
      <c r="G767" s="8">
        <f t="shared" si="55"/>
        <v>0</v>
      </c>
      <c r="H767" s="8">
        <f t="shared" si="56"/>
        <v>0</v>
      </c>
      <c r="I767" s="8">
        <f t="shared" si="57"/>
        <v>1</v>
      </c>
      <c r="J767" s="9">
        <f t="shared" si="58"/>
        <v>1</v>
      </c>
      <c r="K767" t="s">
        <v>417</v>
      </c>
      <c r="L767" t="s">
        <v>418</v>
      </c>
      <c r="M767" s="30">
        <v>196180</v>
      </c>
      <c r="N767" s="28" t="s">
        <v>280</v>
      </c>
      <c r="O767" s="6">
        <v>196180</v>
      </c>
      <c r="P767" s="28" t="s">
        <v>184</v>
      </c>
      <c r="Q767" s="4" t="s">
        <v>1482</v>
      </c>
      <c r="R767" t="s">
        <v>1369</v>
      </c>
      <c r="S767" t="s">
        <v>1370</v>
      </c>
      <c r="T767" t="s">
        <v>1458</v>
      </c>
      <c r="U767" t="s">
        <v>1312</v>
      </c>
      <c r="V767" t="s">
        <v>1310</v>
      </c>
      <c r="W767" s="2">
        <v>1</v>
      </c>
      <c r="X767" s="33">
        <v>196180</v>
      </c>
      <c r="Y767" t="s">
        <v>34</v>
      </c>
      <c r="Z767" t="s">
        <v>1313</v>
      </c>
      <c r="AA767" t="s">
        <v>36</v>
      </c>
      <c r="AB767" t="s">
        <v>37</v>
      </c>
      <c r="AC767">
        <v>21</v>
      </c>
    </row>
    <row r="768" spans="1:29" customFormat="1" x14ac:dyDescent="0.35">
      <c r="A768" s="11">
        <v>768</v>
      </c>
      <c r="B768" s="20" t="s">
        <v>1742</v>
      </c>
      <c r="C768" s="3">
        <v>2.2104002292169999E+18</v>
      </c>
      <c r="D768" s="1">
        <v>42779</v>
      </c>
      <c r="E768" t="s">
        <v>1473</v>
      </c>
      <c r="F768" s="8">
        <f t="shared" si="59"/>
        <v>0</v>
      </c>
      <c r="G768" s="8">
        <f t="shared" si="55"/>
        <v>0</v>
      </c>
      <c r="H768" s="8">
        <f t="shared" si="56"/>
        <v>1</v>
      </c>
      <c r="I768" s="8">
        <f t="shared" si="57"/>
        <v>1</v>
      </c>
      <c r="J768" s="9">
        <f t="shared" si="58"/>
        <v>2</v>
      </c>
      <c r="K768" t="s">
        <v>64</v>
      </c>
      <c r="L768" t="s">
        <v>65</v>
      </c>
      <c r="M768" s="30">
        <v>196187.18</v>
      </c>
      <c r="N768" s="28" t="s">
        <v>264</v>
      </c>
      <c r="O768" s="6">
        <v>196187.18</v>
      </c>
      <c r="P768" s="28" t="s">
        <v>184</v>
      </c>
      <c r="Q768" s="4" t="s">
        <v>1484</v>
      </c>
      <c r="R768" t="s">
        <v>1369</v>
      </c>
      <c r="S768" t="s">
        <v>1370</v>
      </c>
      <c r="T768" t="s">
        <v>1458</v>
      </c>
      <c r="U768" t="s">
        <v>1312</v>
      </c>
      <c r="V768" t="s">
        <v>1310</v>
      </c>
      <c r="W768" s="2">
        <v>1</v>
      </c>
      <c r="X768" s="33">
        <v>196187.18</v>
      </c>
      <c r="Y768" t="s">
        <v>34</v>
      </c>
      <c r="Z768" t="s">
        <v>1313</v>
      </c>
      <c r="AA768" t="s">
        <v>36</v>
      </c>
      <c r="AB768" t="s">
        <v>37</v>
      </c>
      <c r="AC768">
        <v>21</v>
      </c>
    </row>
    <row r="769" spans="1:29" customFormat="1" x14ac:dyDescent="0.35">
      <c r="A769" s="11">
        <v>769</v>
      </c>
      <c r="B769" s="20" t="s">
        <v>1742</v>
      </c>
      <c r="C769" s="3">
        <v>2.2104002292169999E+18</v>
      </c>
      <c r="D769" s="1">
        <v>42779</v>
      </c>
      <c r="E769" t="s">
        <v>1468</v>
      </c>
      <c r="F769" s="8">
        <f t="shared" si="59"/>
        <v>0</v>
      </c>
      <c r="G769" s="8">
        <f t="shared" si="55"/>
        <v>0</v>
      </c>
      <c r="H769" s="8">
        <f t="shared" si="56"/>
        <v>1</v>
      </c>
      <c r="I769" s="8">
        <f t="shared" si="57"/>
        <v>1</v>
      </c>
      <c r="J769" s="9">
        <f t="shared" si="58"/>
        <v>2</v>
      </c>
      <c r="K769" t="s">
        <v>64</v>
      </c>
      <c r="L769" t="s">
        <v>65</v>
      </c>
      <c r="M769" s="30">
        <v>171012</v>
      </c>
      <c r="N769" s="28" t="s">
        <v>264</v>
      </c>
      <c r="O769" s="6">
        <v>171012</v>
      </c>
      <c r="P769" s="28" t="s">
        <v>184</v>
      </c>
      <c r="Q769" s="4" t="s">
        <v>1484</v>
      </c>
      <c r="R769" t="s">
        <v>1369</v>
      </c>
      <c r="S769" t="s">
        <v>1370</v>
      </c>
      <c r="T769" t="s">
        <v>1458</v>
      </c>
      <c r="U769" t="s">
        <v>1312</v>
      </c>
      <c r="V769" t="s">
        <v>1310</v>
      </c>
      <c r="W769" s="2">
        <v>1</v>
      </c>
      <c r="X769" s="33">
        <v>171012</v>
      </c>
      <c r="Y769" t="s">
        <v>34</v>
      </c>
      <c r="Z769" t="s">
        <v>1313</v>
      </c>
      <c r="AA769" t="s">
        <v>36</v>
      </c>
      <c r="AB769" t="s">
        <v>37</v>
      </c>
      <c r="AC769">
        <v>21</v>
      </c>
    </row>
    <row r="770" spans="1:29" customFormat="1" x14ac:dyDescent="0.35">
      <c r="A770" s="11">
        <v>770</v>
      </c>
      <c r="B770" s="20" t="s">
        <v>1742</v>
      </c>
      <c r="C770" s="3">
        <v>2.2104002292169999E+18</v>
      </c>
      <c r="D770" s="1">
        <v>42779</v>
      </c>
      <c r="E770" t="s">
        <v>1469</v>
      </c>
      <c r="F770" s="8">
        <f t="shared" si="59"/>
        <v>0</v>
      </c>
      <c r="G770" s="8">
        <f t="shared" ref="G770:G833" si="60">IF(OR(ISNUMBER(SEARCH("проектиро",E770)), ISNUMBER(SEARCH("разработка",E770)),  ISNUMBER(SEARCH("приобрет",E770)),  ISNUMBER(SEARCH("установк",E770)), ISNUMBER(SEARCH("постав",E770)),  (ISNUMBER(SEARCH("создани",E770)))),1,0)</f>
        <v>0</v>
      </c>
      <c r="H770" s="8">
        <f t="shared" ref="H770:H833" si="61">IF(OR(ISNUMBER(SEARCH("развит",E770)), ISNUMBER(SEARCH("модифика",E770)), ISNUMBER(SEARCH("интегра",E770)),  ISNUMBER(SEARCH("внедрен",E770)), ISNUMBER(SEARCH("расшир",E770)), ISNUMBER(SEARCH("адаптац",E770)),ISNUMBER(SEARCH("настрой",E770)), ISNUMBER(SEARCH("подключ",E770)),   (ISNUMBER(SEARCH("модерниз",E770)))),1,0)</f>
        <v>1</v>
      </c>
      <c r="I770" s="8">
        <f t="shared" ref="I770:I833" si="62">IF(OR(ISNUMBER(SEARCH("сопрово",E770)), ISNUMBER(SEARCH("поддержк",E770)), ISNUMBER(SEARCH("эксплуат",E770)), ISNUMBER(SEARCH("обслужи",E770)), ISNUMBER(SEARCH("подготов",E770)), (ISNUMBER(SEARCH("обуче",E770)))),1,0)</f>
        <v>1</v>
      </c>
      <c r="J770" s="9">
        <f t="shared" ref="J770:J833" si="63">SUM(G770:I770)</f>
        <v>2</v>
      </c>
      <c r="K770" t="s">
        <v>64</v>
      </c>
      <c r="L770" t="s">
        <v>65</v>
      </c>
      <c r="M770" s="30">
        <v>38350</v>
      </c>
      <c r="N770" s="28" t="s">
        <v>264</v>
      </c>
      <c r="O770" s="6">
        <v>38350</v>
      </c>
      <c r="P770" s="28" t="s">
        <v>184</v>
      </c>
      <c r="Q770" s="4" t="s">
        <v>1484</v>
      </c>
      <c r="R770" t="s">
        <v>1369</v>
      </c>
      <c r="S770" t="s">
        <v>1370</v>
      </c>
      <c r="T770" t="s">
        <v>1458</v>
      </c>
      <c r="U770" t="s">
        <v>1312</v>
      </c>
      <c r="V770" t="s">
        <v>1310</v>
      </c>
      <c r="W770" s="2">
        <v>1</v>
      </c>
      <c r="X770" s="33">
        <v>38350</v>
      </c>
      <c r="Y770" t="s">
        <v>34</v>
      </c>
      <c r="Z770" t="s">
        <v>1313</v>
      </c>
      <c r="AA770" t="s">
        <v>36</v>
      </c>
      <c r="AB770" t="s">
        <v>37</v>
      </c>
      <c r="AC770">
        <v>21</v>
      </c>
    </row>
    <row r="771" spans="1:29" customFormat="1" x14ac:dyDescent="0.35">
      <c r="A771" s="11">
        <v>771</v>
      </c>
      <c r="B771" s="20" t="s">
        <v>1742</v>
      </c>
      <c r="C771" s="3">
        <v>2.2104002292179999E+18</v>
      </c>
      <c r="D771" s="1">
        <v>43208</v>
      </c>
      <c r="E771" t="s">
        <v>1471</v>
      </c>
      <c r="F771" s="8">
        <f t="shared" ref="F771:F834" si="64">IF(OR(ISNUMBER(SEARCH("фонд",Q771)), ISNUMBER(SEARCH("ФОМС",Q771))), 1,0)</f>
        <v>0</v>
      </c>
      <c r="G771" s="8">
        <f t="shared" si="60"/>
        <v>0</v>
      </c>
      <c r="H771" s="8">
        <f t="shared" si="61"/>
        <v>0</v>
      </c>
      <c r="I771" s="8">
        <f t="shared" si="62"/>
        <v>1</v>
      </c>
      <c r="J771" s="9">
        <f t="shared" si="63"/>
        <v>1</v>
      </c>
      <c r="K771" t="s">
        <v>64</v>
      </c>
      <c r="L771" t="s">
        <v>65</v>
      </c>
      <c r="M771" s="30">
        <v>202991</v>
      </c>
      <c r="N771" s="28" t="s">
        <v>26</v>
      </c>
      <c r="O771" s="6">
        <v>202991</v>
      </c>
      <c r="P771" s="28" t="s">
        <v>184</v>
      </c>
      <c r="Q771" s="4" t="s">
        <v>1484</v>
      </c>
      <c r="R771" t="s">
        <v>1369</v>
      </c>
      <c r="S771" t="s">
        <v>1370</v>
      </c>
      <c r="T771" t="s">
        <v>1458</v>
      </c>
      <c r="U771" t="s">
        <v>1312</v>
      </c>
      <c r="V771" t="s">
        <v>1310</v>
      </c>
      <c r="W771" s="2">
        <v>1</v>
      </c>
      <c r="X771" s="33">
        <v>202991</v>
      </c>
      <c r="Y771" t="s">
        <v>34</v>
      </c>
      <c r="Z771" t="s">
        <v>1313</v>
      </c>
      <c r="AA771" t="s">
        <v>36</v>
      </c>
      <c r="AB771" t="s">
        <v>37</v>
      </c>
      <c r="AC771">
        <v>21</v>
      </c>
    </row>
    <row r="772" spans="1:29" customFormat="1" x14ac:dyDescent="0.35">
      <c r="A772" s="11">
        <v>772</v>
      </c>
      <c r="B772" s="20" t="s">
        <v>1742</v>
      </c>
      <c r="C772" s="3">
        <v>2.2104002292179999E+18</v>
      </c>
      <c r="D772" s="1">
        <v>43208</v>
      </c>
      <c r="E772" t="s">
        <v>1468</v>
      </c>
      <c r="F772" s="8">
        <f t="shared" si="64"/>
        <v>0</v>
      </c>
      <c r="G772" s="8">
        <f t="shared" si="60"/>
        <v>0</v>
      </c>
      <c r="H772" s="8">
        <f t="shared" si="61"/>
        <v>1</v>
      </c>
      <c r="I772" s="8">
        <f t="shared" si="62"/>
        <v>1</v>
      </c>
      <c r="J772" s="9">
        <f t="shared" si="63"/>
        <v>2</v>
      </c>
      <c r="K772" t="s">
        <v>64</v>
      </c>
      <c r="L772" t="s">
        <v>65</v>
      </c>
      <c r="M772" s="30">
        <v>175532</v>
      </c>
      <c r="N772" s="28" t="s">
        <v>26</v>
      </c>
      <c r="O772" s="6">
        <v>175532</v>
      </c>
      <c r="P772" s="28" t="s">
        <v>184</v>
      </c>
      <c r="Q772" s="4" t="s">
        <v>1484</v>
      </c>
      <c r="R772" t="s">
        <v>1369</v>
      </c>
      <c r="S772" t="s">
        <v>1370</v>
      </c>
      <c r="T772" t="s">
        <v>1458</v>
      </c>
      <c r="U772" t="s">
        <v>1312</v>
      </c>
      <c r="V772" t="s">
        <v>1310</v>
      </c>
      <c r="W772" s="2">
        <v>1</v>
      </c>
      <c r="X772" s="33">
        <v>175532</v>
      </c>
      <c r="Y772" t="s">
        <v>34</v>
      </c>
      <c r="Z772" t="s">
        <v>1313</v>
      </c>
      <c r="AA772" t="s">
        <v>36</v>
      </c>
      <c r="AB772" t="s">
        <v>37</v>
      </c>
      <c r="AC772">
        <v>21</v>
      </c>
    </row>
    <row r="773" spans="1:29" customFormat="1" x14ac:dyDescent="0.35">
      <c r="A773" s="11">
        <v>773</v>
      </c>
      <c r="B773" s="20" t="s">
        <v>1742</v>
      </c>
      <c r="C773" s="3">
        <v>2.2104002292179999E+18</v>
      </c>
      <c r="D773" s="1">
        <v>43208</v>
      </c>
      <c r="E773" t="s">
        <v>1470</v>
      </c>
      <c r="F773" s="8">
        <f t="shared" si="64"/>
        <v>0</v>
      </c>
      <c r="G773" s="8">
        <f t="shared" si="60"/>
        <v>0</v>
      </c>
      <c r="H773" s="8">
        <f t="shared" si="61"/>
        <v>0</v>
      </c>
      <c r="I773" s="8">
        <f t="shared" si="62"/>
        <v>1</v>
      </c>
      <c r="J773" s="9">
        <f t="shared" si="63"/>
        <v>1</v>
      </c>
      <c r="K773" t="s">
        <v>64</v>
      </c>
      <c r="L773" t="s">
        <v>65</v>
      </c>
      <c r="M773" s="30">
        <v>39653</v>
      </c>
      <c r="N773" s="28" t="s">
        <v>26</v>
      </c>
      <c r="O773" s="6">
        <v>39653</v>
      </c>
      <c r="P773" s="28" t="s">
        <v>184</v>
      </c>
      <c r="Q773" s="4" t="s">
        <v>1484</v>
      </c>
      <c r="R773" t="s">
        <v>1369</v>
      </c>
      <c r="S773" t="s">
        <v>1370</v>
      </c>
      <c r="T773" t="s">
        <v>1458</v>
      </c>
      <c r="U773" t="s">
        <v>1312</v>
      </c>
      <c r="V773" t="s">
        <v>1310</v>
      </c>
      <c r="W773" s="2">
        <v>1</v>
      </c>
      <c r="X773" s="33">
        <v>39653</v>
      </c>
      <c r="Y773" t="s">
        <v>34</v>
      </c>
      <c r="Z773" t="s">
        <v>1313</v>
      </c>
      <c r="AA773" t="s">
        <v>36</v>
      </c>
      <c r="AB773" t="s">
        <v>37</v>
      </c>
      <c r="AC773">
        <v>21</v>
      </c>
    </row>
    <row r="774" spans="1:29" customFormat="1" x14ac:dyDescent="0.35">
      <c r="A774" s="11">
        <v>774</v>
      </c>
      <c r="B774" s="20" t="s">
        <v>1742</v>
      </c>
      <c r="C774" s="3">
        <v>2.2104002292190001E+18</v>
      </c>
      <c r="D774" s="1">
        <v>43593</v>
      </c>
      <c r="E774" t="s">
        <v>1472</v>
      </c>
      <c r="F774" s="8">
        <f t="shared" si="64"/>
        <v>0</v>
      </c>
      <c r="G774" s="8">
        <f t="shared" si="60"/>
        <v>1</v>
      </c>
      <c r="H774" s="8">
        <f t="shared" si="61"/>
        <v>0</v>
      </c>
      <c r="I774" s="8">
        <f t="shared" si="62"/>
        <v>0</v>
      </c>
      <c r="J774" s="9">
        <f t="shared" si="63"/>
        <v>1</v>
      </c>
      <c r="K774" t="s">
        <v>25</v>
      </c>
      <c r="L774" t="s">
        <v>25</v>
      </c>
      <c r="M774" s="30">
        <v>258351.65</v>
      </c>
      <c r="N774" s="28" t="s">
        <v>39</v>
      </c>
      <c r="O774" s="6">
        <v>258351.65</v>
      </c>
      <c r="P774" s="28" t="s">
        <v>27</v>
      </c>
      <c r="Q774" s="4" t="s">
        <v>1484</v>
      </c>
      <c r="R774" t="s">
        <v>1369</v>
      </c>
      <c r="S774" t="s">
        <v>1370</v>
      </c>
      <c r="T774" t="s">
        <v>1311</v>
      </c>
      <c r="U774" t="s">
        <v>1312</v>
      </c>
      <c r="V774" t="s">
        <v>1310</v>
      </c>
      <c r="W774" s="2">
        <v>1</v>
      </c>
      <c r="X774" s="33">
        <v>258351.65</v>
      </c>
      <c r="Y774" t="s">
        <v>34</v>
      </c>
      <c r="Z774" t="s">
        <v>1313</v>
      </c>
      <c r="AA774" t="s">
        <v>36</v>
      </c>
      <c r="AB774" t="s">
        <v>37</v>
      </c>
      <c r="AC774">
        <v>21</v>
      </c>
    </row>
    <row r="775" spans="1:29" customFormat="1" x14ac:dyDescent="0.35">
      <c r="A775" s="11">
        <v>775</v>
      </c>
      <c r="B775" s="20" t="s">
        <v>1742</v>
      </c>
      <c r="C775" s="3">
        <v>2.2104002292190001E+18</v>
      </c>
      <c r="D775" s="1">
        <v>43593</v>
      </c>
      <c r="E775" t="s">
        <v>1472</v>
      </c>
      <c r="F775" s="8">
        <f t="shared" si="64"/>
        <v>0</v>
      </c>
      <c r="G775" s="8">
        <f t="shared" si="60"/>
        <v>1</v>
      </c>
      <c r="H775" s="8">
        <f t="shared" si="61"/>
        <v>0</v>
      </c>
      <c r="I775" s="8">
        <f t="shared" si="62"/>
        <v>0</v>
      </c>
      <c r="J775" s="9">
        <f t="shared" si="63"/>
        <v>1</v>
      </c>
      <c r="K775" t="s">
        <v>25</v>
      </c>
      <c r="L775" t="s">
        <v>25</v>
      </c>
      <c r="M775" s="30">
        <v>177150.29</v>
      </c>
      <c r="N775" s="28" t="s">
        <v>39</v>
      </c>
      <c r="O775" s="6">
        <v>177150.29</v>
      </c>
      <c r="P775" s="28" t="s">
        <v>27</v>
      </c>
      <c r="Q775" s="4" t="s">
        <v>1484</v>
      </c>
      <c r="R775" t="s">
        <v>1369</v>
      </c>
      <c r="S775" t="s">
        <v>1370</v>
      </c>
      <c r="T775" t="s">
        <v>1311</v>
      </c>
      <c r="U775" t="s">
        <v>1312</v>
      </c>
      <c r="V775" t="s">
        <v>1310</v>
      </c>
      <c r="W775" s="2">
        <v>1</v>
      </c>
      <c r="X775" s="33">
        <v>177150.29</v>
      </c>
      <c r="Y775" t="s">
        <v>34</v>
      </c>
      <c r="Z775" t="s">
        <v>1313</v>
      </c>
      <c r="AA775" t="s">
        <v>36</v>
      </c>
      <c r="AB775" t="s">
        <v>37</v>
      </c>
      <c r="AC775">
        <v>21</v>
      </c>
    </row>
    <row r="776" spans="1:29" customFormat="1" x14ac:dyDescent="0.35">
      <c r="A776" s="11">
        <v>776</v>
      </c>
      <c r="B776" s="20" t="s">
        <v>1742</v>
      </c>
      <c r="C776" s="3">
        <v>2.2104002292190001E+18</v>
      </c>
      <c r="D776" s="1">
        <v>43593</v>
      </c>
      <c r="E776" t="s">
        <v>1472</v>
      </c>
      <c r="F776" s="8">
        <f t="shared" si="64"/>
        <v>0</v>
      </c>
      <c r="G776" s="8">
        <f t="shared" si="60"/>
        <v>1</v>
      </c>
      <c r="H776" s="8">
        <f t="shared" si="61"/>
        <v>0</v>
      </c>
      <c r="I776" s="8">
        <f t="shared" si="62"/>
        <v>0</v>
      </c>
      <c r="J776" s="9">
        <f t="shared" si="63"/>
        <v>1</v>
      </c>
      <c r="K776" t="s">
        <v>25</v>
      </c>
      <c r="L776" t="s">
        <v>25</v>
      </c>
      <c r="M776" s="30">
        <v>39577.17</v>
      </c>
      <c r="N776" s="28" t="s">
        <v>39</v>
      </c>
      <c r="O776" s="6">
        <v>39577.17</v>
      </c>
      <c r="P776" s="28" t="s">
        <v>27</v>
      </c>
      <c r="Q776" s="4" t="s">
        <v>1484</v>
      </c>
      <c r="R776" t="s">
        <v>1369</v>
      </c>
      <c r="S776" t="s">
        <v>1370</v>
      </c>
      <c r="T776" t="s">
        <v>1311</v>
      </c>
      <c r="U776" t="s">
        <v>1312</v>
      </c>
      <c r="V776" t="s">
        <v>1310</v>
      </c>
      <c r="W776" s="2">
        <v>1</v>
      </c>
      <c r="X776" s="33">
        <v>39577.17</v>
      </c>
      <c r="Y776" t="s">
        <v>34</v>
      </c>
      <c r="Z776" t="s">
        <v>1313</v>
      </c>
      <c r="AA776" t="s">
        <v>36</v>
      </c>
      <c r="AB776" t="s">
        <v>37</v>
      </c>
      <c r="AC776">
        <v>21</v>
      </c>
    </row>
    <row r="777" spans="1:29" customFormat="1" x14ac:dyDescent="0.35">
      <c r="A777" s="11">
        <v>777</v>
      </c>
      <c r="B777" s="20" t="s">
        <v>1742</v>
      </c>
      <c r="C777" s="3">
        <v>2.210500231216E+18</v>
      </c>
      <c r="D777" s="1">
        <v>42410</v>
      </c>
      <c r="E777" t="s">
        <v>1481</v>
      </c>
      <c r="F777" s="8">
        <f t="shared" si="64"/>
        <v>0</v>
      </c>
      <c r="G777" s="8">
        <f t="shared" si="60"/>
        <v>0</v>
      </c>
      <c r="H777" s="8">
        <f t="shared" si="61"/>
        <v>0</v>
      </c>
      <c r="I777" s="8">
        <f t="shared" si="62"/>
        <v>1</v>
      </c>
      <c r="J777" s="9">
        <f t="shared" si="63"/>
        <v>1</v>
      </c>
      <c r="K777" t="s">
        <v>142</v>
      </c>
      <c r="L777" t="s">
        <v>143</v>
      </c>
      <c r="M777" s="30">
        <v>38300</v>
      </c>
      <c r="N777" s="28" t="s">
        <v>280</v>
      </c>
      <c r="O777" s="6">
        <v>38300</v>
      </c>
      <c r="P777" s="28" t="s">
        <v>184</v>
      </c>
      <c r="Q777" s="4" t="s">
        <v>1485</v>
      </c>
      <c r="R777" t="s">
        <v>1380</v>
      </c>
      <c r="S777" t="s">
        <v>1381</v>
      </c>
      <c r="T777" t="s">
        <v>1458</v>
      </c>
      <c r="U777" t="s">
        <v>1312</v>
      </c>
      <c r="V777" t="s">
        <v>1310</v>
      </c>
      <c r="W777" s="2">
        <v>1</v>
      </c>
      <c r="X777" s="33">
        <v>38300</v>
      </c>
      <c r="Y777" t="s">
        <v>34</v>
      </c>
      <c r="Z777" t="s">
        <v>1313</v>
      </c>
      <c r="AA777" t="s">
        <v>36</v>
      </c>
      <c r="AB777" t="s">
        <v>37</v>
      </c>
      <c r="AC777">
        <v>21</v>
      </c>
    </row>
    <row r="778" spans="1:29" customFormat="1" x14ac:dyDescent="0.35">
      <c r="A778" s="11">
        <v>778</v>
      </c>
      <c r="B778" s="20" t="s">
        <v>1742</v>
      </c>
      <c r="C778" s="3">
        <v>2.210500231216E+18</v>
      </c>
      <c r="D778" s="1">
        <v>42410</v>
      </c>
      <c r="E778" t="s">
        <v>1486</v>
      </c>
      <c r="F778" s="8">
        <f t="shared" si="64"/>
        <v>0</v>
      </c>
      <c r="G778" s="8">
        <f t="shared" si="60"/>
        <v>0</v>
      </c>
      <c r="H778" s="8">
        <f t="shared" si="61"/>
        <v>0</v>
      </c>
      <c r="I778" s="8">
        <f t="shared" si="62"/>
        <v>1</v>
      </c>
      <c r="J778" s="9">
        <f t="shared" si="63"/>
        <v>1</v>
      </c>
      <c r="K778" t="s">
        <v>142</v>
      </c>
      <c r="L778" t="s">
        <v>143</v>
      </c>
      <c r="M778" s="30">
        <v>177640</v>
      </c>
      <c r="N778" s="28" t="s">
        <v>280</v>
      </c>
      <c r="O778" s="6">
        <v>177640</v>
      </c>
      <c r="P778" s="28" t="s">
        <v>184</v>
      </c>
      <c r="Q778" s="4" t="s">
        <v>1485</v>
      </c>
      <c r="R778" t="s">
        <v>1380</v>
      </c>
      <c r="S778" t="s">
        <v>1381</v>
      </c>
      <c r="T778" t="s">
        <v>1458</v>
      </c>
      <c r="U778" t="s">
        <v>1312</v>
      </c>
      <c r="V778" t="s">
        <v>1310</v>
      </c>
      <c r="W778" s="2">
        <v>1</v>
      </c>
      <c r="X778" s="33">
        <v>177640</v>
      </c>
      <c r="Y778" t="s">
        <v>34</v>
      </c>
      <c r="Z778" t="s">
        <v>1313</v>
      </c>
      <c r="AA778" t="s">
        <v>36</v>
      </c>
      <c r="AB778" t="s">
        <v>37</v>
      </c>
      <c r="AC778">
        <v>21</v>
      </c>
    </row>
    <row r="779" spans="1:29" customFormat="1" x14ac:dyDescent="0.35">
      <c r="A779" s="11">
        <v>779</v>
      </c>
      <c r="B779" s="20" t="s">
        <v>1742</v>
      </c>
      <c r="C779" s="3">
        <v>2.210500231216E+18</v>
      </c>
      <c r="D779" s="1">
        <v>42410</v>
      </c>
      <c r="E779" t="s">
        <v>1462</v>
      </c>
      <c r="F779" s="8">
        <f t="shared" si="64"/>
        <v>0</v>
      </c>
      <c r="G779" s="8">
        <f t="shared" si="60"/>
        <v>0</v>
      </c>
      <c r="H779" s="8">
        <f t="shared" si="61"/>
        <v>0</v>
      </c>
      <c r="I779" s="8">
        <f t="shared" si="62"/>
        <v>1</v>
      </c>
      <c r="J779" s="9">
        <f t="shared" si="63"/>
        <v>1</v>
      </c>
      <c r="K779" t="s">
        <v>142</v>
      </c>
      <c r="L779" t="s">
        <v>143</v>
      </c>
      <c r="M779" s="30">
        <v>172620</v>
      </c>
      <c r="N779" s="28" t="s">
        <v>280</v>
      </c>
      <c r="O779" s="6">
        <v>172620</v>
      </c>
      <c r="P779" s="28" t="s">
        <v>184</v>
      </c>
      <c r="Q779" s="4" t="s">
        <v>1485</v>
      </c>
      <c r="R779" t="s">
        <v>1380</v>
      </c>
      <c r="S779" t="s">
        <v>1381</v>
      </c>
      <c r="T779" t="s">
        <v>1458</v>
      </c>
      <c r="U779" t="s">
        <v>1312</v>
      </c>
      <c r="V779" t="s">
        <v>1310</v>
      </c>
      <c r="W779" s="2">
        <v>1</v>
      </c>
      <c r="X779" s="33">
        <v>172620</v>
      </c>
      <c r="Y779" t="s">
        <v>34</v>
      </c>
      <c r="Z779" t="s">
        <v>1313</v>
      </c>
      <c r="AA779" t="s">
        <v>36</v>
      </c>
      <c r="AB779" t="s">
        <v>37</v>
      </c>
      <c r="AC779">
        <v>21</v>
      </c>
    </row>
    <row r="780" spans="1:29" customFormat="1" x14ac:dyDescent="0.35">
      <c r="A780" s="11">
        <v>780</v>
      </c>
      <c r="B780" s="20" t="s">
        <v>1742</v>
      </c>
      <c r="C780" s="3">
        <v>2.2105002312169999E+18</v>
      </c>
      <c r="D780" s="1">
        <v>42779</v>
      </c>
      <c r="E780" t="s">
        <v>1473</v>
      </c>
      <c r="F780" s="8">
        <f t="shared" si="64"/>
        <v>0</v>
      </c>
      <c r="G780" s="8">
        <f t="shared" si="60"/>
        <v>0</v>
      </c>
      <c r="H780" s="8">
        <f t="shared" si="61"/>
        <v>1</v>
      </c>
      <c r="I780" s="8">
        <f t="shared" si="62"/>
        <v>1</v>
      </c>
      <c r="J780" s="9">
        <f t="shared" si="63"/>
        <v>2</v>
      </c>
      <c r="K780" t="s">
        <v>64</v>
      </c>
      <c r="L780" t="s">
        <v>65</v>
      </c>
      <c r="M780" s="30">
        <v>172628</v>
      </c>
      <c r="N780" s="28" t="s">
        <v>264</v>
      </c>
      <c r="O780" s="6">
        <v>172628</v>
      </c>
      <c r="P780" s="28" t="s">
        <v>184</v>
      </c>
      <c r="Q780" s="4" t="s">
        <v>1487</v>
      </c>
      <c r="R780" t="s">
        <v>1380</v>
      </c>
      <c r="S780" t="s">
        <v>1381</v>
      </c>
      <c r="T780" t="s">
        <v>1458</v>
      </c>
      <c r="U780" t="s">
        <v>1312</v>
      </c>
      <c r="V780" t="s">
        <v>1310</v>
      </c>
      <c r="W780" s="2">
        <v>1</v>
      </c>
      <c r="X780" s="33">
        <v>172628</v>
      </c>
      <c r="Y780" t="s">
        <v>34</v>
      </c>
      <c r="Z780" t="s">
        <v>1313</v>
      </c>
      <c r="AA780" t="s">
        <v>36</v>
      </c>
      <c r="AB780" t="s">
        <v>37</v>
      </c>
      <c r="AC780">
        <v>21</v>
      </c>
    </row>
    <row r="781" spans="1:29" customFormat="1" x14ac:dyDescent="0.35">
      <c r="A781" s="11">
        <v>781</v>
      </c>
      <c r="B781" s="20" t="s">
        <v>1742</v>
      </c>
      <c r="C781" s="3">
        <v>2.2105002312169999E+18</v>
      </c>
      <c r="D781" s="1">
        <v>42779</v>
      </c>
      <c r="E781" t="s">
        <v>1469</v>
      </c>
      <c r="F781" s="8">
        <f t="shared" si="64"/>
        <v>0</v>
      </c>
      <c r="G781" s="8">
        <f t="shared" si="60"/>
        <v>0</v>
      </c>
      <c r="H781" s="8">
        <f t="shared" si="61"/>
        <v>1</v>
      </c>
      <c r="I781" s="8">
        <f t="shared" si="62"/>
        <v>1</v>
      </c>
      <c r="J781" s="9">
        <f t="shared" si="63"/>
        <v>2</v>
      </c>
      <c r="K781" t="s">
        <v>64</v>
      </c>
      <c r="L781" t="s">
        <v>65</v>
      </c>
      <c r="M781" s="30">
        <v>38350</v>
      </c>
      <c r="N781" s="28" t="s">
        <v>264</v>
      </c>
      <c r="O781" s="6">
        <v>38350</v>
      </c>
      <c r="P781" s="28" t="s">
        <v>184</v>
      </c>
      <c r="Q781" s="4" t="s">
        <v>1487</v>
      </c>
      <c r="R781" t="s">
        <v>1380</v>
      </c>
      <c r="S781" t="s">
        <v>1381</v>
      </c>
      <c r="T781" t="s">
        <v>1458</v>
      </c>
      <c r="U781" t="s">
        <v>1312</v>
      </c>
      <c r="V781" t="s">
        <v>1310</v>
      </c>
      <c r="W781" s="2">
        <v>1</v>
      </c>
      <c r="X781" s="33">
        <v>38350</v>
      </c>
      <c r="Y781" t="s">
        <v>34</v>
      </c>
      <c r="Z781" t="s">
        <v>1313</v>
      </c>
      <c r="AA781" t="s">
        <v>36</v>
      </c>
      <c r="AB781" t="s">
        <v>37</v>
      </c>
      <c r="AC781">
        <v>21</v>
      </c>
    </row>
    <row r="782" spans="1:29" customFormat="1" x14ac:dyDescent="0.35">
      <c r="A782" s="11">
        <v>782</v>
      </c>
      <c r="B782" s="20" t="s">
        <v>1742</v>
      </c>
      <c r="C782" s="3">
        <v>2.2105002312169999E+18</v>
      </c>
      <c r="D782" s="1">
        <v>42779</v>
      </c>
      <c r="E782" t="s">
        <v>1468</v>
      </c>
      <c r="F782" s="8">
        <f t="shared" si="64"/>
        <v>0</v>
      </c>
      <c r="G782" s="8">
        <f t="shared" si="60"/>
        <v>0</v>
      </c>
      <c r="H782" s="8">
        <f t="shared" si="61"/>
        <v>1</v>
      </c>
      <c r="I782" s="8">
        <f t="shared" si="62"/>
        <v>1</v>
      </c>
      <c r="J782" s="9">
        <f t="shared" si="63"/>
        <v>2</v>
      </c>
      <c r="K782" t="s">
        <v>64</v>
      </c>
      <c r="L782" t="s">
        <v>65</v>
      </c>
      <c r="M782" s="30">
        <v>177640</v>
      </c>
      <c r="N782" s="28" t="s">
        <v>264</v>
      </c>
      <c r="O782" s="6">
        <v>177640</v>
      </c>
      <c r="P782" s="28" t="s">
        <v>184</v>
      </c>
      <c r="Q782" s="4" t="s">
        <v>1487</v>
      </c>
      <c r="R782" t="s">
        <v>1380</v>
      </c>
      <c r="S782" t="s">
        <v>1381</v>
      </c>
      <c r="T782" t="s">
        <v>1458</v>
      </c>
      <c r="U782" t="s">
        <v>1312</v>
      </c>
      <c r="V782" t="s">
        <v>1310</v>
      </c>
      <c r="W782" s="2">
        <v>1</v>
      </c>
      <c r="X782" s="33">
        <v>177640</v>
      </c>
      <c r="Y782" t="s">
        <v>34</v>
      </c>
      <c r="Z782" t="s">
        <v>1313</v>
      </c>
      <c r="AA782" t="s">
        <v>36</v>
      </c>
      <c r="AB782" t="s">
        <v>37</v>
      </c>
      <c r="AC782">
        <v>21</v>
      </c>
    </row>
    <row r="783" spans="1:29" customFormat="1" x14ac:dyDescent="0.35">
      <c r="A783" s="11">
        <v>783</v>
      </c>
      <c r="B783" s="20" t="s">
        <v>1742</v>
      </c>
      <c r="C783" s="3">
        <v>2.2105002312179999E+18</v>
      </c>
      <c r="D783" s="1">
        <v>43209</v>
      </c>
      <c r="E783" t="s">
        <v>1471</v>
      </c>
      <c r="F783" s="8">
        <f t="shared" si="64"/>
        <v>0</v>
      </c>
      <c r="G783" s="8">
        <f t="shared" si="60"/>
        <v>0</v>
      </c>
      <c r="H783" s="8">
        <f t="shared" si="61"/>
        <v>0</v>
      </c>
      <c r="I783" s="8">
        <f t="shared" si="62"/>
        <v>1</v>
      </c>
      <c r="J783" s="9">
        <f t="shared" si="63"/>
        <v>1</v>
      </c>
      <c r="K783" t="s">
        <v>64</v>
      </c>
      <c r="L783" t="s">
        <v>65</v>
      </c>
      <c r="M783" s="30">
        <v>178615</v>
      </c>
      <c r="N783" s="28" t="s">
        <v>26</v>
      </c>
      <c r="O783" s="6">
        <v>178615</v>
      </c>
      <c r="P783" s="28" t="s">
        <v>184</v>
      </c>
      <c r="Q783" s="4" t="s">
        <v>1487</v>
      </c>
      <c r="R783" t="s">
        <v>1380</v>
      </c>
      <c r="S783" t="s">
        <v>1381</v>
      </c>
      <c r="T783" t="s">
        <v>1458</v>
      </c>
      <c r="U783" t="s">
        <v>1312</v>
      </c>
      <c r="V783" t="s">
        <v>1310</v>
      </c>
      <c r="W783" s="2">
        <v>1</v>
      </c>
      <c r="X783" s="33">
        <v>178615</v>
      </c>
      <c r="Y783" t="s">
        <v>34</v>
      </c>
      <c r="Z783" t="s">
        <v>1313</v>
      </c>
      <c r="AA783" t="s">
        <v>36</v>
      </c>
      <c r="AB783" t="s">
        <v>37</v>
      </c>
      <c r="AC783">
        <v>21</v>
      </c>
    </row>
    <row r="784" spans="1:29" customFormat="1" x14ac:dyDescent="0.35">
      <c r="A784" s="11">
        <v>784</v>
      </c>
      <c r="B784" s="20" t="s">
        <v>1742</v>
      </c>
      <c r="C784" s="3">
        <v>2.2105002312179999E+18</v>
      </c>
      <c r="D784" s="1">
        <v>43209</v>
      </c>
      <c r="E784" t="s">
        <v>1468</v>
      </c>
      <c r="F784" s="8">
        <f t="shared" si="64"/>
        <v>0</v>
      </c>
      <c r="G784" s="8">
        <f t="shared" si="60"/>
        <v>0</v>
      </c>
      <c r="H784" s="8">
        <f t="shared" si="61"/>
        <v>1</v>
      </c>
      <c r="I784" s="8">
        <f t="shared" si="62"/>
        <v>1</v>
      </c>
      <c r="J784" s="9">
        <f t="shared" si="63"/>
        <v>2</v>
      </c>
      <c r="K784" t="s">
        <v>64</v>
      </c>
      <c r="L784" t="s">
        <v>65</v>
      </c>
      <c r="M784" s="30">
        <v>182335</v>
      </c>
      <c r="N784" s="28" t="s">
        <v>26</v>
      </c>
      <c r="O784" s="6">
        <v>182335</v>
      </c>
      <c r="P784" s="28" t="s">
        <v>184</v>
      </c>
      <c r="Q784" s="4" t="s">
        <v>1487</v>
      </c>
      <c r="R784" t="s">
        <v>1380</v>
      </c>
      <c r="S784" t="s">
        <v>1381</v>
      </c>
      <c r="T784" t="s">
        <v>1458</v>
      </c>
      <c r="U784" t="s">
        <v>1312</v>
      </c>
      <c r="V784" t="s">
        <v>1310</v>
      </c>
      <c r="W784" s="2">
        <v>1</v>
      </c>
      <c r="X784" s="33">
        <v>182335</v>
      </c>
      <c r="Y784" t="s">
        <v>34</v>
      </c>
      <c r="Z784" t="s">
        <v>1313</v>
      </c>
      <c r="AA784" t="s">
        <v>36</v>
      </c>
      <c r="AB784" t="s">
        <v>37</v>
      </c>
      <c r="AC784">
        <v>21</v>
      </c>
    </row>
    <row r="785" spans="1:29" customFormat="1" x14ac:dyDescent="0.35">
      <c r="A785" s="11">
        <v>785</v>
      </c>
      <c r="B785" s="20" t="s">
        <v>1742</v>
      </c>
      <c r="C785" s="3">
        <v>2.2105002312179999E+18</v>
      </c>
      <c r="D785" s="1">
        <v>43209</v>
      </c>
      <c r="E785" t="s">
        <v>1470</v>
      </c>
      <c r="F785" s="8">
        <f t="shared" si="64"/>
        <v>0</v>
      </c>
      <c r="G785" s="8">
        <f t="shared" si="60"/>
        <v>0</v>
      </c>
      <c r="H785" s="8">
        <f t="shared" si="61"/>
        <v>0</v>
      </c>
      <c r="I785" s="8">
        <f t="shared" si="62"/>
        <v>1</v>
      </c>
      <c r="J785" s="9">
        <f t="shared" si="63"/>
        <v>1</v>
      </c>
      <c r="K785" t="s">
        <v>64</v>
      </c>
      <c r="L785" t="s">
        <v>65</v>
      </c>
      <c r="M785" s="30">
        <v>39653</v>
      </c>
      <c r="N785" s="28" t="s">
        <v>26</v>
      </c>
      <c r="O785" s="6">
        <v>39653</v>
      </c>
      <c r="P785" s="28" t="s">
        <v>184</v>
      </c>
      <c r="Q785" s="4" t="s">
        <v>1487</v>
      </c>
      <c r="R785" t="s">
        <v>1380</v>
      </c>
      <c r="S785" t="s">
        <v>1381</v>
      </c>
      <c r="T785" t="s">
        <v>1458</v>
      </c>
      <c r="U785" t="s">
        <v>1312</v>
      </c>
      <c r="V785" t="s">
        <v>1310</v>
      </c>
      <c r="W785" s="2">
        <v>1</v>
      </c>
      <c r="X785" s="33">
        <v>39653</v>
      </c>
      <c r="Y785" t="s">
        <v>34</v>
      </c>
      <c r="Z785" t="s">
        <v>1313</v>
      </c>
      <c r="AA785" t="s">
        <v>36</v>
      </c>
      <c r="AB785" t="s">
        <v>37</v>
      </c>
      <c r="AC785">
        <v>21</v>
      </c>
    </row>
    <row r="786" spans="1:29" customFormat="1" x14ac:dyDescent="0.35">
      <c r="A786" s="11">
        <v>786</v>
      </c>
      <c r="B786" s="20" t="s">
        <v>1742</v>
      </c>
      <c r="C786" s="3">
        <v>2.2105002312190001E+18</v>
      </c>
      <c r="D786" s="1">
        <v>43592</v>
      </c>
      <c r="E786" t="s">
        <v>1472</v>
      </c>
      <c r="F786" s="8">
        <f t="shared" si="64"/>
        <v>0</v>
      </c>
      <c r="G786" s="8">
        <f t="shared" si="60"/>
        <v>1</v>
      </c>
      <c r="H786" s="8">
        <f t="shared" si="61"/>
        <v>0</v>
      </c>
      <c r="I786" s="8">
        <f t="shared" si="62"/>
        <v>0</v>
      </c>
      <c r="J786" s="9">
        <f t="shared" si="63"/>
        <v>1</v>
      </c>
      <c r="K786" t="s">
        <v>25</v>
      </c>
      <c r="L786" t="s">
        <v>25</v>
      </c>
      <c r="M786" s="30">
        <v>39577.17</v>
      </c>
      <c r="N786" s="28" t="s">
        <v>39</v>
      </c>
      <c r="O786" s="6">
        <v>39577.17</v>
      </c>
      <c r="P786" s="28" t="s">
        <v>27</v>
      </c>
      <c r="Q786" s="4" t="s">
        <v>1487</v>
      </c>
      <c r="R786" t="s">
        <v>1380</v>
      </c>
      <c r="S786" t="s">
        <v>1381</v>
      </c>
      <c r="T786" t="s">
        <v>1311</v>
      </c>
      <c r="U786" t="s">
        <v>1312</v>
      </c>
      <c r="V786" t="s">
        <v>1310</v>
      </c>
      <c r="W786" s="2">
        <v>1</v>
      </c>
      <c r="X786" s="33">
        <v>39577.17</v>
      </c>
      <c r="Y786" t="s">
        <v>34</v>
      </c>
      <c r="Z786" t="s">
        <v>1313</v>
      </c>
      <c r="AA786" t="s">
        <v>36</v>
      </c>
      <c r="AB786" t="s">
        <v>37</v>
      </c>
      <c r="AC786">
        <v>21</v>
      </c>
    </row>
    <row r="787" spans="1:29" customFormat="1" x14ac:dyDescent="0.35">
      <c r="A787" s="11">
        <v>787</v>
      </c>
      <c r="B787" s="20" t="s">
        <v>1742</v>
      </c>
      <c r="C787" s="3">
        <v>2.2105002312190001E+18</v>
      </c>
      <c r="D787" s="1">
        <v>43593</v>
      </c>
      <c r="E787" t="s">
        <v>1472</v>
      </c>
      <c r="F787" s="8">
        <f t="shared" si="64"/>
        <v>0</v>
      </c>
      <c r="G787" s="8">
        <f t="shared" si="60"/>
        <v>1</v>
      </c>
      <c r="H787" s="8">
        <f t="shared" si="61"/>
        <v>0</v>
      </c>
      <c r="I787" s="8">
        <f t="shared" si="62"/>
        <v>0</v>
      </c>
      <c r="J787" s="9">
        <f t="shared" si="63"/>
        <v>1</v>
      </c>
      <c r="K787" t="s">
        <v>25</v>
      </c>
      <c r="L787" t="s">
        <v>25</v>
      </c>
      <c r="M787" s="30">
        <v>183371.83</v>
      </c>
      <c r="N787" s="28" t="s">
        <v>39</v>
      </c>
      <c r="O787" s="6">
        <v>183371.83</v>
      </c>
      <c r="P787" s="28" t="s">
        <v>27</v>
      </c>
      <c r="Q787" s="4" t="s">
        <v>1487</v>
      </c>
      <c r="R787" t="s">
        <v>1380</v>
      </c>
      <c r="S787" t="s">
        <v>1381</v>
      </c>
      <c r="T787" t="s">
        <v>1311</v>
      </c>
      <c r="U787" t="s">
        <v>1312</v>
      </c>
      <c r="V787" t="s">
        <v>1310</v>
      </c>
      <c r="W787" s="2">
        <v>1</v>
      </c>
      <c r="X787" s="33">
        <v>183371.83</v>
      </c>
      <c r="Y787" t="s">
        <v>34</v>
      </c>
      <c r="Z787" t="s">
        <v>1313</v>
      </c>
      <c r="AA787" t="s">
        <v>36</v>
      </c>
      <c r="AB787" t="s">
        <v>37</v>
      </c>
      <c r="AC787">
        <v>21</v>
      </c>
    </row>
    <row r="788" spans="1:29" customFormat="1" x14ac:dyDescent="0.35">
      <c r="A788" s="11">
        <v>788</v>
      </c>
      <c r="B788" s="20" t="s">
        <v>1742</v>
      </c>
      <c r="C788" s="3">
        <v>2.2105002312190001E+18</v>
      </c>
      <c r="D788" s="1">
        <v>43593</v>
      </c>
      <c r="E788" t="s">
        <v>1472</v>
      </c>
      <c r="F788" s="8">
        <f t="shared" si="64"/>
        <v>0</v>
      </c>
      <c r="G788" s="8">
        <f t="shared" si="60"/>
        <v>1</v>
      </c>
      <c r="H788" s="8">
        <f t="shared" si="61"/>
        <v>0</v>
      </c>
      <c r="I788" s="8">
        <f t="shared" si="62"/>
        <v>0</v>
      </c>
      <c r="J788" s="9">
        <f t="shared" si="63"/>
        <v>1</v>
      </c>
      <c r="K788" t="s">
        <v>25</v>
      </c>
      <c r="L788" t="s">
        <v>25</v>
      </c>
      <c r="M788" s="30">
        <v>233035.78</v>
      </c>
      <c r="N788" s="28" t="s">
        <v>39</v>
      </c>
      <c r="O788" s="6">
        <v>233035.78</v>
      </c>
      <c r="P788" s="28" t="s">
        <v>27</v>
      </c>
      <c r="Q788" s="4" t="s">
        <v>1487</v>
      </c>
      <c r="R788" t="s">
        <v>1380</v>
      </c>
      <c r="S788" t="s">
        <v>1381</v>
      </c>
      <c r="T788" t="s">
        <v>1311</v>
      </c>
      <c r="U788" t="s">
        <v>1312</v>
      </c>
      <c r="V788" t="s">
        <v>1310</v>
      </c>
      <c r="W788" s="2">
        <v>1</v>
      </c>
      <c r="X788" s="33">
        <v>233035.78</v>
      </c>
      <c r="Y788" t="s">
        <v>34</v>
      </c>
      <c r="Z788" t="s">
        <v>1313</v>
      </c>
      <c r="AA788" t="s">
        <v>36</v>
      </c>
      <c r="AB788" t="s">
        <v>37</v>
      </c>
      <c r="AC788">
        <v>21</v>
      </c>
    </row>
    <row r="789" spans="1:29" customFormat="1" x14ac:dyDescent="0.35">
      <c r="A789" s="11">
        <v>789</v>
      </c>
      <c r="B789" s="20" t="s">
        <v>1742</v>
      </c>
      <c r="C789" s="3">
        <v>2.210600537016E+18</v>
      </c>
      <c r="D789" s="1">
        <v>42410</v>
      </c>
      <c r="E789" t="s">
        <v>1462</v>
      </c>
      <c r="F789" s="8">
        <f t="shared" si="64"/>
        <v>0</v>
      </c>
      <c r="G789" s="8">
        <f t="shared" si="60"/>
        <v>0</v>
      </c>
      <c r="H789" s="8">
        <f t="shared" si="61"/>
        <v>0</v>
      </c>
      <c r="I789" s="8">
        <f t="shared" si="62"/>
        <v>1</v>
      </c>
      <c r="J789" s="9">
        <f t="shared" si="63"/>
        <v>1</v>
      </c>
      <c r="K789" t="s">
        <v>1746</v>
      </c>
      <c r="L789" t="s">
        <v>1488</v>
      </c>
      <c r="M789" s="30">
        <v>1</v>
      </c>
      <c r="N789" s="28" t="s">
        <v>264</v>
      </c>
      <c r="O789" s="6">
        <v>189720</v>
      </c>
      <c r="P789" s="28" t="s">
        <v>1489</v>
      </c>
      <c r="Q789" s="4" t="s">
        <v>1490</v>
      </c>
      <c r="R789" t="s">
        <v>1491</v>
      </c>
      <c r="S789" t="s">
        <v>1492</v>
      </c>
      <c r="T789" t="s">
        <v>1458</v>
      </c>
      <c r="U789" t="s">
        <v>1312</v>
      </c>
      <c r="V789" t="s">
        <v>1310</v>
      </c>
      <c r="W789" s="2">
        <v>1</v>
      </c>
      <c r="X789" s="33">
        <v>189720</v>
      </c>
      <c r="Y789" t="s">
        <v>34</v>
      </c>
      <c r="Z789" t="s">
        <v>1313</v>
      </c>
      <c r="AA789" t="s">
        <v>36</v>
      </c>
      <c r="AB789" t="s">
        <v>37</v>
      </c>
      <c r="AC789">
        <v>21</v>
      </c>
    </row>
    <row r="790" spans="1:29" customFormat="1" x14ac:dyDescent="0.35">
      <c r="A790" s="11">
        <v>790</v>
      </c>
      <c r="B790" s="20" t="s">
        <v>1742</v>
      </c>
      <c r="C790" s="3">
        <v>2.210600537016E+18</v>
      </c>
      <c r="D790" s="1">
        <v>42410</v>
      </c>
      <c r="E790" t="s">
        <v>1481</v>
      </c>
      <c r="F790" s="8">
        <f t="shared" si="64"/>
        <v>0</v>
      </c>
      <c r="G790" s="8">
        <f t="shared" si="60"/>
        <v>0</v>
      </c>
      <c r="H790" s="8">
        <f t="shared" si="61"/>
        <v>0</v>
      </c>
      <c r="I790" s="8">
        <f t="shared" si="62"/>
        <v>1</v>
      </c>
      <c r="J790" s="9">
        <f t="shared" si="63"/>
        <v>1</v>
      </c>
      <c r="K790" t="s">
        <v>1301</v>
      </c>
      <c r="L790" t="s">
        <v>52</v>
      </c>
      <c r="M790" s="30">
        <v>38300</v>
      </c>
      <c r="N790" s="28" t="s">
        <v>264</v>
      </c>
      <c r="O790" s="6">
        <v>38300</v>
      </c>
      <c r="P790" s="28" t="s">
        <v>184</v>
      </c>
      <c r="Q790" s="4" t="s">
        <v>1490</v>
      </c>
      <c r="R790" t="s">
        <v>1491</v>
      </c>
      <c r="S790" t="s">
        <v>1492</v>
      </c>
      <c r="T790" t="s">
        <v>1458</v>
      </c>
      <c r="U790" t="s">
        <v>1312</v>
      </c>
      <c r="V790" t="s">
        <v>1310</v>
      </c>
      <c r="W790" s="2">
        <v>1</v>
      </c>
      <c r="X790" s="33">
        <v>38300</v>
      </c>
      <c r="Y790" t="s">
        <v>34</v>
      </c>
      <c r="Z790" t="s">
        <v>1313</v>
      </c>
      <c r="AA790" t="s">
        <v>36</v>
      </c>
      <c r="AB790" t="s">
        <v>37</v>
      </c>
      <c r="AC790">
        <v>21</v>
      </c>
    </row>
    <row r="791" spans="1:29" customFormat="1" x14ac:dyDescent="0.35">
      <c r="A791" s="11">
        <v>791</v>
      </c>
      <c r="B791" s="20" t="s">
        <v>1742</v>
      </c>
      <c r="C791" s="3">
        <v>2.210600537016E+18</v>
      </c>
      <c r="D791" s="1">
        <v>42412</v>
      </c>
      <c r="E791" t="s">
        <v>1493</v>
      </c>
      <c r="F791" s="8">
        <f t="shared" si="64"/>
        <v>0</v>
      </c>
      <c r="G791" s="8">
        <f t="shared" si="60"/>
        <v>0</v>
      </c>
      <c r="H791" s="8">
        <f t="shared" si="61"/>
        <v>0</v>
      </c>
      <c r="I791" s="8">
        <f t="shared" si="62"/>
        <v>1</v>
      </c>
      <c r="J791" s="9">
        <f t="shared" si="63"/>
        <v>1</v>
      </c>
      <c r="K791" t="s">
        <v>1744</v>
      </c>
      <c r="L791" t="s">
        <v>143</v>
      </c>
      <c r="M791" s="30">
        <v>195220</v>
      </c>
      <c r="N791" s="28" t="s">
        <v>264</v>
      </c>
      <c r="O791" s="6">
        <v>195220</v>
      </c>
      <c r="P791" s="28" t="s">
        <v>184</v>
      </c>
      <c r="Q791" s="4" t="s">
        <v>1490</v>
      </c>
      <c r="R791" t="s">
        <v>1491</v>
      </c>
      <c r="S791" t="s">
        <v>1492</v>
      </c>
      <c r="T791" t="s">
        <v>1458</v>
      </c>
      <c r="U791" t="s">
        <v>1312</v>
      </c>
      <c r="V791" t="s">
        <v>1310</v>
      </c>
      <c r="W791" s="2">
        <v>1</v>
      </c>
      <c r="X791" s="33">
        <v>195220</v>
      </c>
      <c r="Y791" t="s">
        <v>34</v>
      </c>
      <c r="Z791" t="s">
        <v>1313</v>
      </c>
      <c r="AA791" t="s">
        <v>36</v>
      </c>
      <c r="AB791" t="s">
        <v>37</v>
      </c>
      <c r="AC791">
        <v>21</v>
      </c>
    </row>
    <row r="792" spans="1:29" customFormat="1" x14ac:dyDescent="0.35">
      <c r="A792" s="11">
        <v>792</v>
      </c>
      <c r="B792" s="20" t="s">
        <v>1742</v>
      </c>
      <c r="C792" s="3">
        <v>2.2106005370169999E+18</v>
      </c>
      <c r="D792" s="1">
        <v>42781</v>
      </c>
      <c r="E792" t="s">
        <v>1468</v>
      </c>
      <c r="F792" s="8">
        <f t="shared" si="64"/>
        <v>0</v>
      </c>
      <c r="G792" s="8">
        <f t="shared" si="60"/>
        <v>0</v>
      </c>
      <c r="H792" s="8">
        <f t="shared" si="61"/>
        <v>1</v>
      </c>
      <c r="I792" s="8">
        <f t="shared" si="62"/>
        <v>1</v>
      </c>
      <c r="J792" s="9">
        <f t="shared" si="63"/>
        <v>2</v>
      </c>
      <c r="K792" t="s">
        <v>64</v>
      </c>
      <c r="L792" t="s">
        <v>65</v>
      </c>
      <c r="M792" s="30">
        <v>195236</v>
      </c>
      <c r="N792" s="28" t="s">
        <v>264</v>
      </c>
      <c r="O792" s="6">
        <v>195236</v>
      </c>
      <c r="P792" s="28" t="s">
        <v>184</v>
      </c>
      <c r="Q792" s="4" t="s">
        <v>1494</v>
      </c>
      <c r="R792" t="s">
        <v>1491</v>
      </c>
      <c r="S792" t="s">
        <v>1492</v>
      </c>
      <c r="T792" t="s">
        <v>1458</v>
      </c>
      <c r="U792" t="s">
        <v>1312</v>
      </c>
      <c r="V792" t="s">
        <v>1310</v>
      </c>
      <c r="W792" s="2">
        <v>1</v>
      </c>
      <c r="X792" s="33">
        <v>195236</v>
      </c>
      <c r="Y792" t="s">
        <v>34</v>
      </c>
      <c r="Z792" t="s">
        <v>1313</v>
      </c>
      <c r="AA792" t="s">
        <v>36</v>
      </c>
      <c r="AB792" t="s">
        <v>37</v>
      </c>
      <c r="AC792">
        <v>21</v>
      </c>
    </row>
    <row r="793" spans="1:29" customFormat="1" x14ac:dyDescent="0.35">
      <c r="A793" s="11">
        <v>793</v>
      </c>
      <c r="B793" s="20" t="s">
        <v>1742</v>
      </c>
      <c r="C793" s="3">
        <v>2.2106005370169999E+18</v>
      </c>
      <c r="D793" s="1">
        <v>42781</v>
      </c>
      <c r="E793" t="s">
        <v>1473</v>
      </c>
      <c r="F793" s="8">
        <f t="shared" si="64"/>
        <v>0</v>
      </c>
      <c r="G793" s="8">
        <f t="shared" si="60"/>
        <v>0</v>
      </c>
      <c r="H793" s="8">
        <f t="shared" si="61"/>
        <v>1</v>
      </c>
      <c r="I793" s="8">
        <f t="shared" si="62"/>
        <v>1</v>
      </c>
      <c r="J793" s="9">
        <f t="shared" si="63"/>
        <v>2</v>
      </c>
      <c r="K793" t="s">
        <v>64</v>
      </c>
      <c r="L793" t="s">
        <v>65</v>
      </c>
      <c r="M793" s="30">
        <v>189727.91</v>
      </c>
      <c r="N793" s="28" t="s">
        <v>264</v>
      </c>
      <c r="O793" s="6">
        <v>189727.91</v>
      </c>
      <c r="P793" s="28" t="s">
        <v>184</v>
      </c>
      <c r="Q793" s="4" t="s">
        <v>1494</v>
      </c>
      <c r="R793" t="s">
        <v>1491</v>
      </c>
      <c r="S793" t="s">
        <v>1492</v>
      </c>
      <c r="T793" t="s">
        <v>1458</v>
      </c>
      <c r="U793" t="s">
        <v>1312</v>
      </c>
      <c r="V793" t="s">
        <v>1310</v>
      </c>
      <c r="W793" s="2">
        <v>1</v>
      </c>
      <c r="X793" s="33">
        <v>189727.91</v>
      </c>
      <c r="Y793" t="s">
        <v>34</v>
      </c>
      <c r="Z793" t="s">
        <v>1313</v>
      </c>
      <c r="AA793" t="s">
        <v>36</v>
      </c>
      <c r="AB793" t="s">
        <v>37</v>
      </c>
      <c r="AC793">
        <v>21</v>
      </c>
    </row>
    <row r="794" spans="1:29" customFormat="1" x14ac:dyDescent="0.35">
      <c r="A794" s="11">
        <v>794</v>
      </c>
      <c r="B794" s="20" t="s">
        <v>1742</v>
      </c>
      <c r="C794" s="3">
        <v>2.2106005370169999E+18</v>
      </c>
      <c r="D794" s="1">
        <v>42781</v>
      </c>
      <c r="E794" t="s">
        <v>1469</v>
      </c>
      <c r="F794" s="8">
        <f t="shared" si="64"/>
        <v>0</v>
      </c>
      <c r="G794" s="8">
        <f t="shared" si="60"/>
        <v>0</v>
      </c>
      <c r="H794" s="8">
        <f t="shared" si="61"/>
        <v>1</v>
      </c>
      <c r="I794" s="8">
        <f t="shared" si="62"/>
        <v>1</v>
      </c>
      <c r="J794" s="9">
        <f t="shared" si="63"/>
        <v>2</v>
      </c>
      <c r="K794" t="s">
        <v>64</v>
      </c>
      <c r="L794" t="s">
        <v>65</v>
      </c>
      <c r="M794" s="30">
        <v>38350</v>
      </c>
      <c r="N794" s="28" t="s">
        <v>264</v>
      </c>
      <c r="O794" s="6">
        <v>38350</v>
      </c>
      <c r="P794" s="28" t="s">
        <v>184</v>
      </c>
      <c r="Q794" s="4" t="s">
        <v>1494</v>
      </c>
      <c r="R794" t="s">
        <v>1491</v>
      </c>
      <c r="S794" t="s">
        <v>1492</v>
      </c>
      <c r="T794" t="s">
        <v>1458</v>
      </c>
      <c r="U794" t="s">
        <v>1312</v>
      </c>
      <c r="V794" t="s">
        <v>1310</v>
      </c>
      <c r="W794" s="2">
        <v>1</v>
      </c>
      <c r="X794" s="33">
        <v>38350</v>
      </c>
      <c r="Y794" t="s">
        <v>34</v>
      </c>
      <c r="Z794" t="s">
        <v>1313</v>
      </c>
      <c r="AA794" t="s">
        <v>36</v>
      </c>
      <c r="AB794" t="s">
        <v>37</v>
      </c>
      <c r="AC794">
        <v>21</v>
      </c>
    </row>
    <row r="795" spans="1:29" customFormat="1" x14ac:dyDescent="0.35">
      <c r="A795" s="11">
        <v>795</v>
      </c>
      <c r="B795" s="20" t="s">
        <v>1742</v>
      </c>
      <c r="C795" s="3">
        <v>2.2106005370179999E+18</v>
      </c>
      <c r="D795" s="1">
        <v>43215</v>
      </c>
      <c r="E795" t="s">
        <v>1471</v>
      </c>
      <c r="F795" s="8">
        <f t="shared" si="64"/>
        <v>0</v>
      </c>
      <c r="G795" s="8">
        <f t="shared" si="60"/>
        <v>0</v>
      </c>
      <c r="H795" s="8">
        <f t="shared" si="61"/>
        <v>0</v>
      </c>
      <c r="I795" s="8">
        <f t="shared" si="62"/>
        <v>1</v>
      </c>
      <c r="J795" s="9">
        <f t="shared" si="63"/>
        <v>1</v>
      </c>
      <c r="K795" t="s">
        <v>64</v>
      </c>
      <c r="L795" t="s">
        <v>65</v>
      </c>
      <c r="M795" s="30">
        <v>196307</v>
      </c>
      <c r="N795" s="28" t="s">
        <v>26</v>
      </c>
      <c r="O795" s="6">
        <v>196307</v>
      </c>
      <c r="P795" s="28" t="s">
        <v>184</v>
      </c>
      <c r="Q795" s="4" t="s">
        <v>1494</v>
      </c>
      <c r="R795" t="s">
        <v>1491</v>
      </c>
      <c r="S795" t="s">
        <v>1492</v>
      </c>
      <c r="T795" t="s">
        <v>1458</v>
      </c>
      <c r="U795" t="s">
        <v>1312</v>
      </c>
      <c r="V795" t="s">
        <v>1310</v>
      </c>
      <c r="W795" s="2">
        <v>1</v>
      </c>
      <c r="X795" s="33">
        <v>196307</v>
      </c>
      <c r="Y795" t="s">
        <v>34</v>
      </c>
      <c r="Z795" t="s">
        <v>1313</v>
      </c>
      <c r="AA795" t="s">
        <v>36</v>
      </c>
      <c r="AB795" t="s">
        <v>37</v>
      </c>
      <c r="AC795">
        <v>21</v>
      </c>
    </row>
    <row r="796" spans="1:29" customFormat="1" x14ac:dyDescent="0.35">
      <c r="A796" s="11">
        <v>796</v>
      </c>
      <c r="B796" s="20" t="s">
        <v>1742</v>
      </c>
      <c r="C796" s="3">
        <v>2.2108001099169999E+18</v>
      </c>
      <c r="D796" s="1">
        <v>42780</v>
      </c>
      <c r="E796" t="s">
        <v>1468</v>
      </c>
      <c r="F796" s="8">
        <f t="shared" si="64"/>
        <v>0</v>
      </c>
      <c r="G796" s="8">
        <f t="shared" si="60"/>
        <v>0</v>
      </c>
      <c r="H796" s="8">
        <f t="shared" si="61"/>
        <v>1</v>
      </c>
      <c r="I796" s="8">
        <f t="shared" si="62"/>
        <v>1</v>
      </c>
      <c r="J796" s="9">
        <f t="shared" si="63"/>
        <v>2</v>
      </c>
      <c r="K796" t="s">
        <v>64</v>
      </c>
      <c r="L796" t="s">
        <v>65</v>
      </c>
      <c r="M796" s="30">
        <v>171012</v>
      </c>
      <c r="N796" s="28" t="s">
        <v>264</v>
      </c>
      <c r="O796" s="6">
        <v>171012</v>
      </c>
      <c r="P796" s="28" t="s">
        <v>184</v>
      </c>
      <c r="Q796" s="4" t="s">
        <v>1495</v>
      </c>
      <c r="R796" t="s">
        <v>1496</v>
      </c>
      <c r="S796" t="s">
        <v>1497</v>
      </c>
      <c r="T796" t="s">
        <v>1458</v>
      </c>
      <c r="U796" t="s">
        <v>1312</v>
      </c>
      <c r="V796" t="s">
        <v>1310</v>
      </c>
      <c r="W796" s="2">
        <v>1</v>
      </c>
      <c r="X796" s="33">
        <v>171012</v>
      </c>
      <c r="Y796" t="s">
        <v>34</v>
      </c>
      <c r="Z796" t="s">
        <v>1313</v>
      </c>
      <c r="AA796" t="s">
        <v>36</v>
      </c>
      <c r="AB796" t="s">
        <v>37</v>
      </c>
      <c r="AC796">
        <v>21</v>
      </c>
    </row>
    <row r="797" spans="1:29" customFormat="1" x14ac:dyDescent="0.35">
      <c r="A797" s="11">
        <v>797</v>
      </c>
      <c r="B797" s="20" t="s">
        <v>1742</v>
      </c>
      <c r="C797" s="3">
        <v>2.2108001099169999E+18</v>
      </c>
      <c r="D797" s="1">
        <v>42780</v>
      </c>
      <c r="E797" t="s">
        <v>1469</v>
      </c>
      <c r="F797" s="8">
        <f t="shared" si="64"/>
        <v>0</v>
      </c>
      <c r="G797" s="8">
        <f t="shared" si="60"/>
        <v>0</v>
      </c>
      <c r="H797" s="8">
        <f t="shared" si="61"/>
        <v>1</v>
      </c>
      <c r="I797" s="8">
        <f t="shared" si="62"/>
        <v>1</v>
      </c>
      <c r="J797" s="9">
        <f t="shared" si="63"/>
        <v>2</v>
      </c>
      <c r="K797" t="s">
        <v>64</v>
      </c>
      <c r="L797" t="s">
        <v>65</v>
      </c>
      <c r="M797" s="30">
        <v>38350</v>
      </c>
      <c r="N797" s="28" t="s">
        <v>264</v>
      </c>
      <c r="O797" s="6">
        <v>38350</v>
      </c>
      <c r="P797" s="28" t="s">
        <v>184</v>
      </c>
      <c r="Q797" s="4" t="s">
        <v>1495</v>
      </c>
      <c r="R797" t="s">
        <v>1496</v>
      </c>
      <c r="S797" t="s">
        <v>1497</v>
      </c>
      <c r="T797" t="s">
        <v>1458</v>
      </c>
      <c r="U797" t="s">
        <v>1312</v>
      </c>
      <c r="V797" t="s">
        <v>1310</v>
      </c>
      <c r="W797" s="2">
        <v>1</v>
      </c>
      <c r="X797" s="33">
        <v>38350</v>
      </c>
      <c r="Y797" t="s">
        <v>34</v>
      </c>
      <c r="Z797" t="s">
        <v>1313</v>
      </c>
      <c r="AA797" t="s">
        <v>36</v>
      </c>
      <c r="AB797" t="s">
        <v>37</v>
      </c>
      <c r="AC797">
        <v>21</v>
      </c>
    </row>
    <row r="798" spans="1:29" customFormat="1" x14ac:dyDescent="0.35">
      <c r="A798" s="11">
        <v>798</v>
      </c>
      <c r="B798" s="20" t="s">
        <v>1742</v>
      </c>
      <c r="C798" s="3">
        <v>2.2108001099169999E+18</v>
      </c>
      <c r="D798" s="1">
        <v>42780</v>
      </c>
      <c r="E798" t="s">
        <v>1473</v>
      </c>
      <c r="F798" s="8">
        <f t="shared" si="64"/>
        <v>0</v>
      </c>
      <c r="G798" s="8">
        <f t="shared" si="60"/>
        <v>0</v>
      </c>
      <c r="H798" s="8">
        <f t="shared" si="61"/>
        <v>1</v>
      </c>
      <c r="I798" s="8">
        <f t="shared" si="62"/>
        <v>1</v>
      </c>
      <c r="J798" s="9">
        <f t="shared" si="63"/>
        <v>2</v>
      </c>
      <c r="K798" t="s">
        <v>64</v>
      </c>
      <c r="L798" t="s">
        <v>65</v>
      </c>
      <c r="M798" s="30">
        <v>196187.18</v>
      </c>
      <c r="N798" s="28" t="s">
        <v>264</v>
      </c>
      <c r="O798" s="6">
        <v>196187.18</v>
      </c>
      <c r="P798" s="28" t="s">
        <v>184</v>
      </c>
      <c r="Q798" s="4" t="s">
        <v>1495</v>
      </c>
      <c r="R798" t="s">
        <v>1496</v>
      </c>
      <c r="S798" t="s">
        <v>1497</v>
      </c>
      <c r="T798" t="s">
        <v>1458</v>
      </c>
      <c r="U798" t="s">
        <v>1312</v>
      </c>
      <c r="V798" t="s">
        <v>1310</v>
      </c>
      <c r="W798" s="2">
        <v>1</v>
      </c>
      <c r="X798" s="33">
        <v>196187.18</v>
      </c>
      <c r="Y798" t="s">
        <v>34</v>
      </c>
      <c r="Z798" t="s">
        <v>1313</v>
      </c>
      <c r="AA798" t="s">
        <v>36</v>
      </c>
      <c r="AB798" t="s">
        <v>37</v>
      </c>
      <c r="AC798">
        <v>21</v>
      </c>
    </row>
    <row r="799" spans="1:29" customFormat="1" x14ac:dyDescent="0.35">
      <c r="A799" s="11">
        <v>799</v>
      </c>
      <c r="B799" s="20" t="s">
        <v>1742</v>
      </c>
      <c r="C799" s="3">
        <v>2.2108001099180001E+18</v>
      </c>
      <c r="D799" s="1">
        <v>43208</v>
      </c>
      <c r="E799" t="s">
        <v>1468</v>
      </c>
      <c r="F799" s="8">
        <f t="shared" si="64"/>
        <v>0</v>
      </c>
      <c r="G799" s="8">
        <f t="shared" si="60"/>
        <v>0</v>
      </c>
      <c r="H799" s="8">
        <f t="shared" si="61"/>
        <v>1</v>
      </c>
      <c r="I799" s="8">
        <f t="shared" si="62"/>
        <v>1</v>
      </c>
      <c r="J799" s="9">
        <f t="shared" si="63"/>
        <v>2</v>
      </c>
      <c r="K799" t="s">
        <v>64</v>
      </c>
      <c r="L799" t="s">
        <v>65</v>
      </c>
      <c r="M799" s="30">
        <v>175532</v>
      </c>
      <c r="N799" s="28" t="s">
        <v>26</v>
      </c>
      <c r="O799" s="6">
        <v>175532</v>
      </c>
      <c r="P799" s="28" t="s">
        <v>184</v>
      </c>
      <c r="Q799" s="4" t="s">
        <v>1495</v>
      </c>
      <c r="R799" t="s">
        <v>1496</v>
      </c>
      <c r="S799" t="s">
        <v>1497</v>
      </c>
      <c r="T799" t="s">
        <v>1458</v>
      </c>
      <c r="U799" t="s">
        <v>1312</v>
      </c>
      <c r="V799" t="s">
        <v>1310</v>
      </c>
      <c r="W799" s="2">
        <v>1</v>
      </c>
      <c r="X799" s="33">
        <v>175532</v>
      </c>
      <c r="Y799" t="s">
        <v>34</v>
      </c>
      <c r="Z799" t="s">
        <v>1313</v>
      </c>
      <c r="AA799" t="s">
        <v>36</v>
      </c>
      <c r="AB799" t="s">
        <v>37</v>
      </c>
      <c r="AC799">
        <v>21</v>
      </c>
    </row>
    <row r="800" spans="1:29" customFormat="1" x14ac:dyDescent="0.35">
      <c r="A800" s="11">
        <v>800</v>
      </c>
      <c r="B800" s="20" t="s">
        <v>1742</v>
      </c>
      <c r="C800" s="3">
        <v>2.2108001099180001E+18</v>
      </c>
      <c r="D800" s="1">
        <v>43208</v>
      </c>
      <c r="E800" t="s">
        <v>1470</v>
      </c>
      <c r="F800" s="8">
        <f t="shared" si="64"/>
        <v>0</v>
      </c>
      <c r="G800" s="8">
        <f t="shared" si="60"/>
        <v>0</v>
      </c>
      <c r="H800" s="8">
        <f t="shared" si="61"/>
        <v>0</v>
      </c>
      <c r="I800" s="8">
        <f t="shared" si="62"/>
        <v>1</v>
      </c>
      <c r="J800" s="9">
        <f t="shared" si="63"/>
        <v>1</v>
      </c>
      <c r="K800" t="s">
        <v>64</v>
      </c>
      <c r="L800" t="s">
        <v>65</v>
      </c>
      <c r="M800" s="30">
        <v>39653</v>
      </c>
      <c r="N800" s="28" t="s">
        <v>26</v>
      </c>
      <c r="O800" s="6">
        <v>39653</v>
      </c>
      <c r="P800" s="28" t="s">
        <v>184</v>
      </c>
      <c r="Q800" s="4" t="s">
        <v>1495</v>
      </c>
      <c r="R800" t="s">
        <v>1496</v>
      </c>
      <c r="S800" t="s">
        <v>1497</v>
      </c>
      <c r="T800" t="s">
        <v>1458</v>
      </c>
      <c r="U800" t="s">
        <v>1312</v>
      </c>
      <c r="V800" t="s">
        <v>1310</v>
      </c>
      <c r="W800" s="2">
        <v>1</v>
      </c>
      <c r="X800" s="33">
        <v>39653</v>
      </c>
      <c r="Y800" t="s">
        <v>34</v>
      </c>
      <c r="Z800" t="s">
        <v>1313</v>
      </c>
      <c r="AA800" t="s">
        <v>36</v>
      </c>
      <c r="AB800" t="s">
        <v>37</v>
      </c>
      <c r="AC800">
        <v>21</v>
      </c>
    </row>
    <row r="801" spans="1:29" customFormat="1" x14ac:dyDescent="0.35">
      <c r="A801" s="11">
        <v>801</v>
      </c>
      <c r="B801" s="20" t="s">
        <v>1742</v>
      </c>
      <c r="C801" s="3">
        <v>2.2110001265150001E+18</v>
      </c>
      <c r="D801" s="1">
        <v>41955</v>
      </c>
      <c r="E801" t="s">
        <v>1498</v>
      </c>
      <c r="F801" s="8">
        <f t="shared" si="64"/>
        <v>0</v>
      </c>
      <c r="G801" s="8">
        <f t="shared" si="60"/>
        <v>0</v>
      </c>
      <c r="H801" s="8">
        <f t="shared" si="61"/>
        <v>0</v>
      </c>
      <c r="I801" s="8">
        <f t="shared" si="62"/>
        <v>1</v>
      </c>
      <c r="J801" s="9">
        <f t="shared" si="63"/>
        <v>1</v>
      </c>
      <c r="K801" t="s">
        <v>456</v>
      </c>
      <c r="L801" t="s">
        <v>457</v>
      </c>
      <c r="M801" s="30">
        <v>38260.699999999997</v>
      </c>
      <c r="N801" s="28" t="s">
        <v>329</v>
      </c>
      <c r="O801" s="6">
        <v>38260.699999999997</v>
      </c>
      <c r="P801" s="28" t="s">
        <v>184</v>
      </c>
      <c r="Q801" s="4" t="s">
        <v>1499</v>
      </c>
      <c r="R801" t="s">
        <v>1449</v>
      </c>
      <c r="S801" t="s">
        <v>1450</v>
      </c>
      <c r="T801" t="s">
        <v>1311</v>
      </c>
      <c r="U801" t="s">
        <v>1312</v>
      </c>
      <c r="V801" t="s">
        <v>1310</v>
      </c>
      <c r="W801" s="2">
        <v>1</v>
      </c>
      <c r="X801" s="33">
        <v>38260.699999999997</v>
      </c>
      <c r="Y801" t="s">
        <v>34</v>
      </c>
      <c r="Z801" t="s">
        <v>1313</v>
      </c>
      <c r="AA801" t="s">
        <v>36</v>
      </c>
      <c r="AB801" t="s">
        <v>37</v>
      </c>
      <c r="AC801">
        <v>21</v>
      </c>
    </row>
    <row r="802" spans="1:29" customFormat="1" x14ac:dyDescent="0.35">
      <c r="A802" s="11">
        <v>802</v>
      </c>
      <c r="B802" s="20" t="s">
        <v>1742</v>
      </c>
      <c r="C802" s="3">
        <v>2.2110001265150001E+18</v>
      </c>
      <c r="D802" s="1">
        <v>41988</v>
      </c>
      <c r="E802" t="s">
        <v>1500</v>
      </c>
      <c r="F802" s="8">
        <f t="shared" si="64"/>
        <v>0</v>
      </c>
      <c r="G802" s="8">
        <f t="shared" si="60"/>
        <v>0</v>
      </c>
      <c r="H802" s="8">
        <f t="shared" si="61"/>
        <v>0</v>
      </c>
      <c r="I802" s="8">
        <f t="shared" si="62"/>
        <v>1</v>
      </c>
      <c r="J802" s="9">
        <f t="shared" si="63"/>
        <v>1</v>
      </c>
      <c r="K802" t="s">
        <v>456</v>
      </c>
      <c r="L802" t="s">
        <v>457</v>
      </c>
      <c r="M802" s="30">
        <v>17000</v>
      </c>
      <c r="N802" s="28" t="s">
        <v>329</v>
      </c>
      <c r="O802" s="6">
        <v>17000</v>
      </c>
      <c r="P802" s="28" t="s">
        <v>184</v>
      </c>
      <c r="Q802" s="4" t="s">
        <v>1499</v>
      </c>
      <c r="R802" t="s">
        <v>1449</v>
      </c>
      <c r="S802" t="s">
        <v>1450</v>
      </c>
      <c r="T802" t="s">
        <v>1458</v>
      </c>
      <c r="U802" t="s">
        <v>1312</v>
      </c>
      <c r="V802" t="s">
        <v>1310</v>
      </c>
      <c r="W802" s="2">
        <v>1</v>
      </c>
      <c r="X802" s="33">
        <v>17000</v>
      </c>
      <c r="Y802" t="s">
        <v>34</v>
      </c>
      <c r="Z802" t="s">
        <v>1313</v>
      </c>
      <c r="AA802" t="s">
        <v>36</v>
      </c>
      <c r="AB802" t="s">
        <v>37</v>
      </c>
      <c r="AC802">
        <v>21</v>
      </c>
    </row>
    <row r="803" spans="1:29" customFormat="1" x14ac:dyDescent="0.35">
      <c r="A803" s="11">
        <v>803</v>
      </c>
      <c r="B803" s="20" t="s">
        <v>1742</v>
      </c>
      <c r="C803" s="3">
        <v>2.2110001265169999E+18</v>
      </c>
      <c r="D803" s="1">
        <v>42781</v>
      </c>
      <c r="E803" t="s">
        <v>1469</v>
      </c>
      <c r="F803" s="8">
        <f t="shared" si="64"/>
        <v>0</v>
      </c>
      <c r="G803" s="8">
        <f t="shared" si="60"/>
        <v>0</v>
      </c>
      <c r="H803" s="8">
        <f t="shared" si="61"/>
        <v>1</v>
      </c>
      <c r="I803" s="8">
        <f t="shared" si="62"/>
        <v>1</v>
      </c>
      <c r="J803" s="9">
        <f t="shared" si="63"/>
        <v>2</v>
      </c>
      <c r="K803" t="s">
        <v>64</v>
      </c>
      <c r="L803" t="s">
        <v>65</v>
      </c>
      <c r="M803" s="30">
        <v>38350</v>
      </c>
      <c r="N803" s="28" t="s">
        <v>264</v>
      </c>
      <c r="O803" s="6">
        <v>38350</v>
      </c>
      <c r="P803" s="28" t="s">
        <v>184</v>
      </c>
      <c r="Q803" s="4" t="s">
        <v>1501</v>
      </c>
      <c r="R803" t="s">
        <v>1449</v>
      </c>
      <c r="S803" t="s">
        <v>1450</v>
      </c>
      <c r="T803" t="s">
        <v>1458</v>
      </c>
      <c r="U803" t="s">
        <v>1312</v>
      </c>
      <c r="V803" t="s">
        <v>1310</v>
      </c>
      <c r="W803" s="2">
        <v>1</v>
      </c>
      <c r="X803" s="33">
        <v>38350</v>
      </c>
      <c r="Y803" t="s">
        <v>34</v>
      </c>
      <c r="Z803" t="s">
        <v>1313</v>
      </c>
      <c r="AA803" t="s">
        <v>36</v>
      </c>
      <c r="AB803" t="s">
        <v>37</v>
      </c>
      <c r="AC803">
        <v>21</v>
      </c>
    </row>
    <row r="804" spans="1:29" customFormat="1" x14ac:dyDescent="0.35">
      <c r="A804" s="11">
        <v>804</v>
      </c>
      <c r="B804" s="20" t="s">
        <v>1742</v>
      </c>
      <c r="C804" s="3">
        <v>2.2110001265169999E+18</v>
      </c>
      <c r="D804" s="1">
        <v>42781</v>
      </c>
      <c r="E804" t="s">
        <v>1468</v>
      </c>
      <c r="F804" s="8">
        <f t="shared" si="64"/>
        <v>0</v>
      </c>
      <c r="G804" s="8">
        <f t="shared" si="60"/>
        <v>0</v>
      </c>
      <c r="H804" s="8">
        <f t="shared" si="61"/>
        <v>1</v>
      </c>
      <c r="I804" s="8">
        <f t="shared" si="62"/>
        <v>1</v>
      </c>
      <c r="J804" s="9">
        <f t="shared" si="63"/>
        <v>2</v>
      </c>
      <c r="K804" t="s">
        <v>64</v>
      </c>
      <c r="L804" t="s">
        <v>65</v>
      </c>
      <c r="M804" s="30">
        <v>149440</v>
      </c>
      <c r="N804" s="28" t="s">
        <v>264</v>
      </c>
      <c r="O804" s="6">
        <v>149440</v>
      </c>
      <c r="P804" s="28" t="s">
        <v>184</v>
      </c>
      <c r="Q804" s="4" t="s">
        <v>1501</v>
      </c>
      <c r="R804" t="s">
        <v>1449</v>
      </c>
      <c r="S804" t="s">
        <v>1450</v>
      </c>
      <c r="T804" t="s">
        <v>1458</v>
      </c>
      <c r="U804" t="s">
        <v>1312</v>
      </c>
      <c r="V804" t="s">
        <v>1310</v>
      </c>
      <c r="W804" s="2">
        <v>1</v>
      </c>
      <c r="X804" s="33">
        <v>149440</v>
      </c>
      <c r="Y804" t="s">
        <v>34</v>
      </c>
      <c r="Z804" t="s">
        <v>1313</v>
      </c>
      <c r="AA804" t="s">
        <v>36</v>
      </c>
      <c r="AB804" t="s">
        <v>37</v>
      </c>
      <c r="AC804">
        <v>21</v>
      </c>
    </row>
    <row r="805" spans="1:29" customFormat="1" x14ac:dyDescent="0.35">
      <c r="A805" s="11">
        <v>805</v>
      </c>
      <c r="B805" s="20" t="s">
        <v>1742</v>
      </c>
      <c r="C805" s="3">
        <v>2.2110001265169999E+18</v>
      </c>
      <c r="D805" s="1">
        <v>42781</v>
      </c>
      <c r="E805" t="s">
        <v>1473</v>
      </c>
      <c r="F805" s="8">
        <f t="shared" si="64"/>
        <v>0</v>
      </c>
      <c r="G805" s="8">
        <f t="shared" si="60"/>
        <v>0</v>
      </c>
      <c r="H805" s="8">
        <f t="shared" si="61"/>
        <v>1</v>
      </c>
      <c r="I805" s="8">
        <f t="shared" si="62"/>
        <v>1</v>
      </c>
      <c r="J805" s="9">
        <f t="shared" si="63"/>
        <v>2</v>
      </c>
      <c r="K805" t="s">
        <v>64</v>
      </c>
      <c r="L805" t="s">
        <v>65</v>
      </c>
      <c r="M805" s="30">
        <v>145223</v>
      </c>
      <c r="N805" s="28" t="s">
        <v>264</v>
      </c>
      <c r="O805" s="6">
        <v>145223</v>
      </c>
      <c r="P805" s="28" t="s">
        <v>184</v>
      </c>
      <c r="Q805" s="4" t="s">
        <v>1501</v>
      </c>
      <c r="R805" t="s">
        <v>1449</v>
      </c>
      <c r="S805" t="s">
        <v>1450</v>
      </c>
      <c r="T805" t="s">
        <v>1458</v>
      </c>
      <c r="U805" t="s">
        <v>1312</v>
      </c>
      <c r="V805" t="s">
        <v>1310</v>
      </c>
      <c r="W805" s="2">
        <v>1</v>
      </c>
      <c r="X805" s="33">
        <v>145223</v>
      </c>
      <c r="Y805" t="s">
        <v>34</v>
      </c>
      <c r="Z805" t="s">
        <v>1313</v>
      </c>
      <c r="AA805" t="s">
        <v>36</v>
      </c>
      <c r="AB805" t="s">
        <v>37</v>
      </c>
      <c r="AC805">
        <v>21</v>
      </c>
    </row>
    <row r="806" spans="1:29" customFormat="1" x14ac:dyDescent="0.35">
      <c r="A806" s="11">
        <v>806</v>
      </c>
      <c r="B806" s="20" t="s">
        <v>1742</v>
      </c>
      <c r="C806" s="3">
        <v>2.2110001265180001E+18</v>
      </c>
      <c r="D806" s="1">
        <v>43209</v>
      </c>
      <c r="E806" t="s">
        <v>1471</v>
      </c>
      <c r="F806" s="8">
        <f t="shared" si="64"/>
        <v>0</v>
      </c>
      <c r="G806" s="8">
        <f t="shared" si="60"/>
        <v>0</v>
      </c>
      <c r="H806" s="8">
        <f t="shared" si="61"/>
        <v>0</v>
      </c>
      <c r="I806" s="8">
        <f t="shared" si="62"/>
        <v>1</v>
      </c>
      <c r="J806" s="9">
        <f t="shared" si="63"/>
        <v>1</v>
      </c>
      <c r="K806" t="s">
        <v>64</v>
      </c>
      <c r="L806" t="s">
        <v>65</v>
      </c>
      <c r="M806" s="30">
        <v>150260.26999999999</v>
      </c>
      <c r="N806" s="28" t="s">
        <v>26</v>
      </c>
      <c r="O806" s="6">
        <v>150260.26999999999</v>
      </c>
      <c r="P806" s="28" t="s">
        <v>184</v>
      </c>
      <c r="Q806" s="4" t="s">
        <v>1501</v>
      </c>
      <c r="R806" t="s">
        <v>1449</v>
      </c>
      <c r="S806" t="s">
        <v>1450</v>
      </c>
      <c r="T806" t="s">
        <v>1458</v>
      </c>
      <c r="U806" t="s">
        <v>1312</v>
      </c>
      <c r="V806" t="s">
        <v>1310</v>
      </c>
      <c r="W806" s="2">
        <v>1</v>
      </c>
      <c r="X806" s="33">
        <v>150260.26999999999</v>
      </c>
      <c r="Y806" t="s">
        <v>34</v>
      </c>
      <c r="Z806" t="s">
        <v>1313</v>
      </c>
      <c r="AA806" t="s">
        <v>36</v>
      </c>
      <c r="AB806" t="s">
        <v>37</v>
      </c>
      <c r="AC806">
        <v>21</v>
      </c>
    </row>
    <row r="807" spans="1:29" customFormat="1" x14ac:dyDescent="0.35">
      <c r="A807" s="11">
        <v>807</v>
      </c>
      <c r="B807" s="20" t="s">
        <v>1742</v>
      </c>
      <c r="C807" s="3">
        <v>2.2110001265180001E+18</v>
      </c>
      <c r="D807" s="1">
        <v>43209</v>
      </c>
      <c r="E807" t="s">
        <v>1470</v>
      </c>
      <c r="F807" s="8">
        <f t="shared" si="64"/>
        <v>0</v>
      </c>
      <c r="G807" s="8">
        <f t="shared" si="60"/>
        <v>0</v>
      </c>
      <c r="H807" s="8">
        <f t="shared" si="61"/>
        <v>0</v>
      </c>
      <c r="I807" s="8">
        <f t="shared" si="62"/>
        <v>1</v>
      </c>
      <c r="J807" s="9">
        <f t="shared" si="63"/>
        <v>1</v>
      </c>
      <c r="K807" t="s">
        <v>64</v>
      </c>
      <c r="L807" t="s">
        <v>65</v>
      </c>
      <c r="M807" s="30">
        <v>39653</v>
      </c>
      <c r="N807" s="28" t="s">
        <v>26</v>
      </c>
      <c r="O807" s="6">
        <v>39653</v>
      </c>
      <c r="P807" s="28" t="s">
        <v>184</v>
      </c>
      <c r="Q807" s="4" t="s">
        <v>1501</v>
      </c>
      <c r="R807" t="s">
        <v>1449</v>
      </c>
      <c r="S807" t="s">
        <v>1450</v>
      </c>
      <c r="T807" t="s">
        <v>1458</v>
      </c>
      <c r="U807" t="s">
        <v>1312</v>
      </c>
      <c r="V807" t="s">
        <v>1310</v>
      </c>
      <c r="W807" s="2">
        <v>1</v>
      </c>
      <c r="X807" s="33">
        <v>39653</v>
      </c>
      <c r="Y807" t="s">
        <v>34</v>
      </c>
      <c r="Z807" t="s">
        <v>1313</v>
      </c>
      <c r="AA807" t="s">
        <v>36</v>
      </c>
      <c r="AB807" t="s">
        <v>37</v>
      </c>
      <c r="AC807">
        <v>21</v>
      </c>
    </row>
    <row r="808" spans="1:29" customFormat="1" x14ac:dyDescent="0.35">
      <c r="A808" s="11">
        <v>808</v>
      </c>
      <c r="B808" s="20" t="s">
        <v>1742</v>
      </c>
      <c r="C808" s="3">
        <v>2.2110001265180001E+18</v>
      </c>
      <c r="D808" s="1">
        <v>43209</v>
      </c>
      <c r="E808" t="s">
        <v>1468</v>
      </c>
      <c r="F808" s="8">
        <f t="shared" si="64"/>
        <v>0</v>
      </c>
      <c r="G808" s="8">
        <f t="shared" si="60"/>
        <v>0</v>
      </c>
      <c r="H808" s="8">
        <f t="shared" si="61"/>
        <v>1</v>
      </c>
      <c r="I808" s="8">
        <f t="shared" si="62"/>
        <v>1</v>
      </c>
      <c r="J808" s="9">
        <f t="shared" si="63"/>
        <v>2</v>
      </c>
      <c r="K808" t="s">
        <v>64</v>
      </c>
      <c r="L808" t="s">
        <v>65</v>
      </c>
      <c r="M808" s="30">
        <v>153390</v>
      </c>
      <c r="N808" s="28" t="s">
        <v>26</v>
      </c>
      <c r="O808" s="6">
        <v>153390</v>
      </c>
      <c r="P808" s="28" t="s">
        <v>184</v>
      </c>
      <c r="Q808" s="4" t="s">
        <v>1501</v>
      </c>
      <c r="R808" t="s">
        <v>1449</v>
      </c>
      <c r="S808" t="s">
        <v>1450</v>
      </c>
      <c r="T808" t="s">
        <v>1458</v>
      </c>
      <c r="U808" t="s">
        <v>1312</v>
      </c>
      <c r="V808" t="s">
        <v>1310</v>
      </c>
      <c r="W808" s="2">
        <v>1</v>
      </c>
      <c r="X808" s="33">
        <v>153390</v>
      </c>
      <c r="Y808" t="s">
        <v>34</v>
      </c>
      <c r="Z808" t="s">
        <v>1313</v>
      </c>
      <c r="AA808" t="s">
        <v>36</v>
      </c>
      <c r="AB808" t="s">
        <v>37</v>
      </c>
      <c r="AC808">
        <v>21</v>
      </c>
    </row>
    <row r="809" spans="1:29" customFormat="1" x14ac:dyDescent="0.35">
      <c r="A809" s="11">
        <v>809</v>
      </c>
      <c r="B809" s="20" t="s">
        <v>1742</v>
      </c>
      <c r="C809" s="3">
        <v>2.2110001265190001E+18</v>
      </c>
      <c r="D809" s="1">
        <v>43598</v>
      </c>
      <c r="E809" t="s">
        <v>1472</v>
      </c>
      <c r="F809" s="8">
        <f t="shared" si="64"/>
        <v>0</v>
      </c>
      <c r="G809" s="8">
        <f t="shared" si="60"/>
        <v>1</v>
      </c>
      <c r="H809" s="8">
        <f t="shared" si="61"/>
        <v>0</v>
      </c>
      <c r="I809" s="8">
        <f t="shared" si="62"/>
        <v>0</v>
      </c>
      <c r="J809" s="9">
        <f t="shared" si="63"/>
        <v>1</v>
      </c>
      <c r="K809" t="s">
        <v>25</v>
      </c>
      <c r="L809" t="s">
        <v>25</v>
      </c>
      <c r="M809" s="30">
        <v>39577.17</v>
      </c>
      <c r="N809" s="28" t="s">
        <v>39</v>
      </c>
      <c r="O809" s="6">
        <v>39577.17</v>
      </c>
      <c r="P809" s="28" t="s">
        <v>27</v>
      </c>
      <c r="Q809" s="4" t="s">
        <v>1501</v>
      </c>
      <c r="R809" t="s">
        <v>1449</v>
      </c>
      <c r="S809" t="s">
        <v>1450</v>
      </c>
      <c r="T809" t="s">
        <v>1458</v>
      </c>
      <c r="U809" t="s">
        <v>1312</v>
      </c>
      <c r="V809" t="s">
        <v>1310</v>
      </c>
      <c r="W809" s="2">
        <v>1</v>
      </c>
      <c r="X809" s="33">
        <v>39577.17</v>
      </c>
      <c r="Y809" t="s">
        <v>34</v>
      </c>
      <c r="Z809" t="s">
        <v>1313</v>
      </c>
      <c r="AA809" t="s">
        <v>36</v>
      </c>
      <c r="AB809" t="s">
        <v>37</v>
      </c>
      <c r="AC809">
        <v>21</v>
      </c>
    </row>
    <row r="810" spans="1:29" customFormat="1" x14ac:dyDescent="0.35">
      <c r="A810" s="11">
        <v>810</v>
      </c>
      <c r="B810" s="20" t="s">
        <v>1742</v>
      </c>
      <c r="C810" s="3">
        <v>2.2110001265190001E+18</v>
      </c>
      <c r="D810" s="1">
        <v>43598</v>
      </c>
      <c r="E810" t="s">
        <v>1472</v>
      </c>
      <c r="F810" s="8">
        <f t="shared" si="64"/>
        <v>0</v>
      </c>
      <c r="G810" s="8">
        <f t="shared" si="60"/>
        <v>1</v>
      </c>
      <c r="H810" s="8">
        <f t="shared" si="61"/>
        <v>0</v>
      </c>
      <c r="I810" s="8">
        <f t="shared" si="62"/>
        <v>0</v>
      </c>
      <c r="J810" s="9">
        <f t="shared" si="63"/>
        <v>1</v>
      </c>
      <c r="K810" t="s">
        <v>25</v>
      </c>
      <c r="L810" t="s">
        <v>25</v>
      </c>
      <c r="M810" s="30">
        <v>154228.81</v>
      </c>
      <c r="N810" s="28" t="s">
        <v>39</v>
      </c>
      <c r="O810" s="6">
        <v>154228.81</v>
      </c>
      <c r="P810" s="28" t="s">
        <v>27</v>
      </c>
      <c r="Q810" s="4" t="s">
        <v>1501</v>
      </c>
      <c r="R810" t="s">
        <v>1449</v>
      </c>
      <c r="S810" t="s">
        <v>1450</v>
      </c>
      <c r="T810" t="s">
        <v>1458</v>
      </c>
      <c r="U810" t="s">
        <v>1312</v>
      </c>
      <c r="V810" t="s">
        <v>1310</v>
      </c>
      <c r="W810" s="2">
        <v>1</v>
      </c>
      <c r="X810" s="33">
        <v>154228.81</v>
      </c>
      <c r="Y810" t="s">
        <v>34</v>
      </c>
      <c r="Z810" t="s">
        <v>1313</v>
      </c>
      <c r="AA810" t="s">
        <v>36</v>
      </c>
      <c r="AB810" t="s">
        <v>37</v>
      </c>
      <c r="AC810">
        <v>21</v>
      </c>
    </row>
    <row r="811" spans="1:29" customFormat="1" x14ac:dyDescent="0.35">
      <c r="A811" s="11">
        <v>811</v>
      </c>
      <c r="B811" s="20" t="s">
        <v>1742</v>
      </c>
      <c r="C811" s="3">
        <v>2.2110001265190001E+18</v>
      </c>
      <c r="D811" s="1">
        <v>43598</v>
      </c>
      <c r="E811" t="s">
        <v>1472</v>
      </c>
      <c r="F811" s="8">
        <f t="shared" si="64"/>
        <v>0</v>
      </c>
      <c r="G811" s="8">
        <f t="shared" si="60"/>
        <v>1</v>
      </c>
      <c r="H811" s="8">
        <f t="shared" si="61"/>
        <v>0</v>
      </c>
      <c r="I811" s="8">
        <f t="shared" si="62"/>
        <v>0</v>
      </c>
      <c r="J811" s="9">
        <f t="shared" si="63"/>
        <v>1</v>
      </c>
      <c r="K811" t="s">
        <v>25</v>
      </c>
      <c r="L811" t="s">
        <v>25</v>
      </c>
      <c r="M811" s="30">
        <v>204798.85</v>
      </c>
      <c r="N811" s="28" t="s">
        <v>39</v>
      </c>
      <c r="O811" s="6">
        <v>204798.85</v>
      </c>
      <c r="P811" s="28" t="s">
        <v>27</v>
      </c>
      <c r="Q811" s="4" t="s">
        <v>1501</v>
      </c>
      <c r="R811" t="s">
        <v>1449</v>
      </c>
      <c r="S811" t="s">
        <v>1450</v>
      </c>
      <c r="T811" t="s">
        <v>1458</v>
      </c>
      <c r="U811" t="s">
        <v>1312</v>
      </c>
      <c r="V811" t="s">
        <v>1310</v>
      </c>
      <c r="W811" s="2">
        <v>1</v>
      </c>
      <c r="X811" s="33">
        <v>204798.85</v>
      </c>
      <c r="Y811" t="s">
        <v>34</v>
      </c>
      <c r="Z811" t="s">
        <v>1313</v>
      </c>
      <c r="AA811" t="s">
        <v>36</v>
      </c>
      <c r="AB811" t="s">
        <v>37</v>
      </c>
      <c r="AC811">
        <v>21</v>
      </c>
    </row>
    <row r="812" spans="1:29" customFormat="1" x14ac:dyDescent="0.35">
      <c r="A812" s="11">
        <v>812</v>
      </c>
      <c r="B812" s="20" t="s">
        <v>1742</v>
      </c>
      <c r="C812" s="3">
        <v>2.2111000810150001E+18</v>
      </c>
      <c r="D812" s="1">
        <v>42041</v>
      </c>
      <c r="E812" t="s">
        <v>1502</v>
      </c>
      <c r="F812" s="8">
        <f t="shared" si="64"/>
        <v>0</v>
      </c>
      <c r="G812" s="8">
        <f t="shared" si="60"/>
        <v>0</v>
      </c>
      <c r="H812" s="8">
        <f t="shared" si="61"/>
        <v>1</v>
      </c>
      <c r="I812" s="8">
        <f t="shared" si="62"/>
        <v>1</v>
      </c>
      <c r="J812" s="9">
        <f t="shared" si="63"/>
        <v>2</v>
      </c>
      <c r="K812" t="s">
        <v>453</v>
      </c>
      <c r="L812" t="s">
        <v>454</v>
      </c>
      <c r="M812" s="30">
        <v>170931.08</v>
      </c>
      <c r="N812" s="28" t="s">
        <v>329</v>
      </c>
      <c r="O812" s="6">
        <v>170931.08</v>
      </c>
      <c r="P812" s="28" t="s">
        <v>184</v>
      </c>
      <c r="Q812" s="4" t="s">
        <v>1503</v>
      </c>
      <c r="R812" t="s">
        <v>1348</v>
      </c>
      <c r="S812" t="s">
        <v>1349</v>
      </c>
      <c r="T812" t="s">
        <v>1333</v>
      </c>
      <c r="U812" t="s">
        <v>1312</v>
      </c>
      <c r="V812" t="s">
        <v>1310</v>
      </c>
      <c r="W812" s="2">
        <v>1</v>
      </c>
      <c r="X812" s="33">
        <v>170931.08</v>
      </c>
      <c r="Y812" t="s">
        <v>34</v>
      </c>
      <c r="Z812" t="s">
        <v>1313</v>
      </c>
      <c r="AA812" t="s">
        <v>36</v>
      </c>
      <c r="AB812" t="s">
        <v>37</v>
      </c>
      <c r="AC812">
        <v>21</v>
      </c>
    </row>
    <row r="813" spans="1:29" customFormat="1" x14ac:dyDescent="0.35">
      <c r="A813" s="11">
        <v>813</v>
      </c>
      <c r="B813" s="20" t="s">
        <v>1742</v>
      </c>
      <c r="C813" s="3">
        <v>2.2111000810150001E+18</v>
      </c>
      <c r="D813" s="1">
        <v>42041</v>
      </c>
      <c r="E813" t="s">
        <v>1504</v>
      </c>
      <c r="F813" s="8">
        <f t="shared" si="64"/>
        <v>0</v>
      </c>
      <c r="G813" s="8">
        <f t="shared" si="60"/>
        <v>0</v>
      </c>
      <c r="H813" s="8">
        <f t="shared" si="61"/>
        <v>1</v>
      </c>
      <c r="I813" s="8">
        <f t="shared" si="62"/>
        <v>1</v>
      </c>
      <c r="J813" s="9">
        <f t="shared" si="63"/>
        <v>2</v>
      </c>
      <c r="K813" t="s">
        <v>1747</v>
      </c>
      <c r="L813" t="s">
        <v>347</v>
      </c>
      <c r="M813" s="30">
        <v>166180.13</v>
      </c>
      <c r="N813" s="28" t="s">
        <v>329</v>
      </c>
      <c r="O813" s="6">
        <v>166180.13</v>
      </c>
      <c r="P813" s="28" t="s">
        <v>184</v>
      </c>
      <c r="Q813" s="4" t="s">
        <v>1503</v>
      </c>
      <c r="R813" t="s">
        <v>1348</v>
      </c>
      <c r="S813" t="s">
        <v>1349</v>
      </c>
      <c r="T813" t="s">
        <v>1333</v>
      </c>
      <c r="U813" t="s">
        <v>1312</v>
      </c>
      <c r="V813" t="s">
        <v>1310</v>
      </c>
      <c r="W813" s="2">
        <v>1</v>
      </c>
      <c r="X813" s="33">
        <v>166180.13</v>
      </c>
      <c r="Y813" t="s">
        <v>34</v>
      </c>
      <c r="Z813" t="s">
        <v>1313</v>
      </c>
      <c r="AA813" t="s">
        <v>36</v>
      </c>
      <c r="AB813" t="s">
        <v>37</v>
      </c>
      <c r="AC813">
        <v>21</v>
      </c>
    </row>
    <row r="814" spans="1:29" customFormat="1" x14ac:dyDescent="0.35">
      <c r="A814" s="11">
        <v>814</v>
      </c>
      <c r="B814" s="20" t="s">
        <v>1742</v>
      </c>
      <c r="C814" s="3">
        <v>2.2111000810150001E+18</v>
      </c>
      <c r="D814" s="1">
        <v>42213</v>
      </c>
      <c r="E814" t="s">
        <v>1481</v>
      </c>
      <c r="F814" s="8">
        <f t="shared" si="64"/>
        <v>0</v>
      </c>
      <c r="G814" s="8">
        <f t="shared" si="60"/>
        <v>0</v>
      </c>
      <c r="H814" s="8">
        <f t="shared" si="61"/>
        <v>0</v>
      </c>
      <c r="I814" s="8">
        <f t="shared" si="62"/>
        <v>1</v>
      </c>
      <c r="J814" s="9">
        <f t="shared" si="63"/>
        <v>1</v>
      </c>
      <c r="K814" t="s">
        <v>453</v>
      </c>
      <c r="L814" t="s">
        <v>454</v>
      </c>
      <c r="M814" s="30">
        <v>38350</v>
      </c>
      <c r="N814" s="28" t="s">
        <v>329</v>
      </c>
      <c r="O814" s="6">
        <v>38350</v>
      </c>
      <c r="P814" s="28" t="s">
        <v>184</v>
      </c>
      <c r="Q814" s="4" t="s">
        <v>1503</v>
      </c>
      <c r="R814" t="s">
        <v>1348</v>
      </c>
      <c r="S814" t="s">
        <v>1349</v>
      </c>
      <c r="T814" t="s">
        <v>1458</v>
      </c>
      <c r="U814" t="s">
        <v>1312</v>
      </c>
      <c r="V814" t="s">
        <v>1310</v>
      </c>
      <c r="W814" s="2">
        <v>1</v>
      </c>
      <c r="X814" s="33">
        <v>38350</v>
      </c>
      <c r="Y814" t="s">
        <v>34</v>
      </c>
      <c r="Z814" t="s">
        <v>1313</v>
      </c>
      <c r="AA814" t="s">
        <v>36</v>
      </c>
      <c r="AB814" t="s">
        <v>37</v>
      </c>
      <c r="AC814">
        <v>21</v>
      </c>
    </row>
    <row r="815" spans="1:29" customFormat="1" x14ac:dyDescent="0.35">
      <c r="A815" s="11">
        <v>815</v>
      </c>
      <c r="B815" s="20" t="s">
        <v>1742</v>
      </c>
      <c r="C815" s="3">
        <v>2.211100081016E+18</v>
      </c>
      <c r="D815" s="1">
        <v>42410</v>
      </c>
      <c r="E815" t="s">
        <v>1481</v>
      </c>
      <c r="F815" s="8">
        <f t="shared" si="64"/>
        <v>0</v>
      </c>
      <c r="G815" s="8">
        <f t="shared" si="60"/>
        <v>0</v>
      </c>
      <c r="H815" s="8">
        <f t="shared" si="61"/>
        <v>0</v>
      </c>
      <c r="I815" s="8">
        <f t="shared" si="62"/>
        <v>1</v>
      </c>
      <c r="J815" s="9">
        <f t="shared" si="63"/>
        <v>1</v>
      </c>
      <c r="K815" t="s">
        <v>269</v>
      </c>
      <c r="L815" t="s">
        <v>270</v>
      </c>
      <c r="M815" s="30">
        <v>38300</v>
      </c>
      <c r="N815" s="28" t="s">
        <v>329</v>
      </c>
      <c r="O815" s="6">
        <v>38300</v>
      </c>
      <c r="P815" s="28" t="s">
        <v>184</v>
      </c>
      <c r="Q815" s="4" t="s">
        <v>1503</v>
      </c>
      <c r="R815" t="s">
        <v>1348</v>
      </c>
      <c r="S815" t="s">
        <v>1349</v>
      </c>
      <c r="T815" t="s">
        <v>1458</v>
      </c>
      <c r="U815" t="s">
        <v>1312</v>
      </c>
      <c r="V815" t="s">
        <v>1310</v>
      </c>
      <c r="W815" s="2">
        <v>1</v>
      </c>
      <c r="X815" s="33">
        <v>38300</v>
      </c>
      <c r="Y815" t="s">
        <v>34</v>
      </c>
      <c r="Z815" t="s">
        <v>1313</v>
      </c>
      <c r="AA815" t="s">
        <v>36</v>
      </c>
      <c r="AB815" t="s">
        <v>37</v>
      </c>
      <c r="AC815">
        <v>21</v>
      </c>
    </row>
    <row r="816" spans="1:29" customFormat="1" x14ac:dyDescent="0.35">
      <c r="A816" s="11">
        <v>816</v>
      </c>
      <c r="B816" s="20" t="s">
        <v>1742</v>
      </c>
      <c r="C816" s="3">
        <v>2.211100081016E+18</v>
      </c>
      <c r="D816" s="1">
        <v>42410</v>
      </c>
      <c r="E816" t="s">
        <v>1483</v>
      </c>
      <c r="F816" s="8">
        <f t="shared" si="64"/>
        <v>0</v>
      </c>
      <c r="G816" s="8">
        <f t="shared" si="60"/>
        <v>0</v>
      </c>
      <c r="H816" s="8">
        <f t="shared" si="61"/>
        <v>0</v>
      </c>
      <c r="I816" s="8">
        <f t="shared" si="62"/>
        <v>1</v>
      </c>
      <c r="J816" s="9">
        <f t="shared" si="63"/>
        <v>1</v>
      </c>
      <c r="K816" t="s">
        <v>269</v>
      </c>
      <c r="L816" t="s">
        <v>270</v>
      </c>
      <c r="M816" s="30">
        <v>171000</v>
      </c>
      <c r="N816" s="28" t="s">
        <v>329</v>
      </c>
      <c r="O816" s="6">
        <v>171000</v>
      </c>
      <c r="P816" s="28" t="s">
        <v>184</v>
      </c>
      <c r="Q816" s="4" t="s">
        <v>1503</v>
      </c>
      <c r="R816" t="s">
        <v>1348</v>
      </c>
      <c r="S816" t="s">
        <v>1349</v>
      </c>
      <c r="T816" t="s">
        <v>1458</v>
      </c>
      <c r="U816" t="s">
        <v>1312</v>
      </c>
      <c r="V816" t="s">
        <v>1310</v>
      </c>
      <c r="W816" s="2">
        <v>1</v>
      </c>
      <c r="X816" s="33">
        <v>171000</v>
      </c>
      <c r="Y816" t="s">
        <v>34</v>
      </c>
      <c r="Z816" t="s">
        <v>1313</v>
      </c>
      <c r="AA816" t="s">
        <v>36</v>
      </c>
      <c r="AB816" t="s">
        <v>37</v>
      </c>
      <c r="AC816">
        <v>21</v>
      </c>
    </row>
    <row r="817" spans="1:29" customFormat="1" x14ac:dyDescent="0.35">
      <c r="A817" s="11">
        <v>817</v>
      </c>
      <c r="B817" s="20" t="s">
        <v>1742</v>
      </c>
      <c r="C817" s="3">
        <v>2.211100081016E+18</v>
      </c>
      <c r="D817" s="1">
        <v>42410</v>
      </c>
      <c r="E817" t="s">
        <v>1462</v>
      </c>
      <c r="F817" s="8">
        <f t="shared" si="64"/>
        <v>0</v>
      </c>
      <c r="G817" s="8">
        <f t="shared" si="60"/>
        <v>0</v>
      </c>
      <c r="H817" s="8">
        <f t="shared" si="61"/>
        <v>0</v>
      </c>
      <c r="I817" s="8">
        <f t="shared" si="62"/>
        <v>1</v>
      </c>
      <c r="J817" s="9">
        <f t="shared" si="63"/>
        <v>1</v>
      </c>
      <c r="K817" t="s">
        <v>269</v>
      </c>
      <c r="L817" t="s">
        <v>270</v>
      </c>
      <c r="M817" s="30">
        <v>166180</v>
      </c>
      <c r="N817" s="28" t="s">
        <v>329</v>
      </c>
      <c r="O817" s="6">
        <v>166180</v>
      </c>
      <c r="P817" s="28" t="s">
        <v>184</v>
      </c>
      <c r="Q817" s="4" t="s">
        <v>1503</v>
      </c>
      <c r="R817" t="s">
        <v>1348</v>
      </c>
      <c r="S817" t="s">
        <v>1349</v>
      </c>
      <c r="T817" t="s">
        <v>1458</v>
      </c>
      <c r="U817" t="s">
        <v>1312</v>
      </c>
      <c r="V817" t="s">
        <v>1310</v>
      </c>
      <c r="W817" s="2">
        <v>1</v>
      </c>
      <c r="X817" s="33">
        <v>166180</v>
      </c>
      <c r="Y817" t="s">
        <v>34</v>
      </c>
      <c r="Z817" t="s">
        <v>1313</v>
      </c>
      <c r="AA817" t="s">
        <v>36</v>
      </c>
      <c r="AB817" t="s">
        <v>37</v>
      </c>
      <c r="AC817">
        <v>21</v>
      </c>
    </row>
    <row r="818" spans="1:29" customFormat="1" x14ac:dyDescent="0.35">
      <c r="A818" s="11">
        <v>818</v>
      </c>
      <c r="B818" s="20" t="s">
        <v>1742</v>
      </c>
      <c r="C818" s="3">
        <v>2.2111000810169999E+18</v>
      </c>
      <c r="D818" s="1">
        <v>42776</v>
      </c>
      <c r="E818" t="s">
        <v>1468</v>
      </c>
      <c r="F818" s="8">
        <f t="shared" si="64"/>
        <v>0</v>
      </c>
      <c r="G818" s="8">
        <f t="shared" si="60"/>
        <v>0</v>
      </c>
      <c r="H818" s="8">
        <f t="shared" si="61"/>
        <v>1</v>
      </c>
      <c r="I818" s="8">
        <f t="shared" si="62"/>
        <v>1</v>
      </c>
      <c r="J818" s="9">
        <f t="shared" si="63"/>
        <v>2</v>
      </c>
      <c r="K818" t="s">
        <v>64</v>
      </c>
      <c r="L818" t="s">
        <v>65</v>
      </c>
      <c r="M818" s="30">
        <v>171012</v>
      </c>
      <c r="N818" s="28" t="s">
        <v>264</v>
      </c>
      <c r="O818" s="6">
        <v>171012</v>
      </c>
      <c r="P818" s="28" t="s">
        <v>184</v>
      </c>
      <c r="Q818" s="4" t="s">
        <v>1505</v>
      </c>
      <c r="R818" t="s">
        <v>1348</v>
      </c>
      <c r="S818" t="s">
        <v>1349</v>
      </c>
      <c r="T818" t="s">
        <v>1458</v>
      </c>
      <c r="U818" t="s">
        <v>1312</v>
      </c>
      <c r="V818" t="s">
        <v>1310</v>
      </c>
      <c r="W818" s="2">
        <v>1</v>
      </c>
      <c r="X818" s="33">
        <v>171012</v>
      </c>
      <c r="Y818" t="s">
        <v>34</v>
      </c>
      <c r="Z818" t="s">
        <v>1313</v>
      </c>
      <c r="AA818" t="s">
        <v>36</v>
      </c>
      <c r="AB818" t="s">
        <v>37</v>
      </c>
      <c r="AC818">
        <v>21</v>
      </c>
    </row>
    <row r="819" spans="1:29" customFormat="1" x14ac:dyDescent="0.35">
      <c r="A819" s="11">
        <v>819</v>
      </c>
      <c r="B819" s="20" t="s">
        <v>1742</v>
      </c>
      <c r="C819" s="3">
        <v>2.2111000810169999E+18</v>
      </c>
      <c r="D819" s="1">
        <v>42776</v>
      </c>
      <c r="E819" t="s">
        <v>1473</v>
      </c>
      <c r="F819" s="8">
        <f t="shared" si="64"/>
        <v>0</v>
      </c>
      <c r="G819" s="8">
        <f t="shared" si="60"/>
        <v>0</v>
      </c>
      <c r="H819" s="8">
        <f t="shared" si="61"/>
        <v>1</v>
      </c>
      <c r="I819" s="8">
        <f t="shared" si="62"/>
        <v>1</v>
      </c>
      <c r="J819" s="9">
        <f t="shared" si="63"/>
        <v>2</v>
      </c>
      <c r="K819" t="s">
        <v>64</v>
      </c>
      <c r="L819" t="s">
        <v>65</v>
      </c>
      <c r="M819" s="30">
        <v>166187.91</v>
      </c>
      <c r="N819" s="28" t="s">
        <v>264</v>
      </c>
      <c r="O819" s="6">
        <v>166187.91</v>
      </c>
      <c r="P819" s="28" t="s">
        <v>184</v>
      </c>
      <c r="Q819" s="4" t="s">
        <v>1505</v>
      </c>
      <c r="R819" t="s">
        <v>1348</v>
      </c>
      <c r="S819" t="s">
        <v>1349</v>
      </c>
      <c r="T819" t="s">
        <v>1458</v>
      </c>
      <c r="U819" t="s">
        <v>1312</v>
      </c>
      <c r="V819" t="s">
        <v>1310</v>
      </c>
      <c r="W819" s="2">
        <v>1</v>
      </c>
      <c r="X819" s="33">
        <v>166187.91</v>
      </c>
      <c r="Y819" t="s">
        <v>34</v>
      </c>
      <c r="Z819" t="s">
        <v>1313</v>
      </c>
      <c r="AA819" t="s">
        <v>36</v>
      </c>
      <c r="AB819" t="s">
        <v>37</v>
      </c>
      <c r="AC819">
        <v>21</v>
      </c>
    </row>
    <row r="820" spans="1:29" customFormat="1" x14ac:dyDescent="0.35">
      <c r="A820" s="11">
        <v>820</v>
      </c>
      <c r="B820" s="20" t="s">
        <v>1742</v>
      </c>
      <c r="C820" s="3">
        <v>2.2111000810169999E+18</v>
      </c>
      <c r="D820" s="1">
        <v>42776</v>
      </c>
      <c r="E820" t="s">
        <v>1469</v>
      </c>
      <c r="F820" s="8">
        <f t="shared" si="64"/>
        <v>0</v>
      </c>
      <c r="G820" s="8">
        <f t="shared" si="60"/>
        <v>0</v>
      </c>
      <c r="H820" s="8">
        <f t="shared" si="61"/>
        <v>1</v>
      </c>
      <c r="I820" s="8">
        <f t="shared" si="62"/>
        <v>1</v>
      </c>
      <c r="J820" s="9">
        <f t="shared" si="63"/>
        <v>2</v>
      </c>
      <c r="K820" t="s">
        <v>64</v>
      </c>
      <c r="L820" t="s">
        <v>65</v>
      </c>
      <c r="M820" s="30">
        <v>38350</v>
      </c>
      <c r="N820" s="28" t="s">
        <v>264</v>
      </c>
      <c r="O820" s="6">
        <v>38350</v>
      </c>
      <c r="P820" s="28" t="s">
        <v>184</v>
      </c>
      <c r="Q820" s="4" t="s">
        <v>1505</v>
      </c>
      <c r="R820" t="s">
        <v>1348</v>
      </c>
      <c r="S820" t="s">
        <v>1349</v>
      </c>
      <c r="T820" t="s">
        <v>1458</v>
      </c>
      <c r="U820" t="s">
        <v>1312</v>
      </c>
      <c r="V820" t="s">
        <v>1310</v>
      </c>
      <c r="W820" s="2">
        <v>1</v>
      </c>
      <c r="X820" s="33">
        <v>38350</v>
      </c>
      <c r="Y820" t="s">
        <v>34</v>
      </c>
      <c r="Z820" t="s">
        <v>1313</v>
      </c>
      <c r="AA820" t="s">
        <v>36</v>
      </c>
      <c r="AB820" t="s">
        <v>37</v>
      </c>
      <c r="AC820">
        <v>21</v>
      </c>
    </row>
    <row r="821" spans="1:29" customFormat="1" x14ac:dyDescent="0.35">
      <c r="A821" s="11">
        <v>821</v>
      </c>
      <c r="B821" s="20" t="s">
        <v>1742</v>
      </c>
      <c r="C821" s="3">
        <v>2.2111000810179999E+18</v>
      </c>
      <c r="D821" s="1">
        <v>43209</v>
      </c>
      <c r="E821" t="s">
        <v>1470</v>
      </c>
      <c r="F821" s="8">
        <f t="shared" si="64"/>
        <v>0</v>
      </c>
      <c r="G821" s="8">
        <f t="shared" si="60"/>
        <v>0</v>
      </c>
      <c r="H821" s="8">
        <f t="shared" si="61"/>
        <v>0</v>
      </c>
      <c r="I821" s="8">
        <f t="shared" si="62"/>
        <v>1</v>
      </c>
      <c r="J821" s="9">
        <f t="shared" si="63"/>
        <v>1</v>
      </c>
      <c r="K821" t="s">
        <v>64</v>
      </c>
      <c r="L821" t="s">
        <v>65</v>
      </c>
      <c r="M821" s="30">
        <v>39653</v>
      </c>
      <c r="N821" s="28" t="s">
        <v>26</v>
      </c>
      <c r="O821" s="6">
        <v>39653</v>
      </c>
      <c r="P821" s="28" t="s">
        <v>184</v>
      </c>
      <c r="Q821" s="4" t="s">
        <v>1505</v>
      </c>
      <c r="R821" t="s">
        <v>1348</v>
      </c>
      <c r="S821" t="s">
        <v>1349</v>
      </c>
      <c r="T821" t="s">
        <v>1458</v>
      </c>
      <c r="U821" t="s">
        <v>1312</v>
      </c>
      <c r="V821" t="s">
        <v>1310</v>
      </c>
      <c r="W821" s="2">
        <v>1</v>
      </c>
      <c r="X821" s="33">
        <v>39653</v>
      </c>
      <c r="Y821" t="s">
        <v>34</v>
      </c>
      <c r="Z821" t="s">
        <v>1313</v>
      </c>
      <c r="AA821" t="s">
        <v>36</v>
      </c>
      <c r="AB821" t="s">
        <v>37</v>
      </c>
      <c r="AC821">
        <v>21</v>
      </c>
    </row>
    <row r="822" spans="1:29" customFormat="1" x14ac:dyDescent="0.35">
      <c r="A822" s="11">
        <v>822</v>
      </c>
      <c r="B822" s="20" t="s">
        <v>1742</v>
      </c>
      <c r="C822" s="3">
        <v>2.2111000810179999E+18</v>
      </c>
      <c r="D822" s="1">
        <v>43209</v>
      </c>
      <c r="E822" t="s">
        <v>1468</v>
      </c>
      <c r="F822" s="8">
        <f t="shared" si="64"/>
        <v>0</v>
      </c>
      <c r="G822" s="8">
        <f t="shared" si="60"/>
        <v>0</v>
      </c>
      <c r="H822" s="8">
        <f t="shared" si="61"/>
        <v>1</v>
      </c>
      <c r="I822" s="8">
        <f t="shared" si="62"/>
        <v>1</v>
      </c>
      <c r="J822" s="9">
        <f t="shared" si="63"/>
        <v>2</v>
      </c>
      <c r="K822" t="s">
        <v>64</v>
      </c>
      <c r="L822" t="s">
        <v>65</v>
      </c>
      <c r="M822" s="30">
        <v>175532</v>
      </c>
      <c r="N822" s="28" t="s">
        <v>26</v>
      </c>
      <c r="O822" s="6">
        <v>175532</v>
      </c>
      <c r="P822" s="28" t="s">
        <v>184</v>
      </c>
      <c r="Q822" s="4" t="s">
        <v>1505</v>
      </c>
      <c r="R822" t="s">
        <v>1348</v>
      </c>
      <c r="S822" t="s">
        <v>1349</v>
      </c>
      <c r="T822" t="s">
        <v>1458</v>
      </c>
      <c r="U822" t="s">
        <v>1312</v>
      </c>
      <c r="V822" t="s">
        <v>1310</v>
      </c>
      <c r="W822" s="2">
        <v>1</v>
      </c>
      <c r="X822" s="33">
        <v>175532</v>
      </c>
      <c r="Y822" t="s">
        <v>34</v>
      </c>
      <c r="Z822" t="s">
        <v>1313</v>
      </c>
      <c r="AA822" t="s">
        <v>36</v>
      </c>
      <c r="AB822" t="s">
        <v>37</v>
      </c>
      <c r="AC822">
        <v>21</v>
      </c>
    </row>
    <row r="823" spans="1:29" customFormat="1" x14ac:dyDescent="0.35">
      <c r="A823" s="11">
        <v>823</v>
      </c>
      <c r="B823" s="20" t="s">
        <v>1742</v>
      </c>
      <c r="C823" s="3">
        <v>2.2111000810179999E+18</v>
      </c>
      <c r="D823" s="1">
        <v>43209</v>
      </c>
      <c r="E823" t="s">
        <v>1471</v>
      </c>
      <c r="F823" s="8">
        <f t="shared" si="64"/>
        <v>0</v>
      </c>
      <c r="G823" s="8">
        <f t="shared" si="60"/>
        <v>0</v>
      </c>
      <c r="H823" s="8">
        <f t="shared" si="61"/>
        <v>0</v>
      </c>
      <c r="I823" s="8">
        <f t="shared" si="62"/>
        <v>1</v>
      </c>
      <c r="J823" s="9">
        <f t="shared" si="63"/>
        <v>1</v>
      </c>
      <c r="K823" t="s">
        <v>64</v>
      </c>
      <c r="L823" t="s">
        <v>65</v>
      </c>
      <c r="M823" s="30">
        <v>171950</v>
      </c>
      <c r="N823" s="28" t="s">
        <v>26</v>
      </c>
      <c r="O823" s="6">
        <v>171950</v>
      </c>
      <c r="P823" s="28" t="s">
        <v>184</v>
      </c>
      <c r="Q823" s="4" t="s">
        <v>1505</v>
      </c>
      <c r="R823" t="s">
        <v>1348</v>
      </c>
      <c r="S823" t="s">
        <v>1349</v>
      </c>
      <c r="T823" t="s">
        <v>1458</v>
      </c>
      <c r="U823" t="s">
        <v>1312</v>
      </c>
      <c r="V823" t="s">
        <v>1310</v>
      </c>
      <c r="W823" s="2">
        <v>1</v>
      </c>
      <c r="X823" s="33">
        <v>171950</v>
      </c>
      <c r="Y823" t="s">
        <v>34</v>
      </c>
      <c r="Z823" t="s">
        <v>1313</v>
      </c>
      <c r="AA823" t="s">
        <v>36</v>
      </c>
      <c r="AB823" t="s">
        <v>37</v>
      </c>
      <c r="AC823">
        <v>21</v>
      </c>
    </row>
    <row r="824" spans="1:29" customFormat="1" x14ac:dyDescent="0.35">
      <c r="A824" s="11">
        <v>824</v>
      </c>
      <c r="B824" s="20" t="s">
        <v>1742</v>
      </c>
      <c r="C824" s="3">
        <v>2.2111000810190001E+18</v>
      </c>
      <c r="D824" s="1">
        <v>43592</v>
      </c>
      <c r="E824" t="s">
        <v>1472</v>
      </c>
      <c r="F824" s="8">
        <f t="shared" si="64"/>
        <v>0</v>
      </c>
      <c r="G824" s="8">
        <f t="shared" si="60"/>
        <v>1</v>
      </c>
      <c r="H824" s="8">
        <f t="shared" si="61"/>
        <v>0</v>
      </c>
      <c r="I824" s="8">
        <f t="shared" si="62"/>
        <v>0</v>
      </c>
      <c r="J824" s="9">
        <f t="shared" si="63"/>
        <v>1</v>
      </c>
      <c r="K824" t="s">
        <v>25</v>
      </c>
      <c r="L824" t="s">
        <v>25</v>
      </c>
      <c r="M824" s="30">
        <v>176972</v>
      </c>
      <c r="N824" s="28" t="s">
        <v>39</v>
      </c>
      <c r="O824" s="6">
        <v>176972</v>
      </c>
      <c r="P824" s="28" t="s">
        <v>27</v>
      </c>
      <c r="Q824" s="4" t="s">
        <v>1505</v>
      </c>
      <c r="R824" t="s">
        <v>1348</v>
      </c>
      <c r="S824" t="s">
        <v>1349</v>
      </c>
      <c r="T824" t="s">
        <v>1311</v>
      </c>
      <c r="U824" t="s">
        <v>1312</v>
      </c>
      <c r="V824" t="s">
        <v>1310</v>
      </c>
      <c r="W824" s="2">
        <v>1</v>
      </c>
      <c r="X824" s="33">
        <v>176972</v>
      </c>
      <c r="Y824" t="s">
        <v>34</v>
      </c>
      <c r="Z824" t="s">
        <v>1313</v>
      </c>
      <c r="AA824" t="s">
        <v>36</v>
      </c>
      <c r="AB824" t="s">
        <v>37</v>
      </c>
      <c r="AC824">
        <v>21</v>
      </c>
    </row>
    <row r="825" spans="1:29" customFormat="1" x14ac:dyDescent="0.35">
      <c r="A825" s="11">
        <v>825</v>
      </c>
      <c r="B825" s="20" t="s">
        <v>1742</v>
      </c>
      <c r="C825" s="3">
        <v>2.2111000810190001E+18</v>
      </c>
      <c r="D825" s="1">
        <v>43593</v>
      </c>
      <c r="E825" t="s">
        <v>1472</v>
      </c>
      <c r="F825" s="8">
        <f t="shared" si="64"/>
        <v>0</v>
      </c>
      <c r="G825" s="8">
        <f t="shared" si="60"/>
        <v>1</v>
      </c>
      <c r="H825" s="8">
        <f t="shared" si="61"/>
        <v>0</v>
      </c>
      <c r="I825" s="8">
        <f t="shared" si="62"/>
        <v>0</v>
      </c>
      <c r="J825" s="9">
        <f t="shared" si="63"/>
        <v>1</v>
      </c>
      <c r="K825" t="s">
        <v>25</v>
      </c>
      <c r="L825" t="s">
        <v>25</v>
      </c>
      <c r="M825" s="30">
        <v>226219.97</v>
      </c>
      <c r="N825" s="28" t="s">
        <v>39</v>
      </c>
      <c r="O825" s="6">
        <v>226219.97</v>
      </c>
      <c r="P825" s="28" t="s">
        <v>27</v>
      </c>
      <c r="Q825" s="4" t="s">
        <v>1505</v>
      </c>
      <c r="R825" t="s">
        <v>1348</v>
      </c>
      <c r="S825" t="s">
        <v>1349</v>
      </c>
      <c r="T825" t="s">
        <v>1311</v>
      </c>
      <c r="U825" t="s">
        <v>1312</v>
      </c>
      <c r="V825" t="s">
        <v>1310</v>
      </c>
      <c r="W825" s="2">
        <v>1</v>
      </c>
      <c r="X825" s="33">
        <v>226219.97</v>
      </c>
      <c r="Y825" t="s">
        <v>34</v>
      </c>
      <c r="Z825" t="s">
        <v>1313</v>
      </c>
      <c r="AA825" t="s">
        <v>36</v>
      </c>
      <c r="AB825" t="s">
        <v>37</v>
      </c>
      <c r="AC825">
        <v>21</v>
      </c>
    </row>
    <row r="826" spans="1:29" customFormat="1" x14ac:dyDescent="0.35">
      <c r="A826" s="11">
        <v>826</v>
      </c>
      <c r="B826" s="20" t="s">
        <v>1742</v>
      </c>
      <c r="C826" s="3">
        <v>2.2111000810190001E+18</v>
      </c>
      <c r="D826" s="1">
        <v>43593</v>
      </c>
      <c r="E826" t="s">
        <v>1472</v>
      </c>
      <c r="F826" s="8">
        <f t="shared" si="64"/>
        <v>0</v>
      </c>
      <c r="G826" s="8">
        <f t="shared" si="60"/>
        <v>1</v>
      </c>
      <c r="H826" s="8">
        <f t="shared" si="61"/>
        <v>0</v>
      </c>
      <c r="I826" s="8">
        <f t="shared" si="62"/>
        <v>0</v>
      </c>
      <c r="J826" s="9">
        <f t="shared" si="63"/>
        <v>1</v>
      </c>
      <c r="K826" t="s">
        <v>25</v>
      </c>
      <c r="L826" t="s">
        <v>25</v>
      </c>
      <c r="M826" s="30">
        <v>39577.17</v>
      </c>
      <c r="N826" s="28" t="s">
        <v>39</v>
      </c>
      <c r="O826" s="6">
        <v>39577.17</v>
      </c>
      <c r="P826" s="28" t="s">
        <v>27</v>
      </c>
      <c r="Q826" s="4" t="s">
        <v>1505</v>
      </c>
      <c r="R826" t="s">
        <v>1348</v>
      </c>
      <c r="S826" t="s">
        <v>1349</v>
      </c>
      <c r="T826" t="s">
        <v>1311</v>
      </c>
      <c r="U826" t="s">
        <v>1312</v>
      </c>
      <c r="V826" t="s">
        <v>1310</v>
      </c>
      <c r="W826" s="2">
        <v>1</v>
      </c>
      <c r="X826" s="33">
        <v>39577.17</v>
      </c>
      <c r="Y826" t="s">
        <v>34</v>
      </c>
      <c r="Z826" t="s">
        <v>1313</v>
      </c>
      <c r="AA826" t="s">
        <v>36</v>
      </c>
      <c r="AB826" t="s">
        <v>37</v>
      </c>
      <c r="AC826">
        <v>21</v>
      </c>
    </row>
    <row r="827" spans="1:29" customFormat="1" x14ac:dyDescent="0.35">
      <c r="A827" s="11">
        <v>827</v>
      </c>
      <c r="B827" s="20" t="s">
        <v>1742</v>
      </c>
      <c r="C827" s="3">
        <v>2.2112001292150001E+18</v>
      </c>
      <c r="D827" s="1">
        <v>42039</v>
      </c>
      <c r="E827" t="s">
        <v>1506</v>
      </c>
      <c r="F827" s="8">
        <f t="shared" si="64"/>
        <v>0</v>
      </c>
      <c r="G827" s="8">
        <f t="shared" si="60"/>
        <v>0</v>
      </c>
      <c r="H827" s="8">
        <f t="shared" si="61"/>
        <v>1</v>
      </c>
      <c r="I827" s="8">
        <f t="shared" si="62"/>
        <v>1</v>
      </c>
      <c r="J827" s="9">
        <f t="shared" si="63"/>
        <v>2</v>
      </c>
      <c r="K827" t="s">
        <v>453</v>
      </c>
      <c r="L827" t="s">
        <v>454</v>
      </c>
      <c r="M827" s="30">
        <v>182856</v>
      </c>
      <c r="N827" s="28" t="s">
        <v>329</v>
      </c>
      <c r="O827" s="6">
        <v>182856</v>
      </c>
      <c r="P827" s="28" t="s">
        <v>184</v>
      </c>
      <c r="Q827" s="4" t="s">
        <v>1507</v>
      </c>
      <c r="R827" t="s">
        <v>1398</v>
      </c>
      <c r="S827" t="s">
        <v>1399</v>
      </c>
      <c r="T827" t="s">
        <v>1333</v>
      </c>
      <c r="U827" t="s">
        <v>1312</v>
      </c>
      <c r="V827" t="s">
        <v>1310</v>
      </c>
      <c r="W827" s="2">
        <v>1</v>
      </c>
      <c r="X827" s="33">
        <v>182856.08</v>
      </c>
      <c r="Y827" t="s">
        <v>34</v>
      </c>
      <c r="Z827" t="s">
        <v>1313</v>
      </c>
      <c r="AA827" t="s">
        <v>36</v>
      </c>
      <c r="AB827" t="s">
        <v>37</v>
      </c>
      <c r="AC827">
        <v>21</v>
      </c>
    </row>
    <row r="828" spans="1:29" customFormat="1" x14ac:dyDescent="0.35">
      <c r="A828" s="11">
        <v>828</v>
      </c>
      <c r="B828" s="20" t="s">
        <v>1742</v>
      </c>
      <c r="C828" s="3">
        <v>2.2112001292150001E+18</v>
      </c>
      <c r="D828" s="1">
        <v>42041</v>
      </c>
      <c r="E828" t="s">
        <v>1508</v>
      </c>
      <c r="F828" s="8">
        <f t="shared" si="64"/>
        <v>0</v>
      </c>
      <c r="G828" s="8">
        <f t="shared" si="60"/>
        <v>0</v>
      </c>
      <c r="H828" s="8">
        <f t="shared" si="61"/>
        <v>1</v>
      </c>
      <c r="I828" s="8">
        <f t="shared" si="62"/>
        <v>1</v>
      </c>
      <c r="J828" s="9">
        <f t="shared" si="63"/>
        <v>2</v>
      </c>
      <c r="K828" t="s">
        <v>453</v>
      </c>
      <c r="L828" t="s">
        <v>454</v>
      </c>
      <c r="M828" s="30">
        <v>177774.42</v>
      </c>
      <c r="N828" s="28" t="s">
        <v>329</v>
      </c>
      <c r="O828" s="6">
        <v>177774.42</v>
      </c>
      <c r="P828" s="28" t="s">
        <v>184</v>
      </c>
      <c r="Q828" s="4" t="s">
        <v>1507</v>
      </c>
      <c r="R828" t="s">
        <v>1398</v>
      </c>
      <c r="S828" t="s">
        <v>1399</v>
      </c>
      <c r="T828" t="s">
        <v>1333</v>
      </c>
      <c r="U828" t="s">
        <v>1312</v>
      </c>
      <c r="V828" t="s">
        <v>1310</v>
      </c>
      <c r="W828" s="2">
        <v>1</v>
      </c>
      <c r="X828" s="33">
        <v>177774.42</v>
      </c>
      <c r="Y828" t="s">
        <v>34</v>
      </c>
      <c r="Z828" t="s">
        <v>1313</v>
      </c>
      <c r="AA828" t="s">
        <v>36</v>
      </c>
      <c r="AB828" t="s">
        <v>37</v>
      </c>
      <c r="AC828">
        <v>21</v>
      </c>
    </row>
    <row r="829" spans="1:29" customFormat="1" x14ac:dyDescent="0.35">
      <c r="A829" s="11">
        <v>829</v>
      </c>
      <c r="B829" s="20" t="s">
        <v>1742</v>
      </c>
      <c r="C829" s="3">
        <v>2.211200129216E+18</v>
      </c>
      <c r="D829" s="1">
        <v>42410</v>
      </c>
      <c r="E829" t="s">
        <v>1481</v>
      </c>
      <c r="F829" s="8">
        <f t="shared" si="64"/>
        <v>0</v>
      </c>
      <c r="G829" s="8">
        <f t="shared" si="60"/>
        <v>0</v>
      </c>
      <c r="H829" s="8">
        <f t="shared" si="61"/>
        <v>0</v>
      </c>
      <c r="I829" s="8">
        <f t="shared" si="62"/>
        <v>1</v>
      </c>
      <c r="J829" s="9">
        <f t="shared" si="63"/>
        <v>1</v>
      </c>
      <c r="K829" t="s">
        <v>1509</v>
      </c>
      <c r="L829" t="s">
        <v>1510</v>
      </c>
      <c r="M829" s="30">
        <v>1</v>
      </c>
      <c r="N829" s="28" t="s">
        <v>264</v>
      </c>
      <c r="O829" s="6">
        <v>38300</v>
      </c>
      <c r="P829" s="28" t="s">
        <v>1511</v>
      </c>
      <c r="Q829" s="4" t="s">
        <v>1512</v>
      </c>
      <c r="R829" t="s">
        <v>1398</v>
      </c>
      <c r="S829" t="s">
        <v>1399</v>
      </c>
      <c r="T829" t="s">
        <v>1458</v>
      </c>
      <c r="U829" t="s">
        <v>1312</v>
      </c>
      <c r="V829" t="s">
        <v>1310</v>
      </c>
      <c r="W829" s="2">
        <v>1</v>
      </c>
      <c r="X829" s="33">
        <v>38300</v>
      </c>
      <c r="Y829" t="s">
        <v>34</v>
      </c>
      <c r="Z829" t="s">
        <v>1313</v>
      </c>
      <c r="AA829" t="s">
        <v>36</v>
      </c>
      <c r="AB829" t="s">
        <v>37</v>
      </c>
      <c r="AC829">
        <v>21</v>
      </c>
    </row>
    <row r="830" spans="1:29" customFormat="1" x14ac:dyDescent="0.35">
      <c r="A830" s="11">
        <v>830</v>
      </c>
      <c r="B830" s="20" t="s">
        <v>1742</v>
      </c>
      <c r="C830" s="3">
        <v>2.211200129216E+18</v>
      </c>
      <c r="D830" s="1">
        <v>42410</v>
      </c>
      <c r="E830" t="s">
        <v>1483</v>
      </c>
      <c r="F830" s="8">
        <f t="shared" si="64"/>
        <v>0</v>
      </c>
      <c r="G830" s="8">
        <f t="shared" si="60"/>
        <v>0</v>
      </c>
      <c r="H830" s="8">
        <f t="shared" si="61"/>
        <v>0</v>
      </c>
      <c r="I830" s="8">
        <f t="shared" si="62"/>
        <v>1</v>
      </c>
      <c r="J830" s="9">
        <f t="shared" si="63"/>
        <v>1</v>
      </c>
      <c r="K830" t="s">
        <v>1513</v>
      </c>
      <c r="L830" t="s">
        <v>1514</v>
      </c>
      <c r="M830" s="30">
        <v>1</v>
      </c>
      <c r="N830" s="28" t="s">
        <v>264</v>
      </c>
      <c r="O830" s="6">
        <v>182940</v>
      </c>
      <c r="P830" s="28" t="s">
        <v>1515</v>
      </c>
      <c r="Q830" s="4" t="s">
        <v>1512</v>
      </c>
      <c r="R830" t="s">
        <v>1398</v>
      </c>
      <c r="S830" t="s">
        <v>1399</v>
      </c>
      <c r="T830" t="s">
        <v>1458</v>
      </c>
      <c r="U830" t="s">
        <v>1312</v>
      </c>
      <c r="V830" t="s">
        <v>1310</v>
      </c>
      <c r="W830" s="2">
        <v>1</v>
      </c>
      <c r="X830" s="33">
        <v>182940</v>
      </c>
      <c r="Y830" t="s">
        <v>34</v>
      </c>
      <c r="Z830" t="s">
        <v>1313</v>
      </c>
      <c r="AA830" t="s">
        <v>36</v>
      </c>
      <c r="AB830" t="s">
        <v>37</v>
      </c>
      <c r="AC830">
        <v>21</v>
      </c>
    </row>
    <row r="831" spans="1:29" customFormat="1" x14ac:dyDescent="0.35">
      <c r="A831" s="11">
        <v>831</v>
      </c>
      <c r="B831" s="20" t="s">
        <v>1742</v>
      </c>
      <c r="C831" s="3">
        <v>2.211200129216E+18</v>
      </c>
      <c r="D831" s="1">
        <v>42410</v>
      </c>
      <c r="E831" t="s">
        <v>1462</v>
      </c>
      <c r="F831" s="8">
        <f t="shared" si="64"/>
        <v>0</v>
      </c>
      <c r="G831" s="8">
        <f t="shared" si="60"/>
        <v>0</v>
      </c>
      <c r="H831" s="8">
        <f t="shared" si="61"/>
        <v>0</v>
      </c>
      <c r="I831" s="8">
        <f t="shared" si="62"/>
        <v>1</v>
      </c>
      <c r="J831" s="9">
        <f t="shared" si="63"/>
        <v>1</v>
      </c>
      <c r="K831" t="s">
        <v>1513</v>
      </c>
      <c r="L831" t="s">
        <v>1514</v>
      </c>
      <c r="M831" s="30">
        <v>1</v>
      </c>
      <c r="N831" s="28" t="s">
        <v>264</v>
      </c>
      <c r="O831" s="6">
        <v>177780</v>
      </c>
      <c r="P831" s="28" t="s">
        <v>1516</v>
      </c>
      <c r="Q831" s="4" t="s">
        <v>1512</v>
      </c>
      <c r="R831" t="s">
        <v>1398</v>
      </c>
      <c r="S831" t="s">
        <v>1399</v>
      </c>
      <c r="T831" t="s">
        <v>1458</v>
      </c>
      <c r="U831" t="s">
        <v>1312</v>
      </c>
      <c r="V831" t="s">
        <v>1310</v>
      </c>
      <c r="W831" s="2">
        <v>1</v>
      </c>
      <c r="X831" s="33">
        <v>177780</v>
      </c>
      <c r="Y831" t="s">
        <v>34</v>
      </c>
      <c r="Z831" t="s">
        <v>1313</v>
      </c>
      <c r="AA831" t="s">
        <v>36</v>
      </c>
      <c r="AB831" t="s">
        <v>37</v>
      </c>
      <c r="AC831">
        <v>21</v>
      </c>
    </row>
    <row r="832" spans="1:29" customFormat="1" x14ac:dyDescent="0.35">
      <c r="A832" s="11">
        <v>832</v>
      </c>
      <c r="B832" s="20" t="s">
        <v>1742</v>
      </c>
      <c r="C832" s="3">
        <v>2.2112001292169999E+18</v>
      </c>
      <c r="D832" s="1">
        <v>42779</v>
      </c>
      <c r="E832" t="s">
        <v>1468</v>
      </c>
      <c r="F832" s="8">
        <f t="shared" si="64"/>
        <v>0</v>
      </c>
      <c r="G832" s="8">
        <f t="shared" si="60"/>
        <v>0</v>
      </c>
      <c r="H832" s="8">
        <f t="shared" si="61"/>
        <v>1</v>
      </c>
      <c r="I832" s="8">
        <f t="shared" si="62"/>
        <v>1</v>
      </c>
      <c r="J832" s="9">
        <f t="shared" si="63"/>
        <v>2</v>
      </c>
      <c r="K832" t="s">
        <v>64</v>
      </c>
      <c r="L832" t="s">
        <v>65</v>
      </c>
      <c r="M832" s="30">
        <v>182943</v>
      </c>
      <c r="N832" s="28" t="s">
        <v>264</v>
      </c>
      <c r="O832" s="6">
        <v>182943</v>
      </c>
      <c r="P832" s="28" t="s">
        <v>184</v>
      </c>
      <c r="Q832" s="4" t="s">
        <v>1512</v>
      </c>
      <c r="R832" t="s">
        <v>1398</v>
      </c>
      <c r="S832" t="s">
        <v>1399</v>
      </c>
      <c r="T832" t="s">
        <v>1458</v>
      </c>
      <c r="U832" t="s">
        <v>1312</v>
      </c>
      <c r="V832" t="s">
        <v>1310</v>
      </c>
      <c r="W832" s="2">
        <v>1</v>
      </c>
      <c r="X832" s="33">
        <v>182943</v>
      </c>
      <c r="Y832" t="s">
        <v>34</v>
      </c>
      <c r="Z832" t="s">
        <v>1313</v>
      </c>
      <c r="AA832" t="s">
        <v>36</v>
      </c>
      <c r="AB832" t="s">
        <v>37</v>
      </c>
      <c r="AC832">
        <v>21</v>
      </c>
    </row>
    <row r="833" spans="1:29" customFormat="1" x14ac:dyDescent="0.35">
      <c r="A833" s="11">
        <v>833</v>
      </c>
      <c r="B833" s="20" t="s">
        <v>1742</v>
      </c>
      <c r="C833" s="3">
        <v>2.2112001292169999E+18</v>
      </c>
      <c r="D833" s="1">
        <v>42779</v>
      </c>
      <c r="E833" t="s">
        <v>1473</v>
      </c>
      <c r="F833" s="8">
        <f t="shared" si="64"/>
        <v>0</v>
      </c>
      <c r="G833" s="8">
        <f t="shared" si="60"/>
        <v>0</v>
      </c>
      <c r="H833" s="8">
        <f t="shared" si="61"/>
        <v>1</v>
      </c>
      <c r="I833" s="8">
        <f t="shared" si="62"/>
        <v>1</v>
      </c>
      <c r="J833" s="9">
        <f t="shared" si="63"/>
        <v>2</v>
      </c>
      <c r="K833" t="s">
        <v>64</v>
      </c>
      <c r="L833" t="s">
        <v>65</v>
      </c>
      <c r="M833" s="30">
        <v>177781</v>
      </c>
      <c r="N833" s="28" t="s">
        <v>264</v>
      </c>
      <c r="O833" s="6">
        <v>177781</v>
      </c>
      <c r="P833" s="28" t="s">
        <v>184</v>
      </c>
      <c r="Q833" s="4" t="s">
        <v>1512</v>
      </c>
      <c r="R833" t="s">
        <v>1398</v>
      </c>
      <c r="S833" t="s">
        <v>1399</v>
      </c>
      <c r="T833" t="s">
        <v>1458</v>
      </c>
      <c r="U833" t="s">
        <v>1312</v>
      </c>
      <c r="V833" t="s">
        <v>1310</v>
      </c>
      <c r="W833" s="2">
        <v>1</v>
      </c>
      <c r="X833" s="33">
        <v>177781</v>
      </c>
      <c r="Y833" t="s">
        <v>34</v>
      </c>
      <c r="Z833" t="s">
        <v>1313</v>
      </c>
      <c r="AA833" t="s">
        <v>36</v>
      </c>
      <c r="AB833" t="s">
        <v>37</v>
      </c>
      <c r="AC833">
        <v>21</v>
      </c>
    </row>
    <row r="834" spans="1:29" customFormat="1" x14ac:dyDescent="0.35">
      <c r="A834" s="11">
        <v>834</v>
      </c>
      <c r="B834" s="20" t="s">
        <v>1742</v>
      </c>
      <c r="C834" s="3">
        <v>2.2112001292169999E+18</v>
      </c>
      <c r="D834" s="1">
        <v>42779</v>
      </c>
      <c r="E834" t="s">
        <v>1469</v>
      </c>
      <c r="F834" s="8">
        <f t="shared" si="64"/>
        <v>0</v>
      </c>
      <c r="G834" s="8">
        <f t="shared" ref="G834:G897" si="65">IF(OR(ISNUMBER(SEARCH("проектиро",E834)), ISNUMBER(SEARCH("разработка",E834)),  ISNUMBER(SEARCH("приобрет",E834)),  ISNUMBER(SEARCH("установк",E834)), ISNUMBER(SEARCH("постав",E834)),  (ISNUMBER(SEARCH("создани",E834)))),1,0)</f>
        <v>0</v>
      </c>
      <c r="H834" s="8">
        <f t="shared" ref="H834:H897" si="66">IF(OR(ISNUMBER(SEARCH("развит",E834)), ISNUMBER(SEARCH("модифика",E834)), ISNUMBER(SEARCH("интегра",E834)),  ISNUMBER(SEARCH("внедрен",E834)), ISNUMBER(SEARCH("расшир",E834)), ISNUMBER(SEARCH("адаптац",E834)),ISNUMBER(SEARCH("настрой",E834)), ISNUMBER(SEARCH("подключ",E834)),   (ISNUMBER(SEARCH("модерниз",E834)))),1,0)</f>
        <v>1</v>
      </c>
      <c r="I834" s="8">
        <f t="shared" ref="I834:I897" si="67">IF(OR(ISNUMBER(SEARCH("сопрово",E834)), ISNUMBER(SEARCH("поддержк",E834)), ISNUMBER(SEARCH("эксплуат",E834)), ISNUMBER(SEARCH("обслужи",E834)), ISNUMBER(SEARCH("подготов",E834)), (ISNUMBER(SEARCH("обуче",E834)))),1,0)</f>
        <v>1</v>
      </c>
      <c r="J834" s="9">
        <f t="shared" ref="J834:J897" si="68">SUM(G834:I834)</f>
        <v>2</v>
      </c>
      <c r="K834" t="s">
        <v>64</v>
      </c>
      <c r="L834" t="s">
        <v>65</v>
      </c>
      <c r="M834" s="30">
        <v>38350</v>
      </c>
      <c r="N834" s="28" t="s">
        <v>264</v>
      </c>
      <c r="O834" s="6">
        <v>38350</v>
      </c>
      <c r="P834" s="28" t="s">
        <v>184</v>
      </c>
      <c r="Q834" s="4" t="s">
        <v>1512</v>
      </c>
      <c r="R834" t="s">
        <v>1398</v>
      </c>
      <c r="S834" t="s">
        <v>1399</v>
      </c>
      <c r="T834" t="s">
        <v>1458</v>
      </c>
      <c r="U834" t="s">
        <v>1312</v>
      </c>
      <c r="V834" t="s">
        <v>1310</v>
      </c>
      <c r="W834" s="2">
        <v>1</v>
      </c>
      <c r="X834" s="33">
        <v>38350</v>
      </c>
      <c r="Y834" t="s">
        <v>34</v>
      </c>
      <c r="Z834" t="s">
        <v>1313</v>
      </c>
      <c r="AA834" t="s">
        <v>36</v>
      </c>
      <c r="AB834" t="s">
        <v>37</v>
      </c>
      <c r="AC834">
        <v>21</v>
      </c>
    </row>
    <row r="835" spans="1:29" customFormat="1" x14ac:dyDescent="0.35">
      <c r="A835" s="11">
        <v>835</v>
      </c>
      <c r="B835" s="20" t="s">
        <v>1742</v>
      </c>
      <c r="C835" s="3">
        <v>2.2112001292179999E+18</v>
      </c>
      <c r="D835" s="1">
        <v>43208</v>
      </c>
      <c r="E835" t="s">
        <v>1470</v>
      </c>
      <c r="F835" s="8">
        <f t="shared" ref="F835:F898" si="69">IF(OR(ISNUMBER(SEARCH("фонд",Q835)), ISNUMBER(SEARCH("ФОМС",Q835))), 1,0)</f>
        <v>0</v>
      </c>
      <c r="G835" s="8">
        <f t="shared" si="65"/>
        <v>0</v>
      </c>
      <c r="H835" s="8">
        <f t="shared" si="66"/>
        <v>0</v>
      </c>
      <c r="I835" s="8">
        <f t="shared" si="67"/>
        <v>1</v>
      </c>
      <c r="J835" s="9">
        <f t="shared" si="68"/>
        <v>1</v>
      </c>
      <c r="K835" t="s">
        <v>64</v>
      </c>
      <c r="L835" t="s">
        <v>65</v>
      </c>
      <c r="M835" s="30">
        <v>39653</v>
      </c>
      <c r="N835" s="28" t="s">
        <v>26</v>
      </c>
      <c r="O835" s="6">
        <v>39653</v>
      </c>
      <c r="P835" s="28" t="s">
        <v>184</v>
      </c>
      <c r="Q835" s="4" t="s">
        <v>1512</v>
      </c>
      <c r="R835" t="s">
        <v>1398</v>
      </c>
      <c r="S835" t="s">
        <v>1399</v>
      </c>
      <c r="T835" t="s">
        <v>1458</v>
      </c>
      <c r="U835" t="s">
        <v>1312</v>
      </c>
      <c r="V835" t="s">
        <v>1310</v>
      </c>
      <c r="W835" s="2">
        <v>1</v>
      </c>
      <c r="X835" s="33">
        <v>39653</v>
      </c>
      <c r="Y835" t="s">
        <v>34</v>
      </c>
      <c r="Z835" t="s">
        <v>1313</v>
      </c>
      <c r="AA835" t="s">
        <v>36</v>
      </c>
      <c r="AB835" t="s">
        <v>37</v>
      </c>
      <c r="AC835">
        <v>21</v>
      </c>
    </row>
    <row r="836" spans="1:29" customFormat="1" x14ac:dyDescent="0.35">
      <c r="A836" s="11">
        <v>836</v>
      </c>
      <c r="B836" s="20" t="s">
        <v>1742</v>
      </c>
      <c r="C836" s="3">
        <v>2.2112001292179999E+18</v>
      </c>
      <c r="D836" s="1">
        <v>43208</v>
      </c>
      <c r="E836" t="s">
        <v>1468</v>
      </c>
      <c r="F836" s="8">
        <f t="shared" si="69"/>
        <v>0</v>
      </c>
      <c r="G836" s="8">
        <f t="shared" si="65"/>
        <v>0</v>
      </c>
      <c r="H836" s="8">
        <f t="shared" si="66"/>
        <v>1</v>
      </c>
      <c r="I836" s="8">
        <f t="shared" si="67"/>
        <v>1</v>
      </c>
      <c r="J836" s="9">
        <f t="shared" si="68"/>
        <v>2</v>
      </c>
      <c r="K836" t="s">
        <v>64</v>
      </c>
      <c r="L836" t="s">
        <v>65</v>
      </c>
      <c r="M836" s="30">
        <v>187778</v>
      </c>
      <c r="N836" s="28" t="s">
        <v>26</v>
      </c>
      <c r="O836" s="6">
        <v>187778</v>
      </c>
      <c r="P836" s="28" t="s">
        <v>184</v>
      </c>
      <c r="Q836" s="4" t="s">
        <v>1512</v>
      </c>
      <c r="R836" t="s">
        <v>1398</v>
      </c>
      <c r="S836" t="s">
        <v>1399</v>
      </c>
      <c r="T836" t="s">
        <v>1458</v>
      </c>
      <c r="U836" t="s">
        <v>1312</v>
      </c>
      <c r="V836" t="s">
        <v>1310</v>
      </c>
      <c r="W836" s="2">
        <v>1</v>
      </c>
      <c r="X836" s="33">
        <v>187778</v>
      </c>
      <c r="Y836" t="s">
        <v>34</v>
      </c>
      <c r="Z836" t="s">
        <v>1313</v>
      </c>
      <c r="AA836" t="s">
        <v>36</v>
      </c>
      <c r="AB836" t="s">
        <v>37</v>
      </c>
      <c r="AC836">
        <v>21</v>
      </c>
    </row>
    <row r="837" spans="1:29" customFormat="1" x14ac:dyDescent="0.35">
      <c r="A837" s="11">
        <v>837</v>
      </c>
      <c r="B837" s="20" t="s">
        <v>1742</v>
      </c>
      <c r="C837" s="3">
        <v>2.2112001292179999E+18</v>
      </c>
      <c r="D837" s="1">
        <v>43208</v>
      </c>
      <c r="E837" t="s">
        <v>1471</v>
      </c>
      <c r="F837" s="8">
        <f t="shared" si="69"/>
        <v>0</v>
      </c>
      <c r="G837" s="8">
        <f t="shared" si="65"/>
        <v>0</v>
      </c>
      <c r="H837" s="8">
        <f t="shared" si="66"/>
        <v>0</v>
      </c>
      <c r="I837" s="8">
        <f t="shared" si="67"/>
        <v>1</v>
      </c>
      <c r="J837" s="9">
        <f t="shared" si="68"/>
        <v>1</v>
      </c>
      <c r="K837" t="s">
        <v>64</v>
      </c>
      <c r="L837" t="s">
        <v>65</v>
      </c>
      <c r="M837" s="30">
        <v>183947</v>
      </c>
      <c r="N837" s="28" t="s">
        <v>26</v>
      </c>
      <c r="O837" s="6">
        <v>183947</v>
      </c>
      <c r="P837" s="28" t="s">
        <v>184</v>
      </c>
      <c r="Q837" s="4" t="s">
        <v>1512</v>
      </c>
      <c r="R837" t="s">
        <v>1398</v>
      </c>
      <c r="S837" t="s">
        <v>1399</v>
      </c>
      <c r="T837" t="s">
        <v>1458</v>
      </c>
      <c r="U837" t="s">
        <v>1312</v>
      </c>
      <c r="V837" t="s">
        <v>1310</v>
      </c>
      <c r="W837" s="2">
        <v>1</v>
      </c>
      <c r="X837" s="33">
        <v>183947</v>
      </c>
      <c r="Y837" t="s">
        <v>34</v>
      </c>
      <c r="Z837" t="s">
        <v>1313</v>
      </c>
      <c r="AA837" t="s">
        <v>36</v>
      </c>
      <c r="AB837" t="s">
        <v>37</v>
      </c>
      <c r="AC837">
        <v>21</v>
      </c>
    </row>
    <row r="838" spans="1:29" customFormat="1" x14ac:dyDescent="0.35">
      <c r="A838" s="11">
        <v>838</v>
      </c>
      <c r="B838" s="20" t="s">
        <v>1742</v>
      </c>
      <c r="C838" s="3">
        <v>2.2112001292190001E+18</v>
      </c>
      <c r="D838" s="1">
        <v>43593</v>
      </c>
      <c r="E838" t="s">
        <v>1472</v>
      </c>
      <c r="F838" s="8">
        <f t="shared" si="69"/>
        <v>0</v>
      </c>
      <c r="G838" s="8">
        <f t="shared" si="65"/>
        <v>1</v>
      </c>
      <c r="H838" s="8">
        <f t="shared" si="66"/>
        <v>0</v>
      </c>
      <c r="I838" s="8">
        <f t="shared" si="67"/>
        <v>0</v>
      </c>
      <c r="J838" s="9">
        <f t="shared" si="68"/>
        <v>1</v>
      </c>
      <c r="K838" t="s">
        <v>25</v>
      </c>
      <c r="L838" t="s">
        <v>25</v>
      </c>
      <c r="M838" s="30">
        <v>189319</v>
      </c>
      <c r="N838" s="28" t="s">
        <v>39</v>
      </c>
      <c r="O838" s="6">
        <v>189319</v>
      </c>
      <c r="P838" s="28" t="s">
        <v>27</v>
      </c>
      <c r="Q838" s="4" t="s">
        <v>1512</v>
      </c>
      <c r="R838" t="s">
        <v>1398</v>
      </c>
      <c r="S838" t="s">
        <v>1399</v>
      </c>
      <c r="T838" t="s">
        <v>1311</v>
      </c>
      <c r="U838" t="s">
        <v>1312</v>
      </c>
      <c r="V838" t="s">
        <v>1310</v>
      </c>
      <c r="W838" s="2">
        <v>1</v>
      </c>
      <c r="X838" s="33">
        <v>189319</v>
      </c>
      <c r="Y838" t="s">
        <v>34</v>
      </c>
      <c r="Z838" t="s">
        <v>1313</v>
      </c>
      <c r="AA838" t="s">
        <v>36</v>
      </c>
      <c r="AB838" t="s">
        <v>37</v>
      </c>
      <c r="AC838">
        <v>21</v>
      </c>
    </row>
    <row r="839" spans="1:29" customFormat="1" x14ac:dyDescent="0.35">
      <c r="A839" s="11">
        <v>839</v>
      </c>
      <c r="B839" s="20" t="s">
        <v>1742</v>
      </c>
      <c r="C839" s="3">
        <v>2.2112001292190001E+18</v>
      </c>
      <c r="D839" s="1">
        <v>43593</v>
      </c>
      <c r="E839" t="s">
        <v>1472</v>
      </c>
      <c r="F839" s="8">
        <f t="shared" si="69"/>
        <v>0</v>
      </c>
      <c r="G839" s="8">
        <f t="shared" si="65"/>
        <v>1</v>
      </c>
      <c r="H839" s="8">
        <f t="shared" si="66"/>
        <v>0</v>
      </c>
      <c r="I839" s="8">
        <f t="shared" si="67"/>
        <v>0</v>
      </c>
      <c r="J839" s="9">
        <f t="shared" si="68"/>
        <v>1</v>
      </c>
      <c r="K839" t="s">
        <v>25</v>
      </c>
      <c r="L839" t="s">
        <v>25</v>
      </c>
      <c r="M839" s="30">
        <v>238778</v>
      </c>
      <c r="N839" s="28" t="s">
        <v>39</v>
      </c>
      <c r="O839" s="6">
        <v>238778</v>
      </c>
      <c r="P839" s="28" t="s">
        <v>27</v>
      </c>
      <c r="Q839" s="4" t="s">
        <v>1512</v>
      </c>
      <c r="R839" t="s">
        <v>1398</v>
      </c>
      <c r="S839" t="s">
        <v>1399</v>
      </c>
      <c r="T839" t="s">
        <v>1311</v>
      </c>
      <c r="U839" t="s">
        <v>1312</v>
      </c>
      <c r="V839" t="s">
        <v>1310</v>
      </c>
      <c r="W839" s="2">
        <v>1</v>
      </c>
      <c r="X839" s="33">
        <v>238778</v>
      </c>
      <c r="Y839" t="s">
        <v>34</v>
      </c>
      <c r="Z839" t="s">
        <v>1313</v>
      </c>
      <c r="AA839" t="s">
        <v>36</v>
      </c>
      <c r="AB839" t="s">
        <v>37</v>
      </c>
      <c r="AC839">
        <v>21</v>
      </c>
    </row>
    <row r="840" spans="1:29" customFormat="1" x14ac:dyDescent="0.35">
      <c r="A840" s="11">
        <v>840</v>
      </c>
      <c r="B840" s="20" t="s">
        <v>1742</v>
      </c>
      <c r="C840" s="3">
        <v>2.2112001292190001E+18</v>
      </c>
      <c r="D840" s="1">
        <v>43593</v>
      </c>
      <c r="E840" t="s">
        <v>1472</v>
      </c>
      <c r="F840" s="8">
        <f t="shared" si="69"/>
        <v>0</v>
      </c>
      <c r="G840" s="8">
        <f t="shared" si="65"/>
        <v>1</v>
      </c>
      <c r="H840" s="8">
        <f t="shared" si="66"/>
        <v>0</v>
      </c>
      <c r="I840" s="8">
        <f t="shared" si="67"/>
        <v>0</v>
      </c>
      <c r="J840" s="9">
        <f t="shared" si="68"/>
        <v>1</v>
      </c>
      <c r="K840" t="s">
        <v>25</v>
      </c>
      <c r="L840" t="s">
        <v>25</v>
      </c>
      <c r="M840" s="30">
        <v>39577.17</v>
      </c>
      <c r="N840" s="28" t="s">
        <v>39</v>
      </c>
      <c r="O840" s="6">
        <v>39577.17</v>
      </c>
      <c r="P840" s="28" t="s">
        <v>27</v>
      </c>
      <c r="Q840" s="4" t="s">
        <v>1512</v>
      </c>
      <c r="R840" t="s">
        <v>1398</v>
      </c>
      <c r="S840" t="s">
        <v>1399</v>
      </c>
      <c r="T840" t="s">
        <v>1311</v>
      </c>
      <c r="U840" t="s">
        <v>1312</v>
      </c>
      <c r="V840" t="s">
        <v>1310</v>
      </c>
      <c r="W840" s="2">
        <v>1</v>
      </c>
      <c r="X840" s="33">
        <v>39577.17</v>
      </c>
      <c r="Y840" t="s">
        <v>34</v>
      </c>
      <c r="Z840" t="s">
        <v>1313</v>
      </c>
      <c r="AA840" t="s">
        <v>36</v>
      </c>
      <c r="AB840" t="s">
        <v>37</v>
      </c>
      <c r="AC840">
        <v>21</v>
      </c>
    </row>
    <row r="841" spans="1:29" customFormat="1" x14ac:dyDescent="0.35">
      <c r="A841" s="11">
        <v>841</v>
      </c>
      <c r="B841" s="20" t="s">
        <v>1742</v>
      </c>
      <c r="C841" s="3">
        <v>2.2114001650150001E+18</v>
      </c>
      <c r="D841" s="1">
        <v>41955</v>
      </c>
      <c r="E841" t="s">
        <v>1517</v>
      </c>
      <c r="F841" s="8">
        <f t="shared" si="69"/>
        <v>0</v>
      </c>
      <c r="G841" s="8">
        <f t="shared" si="65"/>
        <v>0</v>
      </c>
      <c r="H841" s="8">
        <f t="shared" si="66"/>
        <v>1</v>
      </c>
      <c r="I841" s="8">
        <f t="shared" si="67"/>
        <v>1</v>
      </c>
      <c r="J841" s="9">
        <f t="shared" si="68"/>
        <v>2</v>
      </c>
      <c r="K841" t="s">
        <v>456</v>
      </c>
      <c r="L841" t="s">
        <v>457</v>
      </c>
      <c r="M841" s="30">
        <v>38260.699999999997</v>
      </c>
      <c r="N841" s="28" t="s">
        <v>329</v>
      </c>
      <c r="O841" s="6">
        <v>38260.699999999997</v>
      </c>
      <c r="P841" s="28" t="s">
        <v>184</v>
      </c>
      <c r="Q841" s="4" t="s">
        <v>1518</v>
      </c>
      <c r="R841" t="s">
        <v>1384</v>
      </c>
      <c r="S841" t="s">
        <v>1385</v>
      </c>
      <c r="T841" t="s">
        <v>1458</v>
      </c>
      <c r="U841" t="s">
        <v>1312</v>
      </c>
      <c r="V841" t="s">
        <v>1310</v>
      </c>
      <c r="W841" s="2">
        <v>1</v>
      </c>
      <c r="X841" s="33">
        <v>38260.699999999997</v>
      </c>
      <c r="Y841" t="s">
        <v>34</v>
      </c>
      <c r="Z841" t="s">
        <v>1313</v>
      </c>
      <c r="AA841" t="s">
        <v>36</v>
      </c>
      <c r="AB841" t="s">
        <v>37</v>
      </c>
      <c r="AC841">
        <v>21</v>
      </c>
    </row>
    <row r="842" spans="1:29" customFormat="1" x14ac:dyDescent="0.35">
      <c r="A842" s="11">
        <v>842</v>
      </c>
      <c r="B842" s="20" t="s">
        <v>1742</v>
      </c>
      <c r="C842" s="3">
        <v>2.2114001650150001E+18</v>
      </c>
      <c r="D842" s="1">
        <v>41986</v>
      </c>
      <c r="E842" t="s">
        <v>1424</v>
      </c>
      <c r="F842" s="8">
        <f t="shared" si="69"/>
        <v>0</v>
      </c>
      <c r="G842" s="8">
        <f t="shared" si="65"/>
        <v>0</v>
      </c>
      <c r="H842" s="8">
        <f t="shared" si="66"/>
        <v>1</v>
      </c>
      <c r="I842" s="8">
        <f t="shared" si="67"/>
        <v>0</v>
      </c>
      <c r="J842" s="9">
        <f t="shared" si="68"/>
        <v>1</v>
      </c>
      <c r="K842" t="s">
        <v>456</v>
      </c>
      <c r="L842" t="s">
        <v>457</v>
      </c>
      <c r="M842" s="30">
        <v>17000</v>
      </c>
      <c r="N842" s="28" t="s">
        <v>329</v>
      </c>
      <c r="O842" s="6">
        <v>17000</v>
      </c>
      <c r="P842" s="28" t="s">
        <v>184</v>
      </c>
      <c r="Q842" s="4" t="s">
        <v>1518</v>
      </c>
      <c r="R842" t="s">
        <v>1384</v>
      </c>
      <c r="S842" t="s">
        <v>1385</v>
      </c>
      <c r="T842" t="s">
        <v>1458</v>
      </c>
      <c r="U842" t="s">
        <v>1312</v>
      </c>
      <c r="V842" t="s">
        <v>1310</v>
      </c>
      <c r="W842" s="2">
        <v>1</v>
      </c>
      <c r="X842" s="33">
        <v>17000</v>
      </c>
      <c r="Y842" t="s">
        <v>34</v>
      </c>
      <c r="Z842" t="s">
        <v>1313</v>
      </c>
      <c r="AA842" t="s">
        <v>36</v>
      </c>
      <c r="AB842" t="s">
        <v>37</v>
      </c>
      <c r="AC842">
        <v>21</v>
      </c>
    </row>
    <row r="843" spans="1:29" customFormat="1" x14ac:dyDescent="0.35">
      <c r="A843" s="11">
        <v>843</v>
      </c>
      <c r="B843" s="20" t="s">
        <v>1742</v>
      </c>
      <c r="C843" s="3">
        <v>2.2114001650150001E+18</v>
      </c>
      <c r="D843" s="1">
        <v>42038</v>
      </c>
      <c r="E843" t="s">
        <v>1502</v>
      </c>
      <c r="F843" s="8">
        <f t="shared" si="69"/>
        <v>0</v>
      </c>
      <c r="G843" s="8">
        <f t="shared" si="65"/>
        <v>0</v>
      </c>
      <c r="H843" s="8">
        <f t="shared" si="66"/>
        <v>1</v>
      </c>
      <c r="I843" s="8">
        <f t="shared" si="67"/>
        <v>1</v>
      </c>
      <c r="J843" s="9">
        <f t="shared" si="68"/>
        <v>2</v>
      </c>
      <c r="K843" t="s">
        <v>453</v>
      </c>
      <c r="L843" t="s">
        <v>454</v>
      </c>
      <c r="M843" s="30">
        <v>164305.37</v>
      </c>
      <c r="N843" s="28" t="s">
        <v>264</v>
      </c>
      <c r="O843" s="6">
        <v>164305.37</v>
      </c>
      <c r="P843" s="28" t="s">
        <v>184</v>
      </c>
      <c r="Q843" s="4" t="s">
        <v>1518</v>
      </c>
      <c r="R843" t="s">
        <v>1384</v>
      </c>
      <c r="S843" t="s">
        <v>1385</v>
      </c>
      <c r="T843" t="s">
        <v>1458</v>
      </c>
      <c r="U843" t="s">
        <v>1312</v>
      </c>
      <c r="V843" t="s">
        <v>1310</v>
      </c>
      <c r="W843" s="2">
        <v>1</v>
      </c>
      <c r="X843" s="33">
        <v>164305.37</v>
      </c>
      <c r="Y843" t="s">
        <v>34</v>
      </c>
      <c r="Z843" t="s">
        <v>1313</v>
      </c>
      <c r="AA843" t="s">
        <v>36</v>
      </c>
      <c r="AB843" t="s">
        <v>37</v>
      </c>
      <c r="AC843">
        <v>21</v>
      </c>
    </row>
    <row r="844" spans="1:29" customFormat="1" x14ac:dyDescent="0.35">
      <c r="A844" s="11">
        <v>844</v>
      </c>
      <c r="B844" s="20" t="s">
        <v>1742</v>
      </c>
      <c r="C844" s="3">
        <v>2.2114001650150001E+18</v>
      </c>
      <c r="D844" s="1">
        <v>42041</v>
      </c>
      <c r="E844" t="s">
        <v>1504</v>
      </c>
      <c r="F844" s="8">
        <f t="shared" si="69"/>
        <v>0</v>
      </c>
      <c r="G844" s="8">
        <f t="shared" si="65"/>
        <v>0</v>
      </c>
      <c r="H844" s="8">
        <f t="shared" si="66"/>
        <v>1</v>
      </c>
      <c r="I844" s="8">
        <f t="shared" si="67"/>
        <v>1</v>
      </c>
      <c r="J844" s="9">
        <f t="shared" si="68"/>
        <v>2</v>
      </c>
      <c r="K844" t="s">
        <v>453</v>
      </c>
      <c r="L844" t="s">
        <v>454</v>
      </c>
      <c r="M844" s="30">
        <v>169994.16</v>
      </c>
      <c r="N844" s="28" t="s">
        <v>264</v>
      </c>
      <c r="O844" s="6">
        <v>169994.16</v>
      </c>
      <c r="P844" s="28" t="s">
        <v>184</v>
      </c>
      <c r="Q844" s="4" t="s">
        <v>1518</v>
      </c>
      <c r="R844" t="s">
        <v>1384</v>
      </c>
      <c r="S844" t="s">
        <v>1385</v>
      </c>
      <c r="T844" t="s">
        <v>1458</v>
      </c>
      <c r="U844" t="s">
        <v>1312</v>
      </c>
      <c r="V844" t="s">
        <v>1310</v>
      </c>
      <c r="W844" s="2">
        <v>1</v>
      </c>
      <c r="X844" s="33">
        <v>169994.16</v>
      </c>
      <c r="Y844" t="s">
        <v>34</v>
      </c>
      <c r="Z844" t="s">
        <v>1313</v>
      </c>
      <c r="AA844" t="s">
        <v>36</v>
      </c>
      <c r="AB844" t="s">
        <v>37</v>
      </c>
      <c r="AC844">
        <v>21</v>
      </c>
    </row>
    <row r="845" spans="1:29" customFormat="1" x14ac:dyDescent="0.35">
      <c r="A845" s="11">
        <v>845</v>
      </c>
      <c r="B845" s="20" t="s">
        <v>1742</v>
      </c>
      <c r="C845" s="3">
        <v>2.2114001650150001E+18</v>
      </c>
      <c r="D845" s="1">
        <v>42213</v>
      </c>
      <c r="E845" t="s">
        <v>1481</v>
      </c>
      <c r="F845" s="8">
        <f t="shared" si="69"/>
        <v>0</v>
      </c>
      <c r="G845" s="8">
        <f t="shared" si="65"/>
        <v>0</v>
      </c>
      <c r="H845" s="8">
        <f t="shared" si="66"/>
        <v>0</v>
      </c>
      <c r="I845" s="8">
        <f t="shared" si="67"/>
        <v>1</v>
      </c>
      <c r="J845" s="9">
        <f t="shared" si="68"/>
        <v>1</v>
      </c>
      <c r="K845" t="s">
        <v>453</v>
      </c>
      <c r="L845" t="s">
        <v>454</v>
      </c>
      <c r="M845" s="30">
        <v>38350</v>
      </c>
      <c r="N845" s="28" t="s">
        <v>264</v>
      </c>
      <c r="O845" s="6">
        <v>38350</v>
      </c>
      <c r="P845" s="28" t="s">
        <v>184</v>
      </c>
      <c r="Q845" s="4" t="s">
        <v>1518</v>
      </c>
      <c r="R845" t="s">
        <v>1384</v>
      </c>
      <c r="S845" t="s">
        <v>1385</v>
      </c>
      <c r="T845" t="s">
        <v>1458</v>
      </c>
      <c r="U845" t="s">
        <v>1312</v>
      </c>
      <c r="V845" t="s">
        <v>1310</v>
      </c>
      <c r="W845" s="2">
        <v>1</v>
      </c>
      <c r="X845" s="33">
        <v>38350</v>
      </c>
      <c r="Y845" t="s">
        <v>34</v>
      </c>
      <c r="Z845" t="s">
        <v>1313</v>
      </c>
      <c r="AA845" t="s">
        <v>36</v>
      </c>
      <c r="AB845" t="s">
        <v>37</v>
      </c>
      <c r="AC845">
        <v>21</v>
      </c>
    </row>
    <row r="846" spans="1:29" customFormat="1" x14ac:dyDescent="0.35">
      <c r="A846" s="11">
        <v>846</v>
      </c>
      <c r="B846" s="20" t="s">
        <v>1742</v>
      </c>
      <c r="C846" s="3">
        <v>2.2114001650179999E+18</v>
      </c>
      <c r="D846" s="1">
        <v>43209</v>
      </c>
      <c r="E846" t="s">
        <v>1471</v>
      </c>
      <c r="F846" s="8">
        <f t="shared" si="69"/>
        <v>0</v>
      </c>
      <c r="G846" s="8">
        <f t="shared" si="65"/>
        <v>0</v>
      </c>
      <c r="H846" s="8">
        <f t="shared" si="66"/>
        <v>0</v>
      </c>
      <c r="I846" s="8">
        <f t="shared" si="67"/>
        <v>1</v>
      </c>
      <c r="J846" s="9">
        <f t="shared" si="68"/>
        <v>1</v>
      </c>
      <c r="K846" t="s">
        <v>64</v>
      </c>
      <c r="L846" t="s">
        <v>65</v>
      </c>
      <c r="M846" s="30">
        <v>175896</v>
      </c>
      <c r="N846" s="28" t="s">
        <v>26</v>
      </c>
      <c r="O846" s="6">
        <v>175896</v>
      </c>
      <c r="P846" s="28" t="s">
        <v>184</v>
      </c>
      <c r="Q846" s="4" t="s">
        <v>1519</v>
      </c>
      <c r="R846" t="s">
        <v>1384</v>
      </c>
      <c r="S846" t="s">
        <v>1385</v>
      </c>
      <c r="T846" t="s">
        <v>1458</v>
      </c>
      <c r="U846" t="s">
        <v>1312</v>
      </c>
      <c r="V846" t="s">
        <v>1310</v>
      </c>
      <c r="W846" s="2">
        <v>1</v>
      </c>
      <c r="X846" s="33">
        <v>175896</v>
      </c>
      <c r="Y846" t="s">
        <v>34</v>
      </c>
      <c r="Z846" t="s">
        <v>1313</v>
      </c>
      <c r="AA846" t="s">
        <v>36</v>
      </c>
      <c r="AB846" t="s">
        <v>37</v>
      </c>
      <c r="AC846">
        <v>21</v>
      </c>
    </row>
    <row r="847" spans="1:29" customFormat="1" x14ac:dyDescent="0.35">
      <c r="A847" s="11">
        <v>847</v>
      </c>
      <c r="B847" s="20" t="s">
        <v>1742</v>
      </c>
      <c r="C847" s="3">
        <v>2.2114001650179999E+18</v>
      </c>
      <c r="D847" s="1">
        <v>43209</v>
      </c>
      <c r="E847" t="s">
        <v>1468</v>
      </c>
      <c r="F847" s="8">
        <f t="shared" si="69"/>
        <v>0</v>
      </c>
      <c r="G847" s="8">
        <f t="shared" si="65"/>
        <v>0</v>
      </c>
      <c r="H847" s="8">
        <f t="shared" si="66"/>
        <v>1</v>
      </c>
      <c r="I847" s="8">
        <f t="shared" si="67"/>
        <v>1</v>
      </c>
      <c r="J847" s="9">
        <f t="shared" si="68"/>
        <v>2</v>
      </c>
      <c r="K847" t="s">
        <v>64</v>
      </c>
      <c r="L847" t="s">
        <v>65</v>
      </c>
      <c r="M847" s="30">
        <v>168729</v>
      </c>
      <c r="N847" s="28" t="s">
        <v>26</v>
      </c>
      <c r="O847" s="6">
        <v>168729</v>
      </c>
      <c r="P847" s="28" t="s">
        <v>184</v>
      </c>
      <c r="Q847" s="4" t="s">
        <v>1519</v>
      </c>
      <c r="R847" t="s">
        <v>1384</v>
      </c>
      <c r="S847" t="s">
        <v>1385</v>
      </c>
      <c r="T847" t="s">
        <v>1458</v>
      </c>
      <c r="U847" t="s">
        <v>1312</v>
      </c>
      <c r="V847" t="s">
        <v>1310</v>
      </c>
      <c r="W847" s="2">
        <v>1</v>
      </c>
      <c r="X847" s="33">
        <v>168729</v>
      </c>
      <c r="Y847" t="s">
        <v>34</v>
      </c>
      <c r="Z847" t="s">
        <v>1313</v>
      </c>
      <c r="AA847" t="s">
        <v>36</v>
      </c>
      <c r="AB847" t="s">
        <v>37</v>
      </c>
      <c r="AC847">
        <v>21</v>
      </c>
    </row>
    <row r="848" spans="1:29" customFormat="1" x14ac:dyDescent="0.35">
      <c r="A848" s="11">
        <v>848</v>
      </c>
      <c r="B848" s="20" t="s">
        <v>1742</v>
      </c>
      <c r="C848" s="3">
        <v>2.2114001650179999E+18</v>
      </c>
      <c r="D848" s="1">
        <v>43209</v>
      </c>
      <c r="E848" t="s">
        <v>1470</v>
      </c>
      <c r="F848" s="8">
        <f t="shared" si="69"/>
        <v>0</v>
      </c>
      <c r="G848" s="8">
        <f t="shared" si="65"/>
        <v>0</v>
      </c>
      <c r="H848" s="8">
        <f t="shared" si="66"/>
        <v>0</v>
      </c>
      <c r="I848" s="8">
        <f t="shared" si="67"/>
        <v>1</v>
      </c>
      <c r="J848" s="9">
        <f t="shared" si="68"/>
        <v>1</v>
      </c>
      <c r="K848" t="s">
        <v>64</v>
      </c>
      <c r="L848" t="s">
        <v>65</v>
      </c>
      <c r="M848" s="30">
        <v>39653</v>
      </c>
      <c r="N848" s="28" t="s">
        <v>26</v>
      </c>
      <c r="O848" s="6">
        <v>39653</v>
      </c>
      <c r="P848" s="28" t="s">
        <v>184</v>
      </c>
      <c r="Q848" s="4" t="s">
        <v>1519</v>
      </c>
      <c r="R848" t="s">
        <v>1384</v>
      </c>
      <c r="S848" t="s">
        <v>1385</v>
      </c>
      <c r="T848" t="s">
        <v>1458</v>
      </c>
      <c r="U848" t="s">
        <v>1312</v>
      </c>
      <c r="V848" t="s">
        <v>1310</v>
      </c>
      <c r="W848" s="2">
        <v>1</v>
      </c>
      <c r="X848" s="33">
        <v>39653</v>
      </c>
      <c r="Y848" t="s">
        <v>34</v>
      </c>
      <c r="Z848" t="s">
        <v>1313</v>
      </c>
      <c r="AA848" t="s">
        <v>36</v>
      </c>
      <c r="AB848" t="s">
        <v>37</v>
      </c>
      <c r="AC848">
        <v>21</v>
      </c>
    </row>
    <row r="849" spans="1:29" customFormat="1" x14ac:dyDescent="0.35">
      <c r="A849" s="11">
        <v>849</v>
      </c>
      <c r="B849" s="20" t="s">
        <v>1742</v>
      </c>
      <c r="C849" s="3">
        <v>2.2114001650190001E+18</v>
      </c>
      <c r="D849" s="1">
        <v>43593</v>
      </c>
      <c r="E849" t="s">
        <v>1472</v>
      </c>
      <c r="F849" s="8">
        <f t="shared" si="69"/>
        <v>0</v>
      </c>
      <c r="G849" s="8">
        <f t="shared" si="65"/>
        <v>1</v>
      </c>
      <c r="H849" s="8">
        <f t="shared" si="66"/>
        <v>0</v>
      </c>
      <c r="I849" s="8">
        <f t="shared" si="67"/>
        <v>0</v>
      </c>
      <c r="J849" s="9">
        <f t="shared" si="68"/>
        <v>1</v>
      </c>
      <c r="K849" t="s">
        <v>25</v>
      </c>
      <c r="L849" t="s">
        <v>25</v>
      </c>
      <c r="M849" s="30">
        <v>39577.17</v>
      </c>
      <c r="N849" s="28" t="s">
        <v>39</v>
      </c>
      <c r="O849" s="6">
        <v>39577.17</v>
      </c>
      <c r="P849" s="28" t="s">
        <v>27</v>
      </c>
      <c r="Q849" s="4" t="s">
        <v>1519</v>
      </c>
      <c r="R849" t="s">
        <v>1384</v>
      </c>
      <c r="S849" t="s">
        <v>1385</v>
      </c>
      <c r="T849" t="s">
        <v>1311</v>
      </c>
      <c r="U849" t="s">
        <v>1312</v>
      </c>
      <c r="V849" t="s">
        <v>1310</v>
      </c>
      <c r="W849" s="2">
        <v>1</v>
      </c>
      <c r="X849" s="33">
        <v>39577.17</v>
      </c>
      <c r="Y849" t="s">
        <v>34</v>
      </c>
      <c r="Z849" t="s">
        <v>1313</v>
      </c>
      <c r="AA849" t="s">
        <v>36</v>
      </c>
      <c r="AB849" t="s">
        <v>37</v>
      </c>
      <c r="AC849">
        <v>21</v>
      </c>
    </row>
    <row r="850" spans="1:29" customFormat="1" x14ac:dyDescent="0.35">
      <c r="A850" s="11">
        <v>850</v>
      </c>
      <c r="B850" s="20" t="s">
        <v>1742</v>
      </c>
      <c r="C850" s="3">
        <v>2.2114001650190001E+18</v>
      </c>
      <c r="D850" s="1">
        <v>43593</v>
      </c>
      <c r="E850" t="s">
        <v>1472</v>
      </c>
      <c r="F850" s="8">
        <f t="shared" si="69"/>
        <v>0</v>
      </c>
      <c r="G850" s="8">
        <f t="shared" si="65"/>
        <v>1</v>
      </c>
      <c r="H850" s="8">
        <f t="shared" si="66"/>
        <v>0</v>
      </c>
      <c r="I850" s="8">
        <f t="shared" si="67"/>
        <v>0</v>
      </c>
      <c r="J850" s="9">
        <f t="shared" si="68"/>
        <v>1</v>
      </c>
      <c r="K850" t="s">
        <v>25</v>
      </c>
      <c r="L850" t="s">
        <v>25</v>
      </c>
      <c r="M850" s="30">
        <v>230114.72</v>
      </c>
      <c r="N850" s="28" t="s">
        <v>39</v>
      </c>
      <c r="O850" s="6">
        <v>230114.72</v>
      </c>
      <c r="P850" s="28" t="s">
        <v>27</v>
      </c>
      <c r="Q850" s="4" t="s">
        <v>1519</v>
      </c>
      <c r="R850" t="s">
        <v>1384</v>
      </c>
      <c r="S850" t="s">
        <v>1385</v>
      </c>
      <c r="T850" t="s">
        <v>1311</v>
      </c>
      <c r="U850" t="s">
        <v>1312</v>
      </c>
      <c r="V850" t="s">
        <v>1310</v>
      </c>
      <c r="W850" s="2">
        <v>1</v>
      </c>
      <c r="X850" s="33">
        <v>230114.72</v>
      </c>
      <c r="Y850" t="s">
        <v>34</v>
      </c>
      <c r="Z850" t="s">
        <v>1313</v>
      </c>
      <c r="AA850" t="s">
        <v>36</v>
      </c>
      <c r="AB850" t="s">
        <v>37</v>
      </c>
      <c r="AC850">
        <v>21</v>
      </c>
    </row>
    <row r="851" spans="1:29" customFormat="1" x14ac:dyDescent="0.35">
      <c r="A851" s="11">
        <v>851</v>
      </c>
      <c r="B851" s="20" t="s">
        <v>1742</v>
      </c>
      <c r="C851" s="3">
        <v>2.2114001650190001E+18</v>
      </c>
      <c r="D851" s="1">
        <v>43598</v>
      </c>
      <c r="E851" t="s">
        <v>1472</v>
      </c>
      <c r="F851" s="8">
        <f t="shared" si="69"/>
        <v>0</v>
      </c>
      <c r="G851" s="8">
        <f t="shared" si="65"/>
        <v>1</v>
      </c>
      <c r="H851" s="8">
        <f t="shared" si="66"/>
        <v>0</v>
      </c>
      <c r="I851" s="8">
        <f t="shared" si="67"/>
        <v>0</v>
      </c>
      <c r="J851" s="9">
        <f t="shared" si="68"/>
        <v>1</v>
      </c>
      <c r="K851" t="s">
        <v>25</v>
      </c>
      <c r="L851" t="s">
        <v>25</v>
      </c>
      <c r="M851" s="30">
        <v>169946.4</v>
      </c>
      <c r="N851" s="28" t="s">
        <v>39</v>
      </c>
      <c r="O851" s="6">
        <v>169946.4</v>
      </c>
      <c r="P851" s="28" t="s">
        <v>27</v>
      </c>
      <c r="Q851" s="4" t="s">
        <v>1519</v>
      </c>
      <c r="R851" t="s">
        <v>1384</v>
      </c>
      <c r="S851" t="s">
        <v>1385</v>
      </c>
      <c r="T851" t="s">
        <v>1311</v>
      </c>
      <c r="U851" t="s">
        <v>1312</v>
      </c>
      <c r="V851" t="s">
        <v>1310</v>
      </c>
      <c r="W851" s="2">
        <v>1</v>
      </c>
      <c r="X851" s="33">
        <v>169946.4</v>
      </c>
      <c r="Y851" t="s">
        <v>34</v>
      </c>
      <c r="Z851" t="s">
        <v>1313</v>
      </c>
      <c r="AA851" t="s">
        <v>36</v>
      </c>
      <c r="AB851" t="s">
        <v>37</v>
      </c>
      <c r="AC851">
        <v>21</v>
      </c>
    </row>
    <row r="852" spans="1:29" customFormat="1" x14ac:dyDescent="0.35">
      <c r="A852" s="11">
        <v>852</v>
      </c>
      <c r="B852" s="20" t="s">
        <v>1742</v>
      </c>
      <c r="C852" s="3">
        <v>2.2115002537180001E+18</v>
      </c>
      <c r="D852" s="1">
        <v>43210</v>
      </c>
      <c r="E852" t="s">
        <v>1468</v>
      </c>
      <c r="F852" s="8">
        <f t="shared" si="69"/>
        <v>0</v>
      </c>
      <c r="G852" s="8">
        <f t="shared" si="65"/>
        <v>0</v>
      </c>
      <c r="H852" s="8">
        <f t="shared" si="66"/>
        <v>1</v>
      </c>
      <c r="I852" s="8">
        <f t="shared" si="67"/>
        <v>1</v>
      </c>
      <c r="J852" s="9">
        <f t="shared" si="68"/>
        <v>2</v>
      </c>
      <c r="K852" t="s">
        <v>64</v>
      </c>
      <c r="L852" t="s">
        <v>65</v>
      </c>
      <c r="M852" s="30">
        <v>211194</v>
      </c>
      <c r="N852" s="28" t="s">
        <v>26</v>
      </c>
      <c r="O852" s="6">
        <v>211194</v>
      </c>
      <c r="P852" s="28" t="s">
        <v>184</v>
      </c>
      <c r="Q852" s="4" t="s">
        <v>1520</v>
      </c>
      <c r="R852" t="s">
        <v>1521</v>
      </c>
      <c r="S852" t="s">
        <v>1522</v>
      </c>
      <c r="T852" t="s">
        <v>1458</v>
      </c>
      <c r="U852" t="s">
        <v>1312</v>
      </c>
      <c r="V852" t="s">
        <v>1310</v>
      </c>
      <c r="W852" s="2">
        <v>1</v>
      </c>
      <c r="X852" s="33">
        <v>211194</v>
      </c>
      <c r="Y852" t="s">
        <v>34</v>
      </c>
      <c r="Z852" t="s">
        <v>1313</v>
      </c>
      <c r="AA852" t="s">
        <v>36</v>
      </c>
      <c r="AB852" t="s">
        <v>37</v>
      </c>
      <c r="AC852">
        <v>21</v>
      </c>
    </row>
    <row r="853" spans="1:29" customFormat="1" x14ac:dyDescent="0.35">
      <c r="A853" s="11">
        <v>853</v>
      </c>
      <c r="B853" s="20" t="s">
        <v>1742</v>
      </c>
      <c r="C853" s="3">
        <v>2.2115002537180001E+18</v>
      </c>
      <c r="D853" s="1">
        <v>43210</v>
      </c>
      <c r="E853" t="s">
        <v>1471</v>
      </c>
      <c r="F853" s="8">
        <f t="shared" si="69"/>
        <v>0</v>
      </c>
      <c r="G853" s="8">
        <f t="shared" si="65"/>
        <v>0</v>
      </c>
      <c r="H853" s="8">
        <f t="shared" si="66"/>
        <v>0</v>
      </c>
      <c r="I853" s="8">
        <f t="shared" si="67"/>
        <v>1</v>
      </c>
      <c r="J853" s="9">
        <f t="shared" si="68"/>
        <v>1</v>
      </c>
      <c r="K853" t="s">
        <v>64</v>
      </c>
      <c r="L853" t="s">
        <v>65</v>
      </c>
      <c r="M853" s="30">
        <v>220445</v>
      </c>
      <c r="N853" s="28" t="s">
        <v>26</v>
      </c>
      <c r="O853" s="6">
        <v>220445</v>
      </c>
      <c r="P853" s="28" t="s">
        <v>184</v>
      </c>
      <c r="Q853" s="4" t="s">
        <v>1520</v>
      </c>
      <c r="R853" t="s">
        <v>1521</v>
      </c>
      <c r="S853" t="s">
        <v>1522</v>
      </c>
      <c r="T853" t="s">
        <v>1458</v>
      </c>
      <c r="U853" t="s">
        <v>1312</v>
      </c>
      <c r="V853" t="s">
        <v>1310</v>
      </c>
      <c r="W853" s="2">
        <v>1</v>
      </c>
      <c r="X853" s="33">
        <v>220445</v>
      </c>
      <c r="Y853" t="s">
        <v>34</v>
      </c>
      <c r="Z853" t="s">
        <v>1313</v>
      </c>
      <c r="AA853" t="s">
        <v>36</v>
      </c>
      <c r="AB853" t="s">
        <v>37</v>
      </c>
      <c r="AC853">
        <v>21</v>
      </c>
    </row>
    <row r="854" spans="1:29" customFormat="1" x14ac:dyDescent="0.35">
      <c r="A854" s="11">
        <v>854</v>
      </c>
      <c r="B854" s="20" t="s">
        <v>1742</v>
      </c>
      <c r="C854" s="3">
        <v>2.2115002537180001E+18</v>
      </c>
      <c r="D854" s="1">
        <v>43210</v>
      </c>
      <c r="E854" t="s">
        <v>1470</v>
      </c>
      <c r="F854" s="8">
        <f t="shared" si="69"/>
        <v>0</v>
      </c>
      <c r="G854" s="8">
        <f t="shared" si="65"/>
        <v>0</v>
      </c>
      <c r="H854" s="8">
        <f t="shared" si="66"/>
        <v>0</v>
      </c>
      <c r="I854" s="8">
        <f t="shared" si="67"/>
        <v>1</v>
      </c>
      <c r="J854" s="9">
        <f t="shared" si="68"/>
        <v>1</v>
      </c>
      <c r="K854" t="s">
        <v>64</v>
      </c>
      <c r="L854" t="s">
        <v>65</v>
      </c>
      <c r="M854" s="30">
        <v>39653</v>
      </c>
      <c r="N854" s="28" t="s">
        <v>26</v>
      </c>
      <c r="O854" s="6">
        <v>39653</v>
      </c>
      <c r="P854" s="28" t="s">
        <v>184</v>
      </c>
      <c r="Q854" s="4" t="s">
        <v>1520</v>
      </c>
      <c r="R854" t="s">
        <v>1521</v>
      </c>
      <c r="S854" t="s">
        <v>1522</v>
      </c>
      <c r="T854" t="s">
        <v>1458</v>
      </c>
      <c r="U854" t="s">
        <v>1312</v>
      </c>
      <c r="V854" t="s">
        <v>1310</v>
      </c>
      <c r="W854" s="2">
        <v>1</v>
      </c>
      <c r="X854" s="33">
        <v>39653</v>
      </c>
      <c r="Y854" t="s">
        <v>34</v>
      </c>
      <c r="Z854" t="s">
        <v>1313</v>
      </c>
      <c r="AA854" t="s">
        <v>36</v>
      </c>
      <c r="AB854" t="s">
        <v>37</v>
      </c>
      <c r="AC854">
        <v>21</v>
      </c>
    </row>
    <row r="855" spans="1:29" customFormat="1" x14ac:dyDescent="0.35">
      <c r="A855" s="11">
        <v>855</v>
      </c>
      <c r="B855" s="20" t="s">
        <v>1742</v>
      </c>
      <c r="C855" s="3">
        <v>2.2115002537190001E+18</v>
      </c>
      <c r="D855" s="1">
        <v>43598</v>
      </c>
      <c r="E855" t="s">
        <v>1472</v>
      </c>
      <c r="F855" s="8">
        <f t="shared" si="69"/>
        <v>0</v>
      </c>
      <c r="G855" s="8">
        <f t="shared" si="65"/>
        <v>1</v>
      </c>
      <c r="H855" s="8">
        <f t="shared" si="66"/>
        <v>0</v>
      </c>
      <c r="I855" s="8">
        <f t="shared" si="67"/>
        <v>0</v>
      </c>
      <c r="J855" s="9">
        <f t="shared" si="68"/>
        <v>1</v>
      </c>
      <c r="K855" t="s">
        <v>25</v>
      </c>
      <c r="L855" t="s">
        <v>25</v>
      </c>
      <c r="M855" s="30">
        <v>212514.86</v>
      </c>
      <c r="N855" s="28" t="s">
        <v>39</v>
      </c>
      <c r="O855" s="6">
        <v>212514.86</v>
      </c>
      <c r="P855" s="28" t="s">
        <v>27</v>
      </c>
      <c r="Q855" s="4" t="s">
        <v>1520</v>
      </c>
      <c r="R855" t="s">
        <v>1521</v>
      </c>
      <c r="S855" t="s">
        <v>1522</v>
      </c>
      <c r="T855" t="s">
        <v>1311</v>
      </c>
      <c r="U855" t="s">
        <v>1312</v>
      </c>
      <c r="V855" t="s">
        <v>1310</v>
      </c>
      <c r="W855" s="2">
        <v>1</v>
      </c>
      <c r="X855" s="33">
        <v>212514.86</v>
      </c>
      <c r="Y855" t="s">
        <v>34</v>
      </c>
      <c r="Z855" t="s">
        <v>1313</v>
      </c>
      <c r="AA855" t="s">
        <v>36</v>
      </c>
      <c r="AB855" t="s">
        <v>37</v>
      </c>
      <c r="AC855">
        <v>21</v>
      </c>
    </row>
    <row r="856" spans="1:29" customFormat="1" x14ac:dyDescent="0.35">
      <c r="A856" s="11">
        <v>856</v>
      </c>
      <c r="B856" s="20" t="s">
        <v>1742</v>
      </c>
      <c r="C856" s="3">
        <v>2.2115002537190001E+18</v>
      </c>
      <c r="D856" s="1">
        <v>43598</v>
      </c>
      <c r="E856" t="s">
        <v>1472</v>
      </c>
      <c r="F856" s="8">
        <f t="shared" si="69"/>
        <v>0</v>
      </c>
      <c r="G856" s="8">
        <f t="shared" si="65"/>
        <v>1</v>
      </c>
      <c r="H856" s="8">
        <f t="shared" si="66"/>
        <v>0</v>
      </c>
      <c r="I856" s="8">
        <f t="shared" si="67"/>
        <v>0</v>
      </c>
      <c r="J856" s="9">
        <f t="shared" si="68"/>
        <v>1</v>
      </c>
      <c r="K856" t="s">
        <v>25</v>
      </c>
      <c r="L856" t="s">
        <v>25</v>
      </c>
      <c r="M856" s="30">
        <v>274579.77</v>
      </c>
      <c r="N856" s="28" t="s">
        <v>39</v>
      </c>
      <c r="O856" s="6">
        <v>274579.77</v>
      </c>
      <c r="P856" s="28" t="s">
        <v>27</v>
      </c>
      <c r="Q856" s="4" t="s">
        <v>1520</v>
      </c>
      <c r="R856" t="s">
        <v>1521</v>
      </c>
      <c r="S856" t="s">
        <v>1522</v>
      </c>
      <c r="T856" t="s">
        <v>1311</v>
      </c>
      <c r="U856" t="s">
        <v>1312</v>
      </c>
      <c r="V856" t="s">
        <v>1310</v>
      </c>
      <c r="W856" s="2">
        <v>1</v>
      </c>
      <c r="X856" s="33">
        <v>274579.77</v>
      </c>
      <c r="Y856" t="s">
        <v>34</v>
      </c>
      <c r="Z856" t="s">
        <v>1313</v>
      </c>
      <c r="AA856" t="s">
        <v>36</v>
      </c>
      <c r="AB856" t="s">
        <v>37</v>
      </c>
      <c r="AC856">
        <v>21</v>
      </c>
    </row>
    <row r="857" spans="1:29" customFormat="1" x14ac:dyDescent="0.35">
      <c r="A857" s="11">
        <v>857</v>
      </c>
      <c r="B857" s="20" t="s">
        <v>1742</v>
      </c>
      <c r="C857" s="3">
        <v>2.2115002537190001E+18</v>
      </c>
      <c r="D857" s="1">
        <v>43598</v>
      </c>
      <c r="E857" t="s">
        <v>1472</v>
      </c>
      <c r="F857" s="8">
        <f t="shared" si="69"/>
        <v>0</v>
      </c>
      <c r="G857" s="8">
        <f t="shared" si="65"/>
        <v>1</v>
      </c>
      <c r="H857" s="8">
        <f t="shared" si="66"/>
        <v>0</v>
      </c>
      <c r="I857" s="8">
        <f t="shared" si="67"/>
        <v>0</v>
      </c>
      <c r="J857" s="9">
        <f t="shared" si="68"/>
        <v>1</v>
      </c>
      <c r="K857" t="s">
        <v>25</v>
      </c>
      <c r="L857" t="s">
        <v>25</v>
      </c>
      <c r="M857" s="30">
        <v>39577.17</v>
      </c>
      <c r="N857" s="28" t="s">
        <v>39</v>
      </c>
      <c r="O857" s="6">
        <v>39577.17</v>
      </c>
      <c r="P857" s="28" t="s">
        <v>27</v>
      </c>
      <c r="Q857" s="4" t="s">
        <v>1520</v>
      </c>
      <c r="R857" t="s">
        <v>1521</v>
      </c>
      <c r="S857" t="s">
        <v>1522</v>
      </c>
      <c r="T857" t="s">
        <v>1311</v>
      </c>
      <c r="U857" t="s">
        <v>1312</v>
      </c>
      <c r="V857" t="s">
        <v>1310</v>
      </c>
      <c r="W857" s="2">
        <v>1</v>
      </c>
      <c r="X857" s="33">
        <v>39577.17</v>
      </c>
      <c r="Y857" t="s">
        <v>34</v>
      </c>
      <c r="Z857" t="s">
        <v>1313</v>
      </c>
      <c r="AA857" t="s">
        <v>36</v>
      </c>
      <c r="AB857" t="s">
        <v>37</v>
      </c>
      <c r="AC857">
        <v>21</v>
      </c>
    </row>
    <row r="858" spans="1:29" customFormat="1" x14ac:dyDescent="0.35">
      <c r="A858" s="11">
        <v>858</v>
      </c>
      <c r="B858" s="20" t="s">
        <v>1742</v>
      </c>
      <c r="C858" s="3">
        <v>2.2115003996150001E+18</v>
      </c>
      <c r="D858" s="1">
        <v>42200</v>
      </c>
      <c r="E858" t="s">
        <v>1523</v>
      </c>
      <c r="F858" s="8">
        <f t="shared" si="69"/>
        <v>0</v>
      </c>
      <c r="G858" s="8">
        <f t="shared" si="65"/>
        <v>0</v>
      </c>
      <c r="H858" s="8">
        <f t="shared" si="66"/>
        <v>1</v>
      </c>
      <c r="I858" s="8">
        <f t="shared" si="67"/>
        <v>0</v>
      </c>
      <c r="J858" s="9">
        <f t="shared" si="68"/>
        <v>1</v>
      </c>
      <c r="K858" t="s">
        <v>453</v>
      </c>
      <c r="L858" t="s">
        <v>454</v>
      </c>
      <c r="M858" s="30">
        <v>10000</v>
      </c>
      <c r="N858" s="28" t="s">
        <v>280</v>
      </c>
      <c r="O858" s="6">
        <v>10000</v>
      </c>
      <c r="P858" s="28" t="s">
        <v>184</v>
      </c>
      <c r="Q858" s="4" t="s">
        <v>1524</v>
      </c>
      <c r="R858" t="s">
        <v>1525</v>
      </c>
      <c r="S858" t="s">
        <v>1522</v>
      </c>
      <c r="T858" t="s">
        <v>1458</v>
      </c>
      <c r="U858" t="s">
        <v>1312</v>
      </c>
      <c r="V858" t="s">
        <v>1310</v>
      </c>
      <c r="W858" s="2">
        <v>1</v>
      </c>
      <c r="X858" s="33">
        <v>10000</v>
      </c>
      <c r="Y858" t="s">
        <v>34</v>
      </c>
      <c r="Z858" t="s">
        <v>1313</v>
      </c>
      <c r="AA858" t="s">
        <v>36</v>
      </c>
      <c r="AB858" t="s">
        <v>37</v>
      </c>
      <c r="AC858">
        <v>21</v>
      </c>
    </row>
    <row r="859" spans="1:29" customFormat="1" x14ac:dyDescent="0.35">
      <c r="A859" s="11">
        <v>859</v>
      </c>
      <c r="B859" s="20" t="s">
        <v>1742</v>
      </c>
      <c r="C859" s="3">
        <v>2.2116430101150001E+18</v>
      </c>
      <c r="D859" s="1">
        <v>42040</v>
      </c>
      <c r="E859" t="s">
        <v>1502</v>
      </c>
      <c r="F859" s="8">
        <f t="shared" si="69"/>
        <v>0</v>
      </c>
      <c r="G859" s="8">
        <f t="shared" si="65"/>
        <v>0</v>
      </c>
      <c r="H859" s="8">
        <f t="shared" si="66"/>
        <v>1</v>
      </c>
      <c r="I859" s="8">
        <f t="shared" si="67"/>
        <v>1</v>
      </c>
      <c r="J859" s="9">
        <f t="shared" si="68"/>
        <v>2</v>
      </c>
      <c r="K859" t="s">
        <v>453</v>
      </c>
      <c r="L859" t="s">
        <v>454</v>
      </c>
      <c r="M859" s="30">
        <v>203575.14</v>
      </c>
      <c r="N859" s="28" t="s">
        <v>329</v>
      </c>
      <c r="O859" s="6">
        <v>203575.14</v>
      </c>
      <c r="P859" s="28" t="s">
        <v>184</v>
      </c>
      <c r="Q859" s="4" t="s">
        <v>1388</v>
      </c>
      <c r="R859" t="s">
        <v>1389</v>
      </c>
      <c r="S859" t="s">
        <v>1390</v>
      </c>
      <c r="T859" t="s">
        <v>1333</v>
      </c>
      <c r="U859" t="s">
        <v>1312</v>
      </c>
      <c r="V859" t="s">
        <v>1310</v>
      </c>
      <c r="W859" s="2">
        <v>1</v>
      </c>
      <c r="X859" s="33">
        <v>203575.14</v>
      </c>
      <c r="Y859" t="s">
        <v>34</v>
      </c>
      <c r="Z859" t="s">
        <v>1313</v>
      </c>
      <c r="AA859" t="s">
        <v>36</v>
      </c>
      <c r="AB859" t="s">
        <v>37</v>
      </c>
      <c r="AC859">
        <v>21</v>
      </c>
    </row>
    <row r="860" spans="1:29" customFormat="1" x14ac:dyDescent="0.35">
      <c r="A860" s="11">
        <v>860</v>
      </c>
      <c r="B860" s="20" t="s">
        <v>1742</v>
      </c>
      <c r="C860" s="3">
        <v>2.2116430101150001E+18</v>
      </c>
      <c r="D860" s="1">
        <v>42041</v>
      </c>
      <c r="E860" t="s">
        <v>1504</v>
      </c>
      <c r="F860" s="8">
        <f t="shared" si="69"/>
        <v>0</v>
      </c>
      <c r="G860" s="8">
        <f t="shared" si="65"/>
        <v>0</v>
      </c>
      <c r="H860" s="8">
        <f t="shared" si="66"/>
        <v>1</v>
      </c>
      <c r="I860" s="8">
        <f t="shared" si="67"/>
        <v>1</v>
      </c>
      <c r="J860" s="9">
        <f t="shared" si="68"/>
        <v>2</v>
      </c>
      <c r="K860" t="s">
        <v>453</v>
      </c>
      <c r="L860" t="s">
        <v>454</v>
      </c>
      <c r="M860" s="30">
        <v>197917.98</v>
      </c>
      <c r="N860" s="28" t="s">
        <v>329</v>
      </c>
      <c r="O860" s="6">
        <v>197917.98</v>
      </c>
      <c r="P860" s="28" t="s">
        <v>184</v>
      </c>
      <c r="Q860" s="4" t="s">
        <v>1388</v>
      </c>
      <c r="R860" t="s">
        <v>1389</v>
      </c>
      <c r="S860" t="s">
        <v>1390</v>
      </c>
      <c r="T860" t="s">
        <v>1333</v>
      </c>
      <c r="U860" t="s">
        <v>1312</v>
      </c>
      <c r="V860" t="s">
        <v>1310</v>
      </c>
      <c r="W860" s="2">
        <v>1</v>
      </c>
      <c r="X860" s="33">
        <v>197917.98</v>
      </c>
      <c r="Y860" t="s">
        <v>34</v>
      </c>
      <c r="Z860" t="s">
        <v>1313</v>
      </c>
      <c r="AA860" t="s">
        <v>36</v>
      </c>
      <c r="AB860" t="s">
        <v>37</v>
      </c>
      <c r="AC860">
        <v>21</v>
      </c>
    </row>
    <row r="861" spans="1:29" customFormat="1" x14ac:dyDescent="0.35">
      <c r="A861" s="11">
        <v>861</v>
      </c>
      <c r="B861" s="20" t="s">
        <v>1742</v>
      </c>
      <c r="C861" s="3">
        <v>2.2116430101150001E+18</v>
      </c>
      <c r="D861" s="1">
        <v>42208</v>
      </c>
      <c r="E861" t="s">
        <v>1481</v>
      </c>
      <c r="F861" s="8">
        <f t="shared" si="69"/>
        <v>0</v>
      </c>
      <c r="G861" s="8">
        <f t="shared" si="65"/>
        <v>0</v>
      </c>
      <c r="H861" s="8">
        <f t="shared" si="66"/>
        <v>0</v>
      </c>
      <c r="I861" s="8">
        <f t="shared" si="67"/>
        <v>1</v>
      </c>
      <c r="J861" s="9">
        <f t="shared" si="68"/>
        <v>1</v>
      </c>
      <c r="K861" t="s">
        <v>453</v>
      </c>
      <c r="L861" t="s">
        <v>454</v>
      </c>
      <c r="M861" s="30">
        <v>50000</v>
      </c>
      <c r="N861" s="28" t="s">
        <v>264</v>
      </c>
      <c r="O861" s="6">
        <v>50000</v>
      </c>
      <c r="P861" s="28" t="s">
        <v>184</v>
      </c>
      <c r="Q861" s="4" t="s">
        <v>1526</v>
      </c>
      <c r="R861" t="s">
        <v>1389</v>
      </c>
      <c r="S861" t="s">
        <v>1390</v>
      </c>
      <c r="T861" t="s">
        <v>1458</v>
      </c>
      <c r="U861" t="s">
        <v>1312</v>
      </c>
      <c r="V861" t="s">
        <v>1310</v>
      </c>
      <c r="W861" s="2">
        <v>1</v>
      </c>
      <c r="X861" s="33">
        <v>50000</v>
      </c>
      <c r="Y861" t="s">
        <v>34</v>
      </c>
      <c r="Z861" t="s">
        <v>1313</v>
      </c>
      <c r="AA861" t="s">
        <v>36</v>
      </c>
      <c r="AB861" t="s">
        <v>37</v>
      </c>
      <c r="AC861">
        <v>21</v>
      </c>
    </row>
    <row r="862" spans="1:29" customFormat="1" x14ac:dyDescent="0.35">
      <c r="A862" s="11">
        <v>862</v>
      </c>
      <c r="B862" s="20" t="s">
        <v>1742</v>
      </c>
      <c r="C862" s="3">
        <v>2.211643010116E+18</v>
      </c>
      <c r="D862" s="1">
        <v>42410</v>
      </c>
      <c r="E862" t="s">
        <v>1481</v>
      </c>
      <c r="F862" s="8">
        <f t="shared" si="69"/>
        <v>0</v>
      </c>
      <c r="G862" s="8">
        <f t="shared" si="65"/>
        <v>0</v>
      </c>
      <c r="H862" s="8">
        <f t="shared" si="66"/>
        <v>0</v>
      </c>
      <c r="I862" s="8">
        <f t="shared" si="67"/>
        <v>1</v>
      </c>
      <c r="J862" s="9">
        <f t="shared" si="68"/>
        <v>1</v>
      </c>
      <c r="K862" t="s">
        <v>53</v>
      </c>
      <c r="L862" t="s">
        <v>52</v>
      </c>
      <c r="M862" s="30">
        <v>50000</v>
      </c>
      <c r="N862" s="28" t="s">
        <v>329</v>
      </c>
      <c r="O862" s="6">
        <v>50000</v>
      </c>
      <c r="P862" s="28" t="s">
        <v>184</v>
      </c>
      <c r="Q862" s="4" t="s">
        <v>1527</v>
      </c>
      <c r="R862" t="s">
        <v>1389</v>
      </c>
      <c r="S862" t="s">
        <v>1390</v>
      </c>
      <c r="T862" t="s">
        <v>1458</v>
      </c>
      <c r="U862" t="s">
        <v>1312</v>
      </c>
      <c r="V862" t="s">
        <v>1310</v>
      </c>
      <c r="W862" s="2">
        <v>1</v>
      </c>
      <c r="X862" s="33">
        <v>50000</v>
      </c>
      <c r="Y862" t="s">
        <v>34</v>
      </c>
      <c r="Z862" t="s">
        <v>1313</v>
      </c>
      <c r="AA862" t="s">
        <v>36</v>
      </c>
      <c r="AB862" t="s">
        <v>37</v>
      </c>
      <c r="AC862">
        <v>21</v>
      </c>
    </row>
    <row r="863" spans="1:29" customFormat="1" x14ac:dyDescent="0.35">
      <c r="A863" s="11">
        <v>863</v>
      </c>
      <c r="B863" s="20" t="s">
        <v>1742</v>
      </c>
      <c r="C863" s="3">
        <v>2.211643010116E+18</v>
      </c>
      <c r="D863" s="1">
        <v>42410</v>
      </c>
      <c r="E863" t="s">
        <v>1493</v>
      </c>
      <c r="F863" s="8">
        <f t="shared" si="69"/>
        <v>0</v>
      </c>
      <c r="G863" s="8">
        <f t="shared" si="65"/>
        <v>0</v>
      </c>
      <c r="H863" s="8">
        <f t="shared" si="66"/>
        <v>0</v>
      </c>
      <c r="I863" s="8">
        <f t="shared" si="67"/>
        <v>1</v>
      </c>
      <c r="J863" s="9">
        <f t="shared" si="68"/>
        <v>1</v>
      </c>
      <c r="K863" t="s">
        <v>53</v>
      </c>
      <c r="L863" t="s">
        <v>52</v>
      </c>
      <c r="M863" s="30">
        <v>203660</v>
      </c>
      <c r="N863" s="28" t="s">
        <v>329</v>
      </c>
      <c r="O863" s="6">
        <v>203660</v>
      </c>
      <c r="P863" s="28" t="s">
        <v>184</v>
      </c>
      <c r="Q863" s="4" t="s">
        <v>1527</v>
      </c>
      <c r="R863" t="s">
        <v>1389</v>
      </c>
      <c r="S863" t="s">
        <v>1390</v>
      </c>
      <c r="T863" t="s">
        <v>1458</v>
      </c>
      <c r="U863" t="s">
        <v>1312</v>
      </c>
      <c r="V863" t="s">
        <v>1310</v>
      </c>
      <c r="W863" s="2">
        <v>1</v>
      </c>
      <c r="X863" s="33">
        <v>203660</v>
      </c>
      <c r="Y863" t="s">
        <v>34</v>
      </c>
      <c r="Z863" t="s">
        <v>1313</v>
      </c>
      <c r="AA863" t="s">
        <v>36</v>
      </c>
      <c r="AB863" t="s">
        <v>37</v>
      </c>
      <c r="AC863">
        <v>21</v>
      </c>
    </row>
    <row r="864" spans="1:29" customFormat="1" x14ac:dyDescent="0.35">
      <c r="A864" s="11">
        <v>864</v>
      </c>
      <c r="B864" s="20" t="s">
        <v>1742</v>
      </c>
      <c r="C864" s="3">
        <v>2.211643010116E+18</v>
      </c>
      <c r="D864" s="1">
        <v>42410</v>
      </c>
      <c r="E864" t="s">
        <v>1462</v>
      </c>
      <c r="F864" s="8">
        <f t="shared" si="69"/>
        <v>0</v>
      </c>
      <c r="G864" s="8">
        <f t="shared" si="65"/>
        <v>0</v>
      </c>
      <c r="H864" s="8">
        <f t="shared" si="66"/>
        <v>0</v>
      </c>
      <c r="I864" s="8">
        <f t="shared" si="67"/>
        <v>1</v>
      </c>
      <c r="J864" s="9">
        <f t="shared" si="68"/>
        <v>1</v>
      </c>
      <c r="K864" t="s">
        <v>53</v>
      </c>
      <c r="L864" t="s">
        <v>52</v>
      </c>
      <c r="M864" s="30">
        <v>197920</v>
      </c>
      <c r="N864" s="28" t="s">
        <v>329</v>
      </c>
      <c r="O864" s="6">
        <v>197920</v>
      </c>
      <c r="P864" s="28" t="s">
        <v>184</v>
      </c>
      <c r="Q864" s="4" t="s">
        <v>1527</v>
      </c>
      <c r="R864" t="s">
        <v>1389</v>
      </c>
      <c r="S864" t="s">
        <v>1390</v>
      </c>
      <c r="T864" t="s">
        <v>1458</v>
      </c>
      <c r="U864" t="s">
        <v>1312</v>
      </c>
      <c r="V864" t="s">
        <v>1310</v>
      </c>
      <c r="W864" s="2">
        <v>1</v>
      </c>
      <c r="X864" s="33">
        <v>197920</v>
      </c>
      <c r="Y864" t="s">
        <v>34</v>
      </c>
      <c r="Z864" t="s">
        <v>1313</v>
      </c>
      <c r="AA864" t="s">
        <v>36</v>
      </c>
      <c r="AB864" t="s">
        <v>37</v>
      </c>
      <c r="AC864">
        <v>21</v>
      </c>
    </row>
    <row r="865" spans="1:29" customFormat="1" x14ac:dyDescent="0.35">
      <c r="A865" s="11">
        <v>865</v>
      </c>
      <c r="B865" s="20" t="s">
        <v>1742</v>
      </c>
      <c r="C865" s="3">
        <v>2.2116430101169999E+18</v>
      </c>
      <c r="D865" s="1">
        <v>42780</v>
      </c>
      <c r="E865" t="s">
        <v>1468</v>
      </c>
      <c r="F865" s="8">
        <f t="shared" si="69"/>
        <v>0</v>
      </c>
      <c r="G865" s="8">
        <f t="shared" si="65"/>
        <v>0</v>
      </c>
      <c r="H865" s="8">
        <f t="shared" si="66"/>
        <v>1</v>
      </c>
      <c r="I865" s="8">
        <f t="shared" si="67"/>
        <v>1</v>
      </c>
      <c r="J865" s="9">
        <f t="shared" si="68"/>
        <v>2</v>
      </c>
      <c r="K865" t="s">
        <v>64</v>
      </c>
      <c r="L865" t="s">
        <v>65</v>
      </c>
      <c r="M865" s="30">
        <v>203672</v>
      </c>
      <c r="N865" s="28" t="s">
        <v>264</v>
      </c>
      <c r="O865" s="6">
        <v>203672</v>
      </c>
      <c r="P865" s="28" t="s">
        <v>184</v>
      </c>
      <c r="Q865" s="4" t="s">
        <v>1528</v>
      </c>
      <c r="R865" t="s">
        <v>1389</v>
      </c>
      <c r="S865" t="s">
        <v>1390</v>
      </c>
      <c r="T865" t="s">
        <v>1458</v>
      </c>
      <c r="U865" t="s">
        <v>1312</v>
      </c>
      <c r="V865" t="s">
        <v>1310</v>
      </c>
      <c r="W865" s="2">
        <v>1</v>
      </c>
      <c r="X865" s="33">
        <v>203672</v>
      </c>
      <c r="Y865" t="s">
        <v>34</v>
      </c>
      <c r="Z865" t="s">
        <v>1313</v>
      </c>
      <c r="AA865" t="s">
        <v>36</v>
      </c>
      <c r="AB865" t="s">
        <v>37</v>
      </c>
      <c r="AC865">
        <v>21</v>
      </c>
    </row>
    <row r="866" spans="1:29" customFormat="1" x14ac:dyDescent="0.35">
      <c r="A866" s="11">
        <v>866</v>
      </c>
      <c r="B866" s="20" t="s">
        <v>1742</v>
      </c>
      <c r="C866" s="3">
        <v>2.2116430101169999E+18</v>
      </c>
      <c r="D866" s="1">
        <v>42780</v>
      </c>
      <c r="E866" t="s">
        <v>1473</v>
      </c>
      <c r="F866" s="8">
        <f t="shared" si="69"/>
        <v>0</v>
      </c>
      <c r="G866" s="8">
        <f t="shared" si="65"/>
        <v>0</v>
      </c>
      <c r="H866" s="8">
        <f t="shared" si="66"/>
        <v>1</v>
      </c>
      <c r="I866" s="8">
        <f t="shared" si="67"/>
        <v>1</v>
      </c>
      <c r="J866" s="9">
        <f t="shared" si="68"/>
        <v>2</v>
      </c>
      <c r="K866" t="s">
        <v>64</v>
      </c>
      <c r="L866" t="s">
        <v>65</v>
      </c>
      <c r="M866" s="30">
        <v>197925</v>
      </c>
      <c r="N866" s="28" t="s">
        <v>264</v>
      </c>
      <c r="O866" s="6">
        <v>197925</v>
      </c>
      <c r="P866" s="28" t="s">
        <v>184</v>
      </c>
      <c r="Q866" s="4" t="s">
        <v>1528</v>
      </c>
      <c r="R866" t="s">
        <v>1389</v>
      </c>
      <c r="S866" t="s">
        <v>1390</v>
      </c>
      <c r="T866" t="s">
        <v>1458</v>
      </c>
      <c r="U866" t="s">
        <v>1312</v>
      </c>
      <c r="V866" t="s">
        <v>1310</v>
      </c>
      <c r="W866" s="2">
        <v>1</v>
      </c>
      <c r="X866" s="33">
        <v>197925</v>
      </c>
      <c r="Y866" t="s">
        <v>34</v>
      </c>
      <c r="Z866" t="s">
        <v>1313</v>
      </c>
      <c r="AA866" t="s">
        <v>36</v>
      </c>
      <c r="AB866" t="s">
        <v>37</v>
      </c>
      <c r="AC866">
        <v>21</v>
      </c>
    </row>
    <row r="867" spans="1:29" customFormat="1" x14ac:dyDescent="0.35">
      <c r="A867" s="11">
        <v>867</v>
      </c>
      <c r="B867" s="20" t="s">
        <v>1742</v>
      </c>
      <c r="C867" s="3">
        <v>2.2116430101169999E+18</v>
      </c>
      <c r="D867" s="1">
        <v>42780</v>
      </c>
      <c r="E867" t="s">
        <v>1469</v>
      </c>
      <c r="F867" s="8">
        <f t="shared" si="69"/>
        <v>0</v>
      </c>
      <c r="G867" s="8">
        <f t="shared" si="65"/>
        <v>0</v>
      </c>
      <c r="H867" s="8">
        <f t="shared" si="66"/>
        <v>1</v>
      </c>
      <c r="I867" s="8">
        <f t="shared" si="67"/>
        <v>1</v>
      </c>
      <c r="J867" s="9">
        <f t="shared" si="68"/>
        <v>2</v>
      </c>
      <c r="K867" t="s">
        <v>64</v>
      </c>
      <c r="L867" t="s">
        <v>65</v>
      </c>
      <c r="M867" s="30">
        <v>50000</v>
      </c>
      <c r="N867" s="28" t="s">
        <v>264</v>
      </c>
      <c r="O867" s="6">
        <v>50000</v>
      </c>
      <c r="P867" s="28" t="s">
        <v>184</v>
      </c>
      <c r="Q867" s="4" t="s">
        <v>1528</v>
      </c>
      <c r="R867" t="s">
        <v>1389</v>
      </c>
      <c r="S867" t="s">
        <v>1390</v>
      </c>
      <c r="T867" t="s">
        <v>1458</v>
      </c>
      <c r="U867" t="s">
        <v>1312</v>
      </c>
      <c r="V867" t="s">
        <v>1310</v>
      </c>
      <c r="W867" s="2">
        <v>1</v>
      </c>
      <c r="X867" s="33">
        <v>50000</v>
      </c>
      <c r="Y867" t="s">
        <v>34</v>
      </c>
      <c r="Z867" t="s">
        <v>1313</v>
      </c>
      <c r="AA867" t="s">
        <v>36</v>
      </c>
      <c r="AB867" t="s">
        <v>37</v>
      </c>
      <c r="AC867">
        <v>21</v>
      </c>
    </row>
    <row r="868" spans="1:29" customFormat="1" x14ac:dyDescent="0.35">
      <c r="A868" s="11">
        <v>868</v>
      </c>
      <c r="B868" s="20" t="s">
        <v>1742</v>
      </c>
      <c r="C868" s="3">
        <v>2.2116430101180001E+18</v>
      </c>
      <c r="D868" s="1">
        <v>43207</v>
      </c>
      <c r="E868" t="s">
        <v>1470</v>
      </c>
      <c r="F868" s="8">
        <f t="shared" si="69"/>
        <v>0</v>
      </c>
      <c r="G868" s="8">
        <f t="shared" si="65"/>
        <v>0</v>
      </c>
      <c r="H868" s="8">
        <f t="shared" si="66"/>
        <v>0</v>
      </c>
      <c r="I868" s="8">
        <f t="shared" si="67"/>
        <v>1</v>
      </c>
      <c r="J868" s="9">
        <f t="shared" si="68"/>
        <v>1</v>
      </c>
      <c r="K868" t="s">
        <v>64</v>
      </c>
      <c r="L868" t="s">
        <v>65</v>
      </c>
      <c r="M868" s="30">
        <v>51699</v>
      </c>
      <c r="N868" s="28" t="s">
        <v>26</v>
      </c>
      <c r="O868" s="6">
        <v>51699</v>
      </c>
      <c r="P868" s="28" t="s">
        <v>184</v>
      </c>
      <c r="Q868" s="4" t="s">
        <v>1528</v>
      </c>
      <c r="R868" t="s">
        <v>1389</v>
      </c>
      <c r="S868" t="s">
        <v>1390</v>
      </c>
      <c r="T868" t="s">
        <v>1458</v>
      </c>
      <c r="U868" t="s">
        <v>1312</v>
      </c>
      <c r="V868" t="s">
        <v>1310</v>
      </c>
      <c r="W868" s="2">
        <v>1</v>
      </c>
      <c r="X868" s="33">
        <v>51699</v>
      </c>
      <c r="Y868" t="s">
        <v>34</v>
      </c>
      <c r="Z868" t="s">
        <v>1313</v>
      </c>
      <c r="AA868" t="s">
        <v>36</v>
      </c>
      <c r="AB868" t="s">
        <v>37</v>
      </c>
      <c r="AC868">
        <v>21</v>
      </c>
    </row>
    <row r="869" spans="1:29" customFormat="1" x14ac:dyDescent="0.35">
      <c r="A869" s="11">
        <v>869</v>
      </c>
      <c r="B869" s="20" t="s">
        <v>1742</v>
      </c>
      <c r="C869" s="3">
        <v>2.2116430101180001E+18</v>
      </c>
      <c r="D869" s="1">
        <v>43207</v>
      </c>
      <c r="E869" t="s">
        <v>1468</v>
      </c>
      <c r="F869" s="8">
        <f t="shared" si="69"/>
        <v>0</v>
      </c>
      <c r="G869" s="8">
        <f t="shared" si="65"/>
        <v>0</v>
      </c>
      <c r="H869" s="8">
        <f t="shared" si="66"/>
        <v>1</v>
      </c>
      <c r="I869" s="8">
        <f t="shared" si="67"/>
        <v>1</v>
      </c>
      <c r="J869" s="9">
        <f t="shared" si="68"/>
        <v>2</v>
      </c>
      <c r="K869" t="s">
        <v>64</v>
      </c>
      <c r="L869" t="s">
        <v>65</v>
      </c>
      <c r="M869" s="30">
        <v>209055</v>
      </c>
      <c r="N869" s="28" t="s">
        <v>26</v>
      </c>
      <c r="O869" s="6">
        <v>209055</v>
      </c>
      <c r="P869" s="28" t="s">
        <v>184</v>
      </c>
      <c r="Q869" s="4" t="s">
        <v>1528</v>
      </c>
      <c r="R869" t="s">
        <v>1389</v>
      </c>
      <c r="S869" t="s">
        <v>1390</v>
      </c>
      <c r="T869" t="s">
        <v>1458</v>
      </c>
      <c r="U869" t="s">
        <v>1312</v>
      </c>
      <c r="V869" t="s">
        <v>1310</v>
      </c>
      <c r="W869" s="2">
        <v>1</v>
      </c>
      <c r="X869" s="33">
        <v>209055</v>
      </c>
      <c r="Y869" t="s">
        <v>34</v>
      </c>
      <c r="Z869" t="s">
        <v>1313</v>
      </c>
      <c r="AA869" t="s">
        <v>36</v>
      </c>
      <c r="AB869" t="s">
        <v>37</v>
      </c>
      <c r="AC869">
        <v>21</v>
      </c>
    </row>
    <row r="870" spans="1:29" customFormat="1" x14ac:dyDescent="0.35">
      <c r="A870" s="11">
        <v>870</v>
      </c>
      <c r="B870" s="20" t="s">
        <v>1742</v>
      </c>
      <c r="C870" s="3">
        <v>2.2116430101180001E+18</v>
      </c>
      <c r="D870" s="1">
        <v>43207</v>
      </c>
      <c r="E870" t="s">
        <v>1471</v>
      </c>
      <c r="F870" s="8">
        <f t="shared" si="69"/>
        <v>0</v>
      </c>
      <c r="G870" s="8">
        <f t="shared" si="65"/>
        <v>0</v>
      </c>
      <c r="H870" s="8">
        <f t="shared" si="66"/>
        <v>0</v>
      </c>
      <c r="I870" s="8">
        <f t="shared" si="67"/>
        <v>1</v>
      </c>
      <c r="J870" s="9">
        <f t="shared" si="68"/>
        <v>1</v>
      </c>
      <c r="K870" t="s">
        <v>64</v>
      </c>
      <c r="L870" t="s">
        <v>65</v>
      </c>
      <c r="M870" s="30">
        <v>204789.36</v>
      </c>
      <c r="N870" s="28" t="s">
        <v>26</v>
      </c>
      <c r="O870" s="6">
        <v>204789.36</v>
      </c>
      <c r="P870" s="28" t="s">
        <v>184</v>
      </c>
      <c r="Q870" s="4" t="s">
        <v>1528</v>
      </c>
      <c r="R870" t="s">
        <v>1389</v>
      </c>
      <c r="S870" t="s">
        <v>1390</v>
      </c>
      <c r="T870" t="s">
        <v>1458</v>
      </c>
      <c r="U870" t="s">
        <v>1312</v>
      </c>
      <c r="V870" t="s">
        <v>1310</v>
      </c>
      <c r="W870" s="2">
        <v>1</v>
      </c>
      <c r="X870" s="33">
        <v>204789.36</v>
      </c>
      <c r="Y870" t="s">
        <v>34</v>
      </c>
      <c r="Z870" t="s">
        <v>1313</v>
      </c>
      <c r="AA870" t="s">
        <v>36</v>
      </c>
      <c r="AB870" t="s">
        <v>37</v>
      </c>
      <c r="AC870">
        <v>21</v>
      </c>
    </row>
    <row r="871" spans="1:29" customFormat="1" x14ac:dyDescent="0.35">
      <c r="A871" s="11">
        <v>871</v>
      </c>
      <c r="B871" s="20" t="s">
        <v>1742</v>
      </c>
      <c r="C871" s="3">
        <v>2.2116430101190001E+18</v>
      </c>
      <c r="D871" s="1">
        <v>43592</v>
      </c>
      <c r="E871" t="s">
        <v>1472</v>
      </c>
      <c r="F871" s="8">
        <f t="shared" si="69"/>
        <v>0</v>
      </c>
      <c r="G871" s="8">
        <f t="shared" si="65"/>
        <v>1</v>
      </c>
      <c r="H871" s="8">
        <f t="shared" si="66"/>
        <v>0</v>
      </c>
      <c r="I871" s="8">
        <f t="shared" si="67"/>
        <v>0</v>
      </c>
      <c r="J871" s="9">
        <f t="shared" si="68"/>
        <v>1</v>
      </c>
      <c r="K871" t="s">
        <v>25</v>
      </c>
      <c r="L871" t="s">
        <v>25</v>
      </c>
      <c r="M871" s="30">
        <v>51482.5</v>
      </c>
      <c r="N871" s="28" t="s">
        <v>39</v>
      </c>
      <c r="O871" s="6">
        <v>51482.5</v>
      </c>
      <c r="P871" s="28" t="s">
        <v>27</v>
      </c>
      <c r="Q871" s="4" t="s">
        <v>1528</v>
      </c>
      <c r="R871" t="s">
        <v>1389</v>
      </c>
      <c r="S871" t="s">
        <v>1390</v>
      </c>
      <c r="T871" t="s">
        <v>1458</v>
      </c>
      <c r="U871" t="s">
        <v>1312</v>
      </c>
      <c r="V871" t="s">
        <v>1310</v>
      </c>
      <c r="W871" s="2">
        <v>1</v>
      </c>
      <c r="X871" s="33">
        <v>51482.5</v>
      </c>
      <c r="Y871" t="s">
        <v>34</v>
      </c>
      <c r="Z871" t="s">
        <v>1313</v>
      </c>
      <c r="AA871" t="s">
        <v>36</v>
      </c>
      <c r="AB871" t="s">
        <v>37</v>
      </c>
      <c r="AC871">
        <v>21</v>
      </c>
    </row>
    <row r="872" spans="1:29" customFormat="1" x14ac:dyDescent="0.35">
      <c r="A872" s="11">
        <v>872</v>
      </c>
      <c r="B872" s="20" t="s">
        <v>1742</v>
      </c>
      <c r="C872" s="3">
        <v>2.2116430101190001E+18</v>
      </c>
      <c r="D872" s="1">
        <v>43592</v>
      </c>
      <c r="E872" t="s">
        <v>1472</v>
      </c>
      <c r="F872" s="8">
        <f t="shared" si="69"/>
        <v>0</v>
      </c>
      <c r="G872" s="8">
        <f t="shared" si="65"/>
        <v>1</v>
      </c>
      <c r="H872" s="8">
        <f t="shared" si="66"/>
        <v>0</v>
      </c>
      <c r="I872" s="8">
        <f t="shared" si="67"/>
        <v>0</v>
      </c>
      <c r="J872" s="9">
        <f t="shared" si="68"/>
        <v>1</v>
      </c>
      <c r="K872" t="s">
        <v>25</v>
      </c>
      <c r="L872" t="s">
        <v>25</v>
      </c>
      <c r="M872" s="30">
        <v>210770</v>
      </c>
      <c r="N872" s="28" t="s">
        <v>39</v>
      </c>
      <c r="O872" s="6">
        <v>210770</v>
      </c>
      <c r="P872" s="28" t="s">
        <v>27</v>
      </c>
      <c r="Q872" s="4" t="s">
        <v>1528</v>
      </c>
      <c r="R872" t="s">
        <v>1389</v>
      </c>
      <c r="S872" t="s">
        <v>1390</v>
      </c>
      <c r="T872" t="s">
        <v>1458</v>
      </c>
      <c r="U872" t="s">
        <v>1312</v>
      </c>
      <c r="V872" t="s">
        <v>1310</v>
      </c>
      <c r="W872" s="2">
        <v>1</v>
      </c>
      <c r="X872" s="33">
        <v>210770</v>
      </c>
      <c r="Y872" t="s">
        <v>34</v>
      </c>
      <c r="Z872" t="s">
        <v>1313</v>
      </c>
      <c r="AA872" t="s">
        <v>36</v>
      </c>
      <c r="AB872" t="s">
        <v>37</v>
      </c>
      <c r="AC872">
        <v>21</v>
      </c>
    </row>
    <row r="873" spans="1:29" customFormat="1" x14ac:dyDescent="0.35">
      <c r="A873" s="11">
        <v>873</v>
      </c>
      <c r="B873" s="20" t="s">
        <v>1742</v>
      </c>
      <c r="C873" s="3">
        <v>2.2116430101190001E+18</v>
      </c>
      <c r="D873" s="1">
        <v>43593</v>
      </c>
      <c r="E873" t="s">
        <v>1472</v>
      </c>
      <c r="F873" s="8">
        <f t="shared" si="69"/>
        <v>0</v>
      </c>
      <c r="G873" s="8">
        <f t="shared" si="65"/>
        <v>1</v>
      </c>
      <c r="H873" s="8">
        <f t="shared" si="66"/>
        <v>0</v>
      </c>
      <c r="I873" s="8">
        <f t="shared" si="67"/>
        <v>0</v>
      </c>
      <c r="J873" s="9">
        <f t="shared" si="68"/>
        <v>1</v>
      </c>
      <c r="K873" t="s">
        <v>25</v>
      </c>
      <c r="L873" t="s">
        <v>25</v>
      </c>
      <c r="M873" s="30">
        <v>259782</v>
      </c>
      <c r="N873" s="28" t="s">
        <v>39</v>
      </c>
      <c r="O873" s="6">
        <v>259782</v>
      </c>
      <c r="P873" s="28" t="s">
        <v>27</v>
      </c>
      <c r="Q873" s="4" t="s">
        <v>1528</v>
      </c>
      <c r="R873" t="s">
        <v>1389</v>
      </c>
      <c r="S873" t="s">
        <v>1390</v>
      </c>
      <c r="T873" t="s">
        <v>1458</v>
      </c>
      <c r="U873" t="s">
        <v>1312</v>
      </c>
      <c r="V873" t="s">
        <v>1310</v>
      </c>
      <c r="W873" s="2">
        <v>1</v>
      </c>
      <c r="X873" s="33">
        <v>259782</v>
      </c>
      <c r="Y873" t="s">
        <v>34</v>
      </c>
      <c r="Z873" t="s">
        <v>1313</v>
      </c>
      <c r="AA873" t="s">
        <v>36</v>
      </c>
      <c r="AB873" t="s">
        <v>37</v>
      </c>
      <c r="AC873">
        <v>21</v>
      </c>
    </row>
    <row r="874" spans="1:29" customFormat="1" x14ac:dyDescent="0.35">
      <c r="A874" s="11">
        <v>874</v>
      </c>
      <c r="B874" s="20" t="s">
        <v>1742</v>
      </c>
      <c r="C874" s="3">
        <v>2.2119002520169999E+18</v>
      </c>
      <c r="D874" s="1">
        <v>42804</v>
      </c>
      <c r="E874" t="s">
        <v>1468</v>
      </c>
      <c r="F874" s="8">
        <f t="shared" si="69"/>
        <v>0</v>
      </c>
      <c r="G874" s="8">
        <f t="shared" si="65"/>
        <v>0</v>
      </c>
      <c r="H874" s="8">
        <f t="shared" si="66"/>
        <v>1</v>
      </c>
      <c r="I874" s="8">
        <f t="shared" si="67"/>
        <v>1</v>
      </c>
      <c r="J874" s="9">
        <f t="shared" si="68"/>
        <v>2</v>
      </c>
      <c r="K874" t="s">
        <v>64</v>
      </c>
      <c r="L874" t="s">
        <v>65</v>
      </c>
      <c r="M874" s="30">
        <v>174989</v>
      </c>
      <c r="N874" s="28" t="s">
        <v>264</v>
      </c>
      <c r="O874" s="6">
        <v>174989</v>
      </c>
      <c r="P874" s="28" t="s">
        <v>184</v>
      </c>
      <c r="Q874" s="4" t="s">
        <v>1529</v>
      </c>
      <c r="R874" t="s">
        <v>1530</v>
      </c>
      <c r="S874" t="s">
        <v>1531</v>
      </c>
      <c r="T874" t="s">
        <v>1458</v>
      </c>
      <c r="U874" t="s">
        <v>1312</v>
      </c>
      <c r="V874" t="s">
        <v>1310</v>
      </c>
      <c r="W874" s="2">
        <v>1</v>
      </c>
      <c r="X874" s="33">
        <v>174989</v>
      </c>
      <c r="Y874" t="s">
        <v>34</v>
      </c>
      <c r="Z874" t="s">
        <v>1313</v>
      </c>
      <c r="AA874" t="s">
        <v>36</v>
      </c>
      <c r="AB874" t="s">
        <v>37</v>
      </c>
      <c r="AC874">
        <v>21</v>
      </c>
    </row>
    <row r="875" spans="1:29" customFormat="1" x14ac:dyDescent="0.35">
      <c r="A875" s="11">
        <v>875</v>
      </c>
      <c r="B875" s="20" t="s">
        <v>1742</v>
      </c>
      <c r="C875" s="3">
        <v>2.2119002520169999E+18</v>
      </c>
      <c r="D875" s="1">
        <v>42804</v>
      </c>
      <c r="E875" t="s">
        <v>1532</v>
      </c>
      <c r="F875" s="8">
        <f t="shared" si="69"/>
        <v>0</v>
      </c>
      <c r="G875" s="8">
        <f t="shared" si="65"/>
        <v>0</v>
      </c>
      <c r="H875" s="8">
        <f t="shared" si="66"/>
        <v>1</v>
      </c>
      <c r="I875" s="8">
        <f t="shared" si="67"/>
        <v>1</v>
      </c>
      <c r="J875" s="9">
        <f t="shared" si="68"/>
        <v>2</v>
      </c>
      <c r="K875" t="s">
        <v>64</v>
      </c>
      <c r="L875" t="s">
        <v>65</v>
      </c>
      <c r="M875" s="30">
        <v>38350</v>
      </c>
      <c r="N875" s="28" t="s">
        <v>264</v>
      </c>
      <c r="O875" s="6">
        <v>38350</v>
      </c>
      <c r="P875" s="28" t="s">
        <v>184</v>
      </c>
      <c r="Q875" s="4" t="s">
        <v>1529</v>
      </c>
      <c r="R875" t="s">
        <v>1530</v>
      </c>
      <c r="S875" t="s">
        <v>1531</v>
      </c>
      <c r="T875" t="s">
        <v>1458</v>
      </c>
      <c r="U875" t="s">
        <v>1312</v>
      </c>
      <c r="V875" t="s">
        <v>1310</v>
      </c>
      <c r="W875" s="2">
        <v>1</v>
      </c>
      <c r="X875" s="33">
        <v>38350</v>
      </c>
      <c r="Y875" t="s">
        <v>34</v>
      </c>
      <c r="Z875" t="s">
        <v>1313</v>
      </c>
      <c r="AA875" t="s">
        <v>36</v>
      </c>
      <c r="AB875" t="s">
        <v>37</v>
      </c>
      <c r="AC875">
        <v>21</v>
      </c>
    </row>
    <row r="876" spans="1:29" customFormat="1" x14ac:dyDescent="0.35">
      <c r="A876" s="11">
        <v>876</v>
      </c>
      <c r="B876" s="20" t="s">
        <v>1742</v>
      </c>
      <c r="C876" s="3">
        <v>2.2119002520169999E+18</v>
      </c>
      <c r="D876" s="1">
        <v>42804</v>
      </c>
      <c r="E876" t="s">
        <v>1473</v>
      </c>
      <c r="F876" s="8">
        <f t="shared" si="69"/>
        <v>0</v>
      </c>
      <c r="G876" s="8">
        <f t="shared" si="65"/>
        <v>0</v>
      </c>
      <c r="H876" s="8">
        <f t="shared" si="66"/>
        <v>1</v>
      </c>
      <c r="I876" s="8">
        <f t="shared" si="67"/>
        <v>1</v>
      </c>
      <c r="J876" s="9">
        <f t="shared" si="68"/>
        <v>2</v>
      </c>
      <c r="K876" t="s">
        <v>64</v>
      </c>
      <c r="L876" t="s">
        <v>65</v>
      </c>
      <c r="M876" s="30">
        <v>170052</v>
      </c>
      <c r="N876" s="28" t="s">
        <v>26</v>
      </c>
      <c r="O876" s="6">
        <v>170052</v>
      </c>
      <c r="P876" s="28" t="s">
        <v>184</v>
      </c>
      <c r="Q876" s="4" t="s">
        <v>1529</v>
      </c>
      <c r="R876" t="s">
        <v>1530</v>
      </c>
      <c r="S876" t="s">
        <v>1531</v>
      </c>
      <c r="T876" t="s">
        <v>1458</v>
      </c>
      <c r="U876" t="s">
        <v>1312</v>
      </c>
      <c r="V876" t="s">
        <v>1310</v>
      </c>
      <c r="W876" s="2">
        <v>1</v>
      </c>
      <c r="X876" s="33">
        <v>170052</v>
      </c>
      <c r="Y876" t="s">
        <v>34</v>
      </c>
      <c r="Z876" t="s">
        <v>1313</v>
      </c>
      <c r="AA876" t="s">
        <v>36</v>
      </c>
      <c r="AB876" t="s">
        <v>37</v>
      </c>
      <c r="AC876">
        <v>21</v>
      </c>
    </row>
    <row r="877" spans="1:29" customFormat="1" x14ac:dyDescent="0.35">
      <c r="A877" s="11">
        <v>877</v>
      </c>
      <c r="B877" s="20" t="s">
        <v>1742</v>
      </c>
      <c r="C877" s="3">
        <v>2.2119002520179999E+18</v>
      </c>
      <c r="D877" s="1">
        <v>43208</v>
      </c>
      <c r="E877" t="s">
        <v>1471</v>
      </c>
      <c r="F877" s="8">
        <f t="shared" si="69"/>
        <v>0</v>
      </c>
      <c r="G877" s="8">
        <f t="shared" si="65"/>
        <v>0</v>
      </c>
      <c r="H877" s="8">
        <f t="shared" si="66"/>
        <v>0</v>
      </c>
      <c r="I877" s="8">
        <f t="shared" si="67"/>
        <v>1</v>
      </c>
      <c r="J877" s="9">
        <f t="shared" si="68"/>
        <v>1</v>
      </c>
      <c r="K877" t="s">
        <v>64</v>
      </c>
      <c r="L877" t="s">
        <v>65</v>
      </c>
      <c r="M877" s="30">
        <v>175949.26</v>
      </c>
      <c r="N877" s="28" t="s">
        <v>26</v>
      </c>
      <c r="O877" s="6">
        <v>175949.26</v>
      </c>
      <c r="P877" s="28" t="s">
        <v>184</v>
      </c>
      <c r="Q877" s="4" t="s">
        <v>1529</v>
      </c>
      <c r="R877" t="s">
        <v>1530</v>
      </c>
      <c r="S877" t="s">
        <v>1531</v>
      </c>
      <c r="T877" t="s">
        <v>1458</v>
      </c>
      <c r="U877" t="s">
        <v>1312</v>
      </c>
      <c r="V877" t="s">
        <v>1310</v>
      </c>
      <c r="W877" s="2">
        <v>1</v>
      </c>
      <c r="X877" s="33">
        <v>175949.26</v>
      </c>
      <c r="Y877" t="s">
        <v>34</v>
      </c>
      <c r="Z877" t="s">
        <v>1313</v>
      </c>
      <c r="AA877" t="s">
        <v>36</v>
      </c>
      <c r="AB877" t="s">
        <v>37</v>
      </c>
      <c r="AC877">
        <v>21</v>
      </c>
    </row>
    <row r="878" spans="1:29" customFormat="1" x14ac:dyDescent="0.35">
      <c r="A878" s="11">
        <v>878</v>
      </c>
      <c r="B878" s="20" t="s">
        <v>1742</v>
      </c>
      <c r="C878" s="3">
        <v>2.2119002520179999E+18</v>
      </c>
      <c r="D878" s="1">
        <v>43208</v>
      </c>
      <c r="E878" t="s">
        <v>1470</v>
      </c>
      <c r="F878" s="8">
        <f t="shared" si="69"/>
        <v>0</v>
      </c>
      <c r="G878" s="8">
        <f t="shared" si="65"/>
        <v>0</v>
      </c>
      <c r="H878" s="8">
        <f t="shared" si="66"/>
        <v>0</v>
      </c>
      <c r="I878" s="8">
        <f t="shared" si="67"/>
        <v>1</v>
      </c>
      <c r="J878" s="9">
        <f t="shared" si="68"/>
        <v>1</v>
      </c>
      <c r="K878" t="s">
        <v>64</v>
      </c>
      <c r="L878" t="s">
        <v>65</v>
      </c>
      <c r="M878" s="30">
        <v>39653</v>
      </c>
      <c r="N878" s="28" t="s">
        <v>26</v>
      </c>
      <c r="O878" s="6">
        <v>39653</v>
      </c>
      <c r="P878" s="28" t="s">
        <v>184</v>
      </c>
      <c r="Q878" s="4" t="s">
        <v>1529</v>
      </c>
      <c r="R878" t="s">
        <v>1530</v>
      </c>
      <c r="S878" t="s">
        <v>1531</v>
      </c>
      <c r="T878" t="s">
        <v>1458</v>
      </c>
      <c r="U878" t="s">
        <v>1312</v>
      </c>
      <c r="V878" t="s">
        <v>1310</v>
      </c>
      <c r="W878" s="2">
        <v>1</v>
      </c>
      <c r="X878" s="33">
        <v>39653</v>
      </c>
      <c r="Y878" t="s">
        <v>34</v>
      </c>
      <c r="Z878" t="s">
        <v>1313</v>
      </c>
      <c r="AA878" t="s">
        <v>36</v>
      </c>
      <c r="AB878" t="s">
        <v>37</v>
      </c>
      <c r="AC878">
        <v>21</v>
      </c>
    </row>
    <row r="879" spans="1:29" customFormat="1" x14ac:dyDescent="0.35">
      <c r="A879" s="11">
        <v>879</v>
      </c>
      <c r="B879" s="20" t="s">
        <v>1742</v>
      </c>
      <c r="C879" s="3">
        <v>2.2119002520179999E+18</v>
      </c>
      <c r="D879" s="1">
        <v>43208</v>
      </c>
      <c r="E879" t="s">
        <v>1468</v>
      </c>
      <c r="F879" s="8">
        <f t="shared" si="69"/>
        <v>0</v>
      </c>
      <c r="G879" s="8">
        <f t="shared" si="65"/>
        <v>0</v>
      </c>
      <c r="H879" s="8">
        <f t="shared" si="66"/>
        <v>1</v>
      </c>
      <c r="I879" s="8">
        <f t="shared" si="67"/>
        <v>1</v>
      </c>
      <c r="J879" s="9">
        <f t="shared" si="68"/>
        <v>2</v>
      </c>
      <c r="K879" t="s">
        <v>64</v>
      </c>
      <c r="L879" t="s">
        <v>65</v>
      </c>
      <c r="M879" s="30">
        <v>179614</v>
      </c>
      <c r="N879" s="28" t="s">
        <v>26</v>
      </c>
      <c r="O879" s="6">
        <v>179614</v>
      </c>
      <c r="P879" s="28" t="s">
        <v>184</v>
      </c>
      <c r="Q879" s="4" t="s">
        <v>1529</v>
      </c>
      <c r="R879" t="s">
        <v>1530</v>
      </c>
      <c r="S879" t="s">
        <v>1531</v>
      </c>
      <c r="T879" t="s">
        <v>1458</v>
      </c>
      <c r="U879" t="s">
        <v>1312</v>
      </c>
      <c r="V879" t="s">
        <v>1310</v>
      </c>
      <c r="W879" s="2">
        <v>1</v>
      </c>
      <c r="X879" s="33">
        <v>179614</v>
      </c>
      <c r="Y879" t="s">
        <v>34</v>
      </c>
      <c r="Z879" t="s">
        <v>1313</v>
      </c>
      <c r="AA879" t="s">
        <v>36</v>
      </c>
      <c r="AB879" t="s">
        <v>37</v>
      </c>
      <c r="AC879">
        <v>21</v>
      </c>
    </row>
    <row r="880" spans="1:29" customFormat="1" x14ac:dyDescent="0.35">
      <c r="A880" s="11">
        <v>880</v>
      </c>
      <c r="B880" s="20" t="s">
        <v>1742</v>
      </c>
      <c r="C880" s="3">
        <v>2.2119002520190001E+18</v>
      </c>
      <c r="D880" s="1">
        <v>43598</v>
      </c>
      <c r="E880" t="s">
        <v>1472</v>
      </c>
      <c r="F880" s="8">
        <f t="shared" si="69"/>
        <v>0</v>
      </c>
      <c r="G880" s="8">
        <f t="shared" si="65"/>
        <v>1</v>
      </c>
      <c r="H880" s="8">
        <f t="shared" si="66"/>
        <v>0</v>
      </c>
      <c r="I880" s="8">
        <f t="shared" si="67"/>
        <v>0</v>
      </c>
      <c r="J880" s="9">
        <f t="shared" si="68"/>
        <v>1</v>
      </c>
      <c r="K880" t="s">
        <v>25</v>
      </c>
      <c r="L880" t="s">
        <v>25</v>
      </c>
      <c r="M880" s="30">
        <v>230718</v>
      </c>
      <c r="N880" s="28" t="s">
        <v>39</v>
      </c>
      <c r="O880" s="6">
        <v>230718</v>
      </c>
      <c r="P880" s="28" t="s">
        <v>27</v>
      </c>
      <c r="Q880" s="4" t="s">
        <v>1529</v>
      </c>
      <c r="R880" t="s">
        <v>1530</v>
      </c>
      <c r="S880" t="s">
        <v>1531</v>
      </c>
      <c r="T880" t="s">
        <v>1458</v>
      </c>
      <c r="U880" t="s">
        <v>1312</v>
      </c>
      <c r="V880" t="s">
        <v>1310</v>
      </c>
      <c r="W880" s="2">
        <v>1</v>
      </c>
      <c r="X880" s="33">
        <v>230718</v>
      </c>
      <c r="Y880" t="s">
        <v>34</v>
      </c>
      <c r="Z880" t="s">
        <v>1313</v>
      </c>
      <c r="AA880" t="s">
        <v>36</v>
      </c>
      <c r="AB880" t="s">
        <v>37</v>
      </c>
      <c r="AC880">
        <v>21</v>
      </c>
    </row>
    <row r="881" spans="1:29" customFormat="1" x14ac:dyDescent="0.35">
      <c r="A881" s="11">
        <v>881</v>
      </c>
      <c r="B881" s="20" t="s">
        <v>1742</v>
      </c>
      <c r="C881" s="3">
        <v>2.2119002520190001E+18</v>
      </c>
      <c r="D881" s="1">
        <v>43598</v>
      </c>
      <c r="E881" t="s">
        <v>1472</v>
      </c>
      <c r="F881" s="8">
        <f t="shared" si="69"/>
        <v>0</v>
      </c>
      <c r="G881" s="8">
        <f t="shared" si="65"/>
        <v>1</v>
      </c>
      <c r="H881" s="8">
        <f t="shared" si="66"/>
        <v>0</v>
      </c>
      <c r="I881" s="8">
        <f t="shared" si="67"/>
        <v>0</v>
      </c>
      <c r="J881" s="9">
        <f t="shared" si="68"/>
        <v>1</v>
      </c>
      <c r="K881" t="s">
        <v>25</v>
      </c>
      <c r="L881" t="s">
        <v>25</v>
      </c>
      <c r="M881" s="30">
        <v>181079.67999999999</v>
      </c>
      <c r="N881" s="28" t="s">
        <v>39</v>
      </c>
      <c r="O881" s="6">
        <v>181079.67999999999</v>
      </c>
      <c r="P881" s="28" t="s">
        <v>27</v>
      </c>
      <c r="Q881" s="4" t="s">
        <v>1529</v>
      </c>
      <c r="R881" t="s">
        <v>1530</v>
      </c>
      <c r="S881" t="s">
        <v>1531</v>
      </c>
      <c r="T881" t="s">
        <v>1458</v>
      </c>
      <c r="U881" t="s">
        <v>1312</v>
      </c>
      <c r="V881" t="s">
        <v>1310</v>
      </c>
      <c r="W881" s="2">
        <v>1</v>
      </c>
      <c r="X881" s="33">
        <v>181079.67999999999</v>
      </c>
      <c r="Y881" t="s">
        <v>34</v>
      </c>
      <c r="Z881" t="s">
        <v>1313</v>
      </c>
      <c r="AA881" t="s">
        <v>36</v>
      </c>
      <c r="AB881" t="s">
        <v>37</v>
      </c>
      <c r="AC881">
        <v>21</v>
      </c>
    </row>
    <row r="882" spans="1:29" customFormat="1" x14ac:dyDescent="0.35">
      <c r="A882" s="11">
        <v>882</v>
      </c>
      <c r="B882" s="20" t="s">
        <v>1742</v>
      </c>
      <c r="C882" s="3">
        <v>2.2119002520190001E+18</v>
      </c>
      <c r="D882" s="1">
        <v>43600</v>
      </c>
      <c r="E882" t="s">
        <v>1472</v>
      </c>
      <c r="F882" s="8">
        <f t="shared" si="69"/>
        <v>0</v>
      </c>
      <c r="G882" s="8">
        <f t="shared" si="65"/>
        <v>1</v>
      </c>
      <c r="H882" s="8">
        <f t="shared" si="66"/>
        <v>0</v>
      </c>
      <c r="I882" s="8">
        <f t="shared" si="67"/>
        <v>0</v>
      </c>
      <c r="J882" s="9">
        <f t="shared" si="68"/>
        <v>1</v>
      </c>
      <c r="K882" t="s">
        <v>25</v>
      </c>
      <c r="L882" t="s">
        <v>25</v>
      </c>
      <c r="M882" s="30">
        <v>39577.17</v>
      </c>
      <c r="N882" s="28" t="s">
        <v>39</v>
      </c>
      <c r="O882" s="6">
        <v>39577.17</v>
      </c>
      <c r="P882" s="28" t="s">
        <v>27</v>
      </c>
      <c r="Q882" s="4" t="s">
        <v>1529</v>
      </c>
      <c r="R882" t="s">
        <v>1530</v>
      </c>
      <c r="S882" t="s">
        <v>1531</v>
      </c>
      <c r="T882" t="s">
        <v>1458</v>
      </c>
      <c r="U882" t="s">
        <v>1312</v>
      </c>
      <c r="V882" t="s">
        <v>1310</v>
      </c>
      <c r="W882" s="2">
        <v>1</v>
      </c>
      <c r="X882" s="33">
        <v>39577.17</v>
      </c>
      <c r="Y882" t="s">
        <v>34</v>
      </c>
      <c r="Z882" t="s">
        <v>1313</v>
      </c>
      <c r="AA882" t="s">
        <v>36</v>
      </c>
      <c r="AB882" t="s">
        <v>37</v>
      </c>
      <c r="AC882">
        <v>21</v>
      </c>
    </row>
    <row r="883" spans="1:29" customFormat="1" x14ac:dyDescent="0.35">
      <c r="A883" s="11">
        <v>883</v>
      </c>
      <c r="B883" s="20" t="s">
        <v>1742</v>
      </c>
      <c r="C883" s="3">
        <v>2.2120000768169999E+18</v>
      </c>
      <c r="D883" s="1">
        <v>42780</v>
      </c>
      <c r="E883" t="s">
        <v>1473</v>
      </c>
      <c r="F883" s="8">
        <f t="shared" si="69"/>
        <v>0</v>
      </c>
      <c r="G883" s="8">
        <f t="shared" si="65"/>
        <v>0</v>
      </c>
      <c r="H883" s="8">
        <f t="shared" si="66"/>
        <v>1</v>
      </c>
      <c r="I883" s="8">
        <f t="shared" si="67"/>
        <v>1</v>
      </c>
      <c r="J883" s="9">
        <f t="shared" si="68"/>
        <v>2</v>
      </c>
      <c r="K883" t="s">
        <v>64</v>
      </c>
      <c r="L883" t="s">
        <v>65</v>
      </c>
      <c r="M883" s="30">
        <v>181340.45</v>
      </c>
      <c r="N883" s="28" t="s">
        <v>264</v>
      </c>
      <c r="O883" s="6">
        <v>181340.45</v>
      </c>
      <c r="P883" s="28" t="s">
        <v>184</v>
      </c>
      <c r="Q883" s="4" t="s">
        <v>1533</v>
      </c>
      <c r="R883" t="s">
        <v>1440</v>
      </c>
      <c r="S883" t="s">
        <v>1441</v>
      </c>
      <c r="T883" t="s">
        <v>1458</v>
      </c>
      <c r="U883" t="s">
        <v>1312</v>
      </c>
      <c r="V883" t="s">
        <v>1310</v>
      </c>
      <c r="W883" s="2">
        <v>1</v>
      </c>
      <c r="X883" s="33">
        <v>181340.45</v>
      </c>
      <c r="Y883" t="s">
        <v>34</v>
      </c>
      <c r="Z883" t="s">
        <v>1313</v>
      </c>
      <c r="AA883" t="s">
        <v>36</v>
      </c>
      <c r="AB883" t="s">
        <v>37</v>
      </c>
      <c r="AC883">
        <v>21</v>
      </c>
    </row>
    <row r="884" spans="1:29" customFormat="1" x14ac:dyDescent="0.35">
      <c r="A884" s="11">
        <v>884</v>
      </c>
      <c r="B884" s="20" t="s">
        <v>1742</v>
      </c>
      <c r="C884" s="3">
        <v>2.2120000768169999E+18</v>
      </c>
      <c r="D884" s="1">
        <v>42780</v>
      </c>
      <c r="E884" t="s">
        <v>1469</v>
      </c>
      <c r="F884" s="8">
        <f t="shared" si="69"/>
        <v>0</v>
      </c>
      <c r="G884" s="8">
        <f t="shared" si="65"/>
        <v>0</v>
      </c>
      <c r="H884" s="8">
        <f t="shared" si="66"/>
        <v>1</v>
      </c>
      <c r="I884" s="8">
        <f t="shared" si="67"/>
        <v>1</v>
      </c>
      <c r="J884" s="9">
        <f t="shared" si="68"/>
        <v>2</v>
      </c>
      <c r="K884" t="s">
        <v>64</v>
      </c>
      <c r="L884" t="s">
        <v>65</v>
      </c>
      <c r="M884" s="30">
        <v>38350</v>
      </c>
      <c r="N884" s="28" t="s">
        <v>264</v>
      </c>
      <c r="O884" s="6">
        <v>38350</v>
      </c>
      <c r="P884" s="28" t="s">
        <v>184</v>
      </c>
      <c r="Q884" s="4" t="s">
        <v>1533</v>
      </c>
      <c r="R884" t="s">
        <v>1440</v>
      </c>
      <c r="S884" t="s">
        <v>1441</v>
      </c>
      <c r="T884" t="s">
        <v>1458</v>
      </c>
      <c r="U884" t="s">
        <v>1312</v>
      </c>
      <c r="V884" t="s">
        <v>1310</v>
      </c>
      <c r="W884" s="2">
        <v>1</v>
      </c>
      <c r="X884" s="33">
        <v>38350</v>
      </c>
      <c r="Y884" t="s">
        <v>34</v>
      </c>
      <c r="Z884" t="s">
        <v>1313</v>
      </c>
      <c r="AA884" t="s">
        <v>36</v>
      </c>
      <c r="AB884" t="s">
        <v>37</v>
      </c>
      <c r="AC884">
        <v>21</v>
      </c>
    </row>
    <row r="885" spans="1:29" customFormat="1" x14ac:dyDescent="0.35">
      <c r="A885" s="11">
        <v>885</v>
      </c>
      <c r="B885" s="20" t="s">
        <v>1742</v>
      </c>
      <c r="C885" s="3">
        <v>2.2120000768179999E+18</v>
      </c>
      <c r="D885" s="1">
        <v>43209</v>
      </c>
      <c r="E885" t="s">
        <v>1471</v>
      </c>
      <c r="F885" s="8">
        <f t="shared" si="69"/>
        <v>0</v>
      </c>
      <c r="G885" s="8">
        <f t="shared" si="65"/>
        <v>0</v>
      </c>
      <c r="H885" s="8">
        <f t="shared" si="66"/>
        <v>0</v>
      </c>
      <c r="I885" s="8">
        <f t="shared" si="67"/>
        <v>1</v>
      </c>
      <c r="J885" s="9">
        <f t="shared" si="68"/>
        <v>1</v>
      </c>
      <c r="K885" t="s">
        <v>64</v>
      </c>
      <c r="L885" t="s">
        <v>65</v>
      </c>
      <c r="M885" s="30">
        <v>187629</v>
      </c>
      <c r="N885" s="28" t="s">
        <v>26</v>
      </c>
      <c r="O885" s="6">
        <v>187629</v>
      </c>
      <c r="P885" s="28" t="s">
        <v>184</v>
      </c>
      <c r="Q885" s="4" t="s">
        <v>1533</v>
      </c>
      <c r="R885" t="s">
        <v>1440</v>
      </c>
      <c r="S885" t="s">
        <v>1441</v>
      </c>
      <c r="T885" t="s">
        <v>1458</v>
      </c>
      <c r="U885" t="s">
        <v>1312</v>
      </c>
      <c r="V885" t="s">
        <v>1310</v>
      </c>
      <c r="W885" s="2">
        <v>1</v>
      </c>
      <c r="X885" s="33">
        <v>187629</v>
      </c>
      <c r="Y885" t="s">
        <v>34</v>
      </c>
      <c r="Z885" t="s">
        <v>1313</v>
      </c>
      <c r="AA885" t="s">
        <v>36</v>
      </c>
      <c r="AB885" t="s">
        <v>37</v>
      </c>
      <c r="AC885">
        <v>21</v>
      </c>
    </row>
    <row r="886" spans="1:29" customFormat="1" x14ac:dyDescent="0.35">
      <c r="A886" s="11">
        <v>886</v>
      </c>
      <c r="B886" s="20" t="s">
        <v>1742</v>
      </c>
      <c r="C886" s="3">
        <v>2.2120000768179999E+18</v>
      </c>
      <c r="D886" s="1">
        <v>43209</v>
      </c>
      <c r="E886" t="s">
        <v>1468</v>
      </c>
      <c r="F886" s="8">
        <f t="shared" si="69"/>
        <v>0</v>
      </c>
      <c r="G886" s="8">
        <f t="shared" si="65"/>
        <v>0</v>
      </c>
      <c r="H886" s="8">
        <f t="shared" si="66"/>
        <v>1</v>
      </c>
      <c r="I886" s="8">
        <f t="shared" si="67"/>
        <v>1</v>
      </c>
      <c r="J886" s="9">
        <f t="shared" si="68"/>
        <v>2</v>
      </c>
      <c r="K886" t="s">
        <v>64</v>
      </c>
      <c r="L886" t="s">
        <v>65</v>
      </c>
      <c r="M886" s="30">
        <v>180975</v>
      </c>
      <c r="N886" s="28" t="s">
        <v>26</v>
      </c>
      <c r="O886" s="6">
        <v>180975</v>
      </c>
      <c r="P886" s="28" t="s">
        <v>184</v>
      </c>
      <c r="Q886" s="4" t="s">
        <v>1533</v>
      </c>
      <c r="R886" t="s">
        <v>1440</v>
      </c>
      <c r="S886" t="s">
        <v>1441</v>
      </c>
      <c r="T886" t="s">
        <v>1458</v>
      </c>
      <c r="U886" t="s">
        <v>1312</v>
      </c>
      <c r="V886" t="s">
        <v>1310</v>
      </c>
      <c r="W886" s="2">
        <v>1</v>
      </c>
      <c r="X886" s="33">
        <v>180975</v>
      </c>
      <c r="Y886" t="s">
        <v>34</v>
      </c>
      <c r="Z886" t="s">
        <v>1313</v>
      </c>
      <c r="AA886" t="s">
        <v>36</v>
      </c>
      <c r="AB886" t="s">
        <v>37</v>
      </c>
      <c r="AC886">
        <v>21</v>
      </c>
    </row>
    <row r="887" spans="1:29" customFormat="1" x14ac:dyDescent="0.35">
      <c r="A887" s="11">
        <v>887</v>
      </c>
      <c r="B887" s="20" t="s">
        <v>1742</v>
      </c>
      <c r="C887" s="3">
        <v>2.2120000768179999E+18</v>
      </c>
      <c r="D887" s="1">
        <v>43209</v>
      </c>
      <c r="E887" t="s">
        <v>1470</v>
      </c>
      <c r="F887" s="8">
        <f t="shared" si="69"/>
        <v>0</v>
      </c>
      <c r="G887" s="8">
        <f t="shared" si="65"/>
        <v>0</v>
      </c>
      <c r="H887" s="8">
        <f t="shared" si="66"/>
        <v>0</v>
      </c>
      <c r="I887" s="8">
        <f t="shared" si="67"/>
        <v>1</v>
      </c>
      <c r="J887" s="9">
        <f t="shared" si="68"/>
        <v>1</v>
      </c>
      <c r="K887" t="s">
        <v>64</v>
      </c>
      <c r="L887" t="s">
        <v>65</v>
      </c>
      <c r="M887" s="30">
        <v>37000</v>
      </c>
      <c r="N887" s="28" t="s">
        <v>26</v>
      </c>
      <c r="O887" s="6">
        <v>37000</v>
      </c>
      <c r="P887" s="28" t="s">
        <v>184</v>
      </c>
      <c r="Q887" s="4" t="s">
        <v>1533</v>
      </c>
      <c r="R887" t="s">
        <v>1440</v>
      </c>
      <c r="S887" t="s">
        <v>1441</v>
      </c>
      <c r="T887" t="s">
        <v>1458</v>
      </c>
      <c r="U887" t="s">
        <v>1312</v>
      </c>
      <c r="V887" t="s">
        <v>1310</v>
      </c>
      <c r="W887" s="2">
        <v>1</v>
      </c>
      <c r="X887" s="33">
        <v>37000</v>
      </c>
      <c r="Y887" t="s">
        <v>34</v>
      </c>
      <c r="Z887" t="s">
        <v>1313</v>
      </c>
      <c r="AA887" t="s">
        <v>36</v>
      </c>
      <c r="AB887" t="s">
        <v>37</v>
      </c>
      <c r="AC887">
        <v>21</v>
      </c>
    </row>
    <row r="888" spans="1:29" customFormat="1" x14ac:dyDescent="0.35">
      <c r="A888" s="11">
        <v>888</v>
      </c>
      <c r="B888" s="20" t="s">
        <v>1742</v>
      </c>
      <c r="C888" s="3">
        <v>2.2120000768190001E+18</v>
      </c>
      <c r="D888" s="1">
        <v>43598</v>
      </c>
      <c r="E888" t="s">
        <v>1472</v>
      </c>
      <c r="F888" s="8">
        <f t="shared" si="69"/>
        <v>0</v>
      </c>
      <c r="G888" s="8">
        <f t="shared" si="65"/>
        <v>1</v>
      </c>
      <c r="H888" s="8">
        <f t="shared" si="66"/>
        <v>0</v>
      </c>
      <c r="I888" s="8">
        <f t="shared" si="67"/>
        <v>0</v>
      </c>
      <c r="J888" s="9">
        <f t="shared" si="68"/>
        <v>1</v>
      </c>
      <c r="K888" t="s">
        <v>25</v>
      </c>
      <c r="L888" t="s">
        <v>25</v>
      </c>
      <c r="M888" s="30">
        <v>164200</v>
      </c>
      <c r="N888" s="28" t="s">
        <v>39</v>
      </c>
      <c r="O888" s="6">
        <v>164200</v>
      </c>
      <c r="P888" s="28" t="s">
        <v>27</v>
      </c>
      <c r="Q888" s="4" t="s">
        <v>1533</v>
      </c>
      <c r="R888" t="s">
        <v>1440</v>
      </c>
      <c r="S888" t="s">
        <v>1441</v>
      </c>
      <c r="T888" t="s">
        <v>1458</v>
      </c>
      <c r="U888" t="s">
        <v>1312</v>
      </c>
      <c r="V888" t="s">
        <v>1310</v>
      </c>
      <c r="W888" s="2">
        <v>1</v>
      </c>
      <c r="X888" s="33">
        <v>164200</v>
      </c>
      <c r="Y888" t="s">
        <v>34</v>
      </c>
      <c r="Z888" t="s">
        <v>1313</v>
      </c>
      <c r="AA888" t="s">
        <v>36</v>
      </c>
      <c r="AB888" t="s">
        <v>37</v>
      </c>
      <c r="AC888">
        <v>21</v>
      </c>
    </row>
    <row r="889" spans="1:29" customFormat="1" x14ac:dyDescent="0.35">
      <c r="A889" s="11">
        <v>889</v>
      </c>
      <c r="B889" s="20" t="s">
        <v>1742</v>
      </c>
      <c r="C889" s="3">
        <v>2.2120000768190001E+18</v>
      </c>
      <c r="D889" s="1">
        <v>43601</v>
      </c>
      <c r="E889" t="s">
        <v>1472</v>
      </c>
      <c r="F889" s="8">
        <f t="shared" si="69"/>
        <v>0</v>
      </c>
      <c r="G889" s="8">
        <f t="shared" si="65"/>
        <v>1</v>
      </c>
      <c r="H889" s="8">
        <f t="shared" si="66"/>
        <v>0</v>
      </c>
      <c r="I889" s="8">
        <f t="shared" si="67"/>
        <v>0</v>
      </c>
      <c r="J889" s="9">
        <f t="shared" si="68"/>
        <v>1</v>
      </c>
      <c r="K889" t="s">
        <v>25</v>
      </c>
      <c r="L889" t="s">
        <v>25</v>
      </c>
      <c r="M889" s="30">
        <v>35700</v>
      </c>
      <c r="N889" s="28" t="s">
        <v>39</v>
      </c>
      <c r="O889" s="6">
        <v>35700</v>
      </c>
      <c r="P889" s="28" t="s">
        <v>27</v>
      </c>
      <c r="Q889" s="4" t="s">
        <v>1533</v>
      </c>
      <c r="R889" t="s">
        <v>1440</v>
      </c>
      <c r="S889" t="s">
        <v>1441</v>
      </c>
      <c r="T889" t="s">
        <v>1458</v>
      </c>
      <c r="U889" t="s">
        <v>1312</v>
      </c>
      <c r="V889" t="s">
        <v>1310</v>
      </c>
      <c r="W889" s="2">
        <v>1</v>
      </c>
      <c r="X889" s="33">
        <v>35700</v>
      </c>
      <c r="Y889" t="s">
        <v>34</v>
      </c>
      <c r="Z889" t="s">
        <v>1313</v>
      </c>
      <c r="AA889" t="s">
        <v>36</v>
      </c>
      <c r="AB889" t="s">
        <v>37</v>
      </c>
      <c r="AC889">
        <v>21</v>
      </c>
    </row>
    <row r="890" spans="1:29" customFormat="1" x14ac:dyDescent="0.35">
      <c r="A890" s="11">
        <v>890</v>
      </c>
      <c r="B890" s="20" t="s">
        <v>1742</v>
      </c>
      <c r="C890" s="3">
        <v>2.2121001186190001E+18</v>
      </c>
      <c r="D890" s="1">
        <v>43598</v>
      </c>
      <c r="E890" t="s">
        <v>1472</v>
      </c>
      <c r="F890" s="8">
        <f t="shared" si="69"/>
        <v>0</v>
      </c>
      <c r="G890" s="8">
        <f t="shared" si="65"/>
        <v>1</v>
      </c>
      <c r="H890" s="8">
        <f t="shared" si="66"/>
        <v>0</v>
      </c>
      <c r="I890" s="8">
        <f t="shared" si="67"/>
        <v>0</v>
      </c>
      <c r="J890" s="9">
        <f t="shared" si="68"/>
        <v>1</v>
      </c>
      <c r="K890" t="s">
        <v>25</v>
      </c>
      <c r="L890" t="s">
        <v>25</v>
      </c>
      <c r="M890" s="30">
        <v>214535.73</v>
      </c>
      <c r="N890" s="28" t="s">
        <v>39</v>
      </c>
      <c r="O890" s="6">
        <v>214535.73</v>
      </c>
      <c r="P890" s="28" t="s">
        <v>27</v>
      </c>
      <c r="Q890" s="4" t="s">
        <v>1534</v>
      </c>
      <c r="R890" t="s">
        <v>1535</v>
      </c>
      <c r="S890" t="s">
        <v>1536</v>
      </c>
      <c r="T890" t="s">
        <v>1311</v>
      </c>
      <c r="U890" t="s">
        <v>1312</v>
      </c>
      <c r="V890" t="s">
        <v>1310</v>
      </c>
      <c r="W890" s="2">
        <v>1</v>
      </c>
      <c r="X890" s="33">
        <v>214535.73</v>
      </c>
      <c r="Y890" t="s">
        <v>34</v>
      </c>
      <c r="Z890" t="s">
        <v>1313</v>
      </c>
      <c r="AA890" t="s">
        <v>36</v>
      </c>
      <c r="AB890" t="s">
        <v>37</v>
      </c>
      <c r="AC890">
        <v>21</v>
      </c>
    </row>
    <row r="891" spans="1:29" customFormat="1" x14ac:dyDescent="0.35">
      <c r="A891" s="11">
        <v>891</v>
      </c>
      <c r="B891" s="20" t="s">
        <v>1742</v>
      </c>
      <c r="C891" s="3">
        <v>2.2121001186190001E+18</v>
      </c>
      <c r="D891" s="1">
        <v>43599</v>
      </c>
      <c r="E891" t="s">
        <v>1472</v>
      </c>
      <c r="F891" s="8">
        <f t="shared" si="69"/>
        <v>0</v>
      </c>
      <c r="G891" s="8">
        <f t="shared" si="65"/>
        <v>1</v>
      </c>
      <c r="H891" s="8">
        <f t="shared" si="66"/>
        <v>0</v>
      </c>
      <c r="I891" s="8">
        <f t="shared" si="67"/>
        <v>0</v>
      </c>
      <c r="J891" s="9">
        <f t="shared" si="68"/>
        <v>1</v>
      </c>
      <c r="K891" t="s">
        <v>25</v>
      </c>
      <c r="L891" t="s">
        <v>25</v>
      </c>
      <c r="M891" s="30">
        <v>163397.4</v>
      </c>
      <c r="N891" s="28" t="s">
        <v>39</v>
      </c>
      <c r="O891" s="6">
        <v>163397.4</v>
      </c>
      <c r="P891" s="28" t="s">
        <v>27</v>
      </c>
      <c r="Q891" s="4" t="s">
        <v>1534</v>
      </c>
      <c r="R891" t="s">
        <v>1535</v>
      </c>
      <c r="S891" t="s">
        <v>1536</v>
      </c>
      <c r="T891" t="s">
        <v>1311</v>
      </c>
      <c r="U891" t="s">
        <v>1312</v>
      </c>
      <c r="V891" t="s">
        <v>1310</v>
      </c>
      <c r="W891" s="2">
        <v>1</v>
      </c>
      <c r="X891" s="33">
        <v>163397.4</v>
      </c>
      <c r="Y891" t="s">
        <v>34</v>
      </c>
      <c r="Z891" t="s">
        <v>1313</v>
      </c>
      <c r="AA891" t="s">
        <v>36</v>
      </c>
      <c r="AB891" t="s">
        <v>37</v>
      </c>
      <c r="AC891">
        <v>21</v>
      </c>
    </row>
    <row r="892" spans="1:29" customFormat="1" x14ac:dyDescent="0.35">
      <c r="A892" s="11">
        <v>892</v>
      </c>
      <c r="B892" s="20" t="s">
        <v>1742</v>
      </c>
      <c r="C892" s="3">
        <v>2.2121001186190001E+18</v>
      </c>
      <c r="D892" s="1">
        <v>43599</v>
      </c>
      <c r="E892" t="s">
        <v>1472</v>
      </c>
      <c r="F892" s="8">
        <f t="shared" si="69"/>
        <v>0</v>
      </c>
      <c r="G892" s="8">
        <f t="shared" si="65"/>
        <v>1</v>
      </c>
      <c r="H892" s="8">
        <f t="shared" si="66"/>
        <v>0</v>
      </c>
      <c r="I892" s="8">
        <f t="shared" si="67"/>
        <v>0</v>
      </c>
      <c r="J892" s="9">
        <f t="shared" si="68"/>
        <v>1</v>
      </c>
      <c r="K892" t="s">
        <v>25</v>
      </c>
      <c r="L892" t="s">
        <v>25</v>
      </c>
      <c r="M892" s="30">
        <v>39577.17</v>
      </c>
      <c r="N892" s="28" t="s">
        <v>39</v>
      </c>
      <c r="O892" s="6">
        <v>39577.17</v>
      </c>
      <c r="P892" s="28" t="s">
        <v>27</v>
      </c>
      <c r="Q892" s="4" t="s">
        <v>1534</v>
      </c>
      <c r="R892" t="s">
        <v>1535</v>
      </c>
      <c r="S892" t="s">
        <v>1536</v>
      </c>
      <c r="T892" t="s">
        <v>1311</v>
      </c>
      <c r="U892" t="s">
        <v>1312</v>
      </c>
      <c r="V892" t="s">
        <v>1310</v>
      </c>
      <c r="W892" s="2">
        <v>1</v>
      </c>
      <c r="X892" s="33">
        <v>39577.17</v>
      </c>
      <c r="Y892" t="s">
        <v>34</v>
      </c>
      <c r="Z892" t="s">
        <v>1313</v>
      </c>
      <c r="AA892" t="s">
        <v>36</v>
      </c>
      <c r="AB892" t="s">
        <v>37</v>
      </c>
      <c r="AC892">
        <v>21</v>
      </c>
    </row>
    <row r="893" spans="1:29" customFormat="1" x14ac:dyDescent="0.35">
      <c r="A893" s="11">
        <v>893</v>
      </c>
      <c r="B893" s="20" t="s">
        <v>1742</v>
      </c>
      <c r="C893" s="3">
        <v>2.2123012970150001E+18</v>
      </c>
      <c r="D893" s="1">
        <v>41989</v>
      </c>
      <c r="E893" t="s">
        <v>1537</v>
      </c>
      <c r="F893" s="8">
        <f t="shared" si="69"/>
        <v>0</v>
      </c>
      <c r="G893" s="8">
        <f t="shared" si="65"/>
        <v>0</v>
      </c>
      <c r="H893" s="8">
        <f t="shared" si="66"/>
        <v>1</v>
      </c>
      <c r="I893" s="8">
        <f t="shared" si="67"/>
        <v>0</v>
      </c>
      <c r="J893" s="9">
        <f t="shared" si="68"/>
        <v>1</v>
      </c>
      <c r="K893" t="s">
        <v>456</v>
      </c>
      <c r="L893" t="s">
        <v>457</v>
      </c>
      <c r="M893" s="30">
        <v>17000</v>
      </c>
      <c r="N893" s="28" t="s">
        <v>329</v>
      </c>
      <c r="O893" s="6">
        <v>17000</v>
      </c>
      <c r="P893" s="28" t="s">
        <v>184</v>
      </c>
      <c r="Q893" s="4" t="s">
        <v>1538</v>
      </c>
      <c r="R893" t="s">
        <v>1362</v>
      </c>
      <c r="S893" t="s">
        <v>1363</v>
      </c>
      <c r="T893" t="s">
        <v>1458</v>
      </c>
      <c r="U893" t="s">
        <v>1312</v>
      </c>
      <c r="V893" t="s">
        <v>1310</v>
      </c>
      <c r="W893" s="2">
        <v>1</v>
      </c>
      <c r="X893" s="33">
        <v>17000</v>
      </c>
      <c r="Y893" t="s">
        <v>34</v>
      </c>
      <c r="Z893" t="s">
        <v>1313</v>
      </c>
      <c r="AA893" t="s">
        <v>36</v>
      </c>
      <c r="AB893" t="s">
        <v>37</v>
      </c>
      <c r="AC893">
        <v>21</v>
      </c>
    </row>
    <row r="894" spans="1:29" customFormat="1" x14ac:dyDescent="0.35">
      <c r="A894" s="11">
        <v>894</v>
      </c>
      <c r="B894" s="20" t="s">
        <v>1742</v>
      </c>
      <c r="C894" s="3">
        <v>2.212301297016E+18</v>
      </c>
      <c r="D894" s="1">
        <v>42038</v>
      </c>
      <c r="E894" t="s">
        <v>1502</v>
      </c>
      <c r="F894" s="8">
        <f t="shared" si="69"/>
        <v>0</v>
      </c>
      <c r="G894" s="8">
        <f t="shared" si="65"/>
        <v>0</v>
      </c>
      <c r="H894" s="8">
        <f t="shared" si="66"/>
        <v>1</v>
      </c>
      <c r="I894" s="8">
        <f t="shared" si="67"/>
        <v>1</v>
      </c>
      <c r="J894" s="9">
        <f t="shared" si="68"/>
        <v>2</v>
      </c>
      <c r="K894" t="s">
        <v>1539</v>
      </c>
      <c r="L894" t="s">
        <v>1540</v>
      </c>
      <c r="M894" s="30">
        <v>229835.72</v>
      </c>
      <c r="N894" s="28" t="s">
        <v>329</v>
      </c>
      <c r="O894" s="6">
        <v>229835.72</v>
      </c>
      <c r="P894" s="28" t="s">
        <v>184</v>
      </c>
      <c r="Q894" s="4" t="s">
        <v>1538</v>
      </c>
      <c r="R894" t="s">
        <v>1362</v>
      </c>
      <c r="S894" t="s">
        <v>1363</v>
      </c>
      <c r="T894" t="s">
        <v>1458</v>
      </c>
      <c r="U894" t="s">
        <v>1312</v>
      </c>
      <c r="V894" t="s">
        <v>1310</v>
      </c>
      <c r="W894" s="2">
        <v>1</v>
      </c>
      <c r="X894" s="33">
        <v>229835.72</v>
      </c>
      <c r="Y894" t="s">
        <v>34</v>
      </c>
      <c r="Z894" t="s">
        <v>1313</v>
      </c>
      <c r="AA894" t="s">
        <v>36</v>
      </c>
      <c r="AB894" t="s">
        <v>37</v>
      </c>
      <c r="AC894">
        <v>21</v>
      </c>
    </row>
    <row r="895" spans="1:29" customFormat="1" x14ac:dyDescent="0.35">
      <c r="A895" s="11">
        <v>895</v>
      </c>
      <c r="B895" s="20" t="s">
        <v>1742</v>
      </c>
      <c r="C895" s="3">
        <v>2.212301297016E+18</v>
      </c>
      <c r="D895" s="1">
        <v>42214</v>
      </c>
      <c r="E895" t="s">
        <v>1481</v>
      </c>
      <c r="F895" s="8">
        <f t="shared" si="69"/>
        <v>0</v>
      </c>
      <c r="G895" s="8">
        <f t="shared" si="65"/>
        <v>0</v>
      </c>
      <c r="H895" s="8">
        <f t="shared" si="66"/>
        <v>0</v>
      </c>
      <c r="I895" s="8">
        <f t="shared" si="67"/>
        <v>1</v>
      </c>
      <c r="J895" s="9">
        <f t="shared" si="68"/>
        <v>1</v>
      </c>
      <c r="K895" t="s">
        <v>142</v>
      </c>
      <c r="L895" t="s">
        <v>143</v>
      </c>
      <c r="M895" s="30">
        <v>50000</v>
      </c>
      <c r="N895" s="28" t="s">
        <v>1541</v>
      </c>
      <c r="O895" s="6">
        <v>50000</v>
      </c>
      <c r="P895" s="28" t="s">
        <v>184</v>
      </c>
      <c r="Q895" s="4" t="s">
        <v>1538</v>
      </c>
      <c r="R895" t="s">
        <v>1362</v>
      </c>
      <c r="S895" t="s">
        <v>1363</v>
      </c>
      <c r="T895" t="s">
        <v>1458</v>
      </c>
      <c r="U895" t="s">
        <v>1312</v>
      </c>
      <c r="V895" t="s">
        <v>1310</v>
      </c>
      <c r="W895" s="2">
        <v>1</v>
      </c>
      <c r="X895" s="33">
        <v>50000</v>
      </c>
      <c r="Y895" t="s">
        <v>34</v>
      </c>
      <c r="Z895" t="s">
        <v>1313</v>
      </c>
      <c r="AA895" t="s">
        <v>36</v>
      </c>
      <c r="AB895" t="s">
        <v>37</v>
      </c>
      <c r="AC895">
        <v>21</v>
      </c>
    </row>
    <row r="896" spans="1:29" customFormat="1" x14ac:dyDescent="0.35">
      <c r="A896" s="11">
        <v>896</v>
      </c>
      <c r="B896" s="20" t="s">
        <v>1742</v>
      </c>
      <c r="C896" s="3">
        <v>2.212301297016E+18</v>
      </c>
      <c r="D896" s="1">
        <v>42410</v>
      </c>
      <c r="E896" t="s">
        <v>1462</v>
      </c>
      <c r="F896" s="8">
        <f t="shared" si="69"/>
        <v>0</v>
      </c>
      <c r="G896" s="8">
        <f t="shared" si="65"/>
        <v>0</v>
      </c>
      <c r="H896" s="8">
        <f t="shared" si="66"/>
        <v>0</v>
      </c>
      <c r="I896" s="8">
        <f t="shared" si="67"/>
        <v>1</v>
      </c>
      <c r="J896" s="9">
        <f t="shared" si="68"/>
        <v>1</v>
      </c>
      <c r="K896" t="s">
        <v>1542</v>
      </c>
      <c r="L896" t="s">
        <v>1543</v>
      </c>
      <c r="M896" s="30">
        <v>223440</v>
      </c>
      <c r="N896" s="28" t="s">
        <v>329</v>
      </c>
      <c r="O896" s="6">
        <v>223440</v>
      </c>
      <c r="P896" s="28" t="s">
        <v>184</v>
      </c>
      <c r="Q896" s="4" t="s">
        <v>1538</v>
      </c>
      <c r="R896" t="s">
        <v>1362</v>
      </c>
      <c r="S896" t="s">
        <v>1363</v>
      </c>
      <c r="T896" t="s">
        <v>1458</v>
      </c>
      <c r="U896" t="s">
        <v>1312</v>
      </c>
      <c r="V896" t="s">
        <v>1310</v>
      </c>
      <c r="W896" s="2">
        <v>1</v>
      </c>
      <c r="X896" s="33">
        <v>223440</v>
      </c>
      <c r="Y896" t="s">
        <v>34</v>
      </c>
      <c r="Z896" t="s">
        <v>1313</v>
      </c>
      <c r="AA896" t="s">
        <v>36</v>
      </c>
      <c r="AB896" t="s">
        <v>37</v>
      </c>
      <c r="AC896">
        <v>21</v>
      </c>
    </row>
    <row r="897" spans="1:29" customFormat="1" x14ac:dyDescent="0.35">
      <c r="A897" s="11">
        <v>897</v>
      </c>
      <c r="B897" s="20" t="s">
        <v>1742</v>
      </c>
      <c r="C897" s="3">
        <v>2.212301297016E+18</v>
      </c>
      <c r="D897" s="1">
        <v>42410</v>
      </c>
      <c r="E897" t="s">
        <v>1483</v>
      </c>
      <c r="F897" s="8">
        <f t="shared" si="69"/>
        <v>0</v>
      </c>
      <c r="G897" s="8">
        <f t="shared" si="65"/>
        <v>0</v>
      </c>
      <c r="H897" s="8">
        <f t="shared" si="66"/>
        <v>0</v>
      </c>
      <c r="I897" s="8">
        <f t="shared" si="67"/>
        <v>1</v>
      </c>
      <c r="J897" s="9">
        <f t="shared" si="68"/>
        <v>1</v>
      </c>
      <c r="K897" t="s">
        <v>1542</v>
      </c>
      <c r="L897" t="s">
        <v>1543</v>
      </c>
      <c r="M897" s="30">
        <v>229940</v>
      </c>
      <c r="N897" s="28" t="s">
        <v>329</v>
      </c>
      <c r="O897" s="6">
        <v>229940</v>
      </c>
      <c r="P897" s="28" t="s">
        <v>184</v>
      </c>
      <c r="Q897" s="4" t="s">
        <v>1538</v>
      </c>
      <c r="R897" t="s">
        <v>1362</v>
      </c>
      <c r="S897" t="s">
        <v>1363</v>
      </c>
      <c r="T897" t="s">
        <v>1458</v>
      </c>
      <c r="U897" t="s">
        <v>1312</v>
      </c>
      <c r="V897" t="s">
        <v>1310</v>
      </c>
      <c r="W897" s="2">
        <v>1</v>
      </c>
      <c r="X897" s="33">
        <v>229940</v>
      </c>
      <c r="Y897" t="s">
        <v>34</v>
      </c>
      <c r="Z897" t="s">
        <v>1313</v>
      </c>
      <c r="AA897" t="s">
        <v>36</v>
      </c>
      <c r="AB897" t="s">
        <v>37</v>
      </c>
      <c r="AC897">
        <v>21</v>
      </c>
    </row>
    <row r="898" spans="1:29" customFormat="1" x14ac:dyDescent="0.35">
      <c r="A898" s="11">
        <v>898</v>
      </c>
      <c r="B898" s="20" t="s">
        <v>1742</v>
      </c>
      <c r="C898" s="3">
        <v>2.212301297016E+18</v>
      </c>
      <c r="D898" s="1">
        <v>42410</v>
      </c>
      <c r="E898" t="s">
        <v>1481</v>
      </c>
      <c r="F898" s="8">
        <f t="shared" si="69"/>
        <v>0</v>
      </c>
      <c r="G898" s="8">
        <f t="shared" ref="G898:G961" si="70">IF(OR(ISNUMBER(SEARCH("проектиро",E898)), ISNUMBER(SEARCH("разработка",E898)),  ISNUMBER(SEARCH("приобрет",E898)),  ISNUMBER(SEARCH("установк",E898)), ISNUMBER(SEARCH("постав",E898)),  (ISNUMBER(SEARCH("создани",E898)))),1,0)</f>
        <v>0</v>
      </c>
      <c r="H898" s="8">
        <f t="shared" ref="H898:H961" si="71">IF(OR(ISNUMBER(SEARCH("развит",E898)), ISNUMBER(SEARCH("модифика",E898)), ISNUMBER(SEARCH("интегра",E898)),  ISNUMBER(SEARCH("внедрен",E898)), ISNUMBER(SEARCH("расшир",E898)), ISNUMBER(SEARCH("адаптац",E898)),ISNUMBER(SEARCH("настрой",E898)), ISNUMBER(SEARCH("подключ",E898)),   (ISNUMBER(SEARCH("модерниз",E898)))),1,0)</f>
        <v>0</v>
      </c>
      <c r="I898" s="8">
        <f t="shared" ref="I898:I961" si="72">IF(OR(ISNUMBER(SEARCH("сопрово",E898)), ISNUMBER(SEARCH("поддержк",E898)), ISNUMBER(SEARCH("эксплуат",E898)), ISNUMBER(SEARCH("обслужи",E898)), ISNUMBER(SEARCH("подготов",E898)), (ISNUMBER(SEARCH("обуче",E898)))),1,0)</f>
        <v>1</v>
      </c>
      <c r="J898" s="9">
        <f t="shared" ref="J898:J961" si="73">SUM(G898:I898)</f>
        <v>1</v>
      </c>
      <c r="K898" t="s">
        <v>1542</v>
      </c>
      <c r="L898" t="s">
        <v>1543</v>
      </c>
      <c r="M898" s="30">
        <v>50000</v>
      </c>
      <c r="N898" s="28" t="s">
        <v>329</v>
      </c>
      <c r="O898" s="6">
        <v>50000</v>
      </c>
      <c r="P898" s="28" t="s">
        <v>184</v>
      </c>
      <c r="Q898" s="4" t="s">
        <v>1538</v>
      </c>
      <c r="R898" t="s">
        <v>1362</v>
      </c>
      <c r="S898" t="s">
        <v>1363</v>
      </c>
      <c r="T898" t="s">
        <v>1458</v>
      </c>
      <c r="U898" t="s">
        <v>1312</v>
      </c>
      <c r="V898" t="s">
        <v>1310</v>
      </c>
      <c r="W898" s="2">
        <v>1</v>
      </c>
      <c r="X898" s="33">
        <v>50000</v>
      </c>
      <c r="Y898" t="s">
        <v>34</v>
      </c>
      <c r="Z898" t="s">
        <v>1313</v>
      </c>
      <c r="AA898" t="s">
        <v>36</v>
      </c>
      <c r="AB898" t="s">
        <v>37</v>
      </c>
      <c r="AC898">
        <v>21</v>
      </c>
    </row>
    <row r="899" spans="1:29" customFormat="1" x14ac:dyDescent="0.35">
      <c r="A899" s="11">
        <v>899</v>
      </c>
      <c r="B899" s="20" t="s">
        <v>1742</v>
      </c>
      <c r="C899" s="3">
        <v>2.212301297016E+18</v>
      </c>
      <c r="D899" s="1">
        <v>42724</v>
      </c>
      <c r="E899" t="s">
        <v>1544</v>
      </c>
      <c r="F899" s="8">
        <f t="shared" ref="F899:F962" si="74">IF(OR(ISNUMBER(SEARCH("фонд",Q899)), ISNUMBER(SEARCH("ФОМС",Q899))), 1,0)</f>
        <v>0</v>
      </c>
      <c r="G899" s="8">
        <f t="shared" si="70"/>
        <v>0</v>
      </c>
      <c r="H899" s="8">
        <f t="shared" si="71"/>
        <v>1</v>
      </c>
      <c r="I899" s="8">
        <f t="shared" si="72"/>
        <v>0</v>
      </c>
      <c r="J899" s="9">
        <f t="shared" si="73"/>
        <v>1</v>
      </c>
      <c r="K899" t="s">
        <v>186</v>
      </c>
      <c r="L899" t="s">
        <v>187</v>
      </c>
      <c r="M899" s="30">
        <v>633000</v>
      </c>
      <c r="N899" s="28" t="s">
        <v>264</v>
      </c>
      <c r="O899" s="6">
        <v>633000</v>
      </c>
      <c r="P899" s="28" t="s">
        <v>184</v>
      </c>
      <c r="Q899" s="4" t="s">
        <v>1545</v>
      </c>
      <c r="R899" t="s">
        <v>1362</v>
      </c>
      <c r="S899" t="s">
        <v>1363</v>
      </c>
      <c r="T899" t="s">
        <v>1458</v>
      </c>
      <c r="U899" t="s">
        <v>1312</v>
      </c>
      <c r="V899" t="s">
        <v>1310</v>
      </c>
      <c r="W899" s="2">
        <v>1</v>
      </c>
      <c r="X899" s="33">
        <v>633000</v>
      </c>
      <c r="Y899" t="s">
        <v>34</v>
      </c>
      <c r="Z899" t="s">
        <v>1313</v>
      </c>
      <c r="AA899" t="s">
        <v>36</v>
      </c>
      <c r="AB899" t="s">
        <v>37</v>
      </c>
      <c r="AC899">
        <v>21</v>
      </c>
    </row>
    <row r="900" spans="1:29" customFormat="1" x14ac:dyDescent="0.35">
      <c r="A900" s="11">
        <v>900</v>
      </c>
      <c r="B900" s="20" t="s">
        <v>1742</v>
      </c>
      <c r="C900" s="3">
        <v>2.2123012970169999E+18</v>
      </c>
      <c r="D900" s="1">
        <v>42781</v>
      </c>
      <c r="E900" t="s">
        <v>1473</v>
      </c>
      <c r="F900" s="8">
        <f t="shared" si="74"/>
        <v>0</v>
      </c>
      <c r="G900" s="8">
        <f t="shared" si="70"/>
        <v>0</v>
      </c>
      <c r="H900" s="8">
        <f t="shared" si="71"/>
        <v>1</v>
      </c>
      <c r="I900" s="8">
        <f t="shared" si="72"/>
        <v>1</v>
      </c>
      <c r="J900" s="9">
        <f t="shared" si="73"/>
        <v>2</v>
      </c>
      <c r="K900" t="s">
        <v>64</v>
      </c>
      <c r="L900" t="s">
        <v>65</v>
      </c>
      <c r="M900" s="30">
        <v>223456.18</v>
      </c>
      <c r="N900" s="28" t="s">
        <v>264</v>
      </c>
      <c r="O900" s="6">
        <v>223456.18</v>
      </c>
      <c r="P900" s="28" t="s">
        <v>184</v>
      </c>
      <c r="Q900" s="4" t="s">
        <v>1545</v>
      </c>
      <c r="R900" t="s">
        <v>1362</v>
      </c>
      <c r="S900" t="s">
        <v>1363</v>
      </c>
      <c r="T900" t="s">
        <v>1458</v>
      </c>
      <c r="U900" t="s">
        <v>1312</v>
      </c>
      <c r="V900" t="s">
        <v>1310</v>
      </c>
      <c r="W900" s="2">
        <v>1</v>
      </c>
      <c r="X900" s="33">
        <v>223456.18</v>
      </c>
      <c r="Y900" t="s">
        <v>34</v>
      </c>
      <c r="Z900" t="s">
        <v>1313</v>
      </c>
      <c r="AA900" t="s">
        <v>36</v>
      </c>
      <c r="AB900" t="s">
        <v>37</v>
      </c>
      <c r="AC900">
        <v>21</v>
      </c>
    </row>
    <row r="901" spans="1:29" customFormat="1" x14ac:dyDescent="0.35">
      <c r="A901" s="11">
        <v>901</v>
      </c>
      <c r="B901" s="20" t="s">
        <v>1742</v>
      </c>
      <c r="C901" s="3">
        <v>2.2123012970169999E+18</v>
      </c>
      <c r="D901" s="1">
        <v>42781</v>
      </c>
      <c r="E901" t="s">
        <v>1468</v>
      </c>
      <c r="F901" s="8">
        <f t="shared" si="74"/>
        <v>0</v>
      </c>
      <c r="G901" s="8">
        <f t="shared" si="70"/>
        <v>0</v>
      </c>
      <c r="H901" s="8">
        <f t="shared" si="71"/>
        <v>1</v>
      </c>
      <c r="I901" s="8">
        <f t="shared" si="72"/>
        <v>1</v>
      </c>
      <c r="J901" s="9">
        <f t="shared" si="73"/>
        <v>2</v>
      </c>
      <c r="K901" t="s">
        <v>64</v>
      </c>
      <c r="L901" t="s">
        <v>65</v>
      </c>
      <c r="M901" s="30">
        <v>229944</v>
      </c>
      <c r="N901" s="28" t="s">
        <v>264</v>
      </c>
      <c r="O901" s="6">
        <v>229944</v>
      </c>
      <c r="P901" s="28" t="s">
        <v>184</v>
      </c>
      <c r="Q901" s="4" t="s">
        <v>1545</v>
      </c>
      <c r="R901" t="s">
        <v>1362</v>
      </c>
      <c r="S901" t="s">
        <v>1363</v>
      </c>
      <c r="T901" t="s">
        <v>1458</v>
      </c>
      <c r="U901" t="s">
        <v>1312</v>
      </c>
      <c r="V901" t="s">
        <v>1310</v>
      </c>
      <c r="W901" s="2">
        <v>1</v>
      </c>
      <c r="X901" s="33">
        <v>229944</v>
      </c>
      <c r="Y901" t="s">
        <v>34</v>
      </c>
      <c r="Z901" t="s">
        <v>1313</v>
      </c>
      <c r="AA901" t="s">
        <v>36</v>
      </c>
      <c r="AB901" t="s">
        <v>37</v>
      </c>
      <c r="AC901">
        <v>21</v>
      </c>
    </row>
    <row r="902" spans="1:29" customFormat="1" x14ac:dyDescent="0.35">
      <c r="A902" s="11">
        <v>902</v>
      </c>
      <c r="B902" s="20" t="s">
        <v>1742</v>
      </c>
      <c r="C902" s="3">
        <v>2.2123012970169999E+18</v>
      </c>
      <c r="D902" s="1">
        <v>42781</v>
      </c>
      <c r="E902" t="s">
        <v>1469</v>
      </c>
      <c r="F902" s="8">
        <f t="shared" si="74"/>
        <v>0</v>
      </c>
      <c r="G902" s="8">
        <f t="shared" si="70"/>
        <v>0</v>
      </c>
      <c r="H902" s="8">
        <f t="shared" si="71"/>
        <v>1</v>
      </c>
      <c r="I902" s="8">
        <f t="shared" si="72"/>
        <v>1</v>
      </c>
      <c r="J902" s="9">
        <f t="shared" si="73"/>
        <v>2</v>
      </c>
      <c r="K902" t="s">
        <v>64</v>
      </c>
      <c r="L902" t="s">
        <v>65</v>
      </c>
      <c r="M902" s="30">
        <v>38350</v>
      </c>
      <c r="N902" s="28" t="s">
        <v>264</v>
      </c>
      <c r="O902" s="6">
        <v>38350</v>
      </c>
      <c r="P902" s="28" t="s">
        <v>184</v>
      </c>
      <c r="Q902" s="4" t="s">
        <v>1545</v>
      </c>
      <c r="R902" t="s">
        <v>1362</v>
      </c>
      <c r="S902" t="s">
        <v>1363</v>
      </c>
      <c r="T902" t="s">
        <v>1458</v>
      </c>
      <c r="U902" t="s">
        <v>1312</v>
      </c>
      <c r="V902" t="s">
        <v>1310</v>
      </c>
      <c r="W902" s="2">
        <v>1</v>
      </c>
      <c r="X902" s="33">
        <v>38350</v>
      </c>
      <c r="Y902" t="s">
        <v>34</v>
      </c>
      <c r="Z902" t="s">
        <v>1313</v>
      </c>
      <c r="AA902" t="s">
        <v>36</v>
      </c>
      <c r="AB902" t="s">
        <v>37</v>
      </c>
      <c r="AC902">
        <v>21</v>
      </c>
    </row>
    <row r="903" spans="1:29" customFormat="1" x14ac:dyDescent="0.35">
      <c r="A903" s="11">
        <v>903</v>
      </c>
      <c r="B903" s="20" t="s">
        <v>1742</v>
      </c>
      <c r="C903" s="3">
        <v>2.2123012970179999E+18</v>
      </c>
      <c r="D903" s="1">
        <v>43209</v>
      </c>
      <c r="E903" t="s">
        <v>1468</v>
      </c>
      <c r="F903" s="8">
        <f t="shared" si="74"/>
        <v>0</v>
      </c>
      <c r="G903" s="8">
        <f t="shared" si="70"/>
        <v>0</v>
      </c>
      <c r="H903" s="8">
        <f t="shared" si="71"/>
        <v>1</v>
      </c>
      <c r="I903" s="8">
        <f t="shared" si="72"/>
        <v>1</v>
      </c>
      <c r="J903" s="9">
        <f t="shared" si="73"/>
        <v>2</v>
      </c>
      <c r="K903" t="s">
        <v>64</v>
      </c>
      <c r="L903" t="s">
        <v>65</v>
      </c>
      <c r="M903" s="30">
        <v>236022</v>
      </c>
      <c r="N903" s="28" t="s">
        <v>26</v>
      </c>
      <c r="O903" s="6">
        <v>236022</v>
      </c>
      <c r="P903" s="28" t="s">
        <v>184</v>
      </c>
      <c r="Q903" s="4" t="s">
        <v>1545</v>
      </c>
      <c r="R903" t="s">
        <v>1362</v>
      </c>
      <c r="S903" t="s">
        <v>1363</v>
      </c>
      <c r="T903" t="s">
        <v>1458</v>
      </c>
      <c r="U903" t="s">
        <v>1312</v>
      </c>
      <c r="V903" t="s">
        <v>1310</v>
      </c>
      <c r="W903" s="2">
        <v>1</v>
      </c>
      <c r="X903" s="33">
        <v>236022</v>
      </c>
      <c r="Y903" t="s">
        <v>34</v>
      </c>
      <c r="Z903" t="s">
        <v>1313</v>
      </c>
      <c r="AA903" t="s">
        <v>36</v>
      </c>
      <c r="AB903" t="s">
        <v>37</v>
      </c>
      <c r="AC903">
        <v>21</v>
      </c>
    </row>
    <row r="904" spans="1:29" customFormat="1" x14ac:dyDescent="0.35">
      <c r="A904" s="11">
        <v>904</v>
      </c>
      <c r="B904" s="20" t="s">
        <v>1742</v>
      </c>
      <c r="C904" s="3">
        <v>2.2123012970179999E+18</v>
      </c>
      <c r="D904" s="1">
        <v>43209</v>
      </c>
      <c r="E904" t="s">
        <v>1470</v>
      </c>
      <c r="F904" s="8">
        <f t="shared" si="74"/>
        <v>0</v>
      </c>
      <c r="G904" s="8">
        <f t="shared" si="70"/>
        <v>0</v>
      </c>
      <c r="H904" s="8">
        <f t="shared" si="71"/>
        <v>0</v>
      </c>
      <c r="I904" s="8">
        <f t="shared" si="72"/>
        <v>1</v>
      </c>
      <c r="J904" s="9">
        <f t="shared" si="73"/>
        <v>1</v>
      </c>
      <c r="K904" t="s">
        <v>64</v>
      </c>
      <c r="L904" t="s">
        <v>65</v>
      </c>
      <c r="M904" s="30">
        <v>51699</v>
      </c>
      <c r="N904" s="28" t="s">
        <v>26</v>
      </c>
      <c r="O904" s="6">
        <v>51699</v>
      </c>
      <c r="P904" s="28" t="s">
        <v>184</v>
      </c>
      <c r="Q904" s="4" t="s">
        <v>1545</v>
      </c>
      <c r="R904" t="s">
        <v>1362</v>
      </c>
      <c r="S904" t="s">
        <v>1363</v>
      </c>
      <c r="T904" t="s">
        <v>1458</v>
      </c>
      <c r="U904" t="s">
        <v>1312</v>
      </c>
      <c r="V904" t="s">
        <v>1310</v>
      </c>
      <c r="W904" s="2">
        <v>1</v>
      </c>
      <c r="X904" s="33">
        <v>51699</v>
      </c>
      <c r="Y904" t="s">
        <v>34</v>
      </c>
      <c r="Z904" t="s">
        <v>1313</v>
      </c>
      <c r="AA904" t="s">
        <v>36</v>
      </c>
      <c r="AB904" t="s">
        <v>37</v>
      </c>
      <c r="AC904">
        <v>21</v>
      </c>
    </row>
    <row r="905" spans="1:29" customFormat="1" x14ac:dyDescent="0.35">
      <c r="A905" s="11">
        <v>905</v>
      </c>
      <c r="B905" s="20" t="s">
        <v>1742</v>
      </c>
      <c r="C905" s="3">
        <v>2.2123012970179999E+18</v>
      </c>
      <c r="D905" s="1">
        <v>43209</v>
      </c>
      <c r="E905" t="s">
        <v>1471</v>
      </c>
      <c r="F905" s="8">
        <f t="shared" si="74"/>
        <v>0</v>
      </c>
      <c r="G905" s="8">
        <f t="shared" si="70"/>
        <v>0</v>
      </c>
      <c r="H905" s="8">
        <f t="shared" si="71"/>
        <v>0</v>
      </c>
      <c r="I905" s="8">
        <f t="shared" si="72"/>
        <v>1</v>
      </c>
      <c r="J905" s="9">
        <f t="shared" si="73"/>
        <v>1</v>
      </c>
      <c r="K905" t="s">
        <v>64</v>
      </c>
      <c r="L905" t="s">
        <v>65</v>
      </c>
      <c r="M905" s="30">
        <v>231206.37</v>
      </c>
      <c r="N905" s="28" t="s">
        <v>26</v>
      </c>
      <c r="O905" s="6">
        <v>231206.37</v>
      </c>
      <c r="P905" s="28" t="s">
        <v>184</v>
      </c>
      <c r="Q905" s="4" t="s">
        <v>1545</v>
      </c>
      <c r="R905" t="s">
        <v>1362</v>
      </c>
      <c r="S905" t="s">
        <v>1363</v>
      </c>
      <c r="T905" t="s">
        <v>1458</v>
      </c>
      <c r="U905" t="s">
        <v>1312</v>
      </c>
      <c r="V905" t="s">
        <v>1310</v>
      </c>
      <c r="W905" s="2">
        <v>1</v>
      </c>
      <c r="X905" s="33">
        <v>231206.37</v>
      </c>
      <c r="Y905" t="s">
        <v>34</v>
      </c>
      <c r="Z905" t="s">
        <v>1313</v>
      </c>
      <c r="AA905" t="s">
        <v>36</v>
      </c>
      <c r="AB905" t="s">
        <v>37</v>
      </c>
      <c r="AC905">
        <v>21</v>
      </c>
    </row>
    <row r="906" spans="1:29" customFormat="1" x14ac:dyDescent="0.35">
      <c r="A906" s="11">
        <v>906</v>
      </c>
      <c r="B906" s="20" t="s">
        <v>1742</v>
      </c>
      <c r="C906" s="3">
        <v>2.2123012970190001E+18</v>
      </c>
      <c r="D906" s="1">
        <v>43593</v>
      </c>
      <c r="E906" t="s">
        <v>1472</v>
      </c>
      <c r="F906" s="8">
        <f t="shared" si="74"/>
        <v>0</v>
      </c>
      <c r="G906" s="8">
        <f t="shared" si="70"/>
        <v>1</v>
      </c>
      <c r="H906" s="8">
        <f t="shared" si="71"/>
        <v>0</v>
      </c>
      <c r="I906" s="8">
        <f t="shared" si="72"/>
        <v>0</v>
      </c>
      <c r="J906" s="9">
        <f t="shared" si="73"/>
        <v>1</v>
      </c>
      <c r="K906" t="s">
        <v>25</v>
      </c>
      <c r="L906" t="s">
        <v>25</v>
      </c>
      <c r="M906" s="30">
        <v>51482.5</v>
      </c>
      <c r="N906" s="28" t="s">
        <v>39</v>
      </c>
      <c r="O906" s="6">
        <v>51482.5</v>
      </c>
      <c r="P906" s="28" t="s">
        <v>27</v>
      </c>
      <c r="Q906" s="4" t="s">
        <v>1545</v>
      </c>
      <c r="R906" t="s">
        <v>1362</v>
      </c>
      <c r="S906" t="s">
        <v>1363</v>
      </c>
      <c r="T906" t="s">
        <v>1311</v>
      </c>
      <c r="U906" t="s">
        <v>1312</v>
      </c>
      <c r="V906" t="s">
        <v>1310</v>
      </c>
      <c r="W906" s="2">
        <v>1</v>
      </c>
      <c r="X906" s="33">
        <v>51482.5</v>
      </c>
      <c r="Y906" t="s">
        <v>34</v>
      </c>
      <c r="Z906" t="s">
        <v>1313</v>
      </c>
      <c r="AA906" t="s">
        <v>36</v>
      </c>
      <c r="AB906" t="s">
        <v>37</v>
      </c>
      <c r="AC906">
        <v>21</v>
      </c>
    </row>
    <row r="907" spans="1:29" customFormat="1" x14ac:dyDescent="0.35">
      <c r="A907" s="11">
        <v>907</v>
      </c>
      <c r="B907" s="20" t="s">
        <v>1742</v>
      </c>
      <c r="C907" s="3">
        <v>2.2123012970190001E+18</v>
      </c>
      <c r="D907" s="1">
        <v>43593</v>
      </c>
      <c r="E907" t="s">
        <v>1472</v>
      </c>
      <c r="F907" s="8">
        <f t="shared" si="74"/>
        <v>0</v>
      </c>
      <c r="G907" s="8">
        <f t="shared" si="70"/>
        <v>1</v>
      </c>
      <c r="H907" s="8">
        <f t="shared" si="71"/>
        <v>0</v>
      </c>
      <c r="I907" s="8">
        <f t="shared" si="72"/>
        <v>0</v>
      </c>
      <c r="J907" s="9">
        <f t="shared" si="73"/>
        <v>1</v>
      </c>
      <c r="K907" t="s">
        <v>25</v>
      </c>
      <c r="L907" t="s">
        <v>25</v>
      </c>
      <c r="M907" s="30">
        <v>286405</v>
      </c>
      <c r="N907" s="28" t="s">
        <v>39</v>
      </c>
      <c r="O907" s="6">
        <v>286405</v>
      </c>
      <c r="P907" s="28" t="s">
        <v>27</v>
      </c>
      <c r="Q907" s="4" t="s">
        <v>1545</v>
      </c>
      <c r="R907" t="s">
        <v>1362</v>
      </c>
      <c r="S907" t="s">
        <v>1363</v>
      </c>
      <c r="T907" t="s">
        <v>1311</v>
      </c>
      <c r="U907" t="s">
        <v>1312</v>
      </c>
      <c r="V907" t="s">
        <v>1310</v>
      </c>
      <c r="W907" s="2">
        <v>1</v>
      </c>
      <c r="X907" s="33">
        <v>286405</v>
      </c>
      <c r="Y907" t="s">
        <v>34</v>
      </c>
      <c r="Z907" t="s">
        <v>1313</v>
      </c>
      <c r="AA907" t="s">
        <v>36</v>
      </c>
      <c r="AB907" t="s">
        <v>37</v>
      </c>
      <c r="AC907">
        <v>21</v>
      </c>
    </row>
    <row r="908" spans="1:29" customFormat="1" x14ac:dyDescent="0.35">
      <c r="A908" s="11">
        <v>908</v>
      </c>
      <c r="B908" s="20" t="s">
        <v>1742</v>
      </c>
      <c r="C908" s="3">
        <v>2.2123012970190001E+18</v>
      </c>
      <c r="D908" s="1">
        <v>43593</v>
      </c>
      <c r="E908" t="s">
        <v>1472</v>
      </c>
      <c r="F908" s="8">
        <f t="shared" si="74"/>
        <v>0</v>
      </c>
      <c r="G908" s="8">
        <f t="shared" si="70"/>
        <v>1</v>
      </c>
      <c r="H908" s="8">
        <f t="shared" si="71"/>
        <v>0</v>
      </c>
      <c r="I908" s="8">
        <f t="shared" si="72"/>
        <v>0</v>
      </c>
      <c r="J908" s="9">
        <f t="shared" si="73"/>
        <v>1</v>
      </c>
      <c r="K908" t="s">
        <v>25</v>
      </c>
      <c r="L908" t="s">
        <v>25</v>
      </c>
      <c r="M908" s="30">
        <v>237959</v>
      </c>
      <c r="N908" s="28" t="s">
        <v>39</v>
      </c>
      <c r="O908" s="6">
        <v>237959</v>
      </c>
      <c r="P908" s="28" t="s">
        <v>27</v>
      </c>
      <c r="Q908" s="4" t="s">
        <v>1545</v>
      </c>
      <c r="R908" t="s">
        <v>1362</v>
      </c>
      <c r="S908" t="s">
        <v>1363</v>
      </c>
      <c r="T908" t="s">
        <v>1311</v>
      </c>
      <c r="U908" t="s">
        <v>1312</v>
      </c>
      <c r="V908" t="s">
        <v>1310</v>
      </c>
      <c r="W908" s="2">
        <v>1</v>
      </c>
      <c r="X908" s="33">
        <v>237959</v>
      </c>
      <c r="Y908" t="s">
        <v>34</v>
      </c>
      <c r="Z908" t="s">
        <v>1313</v>
      </c>
      <c r="AA908" t="s">
        <v>36</v>
      </c>
      <c r="AB908" t="s">
        <v>37</v>
      </c>
      <c r="AC908">
        <v>21</v>
      </c>
    </row>
    <row r="909" spans="1:29" customFormat="1" x14ac:dyDescent="0.35">
      <c r="A909" s="11">
        <v>909</v>
      </c>
      <c r="B909" s="20" t="s">
        <v>1742</v>
      </c>
      <c r="C909" s="3">
        <v>2.2124009994150001E+18</v>
      </c>
      <c r="D909" s="1">
        <v>42052</v>
      </c>
      <c r="E909" t="s">
        <v>1504</v>
      </c>
      <c r="F909" s="8">
        <f t="shared" si="74"/>
        <v>0</v>
      </c>
      <c r="G909" s="8">
        <f t="shared" si="70"/>
        <v>0</v>
      </c>
      <c r="H909" s="8">
        <f t="shared" si="71"/>
        <v>1</v>
      </c>
      <c r="I909" s="8">
        <f t="shared" si="72"/>
        <v>1</v>
      </c>
      <c r="J909" s="9">
        <f t="shared" si="73"/>
        <v>2</v>
      </c>
      <c r="K909" t="s">
        <v>453</v>
      </c>
      <c r="L909" t="s">
        <v>454</v>
      </c>
      <c r="M909" s="30">
        <v>199197.58</v>
      </c>
      <c r="N909" s="28" t="s">
        <v>264</v>
      </c>
      <c r="O909" s="6">
        <v>199197.58</v>
      </c>
      <c r="P909" s="28" t="s">
        <v>184</v>
      </c>
      <c r="Q909" s="4" t="s">
        <v>1546</v>
      </c>
      <c r="R909" t="s">
        <v>1444</v>
      </c>
      <c r="S909" t="s">
        <v>1445</v>
      </c>
      <c r="T909" t="s">
        <v>1333</v>
      </c>
      <c r="U909" t="s">
        <v>1312</v>
      </c>
      <c r="V909" t="s">
        <v>1310</v>
      </c>
      <c r="W909" s="2">
        <v>1</v>
      </c>
      <c r="X909" s="33">
        <v>199197.58</v>
      </c>
      <c r="Y909" t="s">
        <v>34</v>
      </c>
      <c r="Z909" t="s">
        <v>1313</v>
      </c>
      <c r="AA909" t="s">
        <v>36</v>
      </c>
      <c r="AB909" t="s">
        <v>37</v>
      </c>
      <c r="AC909">
        <v>21</v>
      </c>
    </row>
    <row r="910" spans="1:29" customFormat="1" x14ac:dyDescent="0.35">
      <c r="A910" s="11">
        <v>910</v>
      </c>
      <c r="B910" s="20" t="s">
        <v>1742</v>
      </c>
      <c r="C910" s="3">
        <v>2.2124009994150001E+18</v>
      </c>
      <c r="D910" s="1">
        <v>42054</v>
      </c>
      <c r="E910" t="s">
        <v>1502</v>
      </c>
      <c r="F910" s="8">
        <f t="shared" si="74"/>
        <v>0</v>
      </c>
      <c r="G910" s="8">
        <f t="shared" si="70"/>
        <v>0</v>
      </c>
      <c r="H910" s="8">
        <f t="shared" si="71"/>
        <v>1</v>
      </c>
      <c r="I910" s="8">
        <f t="shared" si="72"/>
        <v>1</v>
      </c>
      <c r="J910" s="9">
        <f t="shared" si="73"/>
        <v>2</v>
      </c>
      <c r="K910" t="s">
        <v>453</v>
      </c>
      <c r="L910" t="s">
        <v>454</v>
      </c>
      <c r="M910" s="30">
        <v>183450.4</v>
      </c>
      <c r="N910" s="28" t="s">
        <v>264</v>
      </c>
      <c r="O910" s="6">
        <v>183450.4</v>
      </c>
      <c r="P910" s="28" t="s">
        <v>184</v>
      </c>
      <c r="Q910" s="4" t="s">
        <v>1546</v>
      </c>
      <c r="R910" t="s">
        <v>1444</v>
      </c>
      <c r="S910" t="s">
        <v>1445</v>
      </c>
      <c r="T910" t="s">
        <v>1333</v>
      </c>
      <c r="U910" t="s">
        <v>1312</v>
      </c>
      <c r="V910" t="s">
        <v>1310</v>
      </c>
      <c r="W910" s="2">
        <v>1</v>
      </c>
      <c r="X910" s="33">
        <v>183450.4</v>
      </c>
      <c r="Y910" t="s">
        <v>34</v>
      </c>
      <c r="Z910" t="s">
        <v>1313</v>
      </c>
      <c r="AA910" t="s">
        <v>36</v>
      </c>
      <c r="AB910" t="s">
        <v>37</v>
      </c>
      <c r="AC910">
        <v>21</v>
      </c>
    </row>
    <row r="911" spans="1:29" customFormat="1" x14ac:dyDescent="0.35">
      <c r="A911" s="11">
        <v>911</v>
      </c>
      <c r="B911" s="20" t="s">
        <v>1742</v>
      </c>
      <c r="C911" s="3">
        <v>2.212400999416E+18</v>
      </c>
      <c r="D911" s="1">
        <v>42410</v>
      </c>
      <c r="E911" t="s">
        <v>1547</v>
      </c>
      <c r="F911" s="8">
        <f t="shared" si="74"/>
        <v>0</v>
      </c>
      <c r="G911" s="8">
        <f t="shared" si="70"/>
        <v>0</v>
      </c>
      <c r="H911" s="8">
        <f t="shared" si="71"/>
        <v>1</v>
      </c>
      <c r="I911" s="8">
        <f t="shared" si="72"/>
        <v>1</v>
      </c>
      <c r="J911" s="9">
        <f t="shared" si="73"/>
        <v>2</v>
      </c>
      <c r="K911" t="s">
        <v>186</v>
      </c>
      <c r="L911" t="s">
        <v>187</v>
      </c>
      <c r="M911" s="30">
        <v>199200</v>
      </c>
      <c r="N911" s="28" t="s">
        <v>329</v>
      </c>
      <c r="O911" s="6">
        <v>199200</v>
      </c>
      <c r="P911" s="28" t="s">
        <v>184</v>
      </c>
      <c r="Q911" s="4" t="s">
        <v>1548</v>
      </c>
      <c r="R911" t="s">
        <v>1444</v>
      </c>
      <c r="S911" t="s">
        <v>1445</v>
      </c>
      <c r="T911" t="s">
        <v>1458</v>
      </c>
      <c r="U911" t="s">
        <v>1312</v>
      </c>
      <c r="V911" t="s">
        <v>1310</v>
      </c>
      <c r="W911" s="2">
        <v>1</v>
      </c>
      <c r="X911" s="33">
        <v>199200</v>
      </c>
      <c r="Y911" t="s">
        <v>34</v>
      </c>
      <c r="Z911" t="s">
        <v>1313</v>
      </c>
      <c r="AA911" t="s">
        <v>36</v>
      </c>
      <c r="AB911" t="s">
        <v>37</v>
      </c>
      <c r="AC911">
        <v>21</v>
      </c>
    </row>
    <row r="912" spans="1:29" customFormat="1" x14ac:dyDescent="0.35">
      <c r="A912" s="11">
        <v>912</v>
      </c>
      <c r="B912" s="20" t="s">
        <v>1742</v>
      </c>
      <c r="C912" s="3">
        <v>2.212400999416E+18</v>
      </c>
      <c r="D912" s="1">
        <v>42410</v>
      </c>
      <c r="E912" t="s">
        <v>1549</v>
      </c>
      <c r="F912" s="8">
        <f t="shared" si="74"/>
        <v>0</v>
      </c>
      <c r="G912" s="8">
        <f t="shared" si="70"/>
        <v>0</v>
      </c>
      <c r="H912" s="8">
        <f t="shared" si="71"/>
        <v>0</v>
      </c>
      <c r="I912" s="8">
        <f t="shared" si="72"/>
        <v>1</v>
      </c>
      <c r="J912" s="9">
        <f t="shared" si="73"/>
        <v>1</v>
      </c>
      <c r="K912" t="s">
        <v>186</v>
      </c>
      <c r="L912" t="s">
        <v>187</v>
      </c>
      <c r="M912" s="30">
        <v>183520</v>
      </c>
      <c r="N912" s="28" t="s">
        <v>329</v>
      </c>
      <c r="O912" s="6">
        <v>183520</v>
      </c>
      <c r="P912" s="28" t="s">
        <v>184</v>
      </c>
      <c r="Q912" s="4" t="s">
        <v>1548</v>
      </c>
      <c r="R912" t="s">
        <v>1444</v>
      </c>
      <c r="S912" t="s">
        <v>1445</v>
      </c>
      <c r="T912" t="s">
        <v>1458</v>
      </c>
      <c r="U912" t="s">
        <v>1312</v>
      </c>
      <c r="V912" t="s">
        <v>1310</v>
      </c>
      <c r="W912" s="2">
        <v>1</v>
      </c>
      <c r="X912" s="33">
        <v>183520</v>
      </c>
      <c r="Y912" t="s">
        <v>34</v>
      </c>
      <c r="Z912" t="s">
        <v>1313</v>
      </c>
      <c r="AA912" t="s">
        <v>36</v>
      </c>
      <c r="AB912" t="s">
        <v>37</v>
      </c>
      <c r="AC912">
        <v>21</v>
      </c>
    </row>
    <row r="913" spans="1:29" customFormat="1" x14ac:dyDescent="0.35">
      <c r="A913" s="11">
        <v>913</v>
      </c>
      <c r="B913" s="20" t="s">
        <v>1742</v>
      </c>
      <c r="C913" s="3">
        <v>2.212400999416E+18</v>
      </c>
      <c r="D913" s="1">
        <v>42530</v>
      </c>
      <c r="E913" t="s">
        <v>1550</v>
      </c>
      <c r="F913" s="8">
        <f t="shared" si="74"/>
        <v>0</v>
      </c>
      <c r="G913" s="8">
        <f t="shared" si="70"/>
        <v>0</v>
      </c>
      <c r="H913" s="8">
        <f t="shared" si="71"/>
        <v>1</v>
      </c>
      <c r="I913" s="8">
        <f t="shared" si="72"/>
        <v>0</v>
      </c>
      <c r="J913" s="9">
        <f t="shared" si="73"/>
        <v>1</v>
      </c>
      <c r="K913" t="s">
        <v>186</v>
      </c>
      <c r="L913" t="s">
        <v>187</v>
      </c>
      <c r="M913" s="30">
        <v>735400</v>
      </c>
      <c r="N913" s="28" t="s">
        <v>264</v>
      </c>
      <c r="O913" s="6">
        <v>735400</v>
      </c>
      <c r="P913" s="28" t="s">
        <v>184</v>
      </c>
      <c r="Q913" s="4" t="s">
        <v>1551</v>
      </c>
      <c r="R913" t="s">
        <v>1444</v>
      </c>
      <c r="S913" t="s">
        <v>1445</v>
      </c>
      <c r="T913" t="s">
        <v>1458</v>
      </c>
      <c r="U913" t="s">
        <v>1312</v>
      </c>
      <c r="V913" t="s">
        <v>1310</v>
      </c>
      <c r="W913" s="2">
        <v>1</v>
      </c>
      <c r="X913" s="33">
        <v>735400</v>
      </c>
      <c r="Y913" t="s">
        <v>34</v>
      </c>
      <c r="Z913" t="s">
        <v>1313</v>
      </c>
      <c r="AA913" t="s">
        <v>36</v>
      </c>
      <c r="AB913" t="s">
        <v>37</v>
      </c>
      <c r="AC913">
        <v>21</v>
      </c>
    </row>
    <row r="914" spans="1:29" customFormat="1" x14ac:dyDescent="0.35">
      <c r="A914" s="11">
        <v>914</v>
      </c>
      <c r="B914" s="20" t="s">
        <v>1742</v>
      </c>
      <c r="C914" s="3">
        <v>2.212400999416E+18</v>
      </c>
      <c r="D914" s="1">
        <v>42536</v>
      </c>
      <c r="E914" t="s">
        <v>1552</v>
      </c>
      <c r="F914" s="8">
        <f t="shared" si="74"/>
        <v>0</v>
      </c>
      <c r="G914" s="8">
        <f t="shared" si="70"/>
        <v>0</v>
      </c>
      <c r="H914" s="8">
        <f t="shared" si="71"/>
        <v>0</v>
      </c>
      <c r="I914" s="8">
        <f t="shared" si="72"/>
        <v>0</v>
      </c>
      <c r="J914" s="9">
        <f t="shared" si="73"/>
        <v>0</v>
      </c>
      <c r="K914" t="s">
        <v>1553</v>
      </c>
      <c r="L914" t="s">
        <v>1554</v>
      </c>
      <c r="M914" s="30">
        <v>14998.59</v>
      </c>
      <c r="N914" s="28" t="s">
        <v>329</v>
      </c>
      <c r="O914" s="6">
        <v>14998.59</v>
      </c>
      <c r="P914" s="28" t="s">
        <v>184</v>
      </c>
      <c r="Q914" s="4" t="s">
        <v>1551</v>
      </c>
      <c r="R914" t="s">
        <v>1444</v>
      </c>
      <c r="S914" t="s">
        <v>1445</v>
      </c>
      <c r="T914" t="s">
        <v>1458</v>
      </c>
      <c r="U914" t="s">
        <v>1312</v>
      </c>
      <c r="V914" t="s">
        <v>1310</v>
      </c>
      <c r="W914" s="2">
        <v>1</v>
      </c>
      <c r="X914" s="33">
        <v>647595.75</v>
      </c>
      <c r="Y914" t="s">
        <v>34</v>
      </c>
      <c r="Z914" t="s">
        <v>1313</v>
      </c>
      <c r="AA914" t="s">
        <v>36</v>
      </c>
      <c r="AB914" t="s">
        <v>37</v>
      </c>
      <c r="AC914">
        <v>21</v>
      </c>
    </row>
    <row r="915" spans="1:29" customFormat="1" x14ac:dyDescent="0.35">
      <c r="A915" s="11">
        <v>915</v>
      </c>
      <c r="B915" s="20" t="s">
        <v>1742</v>
      </c>
      <c r="C915" s="3">
        <v>2.2124009994169999E+18</v>
      </c>
      <c r="D915" s="1">
        <v>42780</v>
      </c>
      <c r="E915" t="s">
        <v>1473</v>
      </c>
      <c r="F915" s="8">
        <f t="shared" si="74"/>
        <v>0</v>
      </c>
      <c r="G915" s="8">
        <f t="shared" si="70"/>
        <v>0</v>
      </c>
      <c r="H915" s="8">
        <f t="shared" si="71"/>
        <v>1</v>
      </c>
      <c r="I915" s="8">
        <f t="shared" si="72"/>
        <v>1</v>
      </c>
      <c r="J915" s="9">
        <f t="shared" si="73"/>
        <v>2</v>
      </c>
      <c r="K915" t="s">
        <v>64</v>
      </c>
      <c r="L915" t="s">
        <v>65</v>
      </c>
      <c r="M915" s="30">
        <v>199205</v>
      </c>
      <c r="N915" s="28" t="s">
        <v>264</v>
      </c>
      <c r="O915" s="6">
        <v>199205</v>
      </c>
      <c r="P915" s="28" t="s">
        <v>184</v>
      </c>
      <c r="Q915" s="4" t="s">
        <v>1551</v>
      </c>
      <c r="R915" t="s">
        <v>1444</v>
      </c>
      <c r="S915" t="s">
        <v>1445</v>
      </c>
      <c r="T915" t="s">
        <v>1458</v>
      </c>
      <c r="U915" t="s">
        <v>1312</v>
      </c>
      <c r="V915" t="s">
        <v>1310</v>
      </c>
      <c r="W915" s="2">
        <v>1</v>
      </c>
      <c r="X915" s="33">
        <v>199205</v>
      </c>
      <c r="Y915" t="s">
        <v>34</v>
      </c>
      <c r="Z915" t="s">
        <v>1313</v>
      </c>
      <c r="AA915" t="s">
        <v>36</v>
      </c>
      <c r="AB915" t="s">
        <v>37</v>
      </c>
      <c r="AC915">
        <v>21</v>
      </c>
    </row>
    <row r="916" spans="1:29" customFormat="1" x14ac:dyDescent="0.35">
      <c r="A916" s="11">
        <v>916</v>
      </c>
      <c r="B916" s="20" t="s">
        <v>1742</v>
      </c>
      <c r="C916" s="3">
        <v>2.2124009994169999E+18</v>
      </c>
      <c r="D916" s="1">
        <v>42780</v>
      </c>
      <c r="E916" t="s">
        <v>1468</v>
      </c>
      <c r="F916" s="8">
        <f t="shared" si="74"/>
        <v>0</v>
      </c>
      <c r="G916" s="8">
        <f t="shared" si="70"/>
        <v>0</v>
      </c>
      <c r="H916" s="8">
        <f t="shared" si="71"/>
        <v>1</v>
      </c>
      <c r="I916" s="8">
        <f t="shared" si="72"/>
        <v>1</v>
      </c>
      <c r="J916" s="9">
        <f t="shared" si="73"/>
        <v>2</v>
      </c>
      <c r="K916" t="s">
        <v>64</v>
      </c>
      <c r="L916" t="s">
        <v>65</v>
      </c>
      <c r="M916" s="30">
        <v>183537</v>
      </c>
      <c r="N916" s="28" t="s">
        <v>264</v>
      </c>
      <c r="O916" s="6">
        <v>183537</v>
      </c>
      <c r="P916" s="28" t="s">
        <v>184</v>
      </c>
      <c r="Q916" s="4" t="s">
        <v>1551</v>
      </c>
      <c r="R916" t="s">
        <v>1444</v>
      </c>
      <c r="S916" t="s">
        <v>1445</v>
      </c>
      <c r="T916" t="s">
        <v>1458</v>
      </c>
      <c r="U916" t="s">
        <v>1312</v>
      </c>
      <c r="V916" t="s">
        <v>1310</v>
      </c>
      <c r="W916" s="2">
        <v>1</v>
      </c>
      <c r="X916" s="33">
        <v>183537</v>
      </c>
      <c r="Y916" t="s">
        <v>34</v>
      </c>
      <c r="Z916" t="s">
        <v>1313</v>
      </c>
      <c r="AA916" t="s">
        <v>36</v>
      </c>
      <c r="AB916" t="s">
        <v>37</v>
      </c>
      <c r="AC916">
        <v>21</v>
      </c>
    </row>
    <row r="917" spans="1:29" customFormat="1" x14ac:dyDescent="0.35">
      <c r="A917" s="11">
        <v>917</v>
      </c>
      <c r="B917" s="20" t="s">
        <v>1742</v>
      </c>
      <c r="C917" s="3">
        <v>2.2124009994179999E+18</v>
      </c>
      <c r="D917" s="1">
        <v>43208</v>
      </c>
      <c r="E917" t="s">
        <v>1471</v>
      </c>
      <c r="F917" s="8">
        <f t="shared" si="74"/>
        <v>0</v>
      </c>
      <c r="G917" s="8">
        <f t="shared" si="70"/>
        <v>0</v>
      </c>
      <c r="H917" s="8">
        <f t="shared" si="71"/>
        <v>0</v>
      </c>
      <c r="I917" s="8">
        <f t="shared" si="72"/>
        <v>1</v>
      </c>
      <c r="J917" s="9">
        <f t="shared" si="73"/>
        <v>1</v>
      </c>
      <c r="K917" t="s">
        <v>64</v>
      </c>
      <c r="L917" t="s">
        <v>65</v>
      </c>
      <c r="M917" s="30">
        <v>206114</v>
      </c>
      <c r="N917" s="28" t="s">
        <v>26</v>
      </c>
      <c r="O917" s="6">
        <v>206114</v>
      </c>
      <c r="P917" s="28" t="s">
        <v>184</v>
      </c>
      <c r="Q917" s="4" t="s">
        <v>1551</v>
      </c>
      <c r="R917" t="s">
        <v>1444</v>
      </c>
      <c r="S917" t="s">
        <v>1445</v>
      </c>
      <c r="T917" t="s">
        <v>1458</v>
      </c>
      <c r="U917" t="s">
        <v>1312</v>
      </c>
      <c r="V917" t="s">
        <v>1310</v>
      </c>
      <c r="W917" s="2">
        <v>1</v>
      </c>
      <c r="X917" s="33">
        <v>206114</v>
      </c>
      <c r="Y917" t="s">
        <v>34</v>
      </c>
      <c r="Z917" t="s">
        <v>1313</v>
      </c>
      <c r="AA917" t="s">
        <v>36</v>
      </c>
      <c r="AB917" t="s">
        <v>37</v>
      </c>
      <c r="AC917">
        <v>21</v>
      </c>
    </row>
    <row r="918" spans="1:29" customFormat="1" x14ac:dyDescent="0.35">
      <c r="A918" s="11">
        <v>918</v>
      </c>
      <c r="B918" s="20" t="s">
        <v>1742</v>
      </c>
      <c r="C918" s="3">
        <v>2.2124009994179999E+18</v>
      </c>
      <c r="D918" s="1">
        <v>43208</v>
      </c>
      <c r="E918" t="s">
        <v>1468</v>
      </c>
      <c r="F918" s="8">
        <f t="shared" si="74"/>
        <v>0</v>
      </c>
      <c r="G918" s="8">
        <f t="shared" si="70"/>
        <v>0</v>
      </c>
      <c r="H918" s="8">
        <f t="shared" si="71"/>
        <v>1</v>
      </c>
      <c r="I918" s="8">
        <f t="shared" si="72"/>
        <v>1</v>
      </c>
      <c r="J918" s="9">
        <f t="shared" si="73"/>
        <v>2</v>
      </c>
      <c r="K918" t="s">
        <v>64</v>
      </c>
      <c r="L918" t="s">
        <v>65</v>
      </c>
      <c r="M918" s="30">
        <v>188388</v>
      </c>
      <c r="N918" s="28" t="s">
        <v>26</v>
      </c>
      <c r="O918" s="6">
        <v>188388</v>
      </c>
      <c r="P918" s="28" t="s">
        <v>184</v>
      </c>
      <c r="Q918" s="4" t="s">
        <v>1551</v>
      </c>
      <c r="R918" t="s">
        <v>1444</v>
      </c>
      <c r="S918" t="s">
        <v>1445</v>
      </c>
      <c r="T918" t="s">
        <v>1458</v>
      </c>
      <c r="U918" t="s">
        <v>1312</v>
      </c>
      <c r="V918" t="s">
        <v>1310</v>
      </c>
      <c r="W918" s="2">
        <v>1</v>
      </c>
      <c r="X918" s="33">
        <v>188388</v>
      </c>
      <c r="Y918" t="s">
        <v>34</v>
      </c>
      <c r="Z918" t="s">
        <v>1313</v>
      </c>
      <c r="AA918" t="s">
        <v>36</v>
      </c>
      <c r="AB918" t="s">
        <v>37</v>
      </c>
      <c r="AC918">
        <v>21</v>
      </c>
    </row>
    <row r="919" spans="1:29" customFormat="1" x14ac:dyDescent="0.35">
      <c r="A919" s="11">
        <v>919</v>
      </c>
      <c r="B919" s="20" t="s">
        <v>1742</v>
      </c>
      <c r="C919" s="3">
        <v>2.2124009994190001E+18</v>
      </c>
      <c r="D919" s="1">
        <v>43592</v>
      </c>
      <c r="E919" t="s">
        <v>1472</v>
      </c>
      <c r="F919" s="8">
        <f t="shared" si="74"/>
        <v>0</v>
      </c>
      <c r="G919" s="8">
        <f t="shared" si="70"/>
        <v>1</v>
      </c>
      <c r="H919" s="8">
        <f t="shared" si="71"/>
        <v>0</v>
      </c>
      <c r="I919" s="8">
        <f t="shared" si="72"/>
        <v>0</v>
      </c>
      <c r="J919" s="9">
        <f t="shared" si="73"/>
        <v>1</v>
      </c>
      <c r="K919" t="s">
        <v>25</v>
      </c>
      <c r="L919" t="s">
        <v>25</v>
      </c>
      <c r="M919" s="30">
        <v>189920.83</v>
      </c>
      <c r="N919" s="28" t="s">
        <v>39</v>
      </c>
      <c r="O919" s="6">
        <v>189920.83</v>
      </c>
      <c r="P919" s="28" t="s">
        <v>27</v>
      </c>
      <c r="Q919" s="4" t="s">
        <v>1551</v>
      </c>
      <c r="R919" t="s">
        <v>1444</v>
      </c>
      <c r="S919" t="s">
        <v>1445</v>
      </c>
      <c r="T919" t="s">
        <v>1458</v>
      </c>
      <c r="U919" t="s">
        <v>1312</v>
      </c>
      <c r="V919" t="s">
        <v>1310</v>
      </c>
      <c r="W919" s="2">
        <v>1</v>
      </c>
      <c r="X919" s="33">
        <v>189920.83</v>
      </c>
      <c r="Y919" t="s">
        <v>34</v>
      </c>
      <c r="Z919" t="s">
        <v>1313</v>
      </c>
      <c r="AA919" t="s">
        <v>36</v>
      </c>
      <c r="AB919" t="s">
        <v>37</v>
      </c>
      <c r="AC919">
        <v>21</v>
      </c>
    </row>
    <row r="920" spans="1:29" customFormat="1" x14ac:dyDescent="0.35">
      <c r="A920" s="11">
        <v>920</v>
      </c>
      <c r="B920" s="20" t="s">
        <v>1742</v>
      </c>
      <c r="C920" s="3">
        <v>2.2124009994190001E+18</v>
      </c>
      <c r="D920" s="1">
        <v>43593</v>
      </c>
      <c r="E920" t="s">
        <v>1472</v>
      </c>
      <c r="F920" s="8">
        <f t="shared" si="74"/>
        <v>0</v>
      </c>
      <c r="G920" s="8">
        <f t="shared" si="70"/>
        <v>1</v>
      </c>
      <c r="H920" s="8">
        <f t="shared" si="71"/>
        <v>0</v>
      </c>
      <c r="I920" s="8">
        <f t="shared" si="72"/>
        <v>0</v>
      </c>
      <c r="J920" s="9">
        <f t="shared" si="73"/>
        <v>1</v>
      </c>
      <c r="K920" t="s">
        <v>25</v>
      </c>
      <c r="L920" t="s">
        <v>25</v>
      </c>
      <c r="M920" s="30">
        <v>261118</v>
      </c>
      <c r="N920" s="28" t="s">
        <v>39</v>
      </c>
      <c r="O920" s="6">
        <v>261118</v>
      </c>
      <c r="P920" s="28" t="s">
        <v>27</v>
      </c>
      <c r="Q920" s="4" t="s">
        <v>1551</v>
      </c>
      <c r="R920" t="s">
        <v>1444</v>
      </c>
      <c r="S920" t="s">
        <v>1445</v>
      </c>
      <c r="T920" t="s">
        <v>1458</v>
      </c>
      <c r="U920" t="s">
        <v>1312</v>
      </c>
      <c r="V920" t="s">
        <v>1310</v>
      </c>
      <c r="W920" s="2">
        <v>1</v>
      </c>
      <c r="X920" s="33">
        <v>261118</v>
      </c>
      <c r="Y920" t="s">
        <v>34</v>
      </c>
      <c r="Z920" t="s">
        <v>1313</v>
      </c>
      <c r="AA920" t="s">
        <v>36</v>
      </c>
      <c r="AB920" t="s">
        <v>37</v>
      </c>
      <c r="AC920">
        <v>21</v>
      </c>
    </row>
    <row r="921" spans="1:29" customFormat="1" x14ac:dyDescent="0.35">
      <c r="A921" s="11">
        <v>921</v>
      </c>
      <c r="B921" s="20" t="s">
        <v>1742</v>
      </c>
      <c r="C921" s="3">
        <v>2.212403685316E+18</v>
      </c>
      <c r="D921" s="1">
        <v>42410</v>
      </c>
      <c r="E921" t="s">
        <v>1462</v>
      </c>
      <c r="F921" s="8">
        <f t="shared" si="74"/>
        <v>0</v>
      </c>
      <c r="G921" s="8">
        <f t="shared" si="70"/>
        <v>0</v>
      </c>
      <c r="H921" s="8">
        <f t="shared" si="71"/>
        <v>0</v>
      </c>
      <c r="I921" s="8">
        <f t="shared" si="72"/>
        <v>1</v>
      </c>
      <c r="J921" s="9">
        <f t="shared" si="73"/>
        <v>1</v>
      </c>
      <c r="K921" t="s">
        <v>1555</v>
      </c>
      <c r="L921" t="s">
        <v>1556</v>
      </c>
      <c r="M921" s="30">
        <v>204700</v>
      </c>
      <c r="N921" s="28" t="s">
        <v>264</v>
      </c>
      <c r="O921" s="6">
        <v>204700</v>
      </c>
      <c r="P921" s="28" t="s">
        <v>184</v>
      </c>
      <c r="Q921" s="4" t="s">
        <v>1557</v>
      </c>
      <c r="R921" t="s">
        <v>1558</v>
      </c>
      <c r="S921" t="s">
        <v>1445</v>
      </c>
      <c r="T921" t="s">
        <v>1458</v>
      </c>
      <c r="U921" t="s">
        <v>1312</v>
      </c>
      <c r="V921" t="s">
        <v>1310</v>
      </c>
      <c r="W921" s="2">
        <v>1</v>
      </c>
      <c r="X921" s="33">
        <v>204700</v>
      </c>
      <c r="Y921" t="s">
        <v>34</v>
      </c>
      <c r="Z921" t="s">
        <v>1313</v>
      </c>
      <c r="AA921" t="s">
        <v>36</v>
      </c>
      <c r="AB921" t="s">
        <v>37</v>
      </c>
      <c r="AC921">
        <v>21</v>
      </c>
    </row>
    <row r="922" spans="1:29" customFormat="1" x14ac:dyDescent="0.35">
      <c r="A922" s="11">
        <v>922</v>
      </c>
      <c r="B922" s="20" t="s">
        <v>1742</v>
      </c>
      <c r="C922" s="3">
        <v>2.212403685316E+18</v>
      </c>
      <c r="D922" s="1">
        <v>42410</v>
      </c>
      <c r="E922" t="s">
        <v>1493</v>
      </c>
      <c r="F922" s="8">
        <f t="shared" si="74"/>
        <v>0</v>
      </c>
      <c r="G922" s="8">
        <f t="shared" si="70"/>
        <v>0</v>
      </c>
      <c r="H922" s="8">
        <f t="shared" si="71"/>
        <v>0</v>
      </c>
      <c r="I922" s="8">
        <f t="shared" si="72"/>
        <v>1</v>
      </c>
      <c r="J922" s="9">
        <f t="shared" si="73"/>
        <v>1</v>
      </c>
      <c r="K922" t="s">
        <v>1555</v>
      </c>
      <c r="L922" t="s">
        <v>1556</v>
      </c>
      <c r="M922" s="30">
        <v>210660</v>
      </c>
      <c r="N922" s="28" t="s">
        <v>264</v>
      </c>
      <c r="O922" s="6">
        <v>210660</v>
      </c>
      <c r="P922" s="28" t="s">
        <v>184</v>
      </c>
      <c r="Q922" s="4" t="s">
        <v>1557</v>
      </c>
      <c r="R922" t="s">
        <v>1558</v>
      </c>
      <c r="S922" t="s">
        <v>1445</v>
      </c>
      <c r="T922" t="s">
        <v>1458</v>
      </c>
      <c r="U922" t="s">
        <v>1312</v>
      </c>
      <c r="V922" t="s">
        <v>1310</v>
      </c>
      <c r="W922" s="2">
        <v>1</v>
      </c>
      <c r="X922" s="33">
        <v>210660</v>
      </c>
      <c r="Y922" t="s">
        <v>34</v>
      </c>
      <c r="Z922" t="s">
        <v>1313</v>
      </c>
      <c r="AA922" t="s">
        <v>36</v>
      </c>
      <c r="AB922" t="s">
        <v>37</v>
      </c>
      <c r="AC922">
        <v>21</v>
      </c>
    </row>
    <row r="923" spans="1:29" customFormat="1" x14ac:dyDescent="0.35">
      <c r="A923" s="11">
        <v>923</v>
      </c>
      <c r="B923" s="20" t="s">
        <v>1742</v>
      </c>
      <c r="C923" s="3">
        <v>2.212403685316E+18</v>
      </c>
      <c r="D923" s="1">
        <v>42410</v>
      </c>
      <c r="E923" t="s">
        <v>1559</v>
      </c>
      <c r="F923" s="8">
        <f t="shared" si="74"/>
        <v>0</v>
      </c>
      <c r="G923" s="8">
        <f t="shared" si="70"/>
        <v>0</v>
      </c>
      <c r="H923" s="8">
        <f t="shared" si="71"/>
        <v>0</v>
      </c>
      <c r="I923" s="8">
        <f t="shared" si="72"/>
        <v>1</v>
      </c>
      <c r="J923" s="9">
        <f t="shared" si="73"/>
        <v>1</v>
      </c>
      <c r="K923" t="s">
        <v>1555</v>
      </c>
      <c r="L923" t="s">
        <v>1556</v>
      </c>
      <c r="M923" s="30">
        <v>70000</v>
      </c>
      <c r="N923" s="28" t="s">
        <v>264</v>
      </c>
      <c r="O923" s="6">
        <v>70000</v>
      </c>
      <c r="P923" s="28" t="s">
        <v>184</v>
      </c>
      <c r="Q923" s="4" t="s">
        <v>1557</v>
      </c>
      <c r="R923" t="s">
        <v>1558</v>
      </c>
      <c r="S923" t="s">
        <v>1445</v>
      </c>
      <c r="T923" t="s">
        <v>1458</v>
      </c>
      <c r="U923" t="s">
        <v>1312</v>
      </c>
      <c r="V923" t="s">
        <v>1310</v>
      </c>
      <c r="W923" s="2">
        <v>1</v>
      </c>
      <c r="X923" s="33">
        <v>70000</v>
      </c>
      <c r="Y923" t="s">
        <v>34</v>
      </c>
      <c r="Z923" t="s">
        <v>1313</v>
      </c>
      <c r="AA923" t="s">
        <v>36</v>
      </c>
      <c r="AB923" t="s">
        <v>37</v>
      </c>
      <c r="AC923">
        <v>21</v>
      </c>
    </row>
    <row r="924" spans="1:29" customFormat="1" x14ac:dyDescent="0.35">
      <c r="A924" s="11">
        <v>924</v>
      </c>
      <c r="B924" s="20" t="s">
        <v>1742</v>
      </c>
      <c r="C924" s="3">
        <v>2.212403685316E+18</v>
      </c>
      <c r="D924" s="1">
        <v>42583</v>
      </c>
      <c r="E924" t="s">
        <v>1560</v>
      </c>
      <c r="F924" s="8">
        <f t="shared" si="74"/>
        <v>0</v>
      </c>
      <c r="G924" s="8">
        <f t="shared" si="70"/>
        <v>0</v>
      </c>
      <c r="H924" s="8">
        <f t="shared" si="71"/>
        <v>1</v>
      </c>
      <c r="I924" s="8">
        <f t="shared" si="72"/>
        <v>0</v>
      </c>
      <c r="J924" s="9">
        <f t="shared" si="73"/>
        <v>1</v>
      </c>
      <c r="K924" t="s">
        <v>186</v>
      </c>
      <c r="L924" t="s">
        <v>187</v>
      </c>
      <c r="M924" s="30">
        <v>250000</v>
      </c>
      <c r="N924" s="28" t="s">
        <v>264</v>
      </c>
      <c r="O924" s="6">
        <v>250000</v>
      </c>
      <c r="P924" s="28" t="s">
        <v>184</v>
      </c>
      <c r="Q924" s="4" t="s">
        <v>1557</v>
      </c>
      <c r="R924" t="s">
        <v>1558</v>
      </c>
      <c r="S924" t="s">
        <v>1445</v>
      </c>
      <c r="T924" t="s">
        <v>1458</v>
      </c>
      <c r="U924" t="s">
        <v>1312</v>
      </c>
      <c r="V924" t="s">
        <v>1310</v>
      </c>
      <c r="W924" s="2">
        <v>1</v>
      </c>
      <c r="X924" s="33">
        <v>250000</v>
      </c>
      <c r="Y924" t="s">
        <v>34</v>
      </c>
      <c r="Z924" t="s">
        <v>1313</v>
      </c>
      <c r="AA924" t="s">
        <v>36</v>
      </c>
      <c r="AB924" t="s">
        <v>37</v>
      </c>
      <c r="AC924">
        <v>21</v>
      </c>
    </row>
    <row r="925" spans="1:29" customFormat="1" x14ac:dyDescent="0.35">
      <c r="A925" s="11">
        <v>925</v>
      </c>
      <c r="B925" s="20" t="s">
        <v>1742</v>
      </c>
      <c r="C925" s="3">
        <v>2.2124036853169999E+18</v>
      </c>
      <c r="D925" s="1">
        <v>42780</v>
      </c>
      <c r="E925" t="s">
        <v>1473</v>
      </c>
      <c r="F925" s="8">
        <f t="shared" si="74"/>
        <v>0</v>
      </c>
      <c r="G925" s="8">
        <f t="shared" si="70"/>
        <v>0</v>
      </c>
      <c r="H925" s="8">
        <f t="shared" si="71"/>
        <v>1</v>
      </c>
      <c r="I925" s="8">
        <f t="shared" si="72"/>
        <v>1</v>
      </c>
      <c r="J925" s="9">
        <f t="shared" si="73"/>
        <v>2</v>
      </c>
      <c r="K925" t="s">
        <v>64</v>
      </c>
      <c r="L925" t="s">
        <v>65</v>
      </c>
      <c r="M925" s="30">
        <v>204718</v>
      </c>
      <c r="N925" s="28" t="s">
        <v>264</v>
      </c>
      <c r="O925" s="6">
        <v>204718</v>
      </c>
      <c r="P925" s="28" t="s">
        <v>184</v>
      </c>
      <c r="Q925" s="4" t="s">
        <v>1557</v>
      </c>
      <c r="R925" t="s">
        <v>1558</v>
      </c>
      <c r="S925" t="s">
        <v>1445</v>
      </c>
      <c r="T925" t="s">
        <v>1458</v>
      </c>
      <c r="U925" t="s">
        <v>1312</v>
      </c>
      <c r="V925" t="s">
        <v>1310</v>
      </c>
      <c r="W925" s="2">
        <v>1</v>
      </c>
      <c r="X925" s="33">
        <v>204718</v>
      </c>
      <c r="Y925" t="s">
        <v>34</v>
      </c>
      <c r="Z925" t="s">
        <v>1313</v>
      </c>
      <c r="AA925" t="s">
        <v>36</v>
      </c>
      <c r="AB925" t="s">
        <v>37</v>
      </c>
      <c r="AC925">
        <v>21</v>
      </c>
    </row>
    <row r="926" spans="1:29" customFormat="1" x14ac:dyDescent="0.35">
      <c r="A926" s="11">
        <v>926</v>
      </c>
      <c r="B926" s="20" t="s">
        <v>1742</v>
      </c>
      <c r="C926" s="3">
        <v>2.2124036853169999E+18</v>
      </c>
      <c r="D926" s="1">
        <v>42780</v>
      </c>
      <c r="E926" t="s">
        <v>1468</v>
      </c>
      <c r="F926" s="8">
        <f t="shared" si="74"/>
        <v>0</v>
      </c>
      <c r="G926" s="8">
        <f t="shared" si="70"/>
        <v>0</v>
      </c>
      <c r="H926" s="8">
        <f t="shared" si="71"/>
        <v>1</v>
      </c>
      <c r="I926" s="8">
        <f t="shared" si="72"/>
        <v>1</v>
      </c>
      <c r="J926" s="9">
        <f t="shared" si="73"/>
        <v>2</v>
      </c>
      <c r="K926" t="s">
        <v>64</v>
      </c>
      <c r="L926" t="s">
        <v>65</v>
      </c>
      <c r="M926" s="30">
        <v>210662</v>
      </c>
      <c r="N926" s="28" t="s">
        <v>264</v>
      </c>
      <c r="O926" s="6">
        <v>210662</v>
      </c>
      <c r="P926" s="28" t="s">
        <v>184</v>
      </c>
      <c r="Q926" s="4" t="s">
        <v>1557</v>
      </c>
      <c r="R926" t="s">
        <v>1558</v>
      </c>
      <c r="S926" t="s">
        <v>1445</v>
      </c>
      <c r="T926" t="s">
        <v>1458</v>
      </c>
      <c r="U926" t="s">
        <v>1312</v>
      </c>
      <c r="V926" t="s">
        <v>1310</v>
      </c>
      <c r="W926" s="2">
        <v>1</v>
      </c>
      <c r="X926" s="33">
        <v>210662</v>
      </c>
      <c r="Y926" t="s">
        <v>34</v>
      </c>
      <c r="Z926" t="s">
        <v>1313</v>
      </c>
      <c r="AA926" t="s">
        <v>36</v>
      </c>
      <c r="AB926" t="s">
        <v>37</v>
      </c>
      <c r="AC926">
        <v>21</v>
      </c>
    </row>
    <row r="927" spans="1:29" customFormat="1" x14ac:dyDescent="0.35">
      <c r="A927" s="11">
        <v>927</v>
      </c>
      <c r="B927" s="20" t="s">
        <v>1742</v>
      </c>
      <c r="C927" s="3">
        <v>2.2124036853169999E+18</v>
      </c>
      <c r="D927" s="1">
        <v>42780</v>
      </c>
      <c r="E927" t="s">
        <v>1469</v>
      </c>
      <c r="F927" s="8">
        <f t="shared" si="74"/>
        <v>0</v>
      </c>
      <c r="G927" s="8">
        <f t="shared" si="70"/>
        <v>0</v>
      </c>
      <c r="H927" s="8">
        <f t="shared" si="71"/>
        <v>1</v>
      </c>
      <c r="I927" s="8">
        <f t="shared" si="72"/>
        <v>1</v>
      </c>
      <c r="J927" s="9">
        <f t="shared" si="73"/>
        <v>2</v>
      </c>
      <c r="K927" t="s">
        <v>64</v>
      </c>
      <c r="L927" t="s">
        <v>65</v>
      </c>
      <c r="M927" s="30">
        <v>70000</v>
      </c>
      <c r="N927" s="28" t="s">
        <v>264</v>
      </c>
      <c r="O927" s="6">
        <v>70000</v>
      </c>
      <c r="P927" s="28" t="s">
        <v>184</v>
      </c>
      <c r="Q927" s="4" t="s">
        <v>1557</v>
      </c>
      <c r="R927" t="s">
        <v>1558</v>
      </c>
      <c r="S927" t="s">
        <v>1445</v>
      </c>
      <c r="T927" t="s">
        <v>1458</v>
      </c>
      <c r="U927" t="s">
        <v>1312</v>
      </c>
      <c r="V927" t="s">
        <v>1310</v>
      </c>
      <c r="W927" s="2">
        <v>1</v>
      </c>
      <c r="X927" s="33">
        <v>70000</v>
      </c>
      <c r="Y927" t="s">
        <v>34</v>
      </c>
      <c r="Z927" t="s">
        <v>1313</v>
      </c>
      <c r="AA927" t="s">
        <v>36</v>
      </c>
      <c r="AB927" t="s">
        <v>37</v>
      </c>
      <c r="AC927">
        <v>21</v>
      </c>
    </row>
    <row r="928" spans="1:29" customFormat="1" x14ac:dyDescent="0.35">
      <c r="A928" s="11">
        <v>928</v>
      </c>
      <c r="B928" s="20" t="s">
        <v>1742</v>
      </c>
      <c r="C928" s="3">
        <v>2.2124036853169999E+18</v>
      </c>
      <c r="D928" s="1">
        <v>42888</v>
      </c>
      <c r="E928" t="s">
        <v>1561</v>
      </c>
      <c r="F928" s="8">
        <f t="shared" si="74"/>
        <v>0</v>
      </c>
      <c r="G928" s="8">
        <f t="shared" si="70"/>
        <v>0</v>
      </c>
      <c r="H928" s="8">
        <f t="shared" si="71"/>
        <v>1</v>
      </c>
      <c r="I928" s="8">
        <f t="shared" si="72"/>
        <v>0</v>
      </c>
      <c r="J928" s="9">
        <f t="shared" si="73"/>
        <v>1</v>
      </c>
      <c r="K928" t="s">
        <v>186</v>
      </c>
      <c r="L928" t="s">
        <v>187</v>
      </c>
      <c r="M928" s="30">
        <v>410000</v>
      </c>
      <c r="N928" s="28" t="s">
        <v>264</v>
      </c>
      <c r="O928" s="6">
        <v>410000</v>
      </c>
      <c r="P928" s="28" t="s">
        <v>184</v>
      </c>
      <c r="Q928" s="4" t="s">
        <v>1557</v>
      </c>
      <c r="R928" t="s">
        <v>1558</v>
      </c>
      <c r="S928" t="s">
        <v>1445</v>
      </c>
      <c r="T928" t="s">
        <v>1458</v>
      </c>
      <c r="U928" t="s">
        <v>1312</v>
      </c>
      <c r="V928" t="s">
        <v>1310</v>
      </c>
      <c r="W928" s="2">
        <v>1</v>
      </c>
      <c r="X928" s="33">
        <v>410000</v>
      </c>
      <c r="Y928" t="s">
        <v>34</v>
      </c>
      <c r="Z928" t="s">
        <v>1313</v>
      </c>
      <c r="AA928" t="s">
        <v>36</v>
      </c>
      <c r="AB928" t="s">
        <v>37</v>
      </c>
      <c r="AC928">
        <v>21</v>
      </c>
    </row>
    <row r="929" spans="1:29" customFormat="1" x14ac:dyDescent="0.35">
      <c r="A929" s="11">
        <v>929</v>
      </c>
      <c r="B929" s="20" t="s">
        <v>1742</v>
      </c>
      <c r="C929" s="3">
        <v>2.2124036853180001E+18</v>
      </c>
      <c r="D929" s="1">
        <v>43207</v>
      </c>
      <c r="E929" t="s">
        <v>1468</v>
      </c>
      <c r="F929" s="8">
        <f t="shared" si="74"/>
        <v>0</v>
      </c>
      <c r="G929" s="8">
        <f t="shared" si="70"/>
        <v>0</v>
      </c>
      <c r="H929" s="8">
        <f t="shared" si="71"/>
        <v>1</v>
      </c>
      <c r="I929" s="8">
        <f t="shared" si="72"/>
        <v>1</v>
      </c>
      <c r="J929" s="9">
        <f t="shared" si="73"/>
        <v>2</v>
      </c>
      <c r="K929" t="s">
        <v>64</v>
      </c>
      <c r="L929" t="s">
        <v>65</v>
      </c>
      <c r="M929" s="30">
        <v>216230</v>
      </c>
      <c r="N929" s="28" t="s">
        <v>26</v>
      </c>
      <c r="O929" s="6">
        <v>216230</v>
      </c>
      <c r="P929" s="28" t="s">
        <v>184</v>
      </c>
      <c r="Q929" s="4" t="s">
        <v>1557</v>
      </c>
      <c r="R929" t="s">
        <v>1558</v>
      </c>
      <c r="S929" t="s">
        <v>1445</v>
      </c>
      <c r="T929" t="s">
        <v>1458</v>
      </c>
      <c r="U929" t="s">
        <v>1312</v>
      </c>
      <c r="V929" t="s">
        <v>1310</v>
      </c>
      <c r="W929" s="2">
        <v>1</v>
      </c>
      <c r="X929" s="33">
        <v>216230</v>
      </c>
      <c r="Y929" t="s">
        <v>34</v>
      </c>
      <c r="Z929" t="s">
        <v>1313</v>
      </c>
      <c r="AA929" t="s">
        <v>36</v>
      </c>
      <c r="AB929" t="s">
        <v>37</v>
      </c>
      <c r="AC929">
        <v>21</v>
      </c>
    </row>
    <row r="930" spans="1:29" customFormat="1" x14ac:dyDescent="0.35">
      <c r="A930" s="11">
        <v>930</v>
      </c>
      <c r="B930" s="20" t="s">
        <v>1742</v>
      </c>
      <c r="C930" s="3">
        <v>2.2124036853180001E+18</v>
      </c>
      <c r="D930" s="1">
        <v>43207</v>
      </c>
      <c r="E930" t="s">
        <v>1471</v>
      </c>
      <c r="F930" s="8">
        <f t="shared" si="74"/>
        <v>0</v>
      </c>
      <c r="G930" s="8">
        <f t="shared" si="70"/>
        <v>0</v>
      </c>
      <c r="H930" s="8">
        <f t="shared" si="71"/>
        <v>0</v>
      </c>
      <c r="I930" s="8">
        <f t="shared" si="72"/>
        <v>1</v>
      </c>
      <c r="J930" s="9">
        <f t="shared" si="73"/>
        <v>1</v>
      </c>
      <c r="K930" t="s">
        <v>64</v>
      </c>
      <c r="L930" t="s">
        <v>65</v>
      </c>
      <c r="M930" s="30">
        <v>211817</v>
      </c>
      <c r="N930" s="28" t="s">
        <v>26</v>
      </c>
      <c r="O930" s="6">
        <v>211817</v>
      </c>
      <c r="P930" s="28" t="s">
        <v>184</v>
      </c>
      <c r="Q930" s="4" t="s">
        <v>1557</v>
      </c>
      <c r="R930" t="s">
        <v>1558</v>
      </c>
      <c r="S930" t="s">
        <v>1445</v>
      </c>
      <c r="T930" t="s">
        <v>1458</v>
      </c>
      <c r="U930" t="s">
        <v>1312</v>
      </c>
      <c r="V930" t="s">
        <v>1310</v>
      </c>
      <c r="W930" s="2">
        <v>1</v>
      </c>
      <c r="X930" s="33">
        <v>211817</v>
      </c>
      <c r="Y930" t="s">
        <v>34</v>
      </c>
      <c r="Z930" t="s">
        <v>1313</v>
      </c>
      <c r="AA930" t="s">
        <v>36</v>
      </c>
      <c r="AB930" t="s">
        <v>37</v>
      </c>
      <c r="AC930">
        <v>21</v>
      </c>
    </row>
    <row r="931" spans="1:29" customFormat="1" x14ac:dyDescent="0.35">
      <c r="A931" s="11">
        <v>931</v>
      </c>
      <c r="B931" s="20" t="s">
        <v>1742</v>
      </c>
      <c r="C931" s="3">
        <v>2.2124036853180001E+18</v>
      </c>
      <c r="D931" s="1">
        <v>43207</v>
      </c>
      <c r="E931" t="s">
        <v>1470</v>
      </c>
      <c r="F931" s="8">
        <f t="shared" si="74"/>
        <v>0</v>
      </c>
      <c r="G931" s="8">
        <f t="shared" si="70"/>
        <v>0</v>
      </c>
      <c r="H931" s="8">
        <f t="shared" si="71"/>
        <v>0</v>
      </c>
      <c r="I931" s="8">
        <f t="shared" si="72"/>
        <v>1</v>
      </c>
      <c r="J931" s="9">
        <f t="shared" si="73"/>
        <v>1</v>
      </c>
      <c r="K931" t="s">
        <v>64</v>
      </c>
      <c r="L931" t="s">
        <v>65</v>
      </c>
      <c r="M931" s="30">
        <v>72378</v>
      </c>
      <c r="N931" s="28" t="s">
        <v>26</v>
      </c>
      <c r="O931" s="6">
        <v>72378</v>
      </c>
      <c r="P931" s="28" t="s">
        <v>184</v>
      </c>
      <c r="Q931" s="4" t="s">
        <v>1557</v>
      </c>
      <c r="R931" t="s">
        <v>1558</v>
      </c>
      <c r="S931" t="s">
        <v>1445</v>
      </c>
      <c r="T931" t="s">
        <v>1458</v>
      </c>
      <c r="U931" t="s">
        <v>1312</v>
      </c>
      <c r="V931" t="s">
        <v>1310</v>
      </c>
      <c r="W931" s="2">
        <v>1</v>
      </c>
      <c r="X931" s="33">
        <v>72378</v>
      </c>
      <c r="Y931" t="s">
        <v>34</v>
      </c>
      <c r="Z931" t="s">
        <v>1313</v>
      </c>
      <c r="AA931" t="s">
        <v>36</v>
      </c>
      <c r="AB931" t="s">
        <v>37</v>
      </c>
      <c r="AC931">
        <v>21</v>
      </c>
    </row>
    <row r="932" spans="1:29" customFormat="1" x14ac:dyDescent="0.35">
      <c r="A932" s="11">
        <v>932</v>
      </c>
      <c r="B932" s="20" t="s">
        <v>1742</v>
      </c>
      <c r="C932" s="3">
        <v>2.2124036853190001E+18</v>
      </c>
      <c r="D932" s="1">
        <v>43598</v>
      </c>
      <c r="E932" t="s">
        <v>1472</v>
      </c>
      <c r="F932" s="8">
        <f t="shared" si="74"/>
        <v>0</v>
      </c>
      <c r="G932" s="8">
        <f t="shared" si="70"/>
        <v>1</v>
      </c>
      <c r="H932" s="8">
        <f t="shared" si="71"/>
        <v>0</v>
      </c>
      <c r="I932" s="8">
        <f t="shared" si="72"/>
        <v>0</v>
      </c>
      <c r="J932" s="9">
        <f t="shared" si="73"/>
        <v>1</v>
      </c>
      <c r="K932" t="s">
        <v>25</v>
      </c>
      <c r="L932" t="s">
        <v>25</v>
      </c>
      <c r="M932" s="30">
        <v>266865</v>
      </c>
      <c r="N932" s="28" t="s">
        <v>39</v>
      </c>
      <c r="O932" s="6">
        <v>266865</v>
      </c>
      <c r="P932" s="28" t="s">
        <v>27</v>
      </c>
      <c r="Q932" s="4" t="s">
        <v>1557</v>
      </c>
      <c r="R932" t="s">
        <v>1558</v>
      </c>
      <c r="S932" t="s">
        <v>1445</v>
      </c>
      <c r="T932" t="s">
        <v>1311</v>
      </c>
      <c r="U932" t="s">
        <v>1312</v>
      </c>
      <c r="V932" t="s">
        <v>1310</v>
      </c>
      <c r="W932" s="2">
        <v>1</v>
      </c>
      <c r="X932" s="33">
        <v>266865</v>
      </c>
      <c r="Y932" t="s">
        <v>34</v>
      </c>
      <c r="Z932" t="s">
        <v>1313</v>
      </c>
      <c r="AA932" t="s">
        <v>36</v>
      </c>
      <c r="AB932" t="s">
        <v>37</v>
      </c>
      <c r="AC932">
        <v>21</v>
      </c>
    </row>
    <row r="933" spans="1:29" customFormat="1" x14ac:dyDescent="0.35">
      <c r="A933" s="11">
        <v>933</v>
      </c>
      <c r="B933" s="20" t="s">
        <v>1742</v>
      </c>
      <c r="C933" s="3">
        <v>2.2124036853190001E+18</v>
      </c>
      <c r="D933" s="1">
        <v>43598</v>
      </c>
      <c r="E933" t="s">
        <v>1472</v>
      </c>
      <c r="F933" s="8">
        <f t="shared" si="74"/>
        <v>0</v>
      </c>
      <c r="G933" s="8">
        <f t="shared" si="70"/>
        <v>1</v>
      </c>
      <c r="H933" s="8">
        <f t="shared" si="71"/>
        <v>0</v>
      </c>
      <c r="I933" s="8">
        <f t="shared" si="72"/>
        <v>0</v>
      </c>
      <c r="J933" s="9">
        <f t="shared" si="73"/>
        <v>1</v>
      </c>
      <c r="K933" t="s">
        <v>25</v>
      </c>
      <c r="L933" t="s">
        <v>25</v>
      </c>
      <c r="M933" s="30">
        <v>217099.15</v>
      </c>
      <c r="N933" s="28" t="s">
        <v>39</v>
      </c>
      <c r="O933" s="6">
        <v>217099.15</v>
      </c>
      <c r="P933" s="28" t="s">
        <v>27</v>
      </c>
      <c r="Q933" s="4" t="s">
        <v>1557</v>
      </c>
      <c r="R933" t="s">
        <v>1558</v>
      </c>
      <c r="S933" t="s">
        <v>1445</v>
      </c>
      <c r="T933" t="s">
        <v>1311</v>
      </c>
      <c r="U933" t="s">
        <v>1312</v>
      </c>
      <c r="V933" t="s">
        <v>1310</v>
      </c>
      <c r="W933" s="2">
        <v>1</v>
      </c>
      <c r="X933" s="33">
        <v>217099.15</v>
      </c>
      <c r="Y933" t="s">
        <v>34</v>
      </c>
      <c r="Z933" t="s">
        <v>1313</v>
      </c>
      <c r="AA933" t="s">
        <v>36</v>
      </c>
      <c r="AB933" t="s">
        <v>37</v>
      </c>
      <c r="AC933">
        <v>21</v>
      </c>
    </row>
    <row r="934" spans="1:29" customFormat="1" x14ac:dyDescent="0.35">
      <c r="A934" s="11">
        <v>934</v>
      </c>
      <c r="B934" s="20" t="s">
        <v>1742</v>
      </c>
      <c r="C934" s="3">
        <v>2.2124036853190001E+18</v>
      </c>
      <c r="D934" s="1">
        <v>43598</v>
      </c>
      <c r="E934" t="s">
        <v>1472</v>
      </c>
      <c r="F934" s="8">
        <f t="shared" si="74"/>
        <v>0</v>
      </c>
      <c r="G934" s="8">
        <f t="shared" si="70"/>
        <v>1</v>
      </c>
      <c r="H934" s="8">
        <f t="shared" si="71"/>
        <v>0</v>
      </c>
      <c r="I934" s="8">
        <f t="shared" si="72"/>
        <v>0</v>
      </c>
      <c r="J934" s="9">
        <f t="shared" si="73"/>
        <v>1</v>
      </c>
      <c r="K934" t="s">
        <v>25</v>
      </c>
      <c r="L934" t="s">
        <v>25</v>
      </c>
      <c r="M934" s="30">
        <v>72378</v>
      </c>
      <c r="N934" s="28" t="s">
        <v>39</v>
      </c>
      <c r="O934" s="6">
        <v>72378</v>
      </c>
      <c r="P934" s="28" t="s">
        <v>27</v>
      </c>
      <c r="Q934" s="4" t="s">
        <v>1557</v>
      </c>
      <c r="R934" t="s">
        <v>1558</v>
      </c>
      <c r="S934" t="s">
        <v>1445</v>
      </c>
      <c r="T934" t="s">
        <v>1311</v>
      </c>
      <c r="U934" t="s">
        <v>1312</v>
      </c>
      <c r="V934" t="s">
        <v>1310</v>
      </c>
      <c r="W934" s="2">
        <v>1</v>
      </c>
      <c r="X934" s="33">
        <v>72378</v>
      </c>
      <c r="Y934" t="s">
        <v>34</v>
      </c>
      <c r="Z934" t="s">
        <v>1313</v>
      </c>
      <c r="AA934" t="s">
        <v>36</v>
      </c>
      <c r="AB934" t="s">
        <v>37</v>
      </c>
      <c r="AC934">
        <v>21</v>
      </c>
    </row>
    <row r="935" spans="1:29" customFormat="1" x14ac:dyDescent="0.35">
      <c r="A935" s="11">
        <v>935</v>
      </c>
      <c r="B935" s="20" t="s">
        <v>1742</v>
      </c>
      <c r="C935" s="3">
        <v>2.2125008440150001E+18</v>
      </c>
      <c r="D935" s="1">
        <v>42213</v>
      </c>
      <c r="E935" t="s">
        <v>1481</v>
      </c>
      <c r="F935" s="8">
        <f t="shared" si="74"/>
        <v>0</v>
      </c>
      <c r="G935" s="8">
        <f t="shared" si="70"/>
        <v>0</v>
      </c>
      <c r="H935" s="8">
        <f t="shared" si="71"/>
        <v>0</v>
      </c>
      <c r="I935" s="8">
        <f t="shared" si="72"/>
        <v>1</v>
      </c>
      <c r="J935" s="9">
        <f t="shared" si="73"/>
        <v>1</v>
      </c>
      <c r="K935" t="s">
        <v>453</v>
      </c>
      <c r="L935" t="s">
        <v>454</v>
      </c>
      <c r="M935" s="30">
        <v>38350</v>
      </c>
      <c r="N935" s="28" t="s">
        <v>264</v>
      </c>
      <c r="O935" s="6">
        <v>38350</v>
      </c>
      <c r="P935" s="28" t="s">
        <v>184</v>
      </c>
      <c r="Q935" s="4" t="s">
        <v>1562</v>
      </c>
      <c r="R935" t="s">
        <v>1563</v>
      </c>
      <c r="S935" t="s">
        <v>1564</v>
      </c>
      <c r="T935" t="s">
        <v>1458</v>
      </c>
      <c r="U935" t="s">
        <v>1312</v>
      </c>
      <c r="V935" t="s">
        <v>1310</v>
      </c>
      <c r="W935" s="2">
        <v>1</v>
      </c>
      <c r="X935" s="33">
        <v>38350</v>
      </c>
      <c r="Y935" t="s">
        <v>34</v>
      </c>
      <c r="Z935" t="s">
        <v>1313</v>
      </c>
      <c r="AA935" t="s">
        <v>36</v>
      </c>
      <c r="AB935" t="s">
        <v>37</v>
      </c>
      <c r="AC935">
        <v>21</v>
      </c>
    </row>
    <row r="936" spans="1:29" customFormat="1" x14ac:dyDescent="0.35">
      <c r="A936" s="11">
        <v>936</v>
      </c>
      <c r="B936" s="20" t="s">
        <v>1742</v>
      </c>
      <c r="C936" s="3">
        <v>2.212500844016E+18</v>
      </c>
      <c r="D936" s="1">
        <v>42410</v>
      </c>
      <c r="E936" t="s">
        <v>1481</v>
      </c>
      <c r="F936" s="8">
        <f t="shared" si="74"/>
        <v>0</v>
      </c>
      <c r="G936" s="8">
        <f t="shared" si="70"/>
        <v>0</v>
      </c>
      <c r="H936" s="8">
        <f t="shared" si="71"/>
        <v>0</v>
      </c>
      <c r="I936" s="8">
        <f t="shared" si="72"/>
        <v>1</v>
      </c>
      <c r="J936" s="9">
        <f t="shared" si="73"/>
        <v>1</v>
      </c>
      <c r="K936" t="s">
        <v>1744</v>
      </c>
      <c r="L936" t="s">
        <v>143</v>
      </c>
      <c r="M936" s="30">
        <v>38300</v>
      </c>
      <c r="N936" s="28" t="s">
        <v>264</v>
      </c>
      <c r="O936" s="6">
        <v>38300</v>
      </c>
      <c r="P936" s="28" t="s">
        <v>184</v>
      </c>
      <c r="Q936" s="4" t="s">
        <v>1565</v>
      </c>
      <c r="R936" t="s">
        <v>1563</v>
      </c>
      <c r="S936" t="s">
        <v>1564</v>
      </c>
      <c r="T936" t="s">
        <v>1458</v>
      </c>
      <c r="U936" t="s">
        <v>1312</v>
      </c>
      <c r="V936" t="s">
        <v>1310</v>
      </c>
      <c r="W936" s="2">
        <v>1</v>
      </c>
      <c r="X936" s="33">
        <v>38300</v>
      </c>
      <c r="Y936" t="s">
        <v>34</v>
      </c>
      <c r="Z936" t="s">
        <v>1313</v>
      </c>
      <c r="AA936" t="s">
        <v>36</v>
      </c>
      <c r="AB936" t="s">
        <v>37</v>
      </c>
      <c r="AC936">
        <v>21</v>
      </c>
    </row>
    <row r="937" spans="1:29" customFormat="1" x14ac:dyDescent="0.35">
      <c r="A937" s="11">
        <v>937</v>
      </c>
      <c r="B937" s="20" t="s">
        <v>1742</v>
      </c>
      <c r="C937" s="3">
        <v>2.212500844016E+18</v>
      </c>
      <c r="D937" s="1">
        <v>42410</v>
      </c>
      <c r="E937" t="s">
        <v>1462</v>
      </c>
      <c r="F937" s="8">
        <f t="shared" si="74"/>
        <v>0</v>
      </c>
      <c r="G937" s="8">
        <f t="shared" si="70"/>
        <v>0</v>
      </c>
      <c r="H937" s="8">
        <f t="shared" si="71"/>
        <v>0</v>
      </c>
      <c r="I937" s="8">
        <f t="shared" si="72"/>
        <v>1</v>
      </c>
      <c r="J937" s="9">
        <f t="shared" si="73"/>
        <v>1</v>
      </c>
      <c r="K937" t="s">
        <v>1748</v>
      </c>
      <c r="L937" t="s">
        <v>1002</v>
      </c>
      <c r="M937" s="30">
        <v>269340</v>
      </c>
      <c r="N937" s="28" t="s">
        <v>264</v>
      </c>
      <c r="O937" s="6">
        <v>269340</v>
      </c>
      <c r="P937" s="28" t="s">
        <v>184</v>
      </c>
      <c r="Q937" s="4" t="s">
        <v>1565</v>
      </c>
      <c r="R937" t="s">
        <v>1563</v>
      </c>
      <c r="S937" t="s">
        <v>1564</v>
      </c>
      <c r="T937" t="s">
        <v>1458</v>
      </c>
      <c r="U937" t="s">
        <v>1312</v>
      </c>
      <c r="V937" t="s">
        <v>1310</v>
      </c>
      <c r="W937" s="2">
        <v>1</v>
      </c>
      <c r="X937" s="33">
        <v>269340</v>
      </c>
      <c r="Y937" t="s">
        <v>34</v>
      </c>
      <c r="Z937" t="s">
        <v>1313</v>
      </c>
      <c r="AA937" t="s">
        <v>36</v>
      </c>
      <c r="AB937" t="s">
        <v>37</v>
      </c>
      <c r="AC937">
        <v>21</v>
      </c>
    </row>
    <row r="938" spans="1:29" customFormat="1" x14ac:dyDescent="0.35">
      <c r="A938" s="11">
        <v>938</v>
      </c>
      <c r="B938" s="20" t="s">
        <v>1742</v>
      </c>
      <c r="C938" s="3">
        <v>2.2125008440169999E+18</v>
      </c>
      <c r="D938" s="1">
        <v>42780</v>
      </c>
      <c r="E938" t="s">
        <v>1566</v>
      </c>
      <c r="F938" s="8">
        <f t="shared" si="74"/>
        <v>0</v>
      </c>
      <c r="G938" s="8">
        <f t="shared" si="70"/>
        <v>0</v>
      </c>
      <c r="H938" s="8">
        <f t="shared" si="71"/>
        <v>1</v>
      </c>
      <c r="I938" s="8">
        <f t="shared" si="72"/>
        <v>1</v>
      </c>
      <c r="J938" s="9">
        <f t="shared" si="73"/>
        <v>2</v>
      </c>
      <c r="K938" t="s">
        <v>64</v>
      </c>
      <c r="L938" t="s">
        <v>65</v>
      </c>
      <c r="M938" s="30">
        <v>269342</v>
      </c>
      <c r="N938" s="28" t="s">
        <v>264</v>
      </c>
      <c r="O938" s="6">
        <v>269342</v>
      </c>
      <c r="P938" s="28" t="s">
        <v>184</v>
      </c>
      <c r="Q938" s="4" t="s">
        <v>1567</v>
      </c>
      <c r="R938" t="s">
        <v>1563</v>
      </c>
      <c r="S938" t="s">
        <v>1564</v>
      </c>
      <c r="T938" t="s">
        <v>1458</v>
      </c>
      <c r="U938" t="s">
        <v>1312</v>
      </c>
      <c r="V938" t="s">
        <v>1310</v>
      </c>
      <c r="W938" s="2">
        <v>1</v>
      </c>
      <c r="X938" s="33">
        <v>269342</v>
      </c>
      <c r="Y938" t="s">
        <v>34</v>
      </c>
      <c r="Z938" t="s">
        <v>1313</v>
      </c>
      <c r="AA938" t="s">
        <v>36</v>
      </c>
      <c r="AB938" t="s">
        <v>37</v>
      </c>
      <c r="AC938">
        <v>21</v>
      </c>
    </row>
    <row r="939" spans="1:29" customFormat="1" x14ac:dyDescent="0.35">
      <c r="A939" s="11">
        <v>939</v>
      </c>
      <c r="B939" s="20" t="s">
        <v>1742</v>
      </c>
      <c r="C939" s="3">
        <v>2.2125008440169999E+18</v>
      </c>
      <c r="D939" s="1">
        <v>42780</v>
      </c>
      <c r="E939" t="s">
        <v>1568</v>
      </c>
      <c r="F939" s="8">
        <f t="shared" si="74"/>
        <v>0</v>
      </c>
      <c r="G939" s="8">
        <f t="shared" si="70"/>
        <v>0</v>
      </c>
      <c r="H939" s="8">
        <f t="shared" si="71"/>
        <v>1</v>
      </c>
      <c r="I939" s="8">
        <f t="shared" si="72"/>
        <v>1</v>
      </c>
      <c r="J939" s="9">
        <f t="shared" si="73"/>
        <v>2</v>
      </c>
      <c r="K939" t="s">
        <v>64</v>
      </c>
      <c r="L939" t="s">
        <v>65</v>
      </c>
      <c r="M939" s="30">
        <v>38350</v>
      </c>
      <c r="N939" s="28" t="s">
        <v>264</v>
      </c>
      <c r="O939" s="6">
        <v>38350</v>
      </c>
      <c r="P939" s="28" t="s">
        <v>184</v>
      </c>
      <c r="Q939" s="4" t="s">
        <v>1567</v>
      </c>
      <c r="R939" t="s">
        <v>1563</v>
      </c>
      <c r="S939" t="s">
        <v>1564</v>
      </c>
      <c r="T939" t="s">
        <v>1458</v>
      </c>
      <c r="U939" t="s">
        <v>1312</v>
      </c>
      <c r="V939" t="s">
        <v>1310</v>
      </c>
      <c r="W939" s="2">
        <v>1</v>
      </c>
      <c r="X939" s="33">
        <v>38350</v>
      </c>
      <c r="Y939" t="s">
        <v>34</v>
      </c>
      <c r="Z939" t="s">
        <v>1313</v>
      </c>
      <c r="AA939" t="s">
        <v>36</v>
      </c>
      <c r="AB939" t="s">
        <v>37</v>
      </c>
      <c r="AC939">
        <v>21</v>
      </c>
    </row>
    <row r="940" spans="1:29" customFormat="1" x14ac:dyDescent="0.35">
      <c r="A940" s="11">
        <v>940</v>
      </c>
      <c r="B940" s="20" t="s">
        <v>1742</v>
      </c>
      <c r="C940" s="3">
        <v>2.2125008440179999E+18</v>
      </c>
      <c r="D940" s="1">
        <v>43210</v>
      </c>
      <c r="E940" t="s">
        <v>1470</v>
      </c>
      <c r="F940" s="8">
        <f t="shared" si="74"/>
        <v>0</v>
      </c>
      <c r="G940" s="8">
        <f t="shared" si="70"/>
        <v>0</v>
      </c>
      <c r="H940" s="8">
        <f t="shared" si="71"/>
        <v>0</v>
      </c>
      <c r="I940" s="8">
        <f t="shared" si="72"/>
        <v>1</v>
      </c>
      <c r="J940" s="9">
        <f t="shared" si="73"/>
        <v>1</v>
      </c>
      <c r="K940" t="s">
        <v>64</v>
      </c>
      <c r="L940" t="s">
        <v>65</v>
      </c>
      <c r="M940" s="30">
        <v>53690</v>
      </c>
      <c r="N940" s="28" t="s">
        <v>26</v>
      </c>
      <c r="O940" s="6">
        <v>53690</v>
      </c>
      <c r="P940" s="28" t="s">
        <v>184</v>
      </c>
      <c r="Q940" s="4" t="s">
        <v>1567</v>
      </c>
      <c r="R940" t="s">
        <v>1563</v>
      </c>
      <c r="S940" t="s">
        <v>1564</v>
      </c>
      <c r="T940" t="s">
        <v>1458</v>
      </c>
      <c r="U940" t="s">
        <v>1312</v>
      </c>
      <c r="V940" t="s">
        <v>1310</v>
      </c>
      <c r="W940" s="2">
        <v>1</v>
      </c>
      <c r="X940" s="33">
        <v>53690</v>
      </c>
      <c r="Y940" t="s">
        <v>34</v>
      </c>
      <c r="Z940" t="s">
        <v>1313</v>
      </c>
      <c r="AA940" t="s">
        <v>36</v>
      </c>
      <c r="AB940" t="s">
        <v>37</v>
      </c>
      <c r="AC940">
        <v>21</v>
      </c>
    </row>
    <row r="941" spans="1:29" customFormat="1" x14ac:dyDescent="0.35">
      <c r="A941" s="11">
        <v>941</v>
      </c>
      <c r="B941" s="20" t="s">
        <v>1742</v>
      </c>
      <c r="C941" s="3">
        <v>2.2125008440179999E+18</v>
      </c>
      <c r="D941" s="1">
        <v>43210</v>
      </c>
      <c r="E941" t="s">
        <v>1468</v>
      </c>
      <c r="F941" s="8">
        <f t="shared" si="74"/>
        <v>0</v>
      </c>
      <c r="G941" s="8">
        <f t="shared" si="70"/>
        <v>0</v>
      </c>
      <c r="H941" s="8">
        <f t="shared" si="71"/>
        <v>1</v>
      </c>
      <c r="I941" s="8">
        <f t="shared" si="72"/>
        <v>1</v>
      </c>
      <c r="J941" s="9">
        <f t="shared" si="73"/>
        <v>2</v>
      </c>
      <c r="K941" t="s">
        <v>64</v>
      </c>
      <c r="L941" t="s">
        <v>65</v>
      </c>
      <c r="M941" s="30">
        <v>328261</v>
      </c>
      <c r="N941" s="28" t="s">
        <v>26</v>
      </c>
      <c r="O941" s="6">
        <v>328261</v>
      </c>
      <c r="P941" s="28" t="s">
        <v>184</v>
      </c>
      <c r="Q941" s="4" t="s">
        <v>1567</v>
      </c>
      <c r="R941" t="s">
        <v>1563</v>
      </c>
      <c r="S941" t="s">
        <v>1564</v>
      </c>
      <c r="T941" t="s">
        <v>1458</v>
      </c>
      <c r="U941" t="s">
        <v>1312</v>
      </c>
      <c r="V941" t="s">
        <v>1310</v>
      </c>
      <c r="W941" s="2">
        <v>1</v>
      </c>
      <c r="X941" s="33">
        <v>328261</v>
      </c>
      <c r="Y941" t="s">
        <v>34</v>
      </c>
      <c r="Z941" t="s">
        <v>1313</v>
      </c>
      <c r="AA941" t="s">
        <v>36</v>
      </c>
      <c r="AB941" t="s">
        <v>37</v>
      </c>
      <c r="AC941">
        <v>21</v>
      </c>
    </row>
    <row r="942" spans="1:29" customFormat="1" x14ac:dyDescent="0.35">
      <c r="A942" s="11">
        <v>942</v>
      </c>
      <c r="B942" s="20" t="s">
        <v>1742</v>
      </c>
      <c r="C942" s="3">
        <v>2.2125008440179999E+18</v>
      </c>
      <c r="D942" s="1">
        <v>43210</v>
      </c>
      <c r="E942" t="s">
        <v>1471</v>
      </c>
      <c r="F942" s="8">
        <f t="shared" si="74"/>
        <v>0</v>
      </c>
      <c r="G942" s="8">
        <f t="shared" si="70"/>
        <v>0</v>
      </c>
      <c r="H942" s="8">
        <f t="shared" si="71"/>
        <v>0</v>
      </c>
      <c r="I942" s="8">
        <f t="shared" si="72"/>
        <v>1</v>
      </c>
      <c r="J942" s="9">
        <f t="shared" si="73"/>
        <v>1</v>
      </c>
      <c r="K942" t="s">
        <v>64</v>
      </c>
      <c r="L942" t="s">
        <v>65</v>
      </c>
      <c r="M942" s="30">
        <v>318999</v>
      </c>
      <c r="N942" s="28" t="s">
        <v>26</v>
      </c>
      <c r="O942" s="6">
        <v>318999</v>
      </c>
      <c r="P942" s="28" t="s">
        <v>184</v>
      </c>
      <c r="Q942" s="4" t="s">
        <v>1567</v>
      </c>
      <c r="R942" t="s">
        <v>1563</v>
      </c>
      <c r="S942" t="s">
        <v>1564</v>
      </c>
      <c r="T942" t="s">
        <v>1458</v>
      </c>
      <c r="U942" t="s">
        <v>1312</v>
      </c>
      <c r="V942" t="s">
        <v>1310</v>
      </c>
      <c r="W942" s="2">
        <v>1</v>
      </c>
      <c r="X942" s="33">
        <v>318999</v>
      </c>
      <c r="Y942" t="s">
        <v>34</v>
      </c>
      <c r="Z942" t="s">
        <v>1313</v>
      </c>
      <c r="AA942" t="s">
        <v>36</v>
      </c>
      <c r="AB942" t="s">
        <v>37</v>
      </c>
      <c r="AC942">
        <v>21</v>
      </c>
    </row>
    <row r="943" spans="1:29" customFormat="1" x14ac:dyDescent="0.35">
      <c r="A943" s="11">
        <v>943</v>
      </c>
      <c r="B943" s="20" t="s">
        <v>1742</v>
      </c>
      <c r="C943" s="3">
        <v>2.2125008440190001E+18</v>
      </c>
      <c r="D943" s="1">
        <v>43592</v>
      </c>
      <c r="E943" t="s">
        <v>1472</v>
      </c>
      <c r="F943" s="8">
        <f t="shared" si="74"/>
        <v>0</v>
      </c>
      <c r="G943" s="8">
        <f t="shared" si="70"/>
        <v>1</v>
      </c>
      <c r="H943" s="8">
        <f t="shared" si="71"/>
        <v>0</v>
      </c>
      <c r="I943" s="8">
        <f t="shared" si="72"/>
        <v>0</v>
      </c>
      <c r="J943" s="9">
        <f t="shared" si="73"/>
        <v>1</v>
      </c>
      <c r="K943" t="s">
        <v>25</v>
      </c>
      <c r="L943" t="s">
        <v>25</v>
      </c>
      <c r="M943" s="30">
        <v>53690</v>
      </c>
      <c r="N943" s="28" t="s">
        <v>39</v>
      </c>
      <c r="O943" s="6">
        <v>53690</v>
      </c>
      <c r="P943" s="28" t="s">
        <v>27</v>
      </c>
      <c r="Q943" s="4" t="s">
        <v>1567</v>
      </c>
      <c r="R943" t="s">
        <v>1563</v>
      </c>
      <c r="S943" t="s">
        <v>1564</v>
      </c>
      <c r="T943" t="s">
        <v>1458</v>
      </c>
      <c r="U943" t="s">
        <v>1312</v>
      </c>
      <c r="V943" t="s">
        <v>1310</v>
      </c>
      <c r="W943" s="2">
        <v>1</v>
      </c>
      <c r="X943" s="33">
        <v>53690</v>
      </c>
      <c r="Y943" t="s">
        <v>34</v>
      </c>
      <c r="Z943" t="s">
        <v>1313</v>
      </c>
      <c r="AA943" t="s">
        <v>36</v>
      </c>
      <c r="AB943" t="s">
        <v>37</v>
      </c>
      <c r="AC943">
        <v>21</v>
      </c>
    </row>
    <row r="944" spans="1:29" customFormat="1" x14ac:dyDescent="0.35">
      <c r="A944" s="11">
        <v>944</v>
      </c>
      <c r="B944" s="20" t="s">
        <v>1742</v>
      </c>
      <c r="C944" s="3">
        <v>2.2125008440190001E+18</v>
      </c>
      <c r="D944" s="1">
        <v>43592</v>
      </c>
      <c r="E944" t="s">
        <v>1472</v>
      </c>
      <c r="F944" s="8">
        <f t="shared" si="74"/>
        <v>0</v>
      </c>
      <c r="G944" s="8">
        <f t="shared" si="70"/>
        <v>1</v>
      </c>
      <c r="H944" s="8">
        <f t="shared" si="71"/>
        <v>0</v>
      </c>
      <c r="I944" s="8">
        <f t="shared" si="72"/>
        <v>0</v>
      </c>
      <c r="J944" s="9">
        <f t="shared" si="73"/>
        <v>1</v>
      </c>
      <c r="K944" t="s">
        <v>25</v>
      </c>
      <c r="L944" t="s">
        <v>25</v>
      </c>
      <c r="M944" s="30">
        <v>374220.41</v>
      </c>
      <c r="N944" s="28" t="s">
        <v>39</v>
      </c>
      <c r="O944" s="6">
        <v>374220.41</v>
      </c>
      <c r="P944" s="28" t="s">
        <v>27</v>
      </c>
      <c r="Q944" s="4" t="s">
        <v>1567</v>
      </c>
      <c r="R944" t="s">
        <v>1563</v>
      </c>
      <c r="S944" t="s">
        <v>1564</v>
      </c>
      <c r="T944" t="s">
        <v>1458</v>
      </c>
      <c r="U944" t="s">
        <v>1312</v>
      </c>
      <c r="V944" t="s">
        <v>1310</v>
      </c>
      <c r="W944" s="2">
        <v>1</v>
      </c>
      <c r="X944" s="33">
        <v>374220.41</v>
      </c>
      <c r="Y944" t="s">
        <v>34</v>
      </c>
      <c r="Z944" t="s">
        <v>1313</v>
      </c>
      <c r="AA944" t="s">
        <v>36</v>
      </c>
      <c r="AB944" t="s">
        <v>37</v>
      </c>
      <c r="AC944">
        <v>21</v>
      </c>
    </row>
    <row r="945" spans="1:29" customFormat="1" x14ac:dyDescent="0.35">
      <c r="A945" s="11">
        <v>945</v>
      </c>
      <c r="B945" s="20" t="s">
        <v>1742</v>
      </c>
      <c r="C945" s="3">
        <v>2.2125008440190001E+18</v>
      </c>
      <c r="D945" s="1">
        <v>43593</v>
      </c>
      <c r="E945" t="s">
        <v>1472</v>
      </c>
      <c r="F945" s="8">
        <f t="shared" si="74"/>
        <v>0</v>
      </c>
      <c r="G945" s="8">
        <f t="shared" si="70"/>
        <v>1</v>
      </c>
      <c r="H945" s="8">
        <f t="shared" si="71"/>
        <v>0</v>
      </c>
      <c r="I945" s="8">
        <f t="shared" si="72"/>
        <v>0</v>
      </c>
      <c r="J945" s="9">
        <f t="shared" si="73"/>
        <v>1</v>
      </c>
      <c r="K945" t="s">
        <v>25</v>
      </c>
      <c r="L945" t="s">
        <v>25</v>
      </c>
      <c r="M945" s="30">
        <v>330955</v>
      </c>
      <c r="N945" s="28" t="s">
        <v>39</v>
      </c>
      <c r="O945" s="6">
        <v>330955</v>
      </c>
      <c r="P945" s="28" t="s">
        <v>27</v>
      </c>
      <c r="Q945" s="4" t="s">
        <v>1567</v>
      </c>
      <c r="R945" t="s">
        <v>1563</v>
      </c>
      <c r="S945" t="s">
        <v>1564</v>
      </c>
      <c r="T945" t="s">
        <v>1458</v>
      </c>
      <c r="U945" t="s">
        <v>1312</v>
      </c>
      <c r="V945" t="s">
        <v>1310</v>
      </c>
      <c r="W945" s="2">
        <v>1</v>
      </c>
      <c r="X945" s="33">
        <v>330955</v>
      </c>
      <c r="Y945" t="s">
        <v>34</v>
      </c>
      <c r="Z945" t="s">
        <v>1313</v>
      </c>
      <c r="AA945" t="s">
        <v>36</v>
      </c>
      <c r="AB945" t="s">
        <v>37</v>
      </c>
      <c r="AC945">
        <v>21</v>
      </c>
    </row>
    <row r="946" spans="1:29" customFormat="1" x14ac:dyDescent="0.35">
      <c r="A946" s="11">
        <v>946</v>
      </c>
      <c r="B946" s="20" t="s">
        <v>1742</v>
      </c>
      <c r="C946" s="3">
        <v>2.2126002377150001E+18</v>
      </c>
      <c r="D946" s="1">
        <v>42038</v>
      </c>
      <c r="E946" t="s">
        <v>1569</v>
      </c>
      <c r="F946" s="8">
        <f t="shared" si="74"/>
        <v>0</v>
      </c>
      <c r="G946" s="8">
        <f t="shared" si="70"/>
        <v>0</v>
      </c>
      <c r="H946" s="8">
        <f t="shared" si="71"/>
        <v>1</v>
      </c>
      <c r="I946" s="8">
        <f t="shared" si="72"/>
        <v>1</v>
      </c>
      <c r="J946" s="9">
        <f t="shared" si="73"/>
        <v>2</v>
      </c>
      <c r="K946" t="s">
        <v>453</v>
      </c>
      <c r="L946" t="s">
        <v>454</v>
      </c>
      <c r="M946" s="30">
        <v>12648.17</v>
      </c>
      <c r="N946" s="28" t="s">
        <v>266</v>
      </c>
      <c r="O946" s="6">
        <v>139129.85999999999</v>
      </c>
      <c r="P946" s="28" t="s">
        <v>991</v>
      </c>
      <c r="Q946" s="4" t="s">
        <v>1570</v>
      </c>
      <c r="R946" t="s">
        <v>1373</v>
      </c>
      <c r="S946" t="s">
        <v>1310</v>
      </c>
      <c r="T946" t="s">
        <v>1458</v>
      </c>
      <c r="U946" t="s">
        <v>1312</v>
      </c>
      <c r="V946" t="s">
        <v>1310</v>
      </c>
      <c r="W946" s="2">
        <v>1</v>
      </c>
      <c r="X946" s="33">
        <v>139129.85999999999</v>
      </c>
      <c r="Y946" t="s">
        <v>34</v>
      </c>
      <c r="Z946" t="s">
        <v>1313</v>
      </c>
      <c r="AA946" t="s">
        <v>36</v>
      </c>
      <c r="AB946" t="s">
        <v>37</v>
      </c>
      <c r="AC946">
        <v>21</v>
      </c>
    </row>
    <row r="947" spans="1:29" customFormat="1" x14ac:dyDescent="0.35">
      <c r="A947" s="11">
        <v>947</v>
      </c>
      <c r="B947" s="20" t="s">
        <v>1742</v>
      </c>
      <c r="C947" s="3">
        <v>2.2126002377150001E+18</v>
      </c>
      <c r="D947" s="1">
        <v>42041</v>
      </c>
      <c r="E947" t="s">
        <v>1569</v>
      </c>
      <c r="F947" s="8">
        <f t="shared" si="74"/>
        <v>0</v>
      </c>
      <c r="G947" s="8">
        <f t="shared" si="70"/>
        <v>0</v>
      </c>
      <c r="H947" s="8">
        <f t="shared" si="71"/>
        <v>1</v>
      </c>
      <c r="I947" s="8">
        <f t="shared" si="72"/>
        <v>1</v>
      </c>
      <c r="J947" s="9">
        <f t="shared" si="73"/>
        <v>2</v>
      </c>
      <c r="K947" t="s">
        <v>453</v>
      </c>
      <c r="L947" t="s">
        <v>454</v>
      </c>
      <c r="M947" s="30">
        <v>14114.8</v>
      </c>
      <c r="N947" s="28" t="s">
        <v>266</v>
      </c>
      <c r="O947" s="6">
        <v>155262.81</v>
      </c>
      <c r="P947" s="28" t="s">
        <v>991</v>
      </c>
      <c r="Q947" s="4" t="s">
        <v>1570</v>
      </c>
      <c r="R947" t="s">
        <v>1373</v>
      </c>
      <c r="S947" t="s">
        <v>1310</v>
      </c>
      <c r="T947" t="s">
        <v>1458</v>
      </c>
      <c r="U947" t="s">
        <v>1312</v>
      </c>
      <c r="V947" t="s">
        <v>1310</v>
      </c>
      <c r="W947" s="2">
        <v>1</v>
      </c>
      <c r="X947" s="33">
        <v>155262.81</v>
      </c>
      <c r="Y947" t="s">
        <v>34</v>
      </c>
      <c r="Z947" t="s">
        <v>1313</v>
      </c>
      <c r="AA947" t="s">
        <v>36</v>
      </c>
      <c r="AB947" t="s">
        <v>37</v>
      </c>
      <c r="AC947">
        <v>21</v>
      </c>
    </row>
    <row r="948" spans="1:29" customFormat="1" x14ac:dyDescent="0.35">
      <c r="A948" s="11">
        <v>948</v>
      </c>
      <c r="B948" s="20" t="s">
        <v>1742</v>
      </c>
      <c r="C948" s="3">
        <v>2.2126002377150001E+18</v>
      </c>
      <c r="D948" s="1">
        <v>42214</v>
      </c>
      <c r="E948" t="s">
        <v>1559</v>
      </c>
      <c r="F948" s="8">
        <f t="shared" si="74"/>
        <v>0</v>
      </c>
      <c r="G948" s="8">
        <f t="shared" si="70"/>
        <v>0</v>
      </c>
      <c r="H948" s="8">
        <f t="shared" si="71"/>
        <v>0</v>
      </c>
      <c r="I948" s="8">
        <f t="shared" si="72"/>
        <v>1</v>
      </c>
      <c r="J948" s="9">
        <f t="shared" si="73"/>
        <v>1</v>
      </c>
      <c r="K948" t="s">
        <v>453</v>
      </c>
      <c r="L948" t="s">
        <v>454</v>
      </c>
      <c r="M948" s="30">
        <v>9000</v>
      </c>
      <c r="N948" s="28" t="s">
        <v>266</v>
      </c>
      <c r="O948" s="6">
        <v>45000</v>
      </c>
      <c r="P948" s="28" t="s">
        <v>1114</v>
      </c>
      <c r="Q948" s="4" t="s">
        <v>1570</v>
      </c>
      <c r="R948" t="s">
        <v>1373</v>
      </c>
      <c r="S948" t="s">
        <v>1310</v>
      </c>
      <c r="T948" t="s">
        <v>1458</v>
      </c>
      <c r="U948" t="s">
        <v>1312</v>
      </c>
      <c r="V948" t="s">
        <v>1310</v>
      </c>
      <c r="W948" s="2">
        <v>1</v>
      </c>
      <c r="X948" s="33">
        <v>45000</v>
      </c>
      <c r="Y948" t="s">
        <v>34</v>
      </c>
      <c r="Z948" t="s">
        <v>1313</v>
      </c>
      <c r="AA948" t="s">
        <v>36</v>
      </c>
      <c r="AB948" t="s">
        <v>37</v>
      </c>
      <c r="AC948">
        <v>21</v>
      </c>
    </row>
    <row r="949" spans="1:29" customFormat="1" x14ac:dyDescent="0.35">
      <c r="A949" s="11">
        <v>949</v>
      </c>
      <c r="B949" s="20" t="s">
        <v>1742</v>
      </c>
      <c r="C949" s="3">
        <v>2.2126002384150001E+18</v>
      </c>
      <c r="D949" s="1">
        <v>42041</v>
      </c>
      <c r="E949" t="s">
        <v>1502</v>
      </c>
      <c r="F949" s="8">
        <f t="shared" si="74"/>
        <v>0</v>
      </c>
      <c r="G949" s="8">
        <f t="shared" si="70"/>
        <v>0</v>
      </c>
      <c r="H949" s="8">
        <f t="shared" si="71"/>
        <v>1</v>
      </c>
      <c r="I949" s="8">
        <f t="shared" si="72"/>
        <v>1</v>
      </c>
      <c r="J949" s="9">
        <f t="shared" si="73"/>
        <v>2</v>
      </c>
      <c r="K949" t="s">
        <v>453</v>
      </c>
      <c r="L949" t="s">
        <v>454</v>
      </c>
      <c r="M949" s="30">
        <v>148404.76999999999</v>
      </c>
      <c r="N949" s="28" t="s">
        <v>329</v>
      </c>
      <c r="O949" s="6">
        <v>148404.76999999999</v>
      </c>
      <c r="P949" s="28" t="s">
        <v>184</v>
      </c>
      <c r="Q949" s="4" t="s">
        <v>1571</v>
      </c>
      <c r="R949" t="s">
        <v>1434</v>
      </c>
      <c r="S949" t="s">
        <v>1310</v>
      </c>
      <c r="T949" t="s">
        <v>1333</v>
      </c>
      <c r="U949" t="s">
        <v>1312</v>
      </c>
      <c r="V949" t="s">
        <v>1310</v>
      </c>
      <c r="W949" s="2">
        <v>1</v>
      </c>
      <c r="X949" s="33">
        <v>148404.76999999999</v>
      </c>
      <c r="Y949" t="s">
        <v>34</v>
      </c>
      <c r="Z949" t="s">
        <v>1313</v>
      </c>
      <c r="AA949" t="s">
        <v>36</v>
      </c>
      <c r="AB949" t="s">
        <v>37</v>
      </c>
      <c r="AC949">
        <v>21</v>
      </c>
    </row>
    <row r="950" spans="1:29" customFormat="1" x14ac:dyDescent="0.35">
      <c r="A950" s="11">
        <v>950</v>
      </c>
      <c r="B950" s="20" t="s">
        <v>1742</v>
      </c>
      <c r="C950" s="3">
        <v>2.2126002384150001E+18</v>
      </c>
      <c r="D950" s="1">
        <v>42041</v>
      </c>
      <c r="E950" t="s">
        <v>1504</v>
      </c>
      <c r="F950" s="8">
        <f t="shared" si="74"/>
        <v>0</v>
      </c>
      <c r="G950" s="8">
        <f t="shared" si="70"/>
        <v>0</v>
      </c>
      <c r="H950" s="8">
        <f t="shared" si="71"/>
        <v>1</v>
      </c>
      <c r="I950" s="8">
        <f t="shared" si="72"/>
        <v>1</v>
      </c>
      <c r="J950" s="9">
        <f t="shared" si="73"/>
        <v>2</v>
      </c>
      <c r="K950" t="s">
        <v>453</v>
      </c>
      <c r="L950" t="s">
        <v>454</v>
      </c>
      <c r="M950" s="30">
        <v>144280.88</v>
      </c>
      <c r="N950" s="28" t="s">
        <v>329</v>
      </c>
      <c r="O950" s="6">
        <v>144280.88</v>
      </c>
      <c r="P950" s="28" t="s">
        <v>184</v>
      </c>
      <c r="Q950" s="4" t="s">
        <v>1571</v>
      </c>
      <c r="R950" t="s">
        <v>1434</v>
      </c>
      <c r="S950" t="s">
        <v>1310</v>
      </c>
      <c r="T950" t="s">
        <v>1333</v>
      </c>
      <c r="U950" t="s">
        <v>1312</v>
      </c>
      <c r="V950" t="s">
        <v>1310</v>
      </c>
      <c r="W950" s="2">
        <v>1</v>
      </c>
      <c r="X950" s="33">
        <v>144280.88</v>
      </c>
      <c r="Y950" t="s">
        <v>34</v>
      </c>
      <c r="Z950" t="s">
        <v>1313</v>
      </c>
      <c r="AA950" t="s">
        <v>36</v>
      </c>
      <c r="AB950" t="s">
        <v>37</v>
      </c>
      <c r="AC950">
        <v>21</v>
      </c>
    </row>
    <row r="951" spans="1:29" customFormat="1" x14ac:dyDescent="0.35">
      <c r="A951" s="11">
        <v>951</v>
      </c>
      <c r="B951" s="20" t="s">
        <v>1742</v>
      </c>
      <c r="C951" s="3">
        <v>2.212600238416E+18</v>
      </c>
      <c r="D951" s="1">
        <v>42410</v>
      </c>
      <c r="E951" t="s">
        <v>1462</v>
      </c>
      <c r="F951" s="8">
        <f t="shared" si="74"/>
        <v>0</v>
      </c>
      <c r="G951" s="8">
        <f t="shared" si="70"/>
        <v>0</v>
      </c>
      <c r="H951" s="8">
        <f t="shared" si="71"/>
        <v>0</v>
      </c>
      <c r="I951" s="8">
        <f t="shared" si="72"/>
        <v>1</v>
      </c>
      <c r="J951" s="9">
        <f t="shared" si="73"/>
        <v>1</v>
      </c>
      <c r="K951" t="s">
        <v>453</v>
      </c>
      <c r="L951" t="s">
        <v>454</v>
      </c>
      <c r="M951" s="30">
        <v>144280</v>
      </c>
      <c r="N951" s="28" t="s">
        <v>264</v>
      </c>
      <c r="O951" s="6">
        <v>144280</v>
      </c>
      <c r="P951" s="28" t="s">
        <v>184</v>
      </c>
      <c r="Q951" s="4" t="s">
        <v>1572</v>
      </c>
      <c r="R951" t="s">
        <v>1434</v>
      </c>
      <c r="S951" t="s">
        <v>1310</v>
      </c>
      <c r="T951" t="s">
        <v>1458</v>
      </c>
      <c r="U951" t="s">
        <v>1312</v>
      </c>
      <c r="V951" t="s">
        <v>1310</v>
      </c>
      <c r="W951" s="2">
        <v>1</v>
      </c>
      <c r="X951" s="33">
        <v>144280</v>
      </c>
      <c r="Y951" t="s">
        <v>34</v>
      </c>
      <c r="Z951" t="s">
        <v>1313</v>
      </c>
      <c r="AA951" t="s">
        <v>36</v>
      </c>
      <c r="AB951" t="s">
        <v>37</v>
      </c>
      <c r="AC951">
        <v>21</v>
      </c>
    </row>
    <row r="952" spans="1:29" customFormat="1" x14ac:dyDescent="0.35">
      <c r="A952" s="11">
        <v>952</v>
      </c>
      <c r="B952" s="20" t="s">
        <v>1742</v>
      </c>
      <c r="C952" s="3">
        <v>2.212600238416E+18</v>
      </c>
      <c r="D952" s="1">
        <v>42410</v>
      </c>
      <c r="E952" t="s">
        <v>1483</v>
      </c>
      <c r="F952" s="8">
        <f t="shared" si="74"/>
        <v>0</v>
      </c>
      <c r="G952" s="8">
        <f t="shared" si="70"/>
        <v>0</v>
      </c>
      <c r="H952" s="8">
        <f t="shared" si="71"/>
        <v>0</v>
      </c>
      <c r="I952" s="8">
        <f t="shared" si="72"/>
        <v>1</v>
      </c>
      <c r="J952" s="9">
        <f t="shared" si="73"/>
        <v>1</v>
      </c>
      <c r="K952" t="s">
        <v>1749</v>
      </c>
      <c r="L952" t="s">
        <v>1573</v>
      </c>
      <c r="M952" s="30">
        <v>148460</v>
      </c>
      <c r="N952" s="28" t="s">
        <v>264</v>
      </c>
      <c r="O952" s="6">
        <v>148460</v>
      </c>
      <c r="P952" s="28" t="s">
        <v>184</v>
      </c>
      <c r="Q952" s="4" t="s">
        <v>1572</v>
      </c>
      <c r="R952" t="s">
        <v>1434</v>
      </c>
      <c r="S952" t="s">
        <v>1310</v>
      </c>
      <c r="T952" t="s">
        <v>1458</v>
      </c>
      <c r="U952" t="s">
        <v>1312</v>
      </c>
      <c r="V952" t="s">
        <v>1310</v>
      </c>
      <c r="W952" s="2">
        <v>1</v>
      </c>
      <c r="X952" s="33">
        <v>148460</v>
      </c>
      <c r="Y952" t="s">
        <v>34</v>
      </c>
      <c r="Z952" t="s">
        <v>1313</v>
      </c>
      <c r="AA952" t="s">
        <v>36</v>
      </c>
      <c r="AB952" t="s">
        <v>37</v>
      </c>
      <c r="AC952">
        <v>21</v>
      </c>
    </row>
    <row r="953" spans="1:29" customFormat="1" x14ac:dyDescent="0.35">
      <c r="A953" s="11">
        <v>953</v>
      </c>
      <c r="B953" s="20" t="s">
        <v>1742</v>
      </c>
      <c r="C953" s="3">
        <v>2.212600238416E+18</v>
      </c>
      <c r="D953" s="1">
        <v>42527</v>
      </c>
      <c r="E953" t="s">
        <v>1574</v>
      </c>
      <c r="F953" s="8">
        <f t="shared" si="74"/>
        <v>0</v>
      </c>
      <c r="G953" s="8">
        <f t="shared" si="70"/>
        <v>1</v>
      </c>
      <c r="H953" s="8">
        <f t="shared" si="71"/>
        <v>0</v>
      </c>
      <c r="I953" s="8">
        <f t="shared" si="72"/>
        <v>0</v>
      </c>
      <c r="J953" s="9">
        <f t="shared" si="73"/>
        <v>1</v>
      </c>
      <c r="K953" t="s">
        <v>1750</v>
      </c>
      <c r="L953" t="s">
        <v>1576</v>
      </c>
      <c r="M953" s="30">
        <v>169150</v>
      </c>
      <c r="N953" s="28" t="s">
        <v>1577</v>
      </c>
      <c r="O953" s="6">
        <v>169150</v>
      </c>
      <c r="P953" s="28" t="s">
        <v>184</v>
      </c>
      <c r="Q953" s="4" t="s">
        <v>1572</v>
      </c>
      <c r="R953" t="s">
        <v>1434</v>
      </c>
      <c r="S953" t="s">
        <v>1310</v>
      </c>
      <c r="T953" t="s">
        <v>1458</v>
      </c>
      <c r="U953" t="s">
        <v>1312</v>
      </c>
      <c r="V953" t="s">
        <v>1310</v>
      </c>
      <c r="W953" s="2">
        <v>1</v>
      </c>
      <c r="X953" s="33">
        <v>169150</v>
      </c>
      <c r="Y953" t="s">
        <v>34</v>
      </c>
      <c r="Z953" t="s">
        <v>1313</v>
      </c>
      <c r="AA953" t="s">
        <v>36</v>
      </c>
      <c r="AB953" t="s">
        <v>37</v>
      </c>
      <c r="AC953">
        <v>21</v>
      </c>
    </row>
    <row r="954" spans="1:29" customFormat="1" x14ac:dyDescent="0.35">
      <c r="A954" s="11">
        <v>954</v>
      </c>
      <c r="B954" s="20" t="s">
        <v>1742</v>
      </c>
      <c r="C954" s="3">
        <v>2.2126002384169999E+18</v>
      </c>
      <c r="D954" s="1">
        <v>42780</v>
      </c>
      <c r="E954" t="s">
        <v>1473</v>
      </c>
      <c r="F954" s="8">
        <f t="shared" si="74"/>
        <v>0</v>
      </c>
      <c r="G954" s="8">
        <f t="shared" si="70"/>
        <v>0</v>
      </c>
      <c r="H954" s="8">
        <f t="shared" si="71"/>
        <v>1</v>
      </c>
      <c r="I954" s="8">
        <f t="shared" si="72"/>
        <v>1</v>
      </c>
      <c r="J954" s="9">
        <f t="shared" si="73"/>
        <v>2</v>
      </c>
      <c r="K954" t="s">
        <v>64</v>
      </c>
      <c r="L954" t="s">
        <v>65</v>
      </c>
      <c r="M954" s="30">
        <v>144286</v>
      </c>
      <c r="N954" s="28" t="s">
        <v>264</v>
      </c>
      <c r="O954" s="6">
        <v>144286</v>
      </c>
      <c r="P954" s="28" t="s">
        <v>184</v>
      </c>
      <c r="Q954" s="4" t="s">
        <v>1578</v>
      </c>
      <c r="R954" t="s">
        <v>1434</v>
      </c>
      <c r="S954" t="s">
        <v>1310</v>
      </c>
      <c r="T954" t="s">
        <v>1458</v>
      </c>
      <c r="U954" t="s">
        <v>1312</v>
      </c>
      <c r="V954" t="s">
        <v>1310</v>
      </c>
      <c r="W954" s="2">
        <v>1</v>
      </c>
      <c r="X954" s="33">
        <v>144286</v>
      </c>
      <c r="Y954" t="s">
        <v>34</v>
      </c>
      <c r="Z954" t="s">
        <v>1313</v>
      </c>
      <c r="AA954" t="s">
        <v>36</v>
      </c>
      <c r="AB954" t="s">
        <v>37</v>
      </c>
      <c r="AC954">
        <v>21</v>
      </c>
    </row>
    <row r="955" spans="1:29" customFormat="1" x14ac:dyDescent="0.35">
      <c r="A955" s="11">
        <v>955</v>
      </c>
      <c r="B955" s="20" t="s">
        <v>1742</v>
      </c>
      <c r="C955" s="3">
        <v>2.2126002384169999E+18</v>
      </c>
      <c r="D955" s="1">
        <v>42780</v>
      </c>
      <c r="E955" t="s">
        <v>1468</v>
      </c>
      <c r="F955" s="8">
        <f t="shared" si="74"/>
        <v>0</v>
      </c>
      <c r="G955" s="8">
        <f t="shared" si="70"/>
        <v>0</v>
      </c>
      <c r="H955" s="8">
        <f t="shared" si="71"/>
        <v>1</v>
      </c>
      <c r="I955" s="8">
        <f t="shared" si="72"/>
        <v>1</v>
      </c>
      <c r="J955" s="9">
        <f t="shared" si="73"/>
        <v>2</v>
      </c>
      <c r="K955" t="s">
        <v>64</v>
      </c>
      <c r="L955" t="s">
        <v>65</v>
      </c>
      <c r="M955" s="30">
        <v>148475</v>
      </c>
      <c r="N955" s="28" t="s">
        <v>264</v>
      </c>
      <c r="O955" s="6">
        <v>148475</v>
      </c>
      <c r="P955" s="28" t="s">
        <v>184</v>
      </c>
      <c r="Q955" s="4" t="s">
        <v>1578</v>
      </c>
      <c r="R955" t="s">
        <v>1434</v>
      </c>
      <c r="S955" t="s">
        <v>1310</v>
      </c>
      <c r="T955" t="s">
        <v>1458</v>
      </c>
      <c r="U955" t="s">
        <v>1312</v>
      </c>
      <c r="V955" t="s">
        <v>1310</v>
      </c>
      <c r="W955" s="2">
        <v>1</v>
      </c>
      <c r="X955" s="33">
        <v>148475</v>
      </c>
      <c r="Y955" t="s">
        <v>34</v>
      </c>
      <c r="Z955" t="s">
        <v>1313</v>
      </c>
      <c r="AA955" t="s">
        <v>36</v>
      </c>
      <c r="AB955" t="s">
        <v>37</v>
      </c>
      <c r="AC955">
        <v>21</v>
      </c>
    </row>
    <row r="956" spans="1:29" customFormat="1" x14ac:dyDescent="0.35">
      <c r="A956" s="11">
        <v>956</v>
      </c>
      <c r="B956" s="20" t="s">
        <v>1742</v>
      </c>
      <c r="C956" s="3">
        <v>2.2126002384179999E+18</v>
      </c>
      <c r="D956" s="1">
        <v>43210</v>
      </c>
      <c r="E956" t="s">
        <v>1471</v>
      </c>
      <c r="F956" s="8">
        <f t="shared" si="74"/>
        <v>0</v>
      </c>
      <c r="G956" s="8">
        <f t="shared" si="70"/>
        <v>0</v>
      </c>
      <c r="H956" s="8">
        <f t="shared" si="71"/>
        <v>0</v>
      </c>
      <c r="I956" s="8">
        <f t="shared" si="72"/>
        <v>1</v>
      </c>
      <c r="J956" s="9">
        <f t="shared" si="73"/>
        <v>1</v>
      </c>
      <c r="K956" t="s">
        <v>64</v>
      </c>
      <c r="L956" t="s">
        <v>65</v>
      </c>
      <c r="M956" s="30">
        <v>149290</v>
      </c>
      <c r="N956" s="28" t="s">
        <v>26</v>
      </c>
      <c r="O956" s="6">
        <v>149290</v>
      </c>
      <c r="P956" s="28" t="s">
        <v>184</v>
      </c>
      <c r="Q956" s="4" t="s">
        <v>1578</v>
      </c>
      <c r="R956" t="s">
        <v>1434</v>
      </c>
      <c r="S956" t="s">
        <v>1310</v>
      </c>
      <c r="T956" t="s">
        <v>1458</v>
      </c>
      <c r="U956" t="s">
        <v>1312</v>
      </c>
      <c r="V956" t="s">
        <v>1310</v>
      </c>
      <c r="W956" s="2">
        <v>1</v>
      </c>
      <c r="X956" s="33">
        <v>149290</v>
      </c>
      <c r="Y956" t="s">
        <v>34</v>
      </c>
      <c r="Z956" t="s">
        <v>1313</v>
      </c>
      <c r="AA956" t="s">
        <v>36</v>
      </c>
      <c r="AB956" t="s">
        <v>37</v>
      </c>
      <c r="AC956">
        <v>21</v>
      </c>
    </row>
    <row r="957" spans="1:29" customFormat="1" x14ac:dyDescent="0.35">
      <c r="A957" s="11">
        <v>957</v>
      </c>
      <c r="B957" s="20" t="s">
        <v>1742</v>
      </c>
      <c r="C957" s="3">
        <v>2.2126002384179999E+18</v>
      </c>
      <c r="D957" s="1">
        <v>43210</v>
      </c>
      <c r="E957" t="s">
        <v>1468</v>
      </c>
      <c r="F957" s="8">
        <f t="shared" si="74"/>
        <v>0</v>
      </c>
      <c r="G957" s="8">
        <f t="shared" si="70"/>
        <v>0</v>
      </c>
      <c r="H957" s="8">
        <f t="shared" si="71"/>
        <v>1</v>
      </c>
      <c r="I957" s="8">
        <f t="shared" si="72"/>
        <v>1</v>
      </c>
      <c r="J957" s="9">
        <f t="shared" si="73"/>
        <v>2</v>
      </c>
      <c r="K957" t="s">
        <v>64</v>
      </c>
      <c r="L957" t="s">
        <v>65</v>
      </c>
      <c r="M957" s="30">
        <v>152399</v>
      </c>
      <c r="N957" s="28" t="s">
        <v>26</v>
      </c>
      <c r="O957" s="6">
        <v>152399</v>
      </c>
      <c r="P957" s="28" t="s">
        <v>184</v>
      </c>
      <c r="Q957" s="4" t="s">
        <v>1578</v>
      </c>
      <c r="R957" t="s">
        <v>1434</v>
      </c>
      <c r="S957" t="s">
        <v>1310</v>
      </c>
      <c r="T957" t="s">
        <v>1458</v>
      </c>
      <c r="U957" t="s">
        <v>1312</v>
      </c>
      <c r="V957" t="s">
        <v>1310</v>
      </c>
      <c r="W957" s="2">
        <v>1</v>
      </c>
      <c r="X957" s="33">
        <v>152399</v>
      </c>
      <c r="Y957" t="s">
        <v>34</v>
      </c>
      <c r="Z957" t="s">
        <v>1313</v>
      </c>
      <c r="AA957" t="s">
        <v>36</v>
      </c>
      <c r="AB957" t="s">
        <v>37</v>
      </c>
      <c r="AC957">
        <v>21</v>
      </c>
    </row>
    <row r="958" spans="1:29" customFormat="1" x14ac:dyDescent="0.35">
      <c r="A958" s="11">
        <v>958</v>
      </c>
      <c r="B958" s="20" t="s">
        <v>1742</v>
      </c>
      <c r="C958" s="3">
        <v>2.2126002384190001E+18</v>
      </c>
      <c r="D958" s="1">
        <v>43593</v>
      </c>
      <c r="E958" t="s">
        <v>1472</v>
      </c>
      <c r="F958" s="8">
        <f t="shared" si="74"/>
        <v>0</v>
      </c>
      <c r="G958" s="8">
        <f t="shared" si="70"/>
        <v>1</v>
      </c>
      <c r="H958" s="8">
        <f t="shared" si="71"/>
        <v>0</v>
      </c>
      <c r="I958" s="8">
        <f t="shared" si="72"/>
        <v>0</v>
      </c>
      <c r="J958" s="9">
        <f t="shared" si="73"/>
        <v>1</v>
      </c>
      <c r="K958" t="s">
        <v>25</v>
      </c>
      <c r="L958" t="s">
        <v>25</v>
      </c>
      <c r="M958" s="30">
        <v>153573.91</v>
      </c>
      <c r="N958" s="28" t="s">
        <v>39</v>
      </c>
      <c r="O958" s="6">
        <v>153573.91</v>
      </c>
      <c r="P958" s="28" t="s">
        <v>27</v>
      </c>
      <c r="Q958" s="4" t="s">
        <v>1578</v>
      </c>
      <c r="R958" t="s">
        <v>1434</v>
      </c>
      <c r="S958" t="s">
        <v>1310</v>
      </c>
      <c r="T958" t="s">
        <v>1311</v>
      </c>
      <c r="U958" t="s">
        <v>1312</v>
      </c>
      <c r="V958" t="s">
        <v>1310</v>
      </c>
      <c r="W958" s="2">
        <v>1</v>
      </c>
      <c r="X958" s="33">
        <v>153573.91</v>
      </c>
      <c r="Y958" t="s">
        <v>34</v>
      </c>
      <c r="Z958" t="s">
        <v>1313</v>
      </c>
      <c r="AA958" t="s">
        <v>36</v>
      </c>
      <c r="AB958" t="s">
        <v>37</v>
      </c>
      <c r="AC958">
        <v>21</v>
      </c>
    </row>
    <row r="959" spans="1:29" customFormat="1" x14ac:dyDescent="0.35">
      <c r="A959" s="11">
        <v>959</v>
      </c>
      <c r="B959" s="20" t="s">
        <v>1742</v>
      </c>
      <c r="C959" s="3">
        <v>2.2126002384190001E+18</v>
      </c>
      <c r="D959" s="1">
        <v>43593</v>
      </c>
      <c r="E959" t="s">
        <v>1472</v>
      </c>
      <c r="F959" s="8">
        <f t="shared" si="74"/>
        <v>0</v>
      </c>
      <c r="G959" s="8">
        <f t="shared" si="70"/>
        <v>1</v>
      </c>
      <c r="H959" s="8">
        <f t="shared" si="71"/>
        <v>0</v>
      </c>
      <c r="I959" s="8">
        <f t="shared" si="72"/>
        <v>0</v>
      </c>
      <c r="J959" s="9">
        <f t="shared" si="73"/>
        <v>1</v>
      </c>
      <c r="K959" t="s">
        <v>25</v>
      </c>
      <c r="L959" t="s">
        <v>25</v>
      </c>
      <c r="M959" s="30">
        <v>203581</v>
      </c>
      <c r="N959" s="28" t="s">
        <v>39</v>
      </c>
      <c r="O959" s="6">
        <v>203581</v>
      </c>
      <c r="P959" s="28" t="s">
        <v>27</v>
      </c>
      <c r="Q959" s="4" t="s">
        <v>1578</v>
      </c>
      <c r="R959" t="s">
        <v>1434</v>
      </c>
      <c r="S959" t="s">
        <v>1310</v>
      </c>
      <c r="T959" t="s">
        <v>1311</v>
      </c>
      <c r="U959" t="s">
        <v>1312</v>
      </c>
      <c r="V959" t="s">
        <v>1310</v>
      </c>
      <c r="W959" s="2">
        <v>1</v>
      </c>
      <c r="X959" s="33">
        <v>203581</v>
      </c>
      <c r="Y959" t="s">
        <v>34</v>
      </c>
      <c r="Z959" t="s">
        <v>1313</v>
      </c>
      <c r="AA959" t="s">
        <v>36</v>
      </c>
      <c r="AB959" t="s">
        <v>37</v>
      </c>
      <c r="AC959">
        <v>21</v>
      </c>
    </row>
    <row r="960" spans="1:29" customFormat="1" x14ac:dyDescent="0.35">
      <c r="A960" s="11">
        <v>960</v>
      </c>
      <c r="B960" s="20" t="s">
        <v>1742</v>
      </c>
      <c r="C960" s="3">
        <v>2.2126002641150001E+18</v>
      </c>
      <c r="D960" s="1">
        <v>42039</v>
      </c>
      <c r="E960" t="s">
        <v>1579</v>
      </c>
      <c r="F960" s="8">
        <f t="shared" si="74"/>
        <v>0</v>
      </c>
      <c r="G960" s="8">
        <f t="shared" si="70"/>
        <v>0</v>
      </c>
      <c r="H960" s="8">
        <f t="shared" si="71"/>
        <v>1</v>
      </c>
      <c r="I960" s="8">
        <f t="shared" si="72"/>
        <v>1</v>
      </c>
      <c r="J960" s="9">
        <f t="shared" si="73"/>
        <v>2</v>
      </c>
      <c r="K960" t="s">
        <v>453</v>
      </c>
      <c r="L960" t="s">
        <v>454</v>
      </c>
      <c r="M960" s="30">
        <v>198877.35</v>
      </c>
      <c r="N960" s="28" t="s">
        <v>329</v>
      </c>
      <c r="O960" s="6">
        <v>198877.35</v>
      </c>
      <c r="P960" s="28" t="s">
        <v>184</v>
      </c>
      <c r="Q960" s="4" t="s">
        <v>1580</v>
      </c>
      <c r="R960" t="s">
        <v>1366</v>
      </c>
      <c r="S960" t="s">
        <v>1310</v>
      </c>
      <c r="T960" t="s">
        <v>1333</v>
      </c>
      <c r="U960" t="s">
        <v>1312</v>
      </c>
      <c r="V960" t="s">
        <v>1310</v>
      </c>
      <c r="W960" s="2">
        <v>1</v>
      </c>
      <c r="X960" s="33">
        <v>198877.35</v>
      </c>
      <c r="Y960" t="s">
        <v>34</v>
      </c>
      <c r="Z960" t="s">
        <v>1313</v>
      </c>
      <c r="AA960" t="s">
        <v>36</v>
      </c>
      <c r="AB960" t="s">
        <v>37</v>
      </c>
      <c r="AC960">
        <v>21</v>
      </c>
    </row>
    <row r="961" spans="1:29" customFormat="1" x14ac:dyDescent="0.35">
      <c r="A961" s="11">
        <v>961</v>
      </c>
      <c r="B961" s="20" t="s">
        <v>1742</v>
      </c>
      <c r="C961" s="3">
        <v>2.2126002641150001E+18</v>
      </c>
      <c r="D961" s="1">
        <v>42041</v>
      </c>
      <c r="E961" t="s">
        <v>1504</v>
      </c>
      <c r="F961" s="8">
        <f t="shared" si="74"/>
        <v>0</v>
      </c>
      <c r="G961" s="8">
        <f t="shared" si="70"/>
        <v>0</v>
      </c>
      <c r="H961" s="8">
        <f t="shared" si="71"/>
        <v>1</v>
      </c>
      <c r="I961" s="8">
        <f t="shared" si="72"/>
        <v>1</v>
      </c>
      <c r="J961" s="9">
        <f t="shared" si="73"/>
        <v>2</v>
      </c>
      <c r="K961" t="s">
        <v>453</v>
      </c>
      <c r="L961" t="s">
        <v>454</v>
      </c>
      <c r="M961" s="30">
        <v>193349.99</v>
      </c>
      <c r="N961" s="28" t="s">
        <v>329</v>
      </c>
      <c r="O961" s="6">
        <v>193349.99</v>
      </c>
      <c r="P961" s="28" t="s">
        <v>184</v>
      </c>
      <c r="Q961" s="4" t="s">
        <v>1580</v>
      </c>
      <c r="R961" t="s">
        <v>1366</v>
      </c>
      <c r="S961" t="s">
        <v>1310</v>
      </c>
      <c r="T961" t="s">
        <v>1333</v>
      </c>
      <c r="U961" t="s">
        <v>1312</v>
      </c>
      <c r="V961" t="s">
        <v>1310</v>
      </c>
      <c r="W961" s="2">
        <v>1</v>
      </c>
      <c r="X961" s="33">
        <v>193349.99</v>
      </c>
      <c r="Y961" t="s">
        <v>34</v>
      </c>
      <c r="Z961" t="s">
        <v>1313</v>
      </c>
      <c r="AA961" t="s">
        <v>36</v>
      </c>
      <c r="AB961" t="s">
        <v>37</v>
      </c>
      <c r="AC961">
        <v>21</v>
      </c>
    </row>
    <row r="962" spans="1:29" customFormat="1" x14ac:dyDescent="0.35">
      <c r="A962" s="11">
        <v>962</v>
      </c>
      <c r="B962" s="20" t="s">
        <v>1742</v>
      </c>
      <c r="C962" s="3">
        <v>2.2126002641150001E+18</v>
      </c>
      <c r="D962" s="1">
        <v>42208</v>
      </c>
      <c r="E962" t="s">
        <v>1481</v>
      </c>
      <c r="F962" s="8">
        <f t="shared" si="74"/>
        <v>0</v>
      </c>
      <c r="G962" s="8">
        <f t="shared" ref="G962:G1025" si="75">IF(OR(ISNUMBER(SEARCH("проектиро",E962)), ISNUMBER(SEARCH("разработка",E962)),  ISNUMBER(SEARCH("приобрет",E962)),  ISNUMBER(SEARCH("установк",E962)), ISNUMBER(SEARCH("постав",E962)),  (ISNUMBER(SEARCH("создани",E962)))),1,0)</f>
        <v>0</v>
      </c>
      <c r="H962" s="8">
        <f t="shared" ref="H962:H1025" si="76">IF(OR(ISNUMBER(SEARCH("развит",E962)), ISNUMBER(SEARCH("модифика",E962)), ISNUMBER(SEARCH("интегра",E962)),  ISNUMBER(SEARCH("внедрен",E962)), ISNUMBER(SEARCH("расшир",E962)), ISNUMBER(SEARCH("адаптац",E962)),ISNUMBER(SEARCH("настрой",E962)), ISNUMBER(SEARCH("подключ",E962)),   (ISNUMBER(SEARCH("модерниз",E962)))),1,0)</f>
        <v>0</v>
      </c>
      <c r="I962" s="8">
        <f t="shared" ref="I962:I1025" si="77">IF(OR(ISNUMBER(SEARCH("сопрово",E962)), ISNUMBER(SEARCH("поддержк",E962)), ISNUMBER(SEARCH("эксплуат",E962)), ISNUMBER(SEARCH("обслужи",E962)), ISNUMBER(SEARCH("подготов",E962)), (ISNUMBER(SEARCH("обуче",E962)))),1,0)</f>
        <v>1</v>
      </c>
      <c r="J962" s="9">
        <f t="shared" ref="J962:J1025" si="78">SUM(G962:I962)</f>
        <v>1</v>
      </c>
      <c r="K962" t="s">
        <v>453</v>
      </c>
      <c r="L962" t="s">
        <v>454</v>
      </c>
      <c r="M962" s="30">
        <v>38350</v>
      </c>
      <c r="N962" s="28" t="s">
        <v>329</v>
      </c>
      <c r="O962" s="6">
        <v>38350</v>
      </c>
      <c r="P962" s="28" t="s">
        <v>184</v>
      </c>
      <c r="Q962" s="4" t="s">
        <v>1580</v>
      </c>
      <c r="R962" t="s">
        <v>1366</v>
      </c>
      <c r="S962" t="s">
        <v>1310</v>
      </c>
      <c r="T962" t="s">
        <v>1458</v>
      </c>
      <c r="U962" t="s">
        <v>1312</v>
      </c>
      <c r="V962" t="s">
        <v>1310</v>
      </c>
      <c r="W962" s="2">
        <v>1</v>
      </c>
      <c r="X962" s="33">
        <v>38350</v>
      </c>
      <c r="Y962" t="s">
        <v>34</v>
      </c>
      <c r="Z962" t="s">
        <v>1313</v>
      </c>
      <c r="AA962" t="s">
        <v>36</v>
      </c>
      <c r="AB962" t="s">
        <v>37</v>
      </c>
      <c r="AC962">
        <v>21</v>
      </c>
    </row>
    <row r="963" spans="1:29" customFormat="1" x14ac:dyDescent="0.35">
      <c r="A963" s="11">
        <v>963</v>
      </c>
      <c r="B963" s="20" t="s">
        <v>1742</v>
      </c>
      <c r="C963" s="3">
        <v>2.212600264116E+18</v>
      </c>
      <c r="D963" s="1">
        <v>42410</v>
      </c>
      <c r="E963" t="s">
        <v>1483</v>
      </c>
      <c r="F963" s="8">
        <f t="shared" ref="F963:F1026" si="79">IF(OR(ISNUMBER(SEARCH("фонд",Q963)), ISNUMBER(SEARCH("ФОМС",Q963))), 1,0)</f>
        <v>0</v>
      </c>
      <c r="G963" s="8">
        <f t="shared" si="75"/>
        <v>0</v>
      </c>
      <c r="H963" s="8">
        <f t="shared" si="76"/>
        <v>0</v>
      </c>
      <c r="I963" s="8">
        <f t="shared" si="77"/>
        <v>1</v>
      </c>
      <c r="J963" s="9">
        <f t="shared" si="78"/>
        <v>1</v>
      </c>
      <c r="K963" t="s">
        <v>1301</v>
      </c>
      <c r="L963" t="s">
        <v>52</v>
      </c>
      <c r="M963" s="30">
        <v>198960</v>
      </c>
      <c r="N963" s="28" t="s">
        <v>329</v>
      </c>
      <c r="O963" s="6">
        <v>198960</v>
      </c>
      <c r="P963" s="28" t="s">
        <v>184</v>
      </c>
      <c r="Q963" s="4" t="s">
        <v>1581</v>
      </c>
      <c r="R963" t="s">
        <v>1366</v>
      </c>
      <c r="S963" t="s">
        <v>1310</v>
      </c>
      <c r="T963" t="s">
        <v>1458</v>
      </c>
      <c r="U963" t="s">
        <v>1312</v>
      </c>
      <c r="V963" t="s">
        <v>1310</v>
      </c>
      <c r="W963" s="2">
        <v>1</v>
      </c>
      <c r="X963" s="33">
        <v>198960</v>
      </c>
      <c r="Y963" t="s">
        <v>34</v>
      </c>
      <c r="Z963" t="s">
        <v>1313</v>
      </c>
      <c r="AA963" t="s">
        <v>36</v>
      </c>
      <c r="AB963" t="s">
        <v>37</v>
      </c>
      <c r="AC963">
        <v>21</v>
      </c>
    </row>
    <row r="964" spans="1:29" customFormat="1" x14ac:dyDescent="0.35">
      <c r="A964" s="11">
        <v>964</v>
      </c>
      <c r="B964" s="20" t="s">
        <v>1742</v>
      </c>
      <c r="C964" s="3">
        <v>2.2126002641169999E+18</v>
      </c>
      <c r="D964" s="1">
        <v>42776</v>
      </c>
      <c r="E964" t="s">
        <v>1473</v>
      </c>
      <c r="F964" s="8">
        <f t="shared" si="79"/>
        <v>0</v>
      </c>
      <c r="G964" s="8">
        <f t="shared" si="75"/>
        <v>0</v>
      </c>
      <c r="H964" s="8">
        <f t="shared" si="76"/>
        <v>1</v>
      </c>
      <c r="I964" s="8">
        <f t="shared" si="77"/>
        <v>1</v>
      </c>
      <c r="J964" s="9">
        <f t="shared" si="78"/>
        <v>2</v>
      </c>
      <c r="K964" t="s">
        <v>64</v>
      </c>
      <c r="L964" t="s">
        <v>65</v>
      </c>
      <c r="M964" s="30">
        <v>193357.91</v>
      </c>
      <c r="N964" s="28" t="s">
        <v>264</v>
      </c>
      <c r="O964" s="6">
        <v>193357.91</v>
      </c>
      <c r="P964" s="28" t="s">
        <v>184</v>
      </c>
      <c r="Q964" s="4" t="s">
        <v>1582</v>
      </c>
      <c r="R964" t="s">
        <v>1366</v>
      </c>
      <c r="S964" t="s">
        <v>1310</v>
      </c>
      <c r="T964" t="s">
        <v>1458</v>
      </c>
      <c r="U964" t="s">
        <v>1312</v>
      </c>
      <c r="V964" t="s">
        <v>1310</v>
      </c>
      <c r="W964" s="2">
        <v>1</v>
      </c>
      <c r="X964" s="33">
        <v>193357.91</v>
      </c>
      <c r="Y964" t="s">
        <v>34</v>
      </c>
      <c r="Z964" t="s">
        <v>1313</v>
      </c>
      <c r="AA964" t="s">
        <v>36</v>
      </c>
      <c r="AB964" t="s">
        <v>37</v>
      </c>
      <c r="AC964">
        <v>21</v>
      </c>
    </row>
    <row r="965" spans="1:29" customFormat="1" x14ac:dyDescent="0.35">
      <c r="A965" s="11">
        <v>965</v>
      </c>
      <c r="B965" s="20" t="s">
        <v>1742</v>
      </c>
      <c r="C965" s="3">
        <v>2.2126002641169999E+18</v>
      </c>
      <c r="D965" s="1">
        <v>42776</v>
      </c>
      <c r="E965" t="s">
        <v>1468</v>
      </c>
      <c r="F965" s="8">
        <f t="shared" si="79"/>
        <v>0</v>
      </c>
      <c r="G965" s="8">
        <f t="shared" si="75"/>
        <v>0</v>
      </c>
      <c r="H965" s="8">
        <f t="shared" si="76"/>
        <v>1</v>
      </c>
      <c r="I965" s="8">
        <f t="shared" si="77"/>
        <v>1</v>
      </c>
      <c r="J965" s="9">
        <f t="shared" si="78"/>
        <v>2</v>
      </c>
      <c r="K965" t="s">
        <v>64</v>
      </c>
      <c r="L965" t="s">
        <v>65</v>
      </c>
      <c r="M965" s="30">
        <v>198972</v>
      </c>
      <c r="N965" s="28" t="s">
        <v>264</v>
      </c>
      <c r="O965" s="6">
        <v>198972</v>
      </c>
      <c r="P965" s="28" t="s">
        <v>184</v>
      </c>
      <c r="Q965" s="4" t="s">
        <v>1582</v>
      </c>
      <c r="R965" t="s">
        <v>1366</v>
      </c>
      <c r="S965" t="s">
        <v>1310</v>
      </c>
      <c r="T965" t="s">
        <v>1458</v>
      </c>
      <c r="U965" t="s">
        <v>1312</v>
      </c>
      <c r="V965" t="s">
        <v>1310</v>
      </c>
      <c r="W965" s="2">
        <v>1</v>
      </c>
      <c r="X965" s="33">
        <v>198972</v>
      </c>
      <c r="Y965" t="s">
        <v>34</v>
      </c>
      <c r="Z965" t="s">
        <v>1313</v>
      </c>
      <c r="AA965" t="s">
        <v>36</v>
      </c>
      <c r="AB965" t="s">
        <v>37</v>
      </c>
      <c r="AC965">
        <v>21</v>
      </c>
    </row>
    <row r="966" spans="1:29" customFormat="1" x14ac:dyDescent="0.35">
      <c r="A966" s="11">
        <v>966</v>
      </c>
      <c r="B966" s="20" t="s">
        <v>1742</v>
      </c>
      <c r="C966" s="3">
        <v>2.2126002641169999E+18</v>
      </c>
      <c r="D966" s="1">
        <v>42776</v>
      </c>
      <c r="E966" t="s">
        <v>1469</v>
      </c>
      <c r="F966" s="8">
        <f t="shared" si="79"/>
        <v>0</v>
      </c>
      <c r="G966" s="8">
        <f t="shared" si="75"/>
        <v>0</v>
      </c>
      <c r="H966" s="8">
        <f t="shared" si="76"/>
        <v>1</v>
      </c>
      <c r="I966" s="8">
        <f t="shared" si="77"/>
        <v>1</v>
      </c>
      <c r="J966" s="9">
        <f t="shared" si="78"/>
        <v>2</v>
      </c>
      <c r="K966" t="s">
        <v>64</v>
      </c>
      <c r="L966" t="s">
        <v>65</v>
      </c>
      <c r="M966" s="30">
        <v>38350</v>
      </c>
      <c r="N966" s="28" t="s">
        <v>264</v>
      </c>
      <c r="O966" s="6">
        <v>38350</v>
      </c>
      <c r="P966" s="28" t="s">
        <v>184</v>
      </c>
      <c r="Q966" s="4" t="s">
        <v>1582</v>
      </c>
      <c r="R966" t="s">
        <v>1366</v>
      </c>
      <c r="S966" t="s">
        <v>1310</v>
      </c>
      <c r="T966" t="s">
        <v>1458</v>
      </c>
      <c r="U966" t="s">
        <v>1312</v>
      </c>
      <c r="V966" t="s">
        <v>1310</v>
      </c>
      <c r="W966" s="2">
        <v>1</v>
      </c>
      <c r="X966" s="33">
        <v>38350</v>
      </c>
      <c r="Y966" t="s">
        <v>34</v>
      </c>
      <c r="Z966" t="s">
        <v>1313</v>
      </c>
      <c r="AA966" t="s">
        <v>36</v>
      </c>
      <c r="AB966" t="s">
        <v>37</v>
      </c>
      <c r="AC966">
        <v>21</v>
      </c>
    </row>
    <row r="967" spans="1:29" customFormat="1" x14ac:dyDescent="0.35">
      <c r="A967" s="11">
        <v>967</v>
      </c>
      <c r="B967" s="20" t="s">
        <v>1742</v>
      </c>
      <c r="C967" s="3">
        <v>2.2126002641180001E+18</v>
      </c>
      <c r="D967" s="1">
        <v>43208</v>
      </c>
      <c r="E967" t="s">
        <v>1470</v>
      </c>
      <c r="F967" s="8">
        <f t="shared" si="79"/>
        <v>0</v>
      </c>
      <c r="G967" s="8">
        <f t="shared" si="75"/>
        <v>0</v>
      </c>
      <c r="H967" s="8">
        <f t="shared" si="76"/>
        <v>0</v>
      </c>
      <c r="I967" s="8">
        <f t="shared" si="77"/>
        <v>1</v>
      </c>
      <c r="J967" s="9">
        <f t="shared" si="78"/>
        <v>1</v>
      </c>
      <c r="K967" t="s">
        <v>64</v>
      </c>
      <c r="L967" t="s">
        <v>65</v>
      </c>
      <c r="M967" s="30">
        <v>39653</v>
      </c>
      <c r="N967" s="28" t="s">
        <v>26</v>
      </c>
      <c r="O967" s="6">
        <v>39653</v>
      </c>
      <c r="P967" s="28" t="s">
        <v>184</v>
      </c>
      <c r="Q967" s="4" t="s">
        <v>1582</v>
      </c>
      <c r="R967" t="s">
        <v>1366</v>
      </c>
      <c r="S967" t="s">
        <v>1310</v>
      </c>
      <c r="T967" t="s">
        <v>1458</v>
      </c>
      <c r="U967" t="s">
        <v>1312</v>
      </c>
      <c r="V967" t="s">
        <v>1310</v>
      </c>
      <c r="W967" s="2">
        <v>1</v>
      </c>
      <c r="X967" s="33">
        <v>39653</v>
      </c>
      <c r="Y967" t="s">
        <v>34</v>
      </c>
      <c r="Z967" t="s">
        <v>1313</v>
      </c>
      <c r="AA967" t="s">
        <v>36</v>
      </c>
      <c r="AB967" t="s">
        <v>37</v>
      </c>
      <c r="AC967">
        <v>21</v>
      </c>
    </row>
    <row r="968" spans="1:29" customFormat="1" x14ac:dyDescent="0.35">
      <c r="A968" s="11">
        <v>968</v>
      </c>
      <c r="B968" s="20" t="s">
        <v>1742</v>
      </c>
      <c r="C968" s="3">
        <v>2.2126002641180001E+18</v>
      </c>
      <c r="D968" s="1">
        <v>43208</v>
      </c>
      <c r="E968" t="s">
        <v>1471</v>
      </c>
      <c r="F968" s="8">
        <f t="shared" si="79"/>
        <v>0</v>
      </c>
      <c r="G968" s="8">
        <f t="shared" si="75"/>
        <v>0</v>
      </c>
      <c r="H968" s="8">
        <f t="shared" si="76"/>
        <v>0</v>
      </c>
      <c r="I968" s="8">
        <f t="shared" si="77"/>
        <v>1</v>
      </c>
      <c r="J968" s="9">
        <f t="shared" si="78"/>
        <v>1</v>
      </c>
      <c r="K968" t="s">
        <v>64</v>
      </c>
      <c r="L968" t="s">
        <v>65</v>
      </c>
      <c r="M968" s="30">
        <v>200063</v>
      </c>
      <c r="N968" s="28" t="s">
        <v>26</v>
      </c>
      <c r="O968" s="6">
        <v>200063</v>
      </c>
      <c r="P968" s="28" t="s">
        <v>184</v>
      </c>
      <c r="Q968" s="4" t="s">
        <v>1582</v>
      </c>
      <c r="R968" t="s">
        <v>1366</v>
      </c>
      <c r="S968" t="s">
        <v>1310</v>
      </c>
      <c r="T968" t="s">
        <v>1458</v>
      </c>
      <c r="U968" t="s">
        <v>1312</v>
      </c>
      <c r="V968" t="s">
        <v>1310</v>
      </c>
      <c r="W968" s="2">
        <v>1</v>
      </c>
      <c r="X968" s="33">
        <v>200063</v>
      </c>
      <c r="Y968" t="s">
        <v>34</v>
      </c>
      <c r="Z968" t="s">
        <v>1313</v>
      </c>
      <c r="AA968" t="s">
        <v>36</v>
      </c>
      <c r="AB968" t="s">
        <v>37</v>
      </c>
      <c r="AC968">
        <v>21</v>
      </c>
    </row>
    <row r="969" spans="1:29" customFormat="1" x14ac:dyDescent="0.35">
      <c r="A969" s="11">
        <v>969</v>
      </c>
      <c r="B969" s="20" t="s">
        <v>1742</v>
      </c>
      <c r="C969" s="3">
        <v>2.2126002641180001E+18</v>
      </c>
      <c r="D969" s="1">
        <v>43208</v>
      </c>
      <c r="E969" t="s">
        <v>1468</v>
      </c>
      <c r="F969" s="8">
        <f t="shared" si="79"/>
        <v>0</v>
      </c>
      <c r="G969" s="8">
        <f t="shared" si="75"/>
        <v>0</v>
      </c>
      <c r="H969" s="8">
        <f t="shared" si="76"/>
        <v>1</v>
      </c>
      <c r="I969" s="8">
        <f t="shared" si="77"/>
        <v>1</v>
      </c>
      <c r="J969" s="9">
        <f t="shared" si="78"/>
        <v>2</v>
      </c>
      <c r="K969" t="s">
        <v>64</v>
      </c>
      <c r="L969" t="s">
        <v>65</v>
      </c>
      <c r="M969" s="30">
        <v>204231</v>
      </c>
      <c r="N969" s="28" t="s">
        <v>26</v>
      </c>
      <c r="O969" s="6">
        <v>204231</v>
      </c>
      <c r="P969" s="28" t="s">
        <v>184</v>
      </c>
      <c r="Q969" s="4" t="s">
        <v>1582</v>
      </c>
      <c r="R969" t="s">
        <v>1366</v>
      </c>
      <c r="S969" t="s">
        <v>1310</v>
      </c>
      <c r="T969" t="s">
        <v>1458</v>
      </c>
      <c r="U969" t="s">
        <v>1312</v>
      </c>
      <c r="V969" t="s">
        <v>1310</v>
      </c>
      <c r="W969" s="2">
        <v>1</v>
      </c>
      <c r="X969" s="33">
        <v>204231</v>
      </c>
      <c r="Y969" t="s">
        <v>34</v>
      </c>
      <c r="Z969" t="s">
        <v>1313</v>
      </c>
      <c r="AA969" t="s">
        <v>36</v>
      </c>
      <c r="AB969" t="s">
        <v>37</v>
      </c>
      <c r="AC969">
        <v>21</v>
      </c>
    </row>
    <row r="970" spans="1:29" customFormat="1" x14ac:dyDescent="0.35">
      <c r="A970" s="11">
        <v>970</v>
      </c>
      <c r="B970" s="20" t="s">
        <v>1742</v>
      </c>
      <c r="C970" s="3">
        <v>2.2126002641190001E+18</v>
      </c>
      <c r="D970" s="1">
        <v>43598</v>
      </c>
      <c r="E970" t="s">
        <v>1472</v>
      </c>
      <c r="F970" s="8">
        <f t="shared" si="79"/>
        <v>0</v>
      </c>
      <c r="G970" s="8">
        <f t="shared" si="75"/>
        <v>1</v>
      </c>
      <c r="H970" s="8">
        <f t="shared" si="76"/>
        <v>0</v>
      </c>
      <c r="I970" s="8">
        <f t="shared" si="77"/>
        <v>0</v>
      </c>
      <c r="J970" s="9">
        <f t="shared" si="78"/>
        <v>1</v>
      </c>
      <c r="K970" t="s">
        <v>25</v>
      </c>
      <c r="L970" t="s">
        <v>25</v>
      </c>
      <c r="M970" s="30">
        <v>39577.17</v>
      </c>
      <c r="N970" s="28" t="s">
        <v>39</v>
      </c>
      <c r="O970" s="6">
        <v>39577.17</v>
      </c>
      <c r="P970" s="28" t="s">
        <v>27</v>
      </c>
      <c r="Q970" s="4" t="s">
        <v>1582</v>
      </c>
      <c r="R970" t="s">
        <v>1366</v>
      </c>
      <c r="S970" t="s">
        <v>1310</v>
      </c>
      <c r="T970" t="s">
        <v>1311</v>
      </c>
      <c r="U970" t="s">
        <v>1312</v>
      </c>
      <c r="V970" t="s">
        <v>1310</v>
      </c>
      <c r="W970" s="2">
        <v>1</v>
      </c>
      <c r="X970" s="33">
        <v>39577.17</v>
      </c>
      <c r="Y970" t="s">
        <v>34</v>
      </c>
      <c r="Z970" t="s">
        <v>1313</v>
      </c>
      <c r="AA970" t="s">
        <v>36</v>
      </c>
      <c r="AB970" t="s">
        <v>37</v>
      </c>
      <c r="AC970">
        <v>21</v>
      </c>
    </row>
    <row r="971" spans="1:29" customFormat="1" x14ac:dyDescent="0.35">
      <c r="A971" s="11">
        <v>971</v>
      </c>
      <c r="B971" s="20" t="s">
        <v>1742</v>
      </c>
      <c r="C971" s="3">
        <v>2.2126002641190001E+18</v>
      </c>
      <c r="D971" s="1">
        <v>43598</v>
      </c>
      <c r="E971" t="s">
        <v>1472</v>
      </c>
      <c r="F971" s="8">
        <f t="shared" si="79"/>
        <v>0</v>
      </c>
      <c r="G971" s="8">
        <f t="shared" si="75"/>
        <v>1</v>
      </c>
      <c r="H971" s="8">
        <f t="shared" si="76"/>
        <v>0</v>
      </c>
      <c r="I971" s="8">
        <f t="shared" si="77"/>
        <v>0</v>
      </c>
      <c r="J971" s="9">
        <f t="shared" si="78"/>
        <v>1</v>
      </c>
      <c r="K971" t="s">
        <v>25</v>
      </c>
      <c r="L971" t="s">
        <v>25</v>
      </c>
      <c r="M971" s="30">
        <v>255020</v>
      </c>
      <c r="N971" s="28" t="s">
        <v>39</v>
      </c>
      <c r="O971" s="6">
        <v>255020</v>
      </c>
      <c r="P971" s="28" t="s">
        <v>27</v>
      </c>
      <c r="Q971" s="4" t="s">
        <v>1582</v>
      </c>
      <c r="R971" t="s">
        <v>1366</v>
      </c>
      <c r="S971" t="s">
        <v>1310</v>
      </c>
      <c r="T971" t="s">
        <v>1311</v>
      </c>
      <c r="U971" t="s">
        <v>1312</v>
      </c>
      <c r="V971" t="s">
        <v>1310</v>
      </c>
      <c r="W971" s="2">
        <v>1</v>
      </c>
      <c r="X971" s="33">
        <v>255020</v>
      </c>
      <c r="Y971" t="s">
        <v>34</v>
      </c>
      <c r="Z971" t="s">
        <v>1313</v>
      </c>
      <c r="AA971" t="s">
        <v>36</v>
      </c>
      <c r="AB971" t="s">
        <v>37</v>
      </c>
      <c r="AC971">
        <v>21</v>
      </c>
    </row>
    <row r="972" spans="1:29" customFormat="1" x14ac:dyDescent="0.35">
      <c r="A972" s="11">
        <v>972</v>
      </c>
      <c r="B972" s="20" t="s">
        <v>1742</v>
      </c>
      <c r="C972" s="3">
        <v>2.2126002641190001E+18</v>
      </c>
      <c r="D972" s="1">
        <v>43598</v>
      </c>
      <c r="E972" t="s">
        <v>1472</v>
      </c>
      <c r="F972" s="8">
        <f t="shared" si="79"/>
        <v>0</v>
      </c>
      <c r="G972" s="8">
        <f t="shared" si="75"/>
        <v>1</v>
      </c>
      <c r="H972" s="8">
        <f t="shared" si="76"/>
        <v>0</v>
      </c>
      <c r="I972" s="8">
        <f t="shared" si="77"/>
        <v>0</v>
      </c>
      <c r="J972" s="9">
        <f t="shared" si="78"/>
        <v>1</v>
      </c>
      <c r="K972" t="s">
        <v>25</v>
      </c>
      <c r="L972" t="s">
        <v>25</v>
      </c>
      <c r="M972" s="30">
        <v>205907</v>
      </c>
      <c r="N972" s="28" t="s">
        <v>39</v>
      </c>
      <c r="O972" s="6">
        <v>205907</v>
      </c>
      <c r="P972" s="28" t="s">
        <v>27</v>
      </c>
      <c r="Q972" s="4" t="s">
        <v>1582</v>
      </c>
      <c r="R972" t="s">
        <v>1366</v>
      </c>
      <c r="S972" t="s">
        <v>1310</v>
      </c>
      <c r="T972" t="s">
        <v>1311</v>
      </c>
      <c r="U972" t="s">
        <v>1312</v>
      </c>
      <c r="V972" t="s">
        <v>1310</v>
      </c>
      <c r="W972" s="2">
        <v>1</v>
      </c>
      <c r="X972" s="33">
        <v>205907</v>
      </c>
      <c r="Y972" t="s">
        <v>34</v>
      </c>
      <c r="Z972" t="s">
        <v>1313</v>
      </c>
      <c r="AA972" t="s">
        <v>36</v>
      </c>
      <c r="AB972" t="s">
        <v>37</v>
      </c>
      <c r="AC972">
        <v>21</v>
      </c>
    </row>
    <row r="973" spans="1:29" customFormat="1" x14ac:dyDescent="0.35">
      <c r="A973" s="11">
        <v>973</v>
      </c>
      <c r="B973" s="20" t="s">
        <v>1742</v>
      </c>
      <c r="C973" s="3">
        <v>2.2126002659150001E+18</v>
      </c>
      <c r="D973" s="1">
        <v>42041</v>
      </c>
      <c r="E973" t="s">
        <v>1504</v>
      </c>
      <c r="F973" s="8">
        <f t="shared" si="79"/>
        <v>0</v>
      </c>
      <c r="G973" s="8">
        <f t="shared" si="75"/>
        <v>0</v>
      </c>
      <c r="H973" s="8">
        <f t="shared" si="76"/>
        <v>1</v>
      </c>
      <c r="I973" s="8">
        <f t="shared" si="77"/>
        <v>1</v>
      </c>
      <c r="J973" s="9">
        <f t="shared" si="78"/>
        <v>2</v>
      </c>
      <c r="K973" t="s">
        <v>453</v>
      </c>
      <c r="L973" t="s">
        <v>454</v>
      </c>
      <c r="M973" s="30">
        <v>170415.38</v>
      </c>
      <c r="N973" s="28" t="s">
        <v>329</v>
      </c>
      <c r="O973" s="6">
        <v>170415.38</v>
      </c>
      <c r="P973" s="28" t="s">
        <v>184</v>
      </c>
      <c r="Q973" s="4" t="s">
        <v>1583</v>
      </c>
      <c r="R973" t="s">
        <v>1422</v>
      </c>
      <c r="S973" t="s">
        <v>1310</v>
      </c>
      <c r="T973" t="s">
        <v>1333</v>
      </c>
      <c r="U973" t="s">
        <v>1312</v>
      </c>
      <c r="V973" t="s">
        <v>1310</v>
      </c>
      <c r="W973" s="2">
        <v>1</v>
      </c>
      <c r="X973" s="33">
        <v>170415.38</v>
      </c>
      <c r="Y973" t="s">
        <v>34</v>
      </c>
      <c r="Z973" t="s">
        <v>1313</v>
      </c>
      <c r="AA973" t="s">
        <v>36</v>
      </c>
      <c r="AB973" t="s">
        <v>37</v>
      </c>
      <c r="AC973">
        <v>21</v>
      </c>
    </row>
    <row r="974" spans="1:29" customFormat="1" x14ac:dyDescent="0.35">
      <c r="A974" s="11">
        <v>974</v>
      </c>
      <c r="B974" s="20" t="s">
        <v>1742</v>
      </c>
      <c r="C974" s="3">
        <v>2.212600265916E+18</v>
      </c>
      <c r="D974" s="1">
        <v>42411</v>
      </c>
      <c r="E974" t="s">
        <v>1584</v>
      </c>
      <c r="F974" s="8">
        <f t="shared" si="79"/>
        <v>0</v>
      </c>
      <c r="G974" s="8">
        <f t="shared" si="75"/>
        <v>0</v>
      </c>
      <c r="H974" s="8">
        <f t="shared" si="76"/>
        <v>1</v>
      </c>
      <c r="I974" s="8">
        <f t="shared" si="77"/>
        <v>1</v>
      </c>
      <c r="J974" s="9">
        <f t="shared" si="78"/>
        <v>2</v>
      </c>
      <c r="K974" t="s">
        <v>1001</v>
      </c>
      <c r="L974" t="s">
        <v>1002</v>
      </c>
      <c r="M974" s="30">
        <v>170420</v>
      </c>
      <c r="N974" s="28" t="s">
        <v>264</v>
      </c>
      <c r="O974" s="6">
        <v>170420</v>
      </c>
      <c r="P974" s="28" t="s">
        <v>184</v>
      </c>
      <c r="Q974" s="4" t="s">
        <v>1585</v>
      </c>
      <c r="R974" t="s">
        <v>1422</v>
      </c>
      <c r="S974" t="s">
        <v>1310</v>
      </c>
      <c r="T974" t="s">
        <v>1458</v>
      </c>
      <c r="U974" t="s">
        <v>1312</v>
      </c>
      <c r="V974" t="s">
        <v>1310</v>
      </c>
      <c r="W974" s="2">
        <v>1</v>
      </c>
      <c r="X974" s="33">
        <v>170420</v>
      </c>
      <c r="Y974" t="s">
        <v>34</v>
      </c>
      <c r="Z974" t="s">
        <v>1313</v>
      </c>
      <c r="AA974" t="s">
        <v>36</v>
      </c>
      <c r="AB974" t="s">
        <v>37</v>
      </c>
      <c r="AC974">
        <v>21</v>
      </c>
    </row>
    <row r="975" spans="1:29" customFormat="1" x14ac:dyDescent="0.35">
      <c r="A975" s="11">
        <v>975</v>
      </c>
      <c r="B975" s="20" t="s">
        <v>1742</v>
      </c>
      <c r="C975" s="3">
        <v>2.2126002659169999E+18</v>
      </c>
      <c r="D975" s="1">
        <v>42780</v>
      </c>
      <c r="E975" t="s">
        <v>1468</v>
      </c>
      <c r="F975" s="8">
        <f t="shared" si="79"/>
        <v>0</v>
      </c>
      <c r="G975" s="8">
        <f t="shared" si="75"/>
        <v>0</v>
      </c>
      <c r="H975" s="8">
        <f t="shared" si="76"/>
        <v>1</v>
      </c>
      <c r="I975" s="8">
        <f t="shared" si="77"/>
        <v>1</v>
      </c>
      <c r="J975" s="9">
        <f t="shared" si="78"/>
        <v>2</v>
      </c>
      <c r="K975" t="s">
        <v>64</v>
      </c>
      <c r="L975" t="s">
        <v>65</v>
      </c>
      <c r="M975" s="30">
        <v>204498</v>
      </c>
      <c r="N975" s="28" t="s">
        <v>264</v>
      </c>
      <c r="O975" s="6">
        <v>204498</v>
      </c>
      <c r="P975" s="28" t="s">
        <v>184</v>
      </c>
      <c r="Q975" s="4" t="s">
        <v>1586</v>
      </c>
      <c r="R975" t="s">
        <v>1422</v>
      </c>
      <c r="S975" t="s">
        <v>1310</v>
      </c>
      <c r="T975" t="s">
        <v>1458</v>
      </c>
      <c r="U975" t="s">
        <v>1312</v>
      </c>
      <c r="V975" t="s">
        <v>1310</v>
      </c>
      <c r="W975" s="2">
        <v>1</v>
      </c>
      <c r="X975" s="33">
        <v>204498</v>
      </c>
      <c r="Y975" t="s">
        <v>34</v>
      </c>
      <c r="Z975" t="s">
        <v>1313</v>
      </c>
      <c r="AA975" t="s">
        <v>36</v>
      </c>
      <c r="AB975" t="s">
        <v>37</v>
      </c>
      <c r="AC975">
        <v>21</v>
      </c>
    </row>
    <row r="976" spans="1:29" customFormat="1" x14ac:dyDescent="0.35">
      <c r="A976" s="11">
        <v>976</v>
      </c>
      <c r="B976" s="20" t="s">
        <v>1742</v>
      </c>
      <c r="C976" s="3">
        <v>2.2126002659169999E+18</v>
      </c>
      <c r="D976" s="1">
        <v>42780</v>
      </c>
      <c r="E976" t="s">
        <v>1473</v>
      </c>
      <c r="F976" s="8">
        <f t="shared" si="79"/>
        <v>0</v>
      </c>
      <c r="G976" s="8">
        <f t="shared" si="75"/>
        <v>0</v>
      </c>
      <c r="H976" s="8">
        <f t="shared" si="76"/>
        <v>1</v>
      </c>
      <c r="I976" s="8">
        <f t="shared" si="77"/>
        <v>1</v>
      </c>
      <c r="J976" s="9">
        <f t="shared" si="78"/>
        <v>2</v>
      </c>
      <c r="K976" t="s">
        <v>64</v>
      </c>
      <c r="L976" t="s">
        <v>65</v>
      </c>
      <c r="M976" s="30">
        <v>170421</v>
      </c>
      <c r="N976" s="28" t="s">
        <v>264</v>
      </c>
      <c r="O976" s="6">
        <v>170421</v>
      </c>
      <c r="P976" s="28" t="s">
        <v>184</v>
      </c>
      <c r="Q976" s="4" t="s">
        <v>1586</v>
      </c>
      <c r="R976" t="s">
        <v>1422</v>
      </c>
      <c r="S976" t="s">
        <v>1310</v>
      </c>
      <c r="T976" t="s">
        <v>1458</v>
      </c>
      <c r="U976" t="s">
        <v>1312</v>
      </c>
      <c r="V976" t="s">
        <v>1310</v>
      </c>
      <c r="W976" s="2">
        <v>1</v>
      </c>
      <c r="X976" s="33">
        <v>170421</v>
      </c>
      <c r="Y976" t="s">
        <v>34</v>
      </c>
      <c r="Z976" t="s">
        <v>1313</v>
      </c>
      <c r="AA976" t="s">
        <v>36</v>
      </c>
      <c r="AB976" t="s">
        <v>37</v>
      </c>
      <c r="AC976">
        <v>21</v>
      </c>
    </row>
    <row r="977" spans="1:29" customFormat="1" x14ac:dyDescent="0.35">
      <c r="A977" s="11">
        <v>977</v>
      </c>
      <c r="B977" s="20" t="s">
        <v>1742</v>
      </c>
      <c r="C977" s="3">
        <v>2.2126002659180001E+18</v>
      </c>
      <c r="D977" s="1">
        <v>43208</v>
      </c>
      <c r="E977" t="s">
        <v>1468</v>
      </c>
      <c r="F977" s="8">
        <f t="shared" si="79"/>
        <v>0</v>
      </c>
      <c r="G977" s="8">
        <f t="shared" si="75"/>
        <v>0</v>
      </c>
      <c r="H977" s="8">
        <f t="shared" si="76"/>
        <v>1</v>
      </c>
      <c r="I977" s="8">
        <f t="shared" si="77"/>
        <v>1</v>
      </c>
      <c r="J977" s="9">
        <f t="shared" si="78"/>
        <v>2</v>
      </c>
      <c r="K977" t="s">
        <v>64</v>
      </c>
      <c r="L977" t="s">
        <v>65</v>
      </c>
      <c r="M977" s="30">
        <v>209903</v>
      </c>
      <c r="N977" s="28" t="s">
        <v>26</v>
      </c>
      <c r="O977" s="6">
        <v>209903</v>
      </c>
      <c r="P977" s="28" t="s">
        <v>184</v>
      </c>
      <c r="Q977" s="4" t="s">
        <v>1586</v>
      </c>
      <c r="R977" t="s">
        <v>1422</v>
      </c>
      <c r="S977" t="s">
        <v>1310</v>
      </c>
      <c r="T977" t="s">
        <v>1458</v>
      </c>
      <c r="U977" t="s">
        <v>1312</v>
      </c>
      <c r="V977" t="s">
        <v>1310</v>
      </c>
      <c r="W977" s="2">
        <v>1</v>
      </c>
      <c r="X977" s="33">
        <v>209903</v>
      </c>
      <c r="Y977" t="s">
        <v>34</v>
      </c>
      <c r="Z977" t="s">
        <v>1313</v>
      </c>
      <c r="AA977" t="s">
        <v>36</v>
      </c>
      <c r="AB977" t="s">
        <v>37</v>
      </c>
      <c r="AC977">
        <v>21</v>
      </c>
    </row>
    <row r="978" spans="1:29" customFormat="1" x14ac:dyDescent="0.35">
      <c r="A978" s="11">
        <v>978</v>
      </c>
      <c r="B978" s="20" t="s">
        <v>1742</v>
      </c>
      <c r="C978" s="3">
        <v>2.2126002659180001E+18</v>
      </c>
      <c r="D978" s="1">
        <v>43208</v>
      </c>
      <c r="E978" t="s">
        <v>1471</v>
      </c>
      <c r="F978" s="8">
        <f t="shared" si="79"/>
        <v>0</v>
      </c>
      <c r="G978" s="8">
        <f t="shared" si="75"/>
        <v>0</v>
      </c>
      <c r="H978" s="8">
        <f t="shared" si="76"/>
        <v>0</v>
      </c>
      <c r="I978" s="8">
        <f t="shared" si="77"/>
        <v>1</v>
      </c>
      <c r="J978" s="9">
        <f t="shared" si="78"/>
        <v>1</v>
      </c>
      <c r="K978" t="s">
        <v>64</v>
      </c>
      <c r="L978" t="s">
        <v>65</v>
      </c>
      <c r="M978" s="30">
        <v>176332</v>
      </c>
      <c r="N978" s="28" t="s">
        <v>26</v>
      </c>
      <c r="O978" s="6">
        <v>176332</v>
      </c>
      <c r="P978" s="28" t="s">
        <v>184</v>
      </c>
      <c r="Q978" s="4" t="s">
        <v>1586</v>
      </c>
      <c r="R978" t="s">
        <v>1422</v>
      </c>
      <c r="S978" t="s">
        <v>1310</v>
      </c>
      <c r="T978" t="s">
        <v>1458</v>
      </c>
      <c r="U978" t="s">
        <v>1312</v>
      </c>
      <c r="V978" t="s">
        <v>1310</v>
      </c>
      <c r="W978" s="2">
        <v>1</v>
      </c>
      <c r="X978" s="33">
        <v>176332</v>
      </c>
      <c r="Y978" t="s">
        <v>34</v>
      </c>
      <c r="Z978" t="s">
        <v>1313</v>
      </c>
      <c r="AA978" t="s">
        <v>36</v>
      </c>
      <c r="AB978" t="s">
        <v>37</v>
      </c>
      <c r="AC978">
        <v>21</v>
      </c>
    </row>
    <row r="979" spans="1:29" customFormat="1" x14ac:dyDescent="0.35">
      <c r="A979" s="11">
        <v>979</v>
      </c>
      <c r="B979" s="20" t="s">
        <v>1742</v>
      </c>
      <c r="C979" s="3">
        <v>2.2126002754169999E+18</v>
      </c>
      <c r="D979" s="1">
        <v>43003</v>
      </c>
      <c r="E979" t="s">
        <v>1587</v>
      </c>
      <c r="F979" s="8">
        <f t="shared" si="79"/>
        <v>0</v>
      </c>
      <c r="G979" s="8">
        <f t="shared" si="75"/>
        <v>0</v>
      </c>
      <c r="H979" s="8">
        <f t="shared" si="76"/>
        <v>1</v>
      </c>
      <c r="I979" s="8">
        <f t="shared" si="77"/>
        <v>1</v>
      </c>
      <c r="J979" s="9">
        <f t="shared" si="78"/>
        <v>2</v>
      </c>
      <c r="K979" t="s">
        <v>64</v>
      </c>
      <c r="L979" t="s">
        <v>65</v>
      </c>
      <c r="M979" s="30">
        <v>85000</v>
      </c>
      <c r="N979" s="28" t="s">
        <v>280</v>
      </c>
      <c r="O979" s="6">
        <v>85000</v>
      </c>
      <c r="P979" s="28" t="s">
        <v>184</v>
      </c>
      <c r="Q979" s="4" t="s">
        <v>1588</v>
      </c>
      <c r="R979" t="s">
        <v>1589</v>
      </c>
      <c r="S979" t="s">
        <v>1310</v>
      </c>
      <c r="T979" t="s">
        <v>1458</v>
      </c>
      <c r="U979" t="s">
        <v>1312</v>
      </c>
      <c r="V979" t="s">
        <v>1310</v>
      </c>
      <c r="W979" s="2">
        <v>1</v>
      </c>
      <c r="X979" s="33">
        <v>85000</v>
      </c>
      <c r="Y979" t="s">
        <v>34</v>
      </c>
      <c r="Z979" t="s">
        <v>1313</v>
      </c>
      <c r="AA979" t="s">
        <v>36</v>
      </c>
      <c r="AB979" t="s">
        <v>37</v>
      </c>
      <c r="AC979">
        <v>21</v>
      </c>
    </row>
    <row r="980" spans="1:29" customFormat="1" x14ac:dyDescent="0.35">
      <c r="A980" s="11">
        <v>980</v>
      </c>
      <c r="B980" s="20" t="s">
        <v>1742</v>
      </c>
      <c r="C980" s="3">
        <v>2.212600357116E+18</v>
      </c>
      <c r="D980" s="1">
        <v>42410</v>
      </c>
      <c r="E980" t="s">
        <v>1462</v>
      </c>
      <c r="F980" s="8">
        <f t="shared" si="79"/>
        <v>0</v>
      </c>
      <c r="G980" s="8">
        <f t="shared" si="75"/>
        <v>0</v>
      </c>
      <c r="H980" s="8">
        <f t="shared" si="76"/>
        <v>0</v>
      </c>
      <c r="I980" s="8">
        <f t="shared" si="77"/>
        <v>1</v>
      </c>
      <c r="J980" s="9">
        <f t="shared" si="78"/>
        <v>1</v>
      </c>
      <c r="K980" t="s">
        <v>53</v>
      </c>
      <c r="L980" t="s">
        <v>52</v>
      </c>
      <c r="M980" s="30">
        <v>199740</v>
      </c>
      <c r="N980" s="28" t="s">
        <v>264</v>
      </c>
      <c r="O980" s="6">
        <v>199740</v>
      </c>
      <c r="P980" s="28" t="s">
        <v>184</v>
      </c>
      <c r="Q980" s="4" t="s">
        <v>1590</v>
      </c>
      <c r="R980" t="s">
        <v>1405</v>
      </c>
      <c r="S980" t="s">
        <v>1310</v>
      </c>
      <c r="T980" t="s">
        <v>1458</v>
      </c>
      <c r="U980" t="s">
        <v>1312</v>
      </c>
      <c r="V980" t="s">
        <v>1310</v>
      </c>
      <c r="W980" s="2">
        <v>1</v>
      </c>
      <c r="X980" s="33">
        <v>199740</v>
      </c>
      <c r="Y980" t="s">
        <v>34</v>
      </c>
      <c r="Z980" t="s">
        <v>1313</v>
      </c>
      <c r="AA980" t="s">
        <v>36</v>
      </c>
      <c r="AB980" t="s">
        <v>37</v>
      </c>
      <c r="AC980">
        <v>21</v>
      </c>
    </row>
    <row r="981" spans="1:29" customFormat="1" x14ac:dyDescent="0.35">
      <c r="A981" s="11">
        <v>981</v>
      </c>
      <c r="B981" s="20" t="s">
        <v>1742</v>
      </c>
      <c r="C981" s="3">
        <v>2.212600357116E+18</v>
      </c>
      <c r="D981" s="1">
        <v>42410</v>
      </c>
      <c r="E981" t="s">
        <v>1483</v>
      </c>
      <c r="F981" s="8">
        <f t="shared" si="79"/>
        <v>0</v>
      </c>
      <c r="G981" s="8">
        <f t="shared" si="75"/>
        <v>0</v>
      </c>
      <c r="H981" s="8">
        <f t="shared" si="76"/>
        <v>0</v>
      </c>
      <c r="I981" s="8">
        <f t="shared" si="77"/>
        <v>1</v>
      </c>
      <c r="J981" s="9">
        <f t="shared" si="78"/>
        <v>1</v>
      </c>
      <c r="K981" t="s">
        <v>53</v>
      </c>
      <c r="L981" t="s">
        <v>52</v>
      </c>
      <c r="M981" s="30">
        <v>214380</v>
      </c>
      <c r="N981" s="28" t="s">
        <v>264</v>
      </c>
      <c r="O981" s="6">
        <v>214380</v>
      </c>
      <c r="P981" s="28" t="s">
        <v>184</v>
      </c>
      <c r="Q981" s="4" t="s">
        <v>1590</v>
      </c>
      <c r="R981" t="s">
        <v>1405</v>
      </c>
      <c r="S981" t="s">
        <v>1310</v>
      </c>
      <c r="T981" t="s">
        <v>1458</v>
      </c>
      <c r="U981" t="s">
        <v>1312</v>
      </c>
      <c r="V981" t="s">
        <v>1310</v>
      </c>
      <c r="W981" s="2">
        <v>1</v>
      </c>
      <c r="X981" s="33">
        <v>214380</v>
      </c>
      <c r="Y981" t="s">
        <v>34</v>
      </c>
      <c r="Z981" t="s">
        <v>1313</v>
      </c>
      <c r="AA981" t="s">
        <v>36</v>
      </c>
      <c r="AB981" t="s">
        <v>37</v>
      </c>
      <c r="AC981">
        <v>21</v>
      </c>
    </row>
    <row r="982" spans="1:29" customFormat="1" x14ac:dyDescent="0.35">
      <c r="A982" s="11">
        <v>982</v>
      </c>
      <c r="B982" s="20" t="s">
        <v>1742</v>
      </c>
      <c r="C982" s="3">
        <v>2.2126003571169999E+18</v>
      </c>
      <c r="D982" s="1">
        <v>42779</v>
      </c>
      <c r="E982" t="s">
        <v>1473</v>
      </c>
      <c r="F982" s="8">
        <f t="shared" si="79"/>
        <v>0</v>
      </c>
      <c r="G982" s="8">
        <f t="shared" si="75"/>
        <v>0</v>
      </c>
      <c r="H982" s="8">
        <f t="shared" si="76"/>
        <v>1</v>
      </c>
      <c r="I982" s="8">
        <f t="shared" si="77"/>
        <v>1</v>
      </c>
      <c r="J982" s="9">
        <f t="shared" si="78"/>
        <v>2</v>
      </c>
      <c r="K982" t="s">
        <v>64</v>
      </c>
      <c r="L982" t="s">
        <v>65</v>
      </c>
      <c r="M982" s="30">
        <v>199745</v>
      </c>
      <c r="N982" s="28" t="s">
        <v>264</v>
      </c>
      <c r="O982" s="6">
        <v>199745</v>
      </c>
      <c r="P982" s="28" t="s">
        <v>184</v>
      </c>
      <c r="Q982" s="4" t="s">
        <v>1591</v>
      </c>
      <c r="R982" t="s">
        <v>1405</v>
      </c>
      <c r="S982" t="s">
        <v>1310</v>
      </c>
      <c r="T982" t="s">
        <v>1458</v>
      </c>
      <c r="U982" t="s">
        <v>1312</v>
      </c>
      <c r="V982" t="s">
        <v>1310</v>
      </c>
      <c r="W982" s="2">
        <v>1</v>
      </c>
      <c r="X982" s="33">
        <v>199745</v>
      </c>
      <c r="Y982" t="s">
        <v>34</v>
      </c>
      <c r="Z982" t="s">
        <v>1313</v>
      </c>
      <c r="AA982" t="s">
        <v>36</v>
      </c>
      <c r="AB982" t="s">
        <v>37</v>
      </c>
      <c r="AC982">
        <v>21</v>
      </c>
    </row>
    <row r="983" spans="1:29" customFormat="1" x14ac:dyDescent="0.35">
      <c r="A983" s="11">
        <v>983</v>
      </c>
      <c r="B983" s="20" t="s">
        <v>1742</v>
      </c>
      <c r="C983" s="3">
        <v>2.2126003571169999E+18</v>
      </c>
      <c r="D983" s="1">
        <v>42779</v>
      </c>
      <c r="E983" t="s">
        <v>1468</v>
      </c>
      <c r="F983" s="8">
        <f t="shared" si="79"/>
        <v>0</v>
      </c>
      <c r="G983" s="8">
        <f t="shared" si="75"/>
        <v>0</v>
      </c>
      <c r="H983" s="8">
        <f t="shared" si="76"/>
        <v>1</v>
      </c>
      <c r="I983" s="8">
        <f t="shared" si="77"/>
        <v>1</v>
      </c>
      <c r="J983" s="9">
        <f t="shared" si="78"/>
        <v>2</v>
      </c>
      <c r="K983" t="s">
        <v>64</v>
      </c>
      <c r="L983" t="s">
        <v>65</v>
      </c>
      <c r="M983" s="30">
        <v>214384</v>
      </c>
      <c r="N983" s="28" t="s">
        <v>264</v>
      </c>
      <c r="O983" s="6">
        <v>214384</v>
      </c>
      <c r="P983" s="28" t="s">
        <v>184</v>
      </c>
      <c r="Q983" s="4" t="s">
        <v>1591</v>
      </c>
      <c r="R983" t="s">
        <v>1405</v>
      </c>
      <c r="S983" t="s">
        <v>1310</v>
      </c>
      <c r="T983" t="s">
        <v>1458</v>
      </c>
      <c r="U983" t="s">
        <v>1312</v>
      </c>
      <c r="V983" t="s">
        <v>1310</v>
      </c>
      <c r="W983" s="2">
        <v>1</v>
      </c>
      <c r="X983" s="33">
        <v>214384</v>
      </c>
      <c r="Y983" t="s">
        <v>34</v>
      </c>
      <c r="Z983" t="s">
        <v>1313</v>
      </c>
      <c r="AA983" t="s">
        <v>36</v>
      </c>
      <c r="AB983" t="s">
        <v>37</v>
      </c>
      <c r="AC983">
        <v>21</v>
      </c>
    </row>
    <row r="984" spans="1:29" customFormat="1" x14ac:dyDescent="0.35">
      <c r="A984" s="11">
        <v>984</v>
      </c>
      <c r="B984" s="20" t="s">
        <v>1742</v>
      </c>
      <c r="C984" s="3">
        <v>2.2126003571180001E+18</v>
      </c>
      <c r="D984" s="1">
        <v>43209</v>
      </c>
      <c r="E984" t="s">
        <v>1468</v>
      </c>
      <c r="F984" s="8">
        <f t="shared" si="79"/>
        <v>0</v>
      </c>
      <c r="G984" s="8">
        <f t="shared" si="75"/>
        <v>0</v>
      </c>
      <c r="H984" s="8">
        <f t="shared" si="76"/>
        <v>1</v>
      </c>
      <c r="I984" s="8">
        <f t="shared" si="77"/>
        <v>1</v>
      </c>
      <c r="J984" s="9">
        <f t="shared" si="78"/>
        <v>2</v>
      </c>
      <c r="K984" t="s">
        <v>64</v>
      </c>
      <c r="L984" t="s">
        <v>65</v>
      </c>
      <c r="M984" s="30">
        <v>220050</v>
      </c>
      <c r="N984" s="28" t="s">
        <v>26</v>
      </c>
      <c r="O984" s="6">
        <v>220050</v>
      </c>
      <c r="P984" s="28" t="s">
        <v>184</v>
      </c>
      <c r="Q984" s="4" t="s">
        <v>1592</v>
      </c>
      <c r="R984" t="s">
        <v>1593</v>
      </c>
      <c r="S984" t="s">
        <v>1310</v>
      </c>
      <c r="T984" t="s">
        <v>1458</v>
      </c>
      <c r="U984" t="s">
        <v>1312</v>
      </c>
      <c r="V984" t="s">
        <v>1310</v>
      </c>
      <c r="W984" s="2">
        <v>1</v>
      </c>
      <c r="X984" s="33">
        <v>220050</v>
      </c>
      <c r="Y984" t="s">
        <v>34</v>
      </c>
      <c r="Z984" t="s">
        <v>1313</v>
      </c>
      <c r="AA984" t="s">
        <v>36</v>
      </c>
      <c r="AB984" t="s">
        <v>37</v>
      </c>
      <c r="AC984">
        <v>21</v>
      </c>
    </row>
    <row r="985" spans="1:29" customFormat="1" x14ac:dyDescent="0.35">
      <c r="A985" s="11">
        <v>985</v>
      </c>
      <c r="B985" s="20" t="s">
        <v>1742</v>
      </c>
      <c r="C985" s="3">
        <v>2.2126003571180001E+18</v>
      </c>
      <c r="D985" s="1">
        <v>43209</v>
      </c>
      <c r="E985" t="s">
        <v>1471</v>
      </c>
      <c r="F985" s="8">
        <f t="shared" si="79"/>
        <v>0</v>
      </c>
      <c r="G985" s="8">
        <f t="shared" si="75"/>
        <v>0</v>
      </c>
      <c r="H985" s="8">
        <f t="shared" si="76"/>
        <v>0</v>
      </c>
      <c r="I985" s="8">
        <f t="shared" si="77"/>
        <v>1</v>
      </c>
      <c r="J985" s="9">
        <f t="shared" si="78"/>
        <v>1</v>
      </c>
      <c r="K985" t="s">
        <v>64</v>
      </c>
      <c r="L985" t="s">
        <v>65</v>
      </c>
      <c r="M985" s="30">
        <v>206673</v>
      </c>
      <c r="N985" s="28" t="s">
        <v>26</v>
      </c>
      <c r="O985" s="6">
        <v>206673</v>
      </c>
      <c r="P985" s="28" t="s">
        <v>184</v>
      </c>
      <c r="Q985" s="4" t="s">
        <v>1592</v>
      </c>
      <c r="R985" t="s">
        <v>1593</v>
      </c>
      <c r="S985" t="s">
        <v>1310</v>
      </c>
      <c r="T985" t="s">
        <v>1458</v>
      </c>
      <c r="U985" t="s">
        <v>1312</v>
      </c>
      <c r="V985" t="s">
        <v>1310</v>
      </c>
      <c r="W985" s="2">
        <v>1</v>
      </c>
      <c r="X985" s="33">
        <v>206673</v>
      </c>
      <c r="Y985" t="s">
        <v>34</v>
      </c>
      <c r="Z985" t="s">
        <v>1313</v>
      </c>
      <c r="AA985" t="s">
        <v>36</v>
      </c>
      <c r="AB985" t="s">
        <v>37</v>
      </c>
      <c r="AC985">
        <v>21</v>
      </c>
    </row>
    <row r="986" spans="1:29" customFormat="1" x14ac:dyDescent="0.35">
      <c r="A986" s="11">
        <v>986</v>
      </c>
      <c r="B986" s="20" t="s">
        <v>1742</v>
      </c>
      <c r="C986" s="3">
        <v>2.2127009985150001E+18</v>
      </c>
      <c r="D986" s="1">
        <v>42017</v>
      </c>
      <c r="E986" t="s">
        <v>457</v>
      </c>
      <c r="F986" s="8">
        <f t="shared" si="79"/>
        <v>1</v>
      </c>
      <c r="G986" s="8">
        <f t="shared" si="75"/>
        <v>0</v>
      </c>
      <c r="H986" s="8">
        <f t="shared" si="76"/>
        <v>0</v>
      </c>
      <c r="I986" s="8">
        <f t="shared" si="77"/>
        <v>1</v>
      </c>
      <c r="J986" s="9">
        <f t="shared" si="78"/>
        <v>1</v>
      </c>
      <c r="K986" t="s">
        <v>456</v>
      </c>
      <c r="L986" t="s">
        <v>457</v>
      </c>
      <c r="M986" s="30">
        <v>1832600</v>
      </c>
      <c r="N986" s="28" t="s">
        <v>280</v>
      </c>
      <c r="O986" s="6">
        <v>1832600</v>
      </c>
      <c r="P986" s="28" t="s">
        <v>184</v>
      </c>
      <c r="Q986" s="4" t="s">
        <v>1594</v>
      </c>
      <c r="R986" t="s">
        <v>1595</v>
      </c>
      <c r="S986" t="s">
        <v>1310</v>
      </c>
      <c r="T986" t="s">
        <v>1311</v>
      </c>
      <c r="U986" t="s">
        <v>1312</v>
      </c>
      <c r="V986" t="s">
        <v>1310</v>
      </c>
      <c r="W986" s="2">
        <v>1</v>
      </c>
      <c r="X986" s="33">
        <v>1832600</v>
      </c>
      <c r="Y986" t="s">
        <v>34</v>
      </c>
      <c r="Z986" t="s">
        <v>1313</v>
      </c>
      <c r="AA986" t="s">
        <v>36</v>
      </c>
      <c r="AB986" t="s">
        <v>37</v>
      </c>
      <c r="AC986">
        <v>21</v>
      </c>
    </row>
    <row r="987" spans="1:29" customFormat="1" x14ac:dyDescent="0.35">
      <c r="A987" s="11">
        <v>987</v>
      </c>
      <c r="B987" s="20" t="s">
        <v>1742</v>
      </c>
      <c r="C987" s="3">
        <v>2.2127009985169999E+18</v>
      </c>
      <c r="D987" s="1">
        <v>42842</v>
      </c>
      <c r="E987" t="s">
        <v>1596</v>
      </c>
      <c r="F987" s="8">
        <f t="shared" si="79"/>
        <v>1</v>
      </c>
      <c r="G987" s="8">
        <f t="shared" si="75"/>
        <v>0</v>
      </c>
      <c r="H987" s="8">
        <f t="shared" si="76"/>
        <v>0</v>
      </c>
      <c r="I987" s="8">
        <f t="shared" si="77"/>
        <v>1</v>
      </c>
      <c r="J987" s="9">
        <f t="shared" si="78"/>
        <v>1</v>
      </c>
      <c r="K987" t="s">
        <v>142</v>
      </c>
      <c r="L987" t="s">
        <v>143</v>
      </c>
      <c r="M987" s="30">
        <v>1872000</v>
      </c>
      <c r="N987" s="28" t="s">
        <v>280</v>
      </c>
      <c r="O987" s="6">
        <v>1872000</v>
      </c>
      <c r="P987" s="28" t="s">
        <v>184</v>
      </c>
      <c r="Q987" s="4" t="s">
        <v>1597</v>
      </c>
      <c r="R987" t="s">
        <v>1595</v>
      </c>
      <c r="S987" t="s">
        <v>1310</v>
      </c>
      <c r="T987" t="s">
        <v>1458</v>
      </c>
      <c r="U987" t="s">
        <v>1312</v>
      </c>
      <c r="V987" t="s">
        <v>1310</v>
      </c>
      <c r="W987" s="2">
        <v>1</v>
      </c>
      <c r="X987" s="33">
        <v>5148000</v>
      </c>
      <c r="Y987" t="s">
        <v>34</v>
      </c>
      <c r="Z987" t="s">
        <v>1313</v>
      </c>
      <c r="AA987" t="s">
        <v>36</v>
      </c>
      <c r="AB987" t="s">
        <v>37</v>
      </c>
      <c r="AC987">
        <v>21</v>
      </c>
    </row>
    <row r="988" spans="1:29" customFormat="1" x14ac:dyDescent="0.35">
      <c r="A988" s="11">
        <v>988</v>
      </c>
      <c r="B988" s="20" t="s">
        <v>1742</v>
      </c>
      <c r="C988" s="3">
        <v>2.2127009985169999E+18</v>
      </c>
      <c r="D988" s="1">
        <v>42878</v>
      </c>
      <c r="E988" t="s">
        <v>1598</v>
      </c>
      <c r="F988" s="8">
        <f t="shared" si="79"/>
        <v>1</v>
      </c>
      <c r="G988" s="8">
        <f t="shared" si="75"/>
        <v>0</v>
      </c>
      <c r="H988" s="8">
        <f t="shared" si="76"/>
        <v>1</v>
      </c>
      <c r="I988" s="8">
        <f t="shared" si="77"/>
        <v>1</v>
      </c>
      <c r="J988" s="9">
        <f t="shared" si="78"/>
        <v>2</v>
      </c>
      <c r="K988" t="s">
        <v>45</v>
      </c>
      <c r="L988" t="s">
        <v>46</v>
      </c>
      <c r="M988" s="30">
        <v>940500</v>
      </c>
      <c r="N988" s="28" t="s">
        <v>280</v>
      </c>
      <c r="O988" s="6">
        <v>940500</v>
      </c>
      <c r="P988" s="28" t="s">
        <v>184</v>
      </c>
      <c r="Q988" s="4" t="s">
        <v>1597</v>
      </c>
      <c r="R988" t="s">
        <v>1595</v>
      </c>
      <c r="S988" t="s">
        <v>1310</v>
      </c>
      <c r="T988" t="s">
        <v>1458</v>
      </c>
      <c r="U988" t="s">
        <v>1312</v>
      </c>
      <c r="V988" t="s">
        <v>1310</v>
      </c>
      <c r="W988" s="2">
        <v>1</v>
      </c>
      <c r="X988" s="33">
        <v>940500</v>
      </c>
      <c r="Y988" t="s">
        <v>34</v>
      </c>
      <c r="Z988" t="s">
        <v>1313</v>
      </c>
      <c r="AA988" t="s">
        <v>36</v>
      </c>
      <c r="AB988" t="s">
        <v>37</v>
      </c>
      <c r="AC988">
        <v>21</v>
      </c>
    </row>
    <row r="989" spans="1:29" customFormat="1" x14ac:dyDescent="0.35">
      <c r="A989" s="11">
        <v>989</v>
      </c>
      <c r="B989" s="20" t="s">
        <v>1742</v>
      </c>
      <c r="C989" s="3">
        <v>2.2127009985180001E+18</v>
      </c>
      <c r="D989" s="1">
        <v>43424</v>
      </c>
      <c r="E989" t="s">
        <v>46</v>
      </c>
      <c r="F989" s="8">
        <f t="shared" si="79"/>
        <v>1</v>
      </c>
      <c r="G989" s="8">
        <f t="shared" si="75"/>
        <v>1</v>
      </c>
      <c r="H989" s="8">
        <f t="shared" si="76"/>
        <v>0</v>
      </c>
      <c r="I989" s="8">
        <f t="shared" si="77"/>
        <v>0</v>
      </c>
      <c r="J989" s="9">
        <f t="shared" si="78"/>
        <v>1</v>
      </c>
      <c r="K989" t="s">
        <v>45</v>
      </c>
      <c r="L989" t="s">
        <v>46</v>
      </c>
      <c r="M989" s="30">
        <v>600000</v>
      </c>
      <c r="N989" s="28" t="s">
        <v>39</v>
      </c>
      <c r="O989" s="6">
        <v>600000</v>
      </c>
      <c r="P989" s="28" t="s">
        <v>27</v>
      </c>
      <c r="Q989" s="4" t="s">
        <v>1597</v>
      </c>
      <c r="R989" t="s">
        <v>1595</v>
      </c>
      <c r="S989" t="s">
        <v>1310</v>
      </c>
      <c r="T989" t="s">
        <v>1311</v>
      </c>
      <c r="U989" t="s">
        <v>1312</v>
      </c>
      <c r="V989" t="s">
        <v>1310</v>
      </c>
      <c r="W989" s="2">
        <v>1</v>
      </c>
      <c r="X989" s="33">
        <v>600000</v>
      </c>
      <c r="Y989" t="s">
        <v>34</v>
      </c>
      <c r="Z989" t="s">
        <v>1313</v>
      </c>
      <c r="AA989" t="s">
        <v>36</v>
      </c>
      <c r="AB989" t="s">
        <v>37</v>
      </c>
      <c r="AC989">
        <v>21</v>
      </c>
    </row>
    <row r="990" spans="1:29" customFormat="1" x14ac:dyDescent="0.35">
      <c r="A990" s="11">
        <v>990</v>
      </c>
      <c r="B990" s="20" t="s">
        <v>1742</v>
      </c>
      <c r="C990" s="3">
        <v>2.2127009985180001E+18</v>
      </c>
      <c r="D990" s="1">
        <v>43424</v>
      </c>
      <c r="E990" t="s">
        <v>46</v>
      </c>
      <c r="F990" s="8">
        <f t="shared" si="79"/>
        <v>1</v>
      </c>
      <c r="G990" s="8">
        <f t="shared" si="75"/>
        <v>1</v>
      </c>
      <c r="H990" s="8">
        <f t="shared" si="76"/>
        <v>0</v>
      </c>
      <c r="I990" s="8">
        <f t="shared" si="77"/>
        <v>0</v>
      </c>
      <c r="J990" s="9">
        <f t="shared" si="78"/>
        <v>1</v>
      </c>
      <c r="K990" t="s">
        <v>45</v>
      </c>
      <c r="L990" t="s">
        <v>46</v>
      </c>
      <c r="M990" s="30">
        <v>350000</v>
      </c>
      <c r="N990" s="28" t="s">
        <v>39</v>
      </c>
      <c r="O990" s="6">
        <v>350000</v>
      </c>
      <c r="P990" s="28" t="s">
        <v>27</v>
      </c>
      <c r="Q990" s="4" t="s">
        <v>1597</v>
      </c>
      <c r="R990" t="s">
        <v>1595</v>
      </c>
      <c r="S990" t="s">
        <v>1310</v>
      </c>
      <c r="T990" t="s">
        <v>1311</v>
      </c>
      <c r="U990" t="s">
        <v>1312</v>
      </c>
      <c r="V990" t="s">
        <v>1310</v>
      </c>
      <c r="W990" s="2">
        <v>1</v>
      </c>
      <c r="X990" s="33">
        <v>350000</v>
      </c>
      <c r="Y990" t="s">
        <v>34</v>
      </c>
      <c r="Z990" t="s">
        <v>1313</v>
      </c>
      <c r="AA990" t="s">
        <v>36</v>
      </c>
      <c r="AB990" t="s">
        <v>37</v>
      </c>
      <c r="AC990">
        <v>21</v>
      </c>
    </row>
    <row r="991" spans="1:29" customFormat="1" x14ac:dyDescent="0.35">
      <c r="A991" s="11">
        <v>991</v>
      </c>
      <c r="B991" s="20" t="s">
        <v>1742</v>
      </c>
      <c r="C991" s="3">
        <v>2.2127009985190001E+18</v>
      </c>
      <c r="D991" s="1">
        <v>43662</v>
      </c>
      <c r="E991" t="s">
        <v>46</v>
      </c>
      <c r="F991" s="8">
        <f t="shared" si="79"/>
        <v>1</v>
      </c>
      <c r="G991" s="8">
        <f t="shared" si="75"/>
        <v>1</v>
      </c>
      <c r="H991" s="8">
        <f t="shared" si="76"/>
        <v>0</v>
      </c>
      <c r="I991" s="8">
        <f t="shared" si="77"/>
        <v>0</v>
      </c>
      <c r="J991" s="9">
        <f t="shared" si="78"/>
        <v>1</v>
      </c>
      <c r="K991" t="s">
        <v>45</v>
      </c>
      <c r="L991" t="s">
        <v>46</v>
      </c>
      <c r="M991" s="30">
        <v>1180000</v>
      </c>
      <c r="N991" s="28" t="s">
        <v>1278</v>
      </c>
      <c r="O991" s="6">
        <v>1180000</v>
      </c>
      <c r="P991" s="28" t="s">
        <v>27</v>
      </c>
      <c r="Q991" s="4" t="s">
        <v>1597</v>
      </c>
      <c r="R991" t="s">
        <v>1595</v>
      </c>
      <c r="S991" t="s">
        <v>1310</v>
      </c>
      <c r="T991" t="s">
        <v>1458</v>
      </c>
      <c r="U991" t="s">
        <v>1312</v>
      </c>
      <c r="V991" t="s">
        <v>1310</v>
      </c>
      <c r="W991" s="2">
        <v>1</v>
      </c>
      <c r="X991" s="33">
        <v>1180000</v>
      </c>
      <c r="Y991" t="s">
        <v>34</v>
      </c>
      <c r="Z991" t="s">
        <v>1313</v>
      </c>
      <c r="AA991" t="s">
        <v>36</v>
      </c>
      <c r="AB991" t="s">
        <v>37</v>
      </c>
      <c r="AC991">
        <v>21</v>
      </c>
    </row>
    <row r="992" spans="1:29" customFormat="1" x14ac:dyDescent="0.35">
      <c r="A992" s="11">
        <v>992</v>
      </c>
      <c r="B992" s="20" t="s">
        <v>1742</v>
      </c>
      <c r="C992" s="3">
        <v>2.2127303521169999E+18</v>
      </c>
      <c r="D992" s="1">
        <v>42781</v>
      </c>
      <c r="E992" t="s">
        <v>1473</v>
      </c>
      <c r="F992" s="8">
        <f t="shared" si="79"/>
        <v>0</v>
      </c>
      <c r="G992" s="8">
        <f t="shared" si="75"/>
        <v>0</v>
      </c>
      <c r="H992" s="8">
        <f t="shared" si="76"/>
        <v>1</v>
      </c>
      <c r="I992" s="8">
        <f t="shared" si="77"/>
        <v>1</v>
      </c>
      <c r="J992" s="9">
        <f t="shared" si="78"/>
        <v>2</v>
      </c>
      <c r="K992" t="s">
        <v>64</v>
      </c>
      <c r="L992" t="s">
        <v>65</v>
      </c>
      <c r="M992" s="30">
        <v>96538</v>
      </c>
      <c r="N992" s="28" t="s">
        <v>264</v>
      </c>
      <c r="O992" s="6">
        <v>96538</v>
      </c>
      <c r="P992" s="28" t="s">
        <v>184</v>
      </c>
      <c r="Q992" s="4" t="s">
        <v>1599</v>
      </c>
      <c r="R992" t="s">
        <v>1330</v>
      </c>
      <c r="S992" t="s">
        <v>1310</v>
      </c>
      <c r="T992" t="s">
        <v>1458</v>
      </c>
      <c r="U992" t="s">
        <v>1312</v>
      </c>
      <c r="V992" t="s">
        <v>1310</v>
      </c>
      <c r="W992" s="2">
        <v>1</v>
      </c>
      <c r="X992" s="33">
        <v>96538</v>
      </c>
      <c r="Y992" t="s">
        <v>34</v>
      </c>
      <c r="Z992" t="s">
        <v>1313</v>
      </c>
      <c r="AA992" t="s">
        <v>36</v>
      </c>
      <c r="AB992" t="s">
        <v>37</v>
      </c>
      <c r="AC992">
        <v>21</v>
      </c>
    </row>
    <row r="993" spans="1:29" customFormat="1" x14ac:dyDescent="0.35">
      <c r="A993" s="11">
        <v>993</v>
      </c>
      <c r="B993" s="20" t="s">
        <v>1742</v>
      </c>
      <c r="C993" s="3">
        <v>2.2127303521169999E+18</v>
      </c>
      <c r="D993" s="1">
        <v>42781</v>
      </c>
      <c r="E993" t="s">
        <v>1468</v>
      </c>
      <c r="F993" s="8">
        <f t="shared" si="79"/>
        <v>0</v>
      </c>
      <c r="G993" s="8">
        <f t="shared" si="75"/>
        <v>0</v>
      </c>
      <c r="H993" s="8">
        <f t="shared" si="76"/>
        <v>1</v>
      </c>
      <c r="I993" s="8">
        <f t="shared" si="77"/>
        <v>1</v>
      </c>
      <c r="J993" s="9">
        <f t="shared" si="78"/>
        <v>2</v>
      </c>
      <c r="K993" t="s">
        <v>64</v>
      </c>
      <c r="L993" t="s">
        <v>65</v>
      </c>
      <c r="M993" s="30">
        <v>153000</v>
      </c>
      <c r="N993" s="28" t="s">
        <v>264</v>
      </c>
      <c r="O993" s="6">
        <v>153000</v>
      </c>
      <c r="P993" s="28" t="s">
        <v>184</v>
      </c>
      <c r="Q993" s="4" t="s">
        <v>1599</v>
      </c>
      <c r="R993" t="s">
        <v>1330</v>
      </c>
      <c r="S993" t="s">
        <v>1310</v>
      </c>
      <c r="T993" t="s">
        <v>1458</v>
      </c>
      <c r="U993" t="s">
        <v>1312</v>
      </c>
      <c r="V993" t="s">
        <v>1310</v>
      </c>
      <c r="W993" s="2">
        <v>1</v>
      </c>
      <c r="X993" s="33">
        <v>153000</v>
      </c>
      <c r="Y993" t="s">
        <v>34</v>
      </c>
      <c r="Z993" t="s">
        <v>1313</v>
      </c>
      <c r="AA993" t="s">
        <v>36</v>
      </c>
      <c r="AB993" t="s">
        <v>37</v>
      </c>
      <c r="AC993">
        <v>21</v>
      </c>
    </row>
    <row r="994" spans="1:29" customFormat="1" x14ac:dyDescent="0.35">
      <c r="A994" s="11">
        <v>994</v>
      </c>
      <c r="B994" s="20" t="s">
        <v>1742</v>
      </c>
      <c r="C994" s="3">
        <v>2.2127303521180001E+18</v>
      </c>
      <c r="D994" s="1">
        <v>43209</v>
      </c>
      <c r="E994" t="s">
        <v>1468</v>
      </c>
      <c r="F994" s="8">
        <f t="shared" si="79"/>
        <v>0</v>
      </c>
      <c r="G994" s="8">
        <f t="shared" si="75"/>
        <v>0</v>
      </c>
      <c r="H994" s="8">
        <f t="shared" si="76"/>
        <v>1</v>
      </c>
      <c r="I994" s="8">
        <f t="shared" si="77"/>
        <v>1</v>
      </c>
      <c r="J994" s="9">
        <f t="shared" si="78"/>
        <v>2</v>
      </c>
      <c r="K994" t="s">
        <v>64</v>
      </c>
      <c r="L994" t="s">
        <v>65</v>
      </c>
      <c r="M994" s="30">
        <v>157044</v>
      </c>
      <c r="N994" s="28" t="s">
        <v>26</v>
      </c>
      <c r="O994" s="6">
        <v>157044</v>
      </c>
      <c r="P994" s="28" t="s">
        <v>184</v>
      </c>
      <c r="Q994" s="4" t="s">
        <v>1599</v>
      </c>
      <c r="R994" t="s">
        <v>1330</v>
      </c>
      <c r="S994" t="s">
        <v>1310</v>
      </c>
      <c r="T994" t="s">
        <v>1458</v>
      </c>
      <c r="U994" t="s">
        <v>1312</v>
      </c>
      <c r="V994" t="s">
        <v>1310</v>
      </c>
      <c r="W994" s="2">
        <v>1</v>
      </c>
      <c r="X994" s="33">
        <v>157044</v>
      </c>
      <c r="Y994" t="s">
        <v>34</v>
      </c>
      <c r="Z994" t="s">
        <v>1313</v>
      </c>
      <c r="AA994" t="s">
        <v>36</v>
      </c>
      <c r="AB994" t="s">
        <v>37</v>
      </c>
      <c r="AC994">
        <v>21</v>
      </c>
    </row>
    <row r="995" spans="1:29" customFormat="1" x14ac:dyDescent="0.35">
      <c r="A995" s="11">
        <v>995</v>
      </c>
      <c r="B995" s="20" t="s">
        <v>1742</v>
      </c>
      <c r="C995" s="3">
        <v>2.2127303521180001E+18</v>
      </c>
      <c r="D995" s="1">
        <v>43209</v>
      </c>
      <c r="E995" t="s">
        <v>1471</v>
      </c>
      <c r="F995" s="8">
        <f t="shared" si="79"/>
        <v>0</v>
      </c>
      <c r="G995" s="8">
        <f t="shared" si="75"/>
        <v>0</v>
      </c>
      <c r="H995" s="8">
        <f t="shared" si="76"/>
        <v>0</v>
      </c>
      <c r="I995" s="8">
        <f t="shared" si="77"/>
        <v>1</v>
      </c>
      <c r="J995" s="9">
        <f t="shared" si="78"/>
        <v>1</v>
      </c>
      <c r="K995" t="s">
        <v>64</v>
      </c>
      <c r="L995" t="s">
        <v>65</v>
      </c>
      <c r="M995" s="30">
        <v>99886</v>
      </c>
      <c r="N995" s="28" t="s">
        <v>26</v>
      </c>
      <c r="O995" s="6">
        <v>99886</v>
      </c>
      <c r="P995" s="28" t="s">
        <v>184</v>
      </c>
      <c r="Q995" s="4" t="s">
        <v>1599</v>
      </c>
      <c r="R995" t="s">
        <v>1330</v>
      </c>
      <c r="S995" t="s">
        <v>1310</v>
      </c>
      <c r="T995" t="s">
        <v>1458</v>
      </c>
      <c r="U995" t="s">
        <v>1312</v>
      </c>
      <c r="V995" t="s">
        <v>1310</v>
      </c>
      <c r="W995" s="2">
        <v>1</v>
      </c>
      <c r="X995" s="33">
        <v>99886</v>
      </c>
      <c r="Y995" t="s">
        <v>34</v>
      </c>
      <c r="Z995" t="s">
        <v>1313</v>
      </c>
      <c r="AA995" t="s">
        <v>36</v>
      </c>
      <c r="AB995" t="s">
        <v>37</v>
      </c>
      <c r="AC995">
        <v>21</v>
      </c>
    </row>
    <row r="996" spans="1:29" customFormat="1" x14ac:dyDescent="0.35">
      <c r="A996" s="11">
        <v>996</v>
      </c>
      <c r="B996" s="20" t="s">
        <v>1742</v>
      </c>
      <c r="C996" s="3">
        <v>2.2127303521190001E+18</v>
      </c>
      <c r="D996" s="1">
        <v>43592</v>
      </c>
      <c r="E996" t="s">
        <v>1472</v>
      </c>
      <c r="F996" s="8">
        <f t="shared" si="79"/>
        <v>0</v>
      </c>
      <c r="G996" s="8">
        <f t="shared" si="75"/>
        <v>1</v>
      </c>
      <c r="H996" s="8">
        <f t="shared" si="76"/>
        <v>0</v>
      </c>
      <c r="I996" s="8">
        <f t="shared" si="77"/>
        <v>0</v>
      </c>
      <c r="J996" s="9">
        <f t="shared" si="78"/>
        <v>1</v>
      </c>
      <c r="K996" t="s">
        <v>25</v>
      </c>
      <c r="L996" t="s">
        <v>25</v>
      </c>
      <c r="M996" s="30">
        <v>156848.4</v>
      </c>
      <c r="N996" s="28" t="s">
        <v>39</v>
      </c>
      <c r="O996" s="6">
        <v>156848.4</v>
      </c>
      <c r="P996" s="28" t="s">
        <v>27</v>
      </c>
      <c r="Q996" s="4" t="s">
        <v>1599</v>
      </c>
      <c r="R996" t="s">
        <v>1330</v>
      </c>
      <c r="S996" t="s">
        <v>1310</v>
      </c>
      <c r="T996" t="s">
        <v>1311</v>
      </c>
      <c r="U996" t="s">
        <v>1312</v>
      </c>
      <c r="V996" t="s">
        <v>1310</v>
      </c>
      <c r="W996" s="2">
        <v>1</v>
      </c>
      <c r="X996" s="33">
        <v>156848.4</v>
      </c>
      <c r="Y996" t="s">
        <v>34</v>
      </c>
      <c r="Z996" t="s">
        <v>1313</v>
      </c>
      <c r="AA996" t="s">
        <v>36</v>
      </c>
      <c r="AB996" t="s">
        <v>37</v>
      </c>
      <c r="AC996">
        <v>21</v>
      </c>
    </row>
    <row r="997" spans="1:29" customFormat="1" x14ac:dyDescent="0.35">
      <c r="A997" s="11">
        <v>997</v>
      </c>
      <c r="B997" s="20" t="s">
        <v>1742</v>
      </c>
      <c r="C997" s="3">
        <v>2.2127303521190001E+18</v>
      </c>
      <c r="D997" s="1">
        <v>43593</v>
      </c>
      <c r="E997" t="s">
        <v>1472</v>
      </c>
      <c r="F997" s="8">
        <f t="shared" si="79"/>
        <v>0</v>
      </c>
      <c r="G997" s="8">
        <f t="shared" si="75"/>
        <v>1</v>
      </c>
      <c r="H997" s="8">
        <f t="shared" si="76"/>
        <v>0</v>
      </c>
      <c r="I997" s="8">
        <f t="shared" si="77"/>
        <v>0</v>
      </c>
      <c r="J997" s="9">
        <f t="shared" si="78"/>
        <v>1</v>
      </c>
      <c r="K997" t="s">
        <v>25</v>
      </c>
      <c r="L997" t="s">
        <v>25</v>
      </c>
      <c r="M997" s="30">
        <v>154063</v>
      </c>
      <c r="N997" s="28" t="s">
        <v>39</v>
      </c>
      <c r="O997" s="6">
        <v>154063</v>
      </c>
      <c r="P997" s="28" t="s">
        <v>27</v>
      </c>
      <c r="Q997" s="4" t="s">
        <v>1599</v>
      </c>
      <c r="R997" t="s">
        <v>1330</v>
      </c>
      <c r="S997" t="s">
        <v>1310</v>
      </c>
      <c r="T997" t="s">
        <v>1311</v>
      </c>
      <c r="U997" t="s">
        <v>1312</v>
      </c>
      <c r="V997" t="s">
        <v>1310</v>
      </c>
      <c r="W997" s="2">
        <v>1</v>
      </c>
      <c r="X997" s="33">
        <v>154063</v>
      </c>
      <c r="Y997" t="s">
        <v>34</v>
      </c>
      <c r="Z997" t="s">
        <v>1313</v>
      </c>
      <c r="AA997" t="s">
        <v>36</v>
      </c>
      <c r="AB997" t="s">
        <v>37</v>
      </c>
      <c r="AC997">
        <v>21</v>
      </c>
    </row>
    <row r="998" spans="1:29" customFormat="1" x14ac:dyDescent="0.35">
      <c r="A998" s="11">
        <v>998</v>
      </c>
      <c r="B998" s="20" t="s">
        <v>1742</v>
      </c>
      <c r="C998" s="3">
        <v>2.2128014804150001E+18</v>
      </c>
      <c r="D998" s="1">
        <v>42291</v>
      </c>
      <c r="E998" t="s">
        <v>1600</v>
      </c>
      <c r="F998" s="8">
        <f t="shared" si="79"/>
        <v>0</v>
      </c>
      <c r="G998" s="8">
        <f t="shared" si="75"/>
        <v>0</v>
      </c>
      <c r="H998" s="8">
        <f t="shared" si="76"/>
        <v>1</v>
      </c>
      <c r="I998" s="8">
        <f t="shared" si="77"/>
        <v>0</v>
      </c>
      <c r="J998" s="9">
        <f t="shared" si="78"/>
        <v>1</v>
      </c>
      <c r="K998" t="s">
        <v>453</v>
      </c>
      <c r="L998" t="s">
        <v>454</v>
      </c>
      <c r="M998" s="30">
        <v>780000</v>
      </c>
      <c r="N998" s="28" t="s">
        <v>264</v>
      </c>
      <c r="O998" s="6">
        <v>780000</v>
      </c>
      <c r="P998" s="28" t="s">
        <v>184</v>
      </c>
      <c r="Q998" s="4" t="s">
        <v>1601</v>
      </c>
      <c r="R998" t="s">
        <v>1318</v>
      </c>
      <c r="S998" t="s">
        <v>1310</v>
      </c>
      <c r="T998" t="s">
        <v>1458</v>
      </c>
      <c r="U998" t="s">
        <v>1312</v>
      </c>
      <c r="V998" t="s">
        <v>1310</v>
      </c>
      <c r="W998" s="2">
        <v>1</v>
      </c>
      <c r="X998" s="33">
        <v>780000</v>
      </c>
      <c r="Y998" t="s">
        <v>34</v>
      </c>
      <c r="Z998" t="s">
        <v>1313</v>
      </c>
      <c r="AA998" t="s">
        <v>36</v>
      </c>
      <c r="AB998" t="s">
        <v>37</v>
      </c>
      <c r="AC998">
        <v>21</v>
      </c>
    </row>
    <row r="999" spans="1:29" customFormat="1" x14ac:dyDescent="0.35">
      <c r="A999" s="11">
        <v>999</v>
      </c>
      <c r="B999" s="20" t="s">
        <v>1742</v>
      </c>
      <c r="C999" s="3">
        <v>2.212801480416E+18</v>
      </c>
      <c r="D999" s="1">
        <v>42410</v>
      </c>
      <c r="E999" t="s">
        <v>1462</v>
      </c>
      <c r="F999" s="8">
        <f t="shared" si="79"/>
        <v>0</v>
      </c>
      <c r="G999" s="8">
        <f t="shared" si="75"/>
        <v>0</v>
      </c>
      <c r="H999" s="8">
        <f t="shared" si="76"/>
        <v>0</v>
      </c>
      <c r="I999" s="8">
        <f t="shared" si="77"/>
        <v>1</v>
      </c>
      <c r="J999" s="9">
        <f t="shared" si="78"/>
        <v>1</v>
      </c>
      <c r="K999" t="s">
        <v>1305</v>
      </c>
      <c r="L999" t="s">
        <v>46</v>
      </c>
      <c r="M999" s="30">
        <v>115900</v>
      </c>
      <c r="N999" s="28" t="s">
        <v>1602</v>
      </c>
      <c r="O999" s="6">
        <v>115900</v>
      </c>
      <c r="P999" s="28" t="s">
        <v>184</v>
      </c>
      <c r="Q999" s="4" t="s">
        <v>1603</v>
      </c>
      <c r="R999" t="s">
        <v>1318</v>
      </c>
      <c r="S999" t="s">
        <v>1310</v>
      </c>
      <c r="T999" t="s">
        <v>1458</v>
      </c>
      <c r="U999" t="s">
        <v>1312</v>
      </c>
      <c r="V999" t="s">
        <v>1310</v>
      </c>
      <c r="W999" s="2">
        <v>1</v>
      </c>
      <c r="X999" s="33">
        <v>115900</v>
      </c>
      <c r="Y999" t="s">
        <v>34</v>
      </c>
      <c r="Z999" t="s">
        <v>1313</v>
      </c>
      <c r="AA999" t="s">
        <v>36</v>
      </c>
      <c r="AB999" t="s">
        <v>37</v>
      </c>
      <c r="AC999">
        <v>21</v>
      </c>
    </row>
    <row r="1000" spans="1:29" customFormat="1" x14ac:dyDescent="0.35">
      <c r="A1000" s="11">
        <v>1000</v>
      </c>
      <c r="B1000" s="20" t="s">
        <v>1742</v>
      </c>
      <c r="C1000" s="3">
        <v>2.212801480416E+18</v>
      </c>
      <c r="D1000" s="1">
        <v>42410</v>
      </c>
      <c r="E1000" t="s">
        <v>1483</v>
      </c>
      <c r="F1000" s="8">
        <f t="shared" si="79"/>
        <v>0</v>
      </c>
      <c r="G1000" s="8">
        <f t="shared" si="75"/>
        <v>0</v>
      </c>
      <c r="H1000" s="8">
        <f t="shared" si="76"/>
        <v>0</v>
      </c>
      <c r="I1000" s="8">
        <f t="shared" si="77"/>
        <v>1</v>
      </c>
      <c r="J1000" s="9">
        <f t="shared" si="78"/>
        <v>1</v>
      </c>
      <c r="K1000" t="s">
        <v>453</v>
      </c>
      <c r="L1000" t="s">
        <v>454</v>
      </c>
      <c r="M1000" s="30">
        <v>158700</v>
      </c>
      <c r="N1000" s="28" t="s">
        <v>1602</v>
      </c>
      <c r="O1000" s="6">
        <v>158700</v>
      </c>
      <c r="P1000" s="28" t="s">
        <v>184</v>
      </c>
      <c r="Q1000" s="4" t="s">
        <v>1603</v>
      </c>
      <c r="R1000" t="s">
        <v>1318</v>
      </c>
      <c r="S1000" t="s">
        <v>1310</v>
      </c>
      <c r="T1000" t="s">
        <v>1458</v>
      </c>
      <c r="U1000" t="s">
        <v>1312</v>
      </c>
      <c r="V1000" t="s">
        <v>1310</v>
      </c>
      <c r="W1000" s="2">
        <v>1</v>
      </c>
      <c r="X1000" s="33">
        <v>158700</v>
      </c>
      <c r="Y1000" t="s">
        <v>34</v>
      </c>
      <c r="Z1000" t="s">
        <v>1313</v>
      </c>
      <c r="AA1000" t="s">
        <v>36</v>
      </c>
      <c r="AB1000" t="s">
        <v>37</v>
      </c>
      <c r="AC1000">
        <v>21</v>
      </c>
    </row>
    <row r="1001" spans="1:29" customFormat="1" x14ac:dyDescent="0.35">
      <c r="A1001" s="11">
        <v>1001</v>
      </c>
      <c r="B1001" s="20" t="s">
        <v>1742</v>
      </c>
      <c r="C1001" s="3">
        <v>2.2128014804169999E+18</v>
      </c>
      <c r="D1001" s="1">
        <v>42780</v>
      </c>
      <c r="E1001" t="s">
        <v>1473</v>
      </c>
      <c r="F1001" s="8">
        <f t="shared" si="79"/>
        <v>0</v>
      </c>
      <c r="G1001" s="8">
        <f t="shared" si="75"/>
        <v>0</v>
      </c>
      <c r="H1001" s="8">
        <f t="shared" si="76"/>
        <v>1</v>
      </c>
      <c r="I1001" s="8">
        <f t="shared" si="77"/>
        <v>1</v>
      </c>
      <c r="J1001" s="9">
        <f t="shared" si="78"/>
        <v>2</v>
      </c>
      <c r="K1001" t="s">
        <v>64</v>
      </c>
      <c r="L1001" t="s">
        <v>65</v>
      </c>
      <c r="M1001" s="30">
        <v>115917</v>
      </c>
      <c r="N1001" s="28" t="s">
        <v>264</v>
      </c>
      <c r="O1001" s="6">
        <v>115917</v>
      </c>
      <c r="P1001" s="28" t="s">
        <v>184</v>
      </c>
      <c r="Q1001" s="4" t="s">
        <v>1603</v>
      </c>
      <c r="R1001" t="s">
        <v>1318</v>
      </c>
      <c r="S1001" t="s">
        <v>1310</v>
      </c>
      <c r="T1001" t="s">
        <v>1458</v>
      </c>
      <c r="U1001" t="s">
        <v>1312</v>
      </c>
      <c r="V1001" t="s">
        <v>1310</v>
      </c>
      <c r="W1001" s="2">
        <v>1</v>
      </c>
      <c r="X1001" s="33">
        <v>115917</v>
      </c>
      <c r="Y1001" t="s">
        <v>34</v>
      </c>
      <c r="Z1001" t="s">
        <v>1313</v>
      </c>
      <c r="AA1001" t="s">
        <v>36</v>
      </c>
      <c r="AB1001" t="s">
        <v>37</v>
      </c>
      <c r="AC1001">
        <v>21</v>
      </c>
    </row>
    <row r="1002" spans="1:29" customFormat="1" x14ac:dyDescent="0.35">
      <c r="A1002" s="11">
        <v>1002</v>
      </c>
      <c r="B1002" s="20" t="s">
        <v>1742</v>
      </c>
      <c r="C1002" s="3">
        <v>2.2128014804169999E+18</v>
      </c>
      <c r="D1002" s="1">
        <v>42780</v>
      </c>
      <c r="E1002" t="s">
        <v>1468</v>
      </c>
      <c r="F1002" s="8">
        <f t="shared" si="79"/>
        <v>0</v>
      </c>
      <c r="G1002" s="8">
        <f t="shared" si="75"/>
        <v>0</v>
      </c>
      <c r="H1002" s="8">
        <f t="shared" si="76"/>
        <v>1</v>
      </c>
      <c r="I1002" s="8">
        <f t="shared" si="77"/>
        <v>1</v>
      </c>
      <c r="J1002" s="9">
        <f t="shared" si="78"/>
        <v>2</v>
      </c>
      <c r="K1002" t="s">
        <v>64</v>
      </c>
      <c r="L1002" t="s">
        <v>65</v>
      </c>
      <c r="M1002" s="30">
        <v>158702</v>
      </c>
      <c r="N1002" s="28" t="s">
        <v>264</v>
      </c>
      <c r="O1002" s="6">
        <v>158702</v>
      </c>
      <c r="P1002" s="28" t="s">
        <v>184</v>
      </c>
      <c r="Q1002" s="4" t="s">
        <v>1603</v>
      </c>
      <c r="R1002" t="s">
        <v>1318</v>
      </c>
      <c r="S1002" t="s">
        <v>1310</v>
      </c>
      <c r="T1002" t="s">
        <v>1458</v>
      </c>
      <c r="U1002" t="s">
        <v>1312</v>
      </c>
      <c r="V1002" t="s">
        <v>1310</v>
      </c>
      <c r="W1002" s="2">
        <v>1</v>
      </c>
      <c r="X1002" s="33">
        <v>158702</v>
      </c>
      <c r="Y1002" t="s">
        <v>34</v>
      </c>
      <c r="Z1002" t="s">
        <v>1313</v>
      </c>
      <c r="AA1002" t="s">
        <v>36</v>
      </c>
      <c r="AB1002" t="s">
        <v>37</v>
      </c>
      <c r="AC1002">
        <v>21</v>
      </c>
    </row>
    <row r="1003" spans="1:29" customFormat="1" x14ac:dyDescent="0.35">
      <c r="A1003" s="11">
        <v>1003</v>
      </c>
      <c r="B1003" s="20" t="s">
        <v>1742</v>
      </c>
      <c r="C1003" s="3">
        <v>2.2128014804179999E+18</v>
      </c>
      <c r="D1003" s="1">
        <v>43208</v>
      </c>
      <c r="E1003" t="s">
        <v>1471</v>
      </c>
      <c r="F1003" s="8">
        <f t="shared" si="79"/>
        <v>0</v>
      </c>
      <c r="G1003" s="8">
        <f t="shared" si="75"/>
        <v>0</v>
      </c>
      <c r="H1003" s="8">
        <f t="shared" si="76"/>
        <v>0</v>
      </c>
      <c r="I1003" s="8">
        <f t="shared" si="77"/>
        <v>1</v>
      </c>
      <c r="J1003" s="9">
        <f t="shared" si="78"/>
        <v>1</v>
      </c>
      <c r="K1003" t="s">
        <v>64</v>
      </c>
      <c r="L1003" t="s">
        <v>65</v>
      </c>
      <c r="M1003" s="30">
        <v>119938</v>
      </c>
      <c r="N1003" s="28" t="s">
        <v>26</v>
      </c>
      <c r="O1003" s="6">
        <v>119938</v>
      </c>
      <c r="P1003" s="28" t="s">
        <v>184</v>
      </c>
      <c r="Q1003" s="4" t="s">
        <v>1603</v>
      </c>
      <c r="R1003" t="s">
        <v>1318</v>
      </c>
      <c r="S1003" t="s">
        <v>1310</v>
      </c>
      <c r="T1003" t="s">
        <v>1458</v>
      </c>
      <c r="U1003" t="s">
        <v>1312</v>
      </c>
      <c r="V1003" t="s">
        <v>1310</v>
      </c>
      <c r="W1003" s="2">
        <v>1</v>
      </c>
      <c r="X1003" s="33">
        <v>119938</v>
      </c>
      <c r="Y1003" t="s">
        <v>34</v>
      </c>
      <c r="Z1003" t="s">
        <v>1313</v>
      </c>
      <c r="AA1003" t="s">
        <v>36</v>
      </c>
      <c r="AB1003" t="s">
        <v>37</v>
      </c>
      <c r="AC1003">
        <v>21</v>
      </c>
    </row>
    <row r="1004" spans="1:29" customFormat="1" x14ac:dyDescent="0.35">
      <c r="A1004" s="11">
        <v>1004</v>
      </c>
      <c r="B1004" s="20" t="s">
        <v>1742</v>
      </c>
      <c r="C1004" s="3">
        <v>2.2128014804179999E+18</v>
      </c>
      <c r="D1004" s="1">
        <v>43208</v>
      </c>
      <c r="E1004" t="s">
        <v>1468</v>
      </c>
      <c r="F1004" s="8">
        <f t="shared" si="79"/>
        <v>0</v>
      </c>
      <c r="G1004" s="8">
        <f t="shared" si="75"/>
        <v>0</v>
      </c>
      <c r="H1004" s="8">
        <f t="shared" si="76"/>
        <v>1</v>
      </c>
      <c r="I1004" s="8">
        <f t="shared" si="77"/>
        <v>1</v>
      </c>
      <c r="J1004" s="9">
        <f t="shared" si="78"/>
        <v>2</v>
      </c>
      <c r="K1004" t="s">
        <v>64</v>
      </c>
      <c r="L1004" t="s">
        <v>65</v>
      </c>
      <c r="M1004" s="30">
        <v>162897</v>
      </c>
      <c r="N1004" s="28" t="s">
        <v>26</v>
      </c>
      <c r="O1004" s="6">
        <v>162897</v>
      </c>
      <c r="P1004" s="28" t="s">
        <v>184</v>
      </c>
      <c r="Q1004" s="4" t="s">
        <v>1603</v>
      </c>
      <c r="R1004" t="s">
        <v>1318</v>
      </c>
      <c r="S1004" t="s">
        <v>1310</v>
      </c>
      <c r="T1004" t="s">
        <v>1458</v>
      </c>
      <c r="U1004" t="s">
        <v>1312</v>
      </c>
      <c r="V1004" t="s">
        <v>1310</v>
      </c>
      <c r="W1004" s="2">
        <v>1</v>
      </c>
      <c r="X1004" s="33">
        <v>162897</v>
      </c>
      <c r="Y1004" t="s">
        <v>34</v>
      </c>
      <c r="Z1004" t="s">
        <v>1313</v>
      </c>
      <c r="AA1004" t="s">
        <v>36</v>
      </c>
      <c r="AB1004" t="s">
        <v>37</v>
      </c>
      <c r="AC1004">
        <v>21</v>
      </c>
    </row>
    <row r="1005" spans="1:29" customFormat="1" x14ac:dyDescent="0.35">
      <c r="A1005" s="11">
        <v>1005</v>
      </c>
      <c r="B1005" s="20" t="s">
        <v>1742</v>
      </c>
      <c r="C1005" s="3">
        <v>2.2128014804190001E+18</v>
      </c>
      <c r="D1005" s="1">
        <v>43598</v>
      </c>
      <c r="E1005" t="s">
        <v>1472</v>
      </c>
      <c r="F1005" s="8">
        <f t="shared" si="79"/>
        <v>0</v>
      </c>
      <c r="G1005" s="8">
        <f t="shared" si="75"/>
        <v>1</v>
      </c>
      <c r="H1005" s="8">
        <f t="shared" si="76"/>
        <v>0</v>
      </c>
      <c r="I1005" s="8">
        <f t="shared" si="77"/>
        <v>0</v>
      </c>
      <c r="J1005" s="9">
        <f t="shared" si="78"/>
        <v>1</v>
      </c>
      <c r="K1005" t="s">
        <v>25</v>
      </c>
      <c r="L1005" t="s">
        <v>25</v>
      </c>
      <c r="M1005" s="30">
        <v>162087.6</v>
      </c>
      <c r="N1005" s="28" t="s">
        <v>39</v>
      </c>
      <c r="O1005" s="6">
        <v>162087.6</v>
      </c>
      <c r="P1005" s="28" t="s">
        <v>27</v>
      </c>
      <c r="Q1005" s="4" t="s">
        <v>1603</v>
      </c>
      <c r="R1005" t="s">
        <v>1318</v>
      </c>
      <c r="S1005" t="s">
        <v>1310</v>
      </c>
      <c r="T1005" t="s">
        <v>1311</v>
      </c>
      <c r="U1005" t="s">
        <v>1312</v>
      </c>
      <c r="V1005" t="s">
        <v>1310</v>
      </c>
      <c r="W1005" s="2">
        <v>1</v>
      </c>
      <c r="X1005" s="33">
        <v>162087.6</v>
      </c>
      <c r="Y1005" t="s">
        <v>34</v>
      </c>
      <c r="Z1005" t="s">
        <v>1313</v>
      </c>
      <c r="AA1005" t="s">
        <v>36</v>
      </c>
      <c r="AB1005" t="s">
        <v>37</v>
      </c>
      <c r="AC1005">
        <v>21</v>
      </c>
    </row>
    <row r="1006" spans="1:29" customFormat="1" x14ac:dyDescent="0.35">
      <c r="A1006" s="11">
        <v>1006</v>
      </c>
      <c r="B1006" s="20" t="s">
        <v>1742</v>
      </c>
      <c r="C1006" s="3">
        <v>2.2128014804190001E+18</v>
      </c>
      <c r="D1006" s="1">
        <v>43598</v>
      </c>
      <c r="E1006" t="s">
        <v>1472</v>
      </c>
      <c r="F1006" s="8">
        <f t="shared" si="79"/>
        <v>0</v>
      </c>
      <c r="G1006" s="8">
        <f t="shared" si="75"/>
        <v>1</v>
      </c>
      <c r="H1006" s="8">
        <f t="shared" si="76"/>
        <v>0</v>
      </c>
      <c r="I1006" s="8">
        <f t="shared" si="77"/>
        <v>0</v>
      </c>
      <c r="J1006" s="9">
        <f t="shared" si="78"/>
        <v>1</v>
      </c>
      <c r="K1006" t="s">
        <v>25</v>
      </c>
      <c r="L1006" t="s">
        <v>25</v>
      </c>
      <c r="M1006" s="30">
        <v>174271</v>
      </c>
      <c r="N1006" s="28" t="s">
        <v>39</v>
      </c>
      <c r="O1006" s="6">
        <v>174271</v>
      </c>
      <c r="P1006" s="28" t="s">
        <v>27</v>
      </c>
      <c r="Q1006" s="4" t="s">
        <v>1603</v>
      </c>
      <c r="R1006" t="s">
        <v>1318</v>
      </c>
      <c r="S1006" t="s">
        <v>1310</v>
      </c>
      <c r="T1006" t="s">
        <v>1311</v>
      </c>
      <c r="U1006" t="s">
        <v>1312</v>
      </c>
      <c r="V1006" t="s">
        <v>1310</v>
      </c>
      <c r="W1006" s="2">
        <v>1</v>
      </c>
      <c r="X1006" s="33">
        <v>174271</v>
      </c>
      <c r="Y1006" t="s">
        <v>34</v>
      </c>
      <c r="Z1006" t="s">
        <v>1313</v>
      </c>
      <c r="AA1006" t="s">
        <v>36</v>
      </c>
      <c r="AB1006" t="s">
        <v>37</v>
      </c>
      <c r="AC1006">
        <v>21</v>
      </c>
    </row>
    <row r="1007" spans="1:29" customFormat="1" x14ac:dyDescent="0.35">
      <c r="A1007" s="11">
        <v>1007</v>
      </c>
      <c r="B1007" s="20" t="s">
        <v>1742</v>
      </c>
      <c r="C1007" s="3">
        <v>2.212801599916E+18</v>
      </c>
      <c r="D1007" s="1">
        <v>42447</v>
      </c>
      <c r="E1007" t="s">
        <v>1604</v>
      </c>
      <c r="F1007" s="8">
        <f t="shared" si="79"/>
        <v>0</v>
      </c>
      <c r="G1007" s="8">
        <f t="shared" si="75"/>
        <v>0</v>
      </c>
      <c r="H1007" s="8">
        <f t="shared" si="76"/>
        <v>1</v>
      </c>
      <c r="I1007" s="8">
        <f t="shared" si="77"/>
        <v>0</v>
      </c>
      <c r="J1007" s="9">
        <f t="shared" si="78"/>
        <v>1</v>
      </c>
      <c r="K1007" t="s">
        <v>186</v>
      </c>
      <c r="L1007" t="s">
        <v>187</v>
      </c>
      <c r="M1007" s="30">
        <v>870000</v>
      </c>
      <c r="N1007" s="28" t="s">
        <v>329</v>
      </c>
      <c r="O1007" s="6">
        <v>870000</v>
      </c>
      <c r="P1007" s="28" t="s">
        <v>184</v>
      </c>
      <c r="Q1007" s="4" t="s">
        <v>1605</v>
      </c>
      <c r="R1007" t="s">
        <v>1606</v>
      </c>
      <c r="S1007" t="s">
        <v>1310</v>
      </c>
      <c r="T1007" t="s">
        <v>1458</v>
      </c>
      <c r="U1007" t="s">
        <v>1312</v>
      </c>
      <c r="V1007" t="s">
        <v>1310</v>
      </c>
      <c r="W1007" s="2">
        <v>1</v>
      </c>
      <c r="X1007" s="33">
        <v>870000</v>
      </c>
      <c r="Y1007" t="s">
        <v>34</v>
      </c>
      <c r="Z1007" t="s">
        <v>1313</v>
      </c>
      <c r="AA1007" t="s">
        <v>36</v>
      </c>
      <c r="AB1007" t="s">
        <v>37</v>
      </c>
      <c r="AC1007">
        <v>21</v>
      </c>
    </row>
    <row r="1008" spans="1:29" customFormat="1" x14ac:dyDescent="0.35">
      <c r="A1008" s="11">
        <v>1008</v>
      </c>
      <c r="B1008" s="20" t="s">
        <v>1742</v>
      </c>
      <c r="C1008" s="3">
        <v>2.212801599916E+18</v>
      </c>
      <c r="D1008" s="1">
        <v>42576</v>
      </c>
      <c r="E1008" t="s">
        <v>1607</v>
      </c>
      <c r="F1008" s="8">
        <f t="shared" si="79"/>
        <v>0</v>
      </c>
      <c r="G1008" s="8">
        <f t="shared" si="75"/>
        <v>0</v>
      </c>
      <c r="H1008" s="8">
        <f t="shared" si="76"/>
        <v>1</v>
      </c>
      <c r="I1008" s="8">
        <f t="shared" si="77"/>
        <v>0</v>
      </c>
      <c r="J1008" s="9">
        <f t="shared" si="78"/>
        <v>1</v>
      </c>
      <c r="K1008" t="s">
        <v>186</v>
      </c>
      <c r="L1008" t="s">
        <v>187</v>
      </c>
      <c r="M1008" s="30">
        <v>781450</v>
      </c>
      <c r="N1008" s="28" t="s">
        <v>329</v>
      </c>
      <c r="O1008" s="6">
        <v>781450</v>
      </c>
      <c r="P1008" s="28" t="s">
        <v>184</v>
      </c>
      <c r="Q1008" s="4" t="s">
        <v>1605</v>
      </c>
      <c r="R1008" t="s">
        <v>1606</v>
      </c>
      <c r="S1008" t="s">
        <v>1310</v>
      </c>
      <c r="T1008" t="s">
        <v>1458</v>
      </c>
      <c r="U1008" t="s">
        <v>1312</v>
      </c>
      <c r="V1008" t="s">
        <v>1310</v>
      </c>
      <c r="W1008" s="2">
        <v>1</v>
      </c>
      <c r="X1008" s="33">
        <v>781450</v>
      </c>
      <c r="Y1008" t="s">
        <v>34</v>
      </c>
      <c r="Z1008" t="s">
        <v>1313</v>
      </c>
      <c r="AA1008" t="s">
        <v>36</v>
      </c>
      <c r="AB1008" t="s">
        <v>37</v>
      </c>
      <c r="AC1008">
        <v>21</v>
      </c>
    </row>
    <row r="1009" spans="1:29" customFormat="1" x14ac:dyDescent="0.35">
      <c r="A1009" s="11">
        <v>1009</v>
      </c>
      <c r="B1009" s="20" t="s">
        <v>1742</v>
      </c>
      <c r="C1009" s="3">
        <v>2.2128015999169999E+18</v>
      </c>
      <c r="D1009" s="1">
        <v>42755</v>
      </c>
      <c r="E1009" t="s">
        <v>1608</v>
      </c>
      <c r="F1009" s="8">
        <f t="shared" si="79"/>
        <v>0</v>
      </c>
      <c r="G1009" s="8">
        <f t="shared" si="75"/>
        <v>0</v>
      </c>
      <c r="H1009" s="8">
        <f t="shared" si="76"/>
        <v>1</v>
      </c>
      <c r="I1009" s="8">
        <f t="shared" si="77"/>
        <v>0</v>
      </c>
      <c r="J1009" s="9">
        <f t="shared" si="78"/>
        <v>1</v>
      </c>
      <c r="K1009" t="s">
        <v>186</v>
      </c>
      <c r="L1009" t="s">
        <v>187</v>
      </c>
      <c r="M1009" s="30">
        <v>490000</v>
      </c>
      <c r="N1009" s="28" t="s">
        <v>264</v>
      </c>
      <c r="O1009" s="6">
        <v>490000</v>
      </c>
      <c r="P1009" s="28" t="s">
        <v>184</v>
      </c>
      <c r="Q1009" s="4" t="s">
        <v>1605</v>
      </c>
      <c r="R1009" t="s">
        <v>1606</v>
      </c>
      <c r="S1009" t="s">
        <v>1310</v>
      </c>
      <c r="T1009" t="s">
        <v>1458</v>
      </c>
      <c r="U1009" t="s">
        <v>1312</v>
      </c>
      <c r="V1009" t="s">
        <v>1310</v>
      </c>
      <c r="W1009" s="2">
        <v>1</v>
      </c>
      <c r="X1009" s="33">
        <v>490000</v>
      </c>
      <c r="Y1009" t="s">
        <v>34</v>
      </c>
      <c r="Z1009" t="s">
        <v>1313</v>
      </c>
      <c r="AA1009" t="s">
        <v>36</v>
      </c>
      <c r="AB1009" t="s">
        <v>37</v>
      </c>
      <c r="AC1009">
        <v>21</v>
      </c>
    </row>
    <row r="1010" spans="1:29" customFormat="1" x14ac:dyDescent="0.35">
      <c r="A1010" s="11">
        <v>1010</v>
      </c>
      <c r="B1010" s="20" t="s">
        <v>1742</v>
      </c>
      <c r="C1010" s="3">
        <v>2.2128015999169999E+18</v>
      </c>
      <c r="D1010" s="1">
        <v>42760</v>
      </c>
      <c r="E1010" t="s">
        <v>1609</v>
      </c>
      <c r="F1010" s="8">
        <f t="shared" si="79"/>
        <v>0</v>
      </c>
      <c r="G1010" s="8">
        <f t="shared" si="75"/>
        <v>0</v>
      </c>
      <c r="H1010" s="8">
        <f t="shared" si="76"/>
        <v>1</v>
      </c>
      <c r="I1010" s="8">
        <f t="shared" si="77"/>
        <v>0</v>
      </c>
      <c r="J1010" s="9">
        <f t="shared" si="78"/>
        <v>1</v>
      </c>
      <c r="K1010" t="s">
        <v>186</v>
      </c>
      <c r="L1010" t="s">
        <v>187</v>
      </c>
      <c r="M1010" s="30">
        <v>410000</v>
      </c>
      <c r="N1010" s="28" t="s">
        <v>264</v>
      </c>
      <c r="O1010" s="6">
        <v>410000</v>
      </c>
      <c r="P1010" s="28" t="s">
        <v>184</v>
      </c>
      <c r="Q1010" s="4" t="s">
        <v>1605</v>
      </c>
      <c r="R1010" t="s">
        <v>1606</v>
      </c>
      <c r="S1010" t="s">
        <v>1310</v>
      </c>
      <c r="T1010" t="s">
        <v>1458</v>
      </c>
      <c r="U1010" t="s">
        <v>1312</v>
      </c>
      <c r="V1010" t="s">
        <v>1310</v>
      </c>
      <c r="W1010" s="2">
        <v>1</v>
      </c>
      <c r="X1010" s="33">
        <v>410000</v>
      </c>
      <c r="Y1010" t="s">
        <v>34</v>
      </c>
      <c r="Z1010" t="s">
        <v>1313</v>
      </c>
      <c r="AA1010" t="s">
        <v>36</v>
      </c>
      <c r="AB1010" t="s">
        <v>37</v>
      </c>
      <c r="AC1010">
        <v>21</v>
      </c>
    </row>
    <row r="1011" spans="1:29" customFormat="1" x14ac:dyDescent="0.35">
      <c r="A1011" s="11">
        <v>1011</v>
      </c>
      <c r="B1011" s="20" t="s">
        <v>1742</v>
      </c>
      <c r="C1011" s="3">
        <v>2.2128015999169999E+18</v>
      </c>
      <c r="D1011" s="1">
        <v>42776</v>
      </c>
      <c r="E1011" t="s">
        <v>1473</v>
      </c>
      <c r="F1011" s="8">
        <f t="shared" si="79"/>
        <v>0</v>
      </c>
      <c r="G1011" s="8">
        <f t="shared" si="75"/>
        <v>0</v>
      </c>
      <c r="H1011" s="8">
        <f t="shared" si="76"/>
        <v>1</v>
      </c>
      <c r="I1011" s="8">
        <f t="shared" si="77"/>
        <v>1</v>
      </c>
      <c r="J1011" s="9">
        <f t="shared" si="78"/>
        <v>2</v>
      </c>
      <c r="K1011" t="s">
        <v>64</v>
      </c>
      <c r="L1011" t="s">
        <v>65</v>
      </c>
      <c r="M1011" s="30">
        <v>167780</v>
      </c>
      <c r="N1011" s="28" t="s">
        <v>264</v>
      </c>
      <c r="O1011" s="6">
        <v>167780</v>
      </c>
      <c r="P1011" s="28" t="s">
        <v>184</v>
      </c>
      <c r="Q1011" s="4" t="s">
        <v>1605</v>
      </c>
      <c r="R1011" t="s">
        <v>1606</v>
      </c>
      <c r="S1011" t="s">
        <v>1310</v>
      </c>
      <c r="T1011" t="s">
        <v>1458</v>
      </c>
      <c r="U1011" t="s">
        <v>1312</v>
      </c>
      <c r="V1011" t="s">
        <v>1310</v>
      </c>
      <c r="W1011" s="2">
        <v>1</v>
      </c>
      <c r="X1011" s="33">
        <v>167780</v>
      </c>
      <c r="Y1011" t="s">
        <v>34</v>
      </c>
      <c r="Z1011" t="s">
        <v>1313</v>
      </c>
      <c r="AA1011" t="s">
        <v>36</v>
      </c>
      <c r="AB1011" t="s">
        <v>37</v>
      </c>
      <c r="AC1011">
        <v>21</v>
      </c>
    </row>
    <row r="1012" spans="1:29" customFormat="1" x14ac:dyDescent="0.35">
      <c r="A1012" s="11">
        <v>1012</v>
      </c>
      <c r="B1012" s="20" t="s">
        <v>1742</v>
      </c>
      <c r="C1012" s="3">
        <v>2.2128040681150001E+18</v>
      </c>
      <c r="D1012" s="1">
        <v>42041</v>
      </c>
      <c r="E1012" t="s">
        <v>1504</v>
      </c>
      <c r="F1012" s="8">
        <f t="shared" si="79"/>
        <v>0</v>
      </c>
      <c r="G1012" s="8">
        <f t="shared" si="75"/>
        <v>0</v>
      </c>
      <c r="H1012" s="8">
        <f t="shared" si="76"/>
        <v>1</v>
      </c>
      <c r="I1012" s="8">
        <f t="shared" si="77"/>
        <v>1</v>
      </c>
      <c r="J1012" s="9">
        <f t="shared" si="78"/>
        <v>2</v>
      </c>
      <c r="K1012" t="s">
        <v>453</v>
      </c>
      <c r="L1012" t="s">
        <v>454</v>
      </c>
      <c r="M1012" s="30">
        <v>128482.31</v>
      </c>
      <c r="N1012" s="28" t="s">
        <v>329</v>
      </c>
      <c r="O1012" s="6">
        <v>128482.31</v>
      </c>
      <c r="P1012" s="28" t="s">
        <v>184</v>
      </c>
      <c r="Q1012" s="4" t="s">
        <v>1610</v>
      </c>
      <c r="R1012" t="s">
        <v>1611</v>
      </c>
      <c r="S1012" t="s">
        <v>1310</v>
      </c>
      <c r="T1012" t="s">
        <v>1333</v>
      </c>
      <c r="U1012" t="s">
        <v>1312</v>
      </c>
      <c r="V1012" t="s">
        <v>1310</v>
      </c>
      <c r="W1012" s="2">
        <v>1</v>
      </c>
      <c r="X1012" s="33">
        <v>128482.31</v>
      </c>
      <c r="Y1012" t="s">
        <v>34</v>
      </c>
      <c r="Z1012" t="s">
        <v>1313</v>
      </c>
      <c r="AA1012" t="s">
        <v>36</v>
      </c>
      <c r="AB1012" t="s">
        <v>37</v>
      </c>
      <c r="AC1012">
        <v>21</v>
      </c>
    </row>
    <row r="1013" spans="1:29" customFormat="1" x14ac:dyDescent="0.35">
      <c r="A1013" s="11">
        <v>1013</v>
      </c>
      <c r="B1013" s="20" t="s">
        <v>1742</v>
      </c>
      <c r="C1013" s="3">
        <v>2.212804068116E+18</v>
      </c>
      <c r="D1013" s="1">
        <v>42410</v>
      </c>
      <c r="E1013" t="s">
        <v>1612</v>
      </c>
      <c r="F1013" s="8">
        <f t="shared" si="79"/>
        <v>0</v>
      </c>
      <c r="G1013" s="8">
        <f t="shared" si="75"/>
        <v>0</v>
      </c>
      <c r="H1013" s="8">
        <f t="shared" si="76"/>
        <v>0</v>
      </c>
      <c r="I1013" s="8">
        <f t="shared" si="77"/>
        <v>1</v>
      </c>
      <c r="J1013" s="9">
        <f t="shared" si="78"/>
        <v>1</v>
      </c>
      <c r="K1013" t="s">
        <v>1613</v>
      </c>
      <c r="L1013" t="s">
        <v>1614</v>
      </c>
      <c r="M1013" s="30">
        <v>128480</v>
      </c>
      <c r="N1013" s="28" t="s">
        <v>264</v>
      </c>
      <c r="O1013" s="6">
        <v>128480</v>
      </c>
      <c r="P1013" s="28" t="s">
        <v>184</v>
      </c>
      <c r="Q1013" s="4" t="s">
        <v>1615</v>
      </c>
      <c r="R1013" t="s">
        <v>1611</v>
      </c>
      <c r="S1013" t="s">
        <v>1310</v>
      </c>
      <c r="T1013" t="s">
        <v>1458</v>
      </c>
      <c r="U1013" t="s">
        <v>1312</v>
      </c>
      <c r="V1013" t="s">
        <v>1310</v>
      </c>
      <c r="W1013" s="2">
        <v>1</v>
      </c>
      <c r="X1013" s="33">
        <v>128480</v>
      </c>
      <c r="Y1013" t="s">
        <v>34</v>
      </c>
      <c r="Z1013" t="s">
        <v>1313</v>
      </c>
      <c r="AA1013" t="s">
        <v>36</v>
      </c>
      <c r="AB1013" t="s">
        <v>37</v>
      </c>
      <c r="AC1013">
        <v>21</v>
      </c>
    </row>
    <row r="1014" spans="1:29" customFormat="1" x14ac:dyDescent="0.35">
      <c r="A1014" s="11">
        <v>1014</v>
      </c>
      <c r="B1014" s="20" t="s">
        <v>1742</v>
      </c>
      <c r="C1014" s="3">
        <v>2.2128040681169999E+18</v>
      </c>
      <c r="D1014" s="1">
        <v>42779</v>
      </c>
      <c r="E1014" t="s">
        <v>1473</v>
      </c>
      <c r="F1014" s="8">
        <f t="shared" si="79"/>
        <v>0</v>
      </c>
      <c r="G1014" s="8">
        <f t="shared" si="75"/>
        <v>0</v>
      </c>
      <c r="H1014" s="8">
        <f t="shared" si="76"/>
        <v>1</v>
      </c>
      <c r="I1014" s="8">
        <f t="shared" si="77"/>
        <v>1</v>
      </c>
      <c r="J1014" s="9">
        <f t="shared" si="78"/>
        <v>2</v>
      </c>
      <c r="K1014" t="s">
        <v>64</v>
      </c>
      <c r="L1014" t="s">
        <v>65</v>
      </c>
      <c r="M1014" s="30">
        <v>128487</v>
      </c>
      <c r="N1014" s="28" t="s">
        <v>264</v>
      </c>
      <c r="O1014" s="6">
        <v>128487</v>
      </c>
      <c r="P1014" s="28" t="s">
        <v>184</v>
      </c>
      <c r="Q1014" s="4" t="s">
        <v>1616</v>
      </c>
      <c r="R1014" t="s">
        <v>1611</v>
      </c>
      <c r="S1014" t="s">
        <v>1310</v>
      </c>
      <c r="T1014" t="s">
        <v>1458</v>
      </c>
      <c r="U1014" t="s">
        <v>1312</v>
      </c>
      <c r="V1014" t="s">
        <v>1310</v>
      </c>
      <c r="W1014" s="2">
        <v>1</v>
      </c>
      <c r="X1014" s="33">
        <v>128487</v>
      </c>
      <c r="Y1014" t="s">
        <v>34</v>
      </c>
      <c r="Z1014" t="s">
        <v>1313</v>
      </c>
      <c r="AA1014" t="s">
        <v>36</v>
      </c>
      <c r="AB1014" t="s">
        <v>37</v>
      </c>
      <c r="AC1014">
        <v>21</v>
      </c>
    </row>
    <row r="1015" spans="1:29" customFormat="1" x14ac:dyDescent="0.35">
      <c r="A1015" s="11">
        <v>1015</v>
      </c>
      <c r="B1015" s="20" t="s">
        <v>1742</v>
      </c>
      <c r="C1015" s="3">
        <v>2.2128040681180001E+18</v>
      </c>
      <c r="D1015" s="1">
        <v>43209</v>
      </c>
      <c r="E1015" t="s">
        <v>1471</v>
      </c>
      <c r="F1015" s="8">
        <f t="shared" si="79"/>
        <v>0</v>
      </c>
      <c r="G1015" s="8">
        <f t="shared" si="75"/>
        <v>0</v>
      </c>
      <c r="H1015" s="8">
        <f t="shared" si="76"/>
        <v>0</v>
      </c>
      <c r="I1015" s="8">
        <f t="shared" si="77"/>
        <v>1</v>
      </c>
      <c r="J1015" s="9">
        <f t="shared" si="78"/>
        <v>1</v>
      </c>
      <c r="K1015" t="s">
        <v>64</v>
      </c>
      <c r="L1015" t="s">
        <v>65</v>
      </c>
      <c r="M1015" s="30">
        <v>132943</v>
      </c>
      <c r="N1015" s="28" t="s">
        <v>26</v>
      </c>
      <c r="O1015" s="6">
        <v>132943</v>
      </c>
      <c r="P1015" s="28" t="s">
        <v>184</v>
      </c>
      <c r="Q1015" s="4" t="s">
        <v>1616</v>
      </c>
      <c r="R1015" t="s">
        <v>1611</v>
      </c>
      <c r="S1015" t="s">
        <v>1310</v>
      </c>
      <c r="T1015" t="s">
        <v>1458</v>
      </c>
      <c r="U1015" t="s">
        <v>1312</v>
      </c>
      <c r="V1015" t="s">
        <v>1310</v>
      </c>
      <c r="W1015" s="2">
        <v>1</v>
      </c>
      <c r="X1015" s="33">
        <v>132943</v>
      </c>
      <c r="Y1015" t="s">
        <v>34</v>
      </c>
      <c r="Z1015" t="s">
        <v>1313</v>
      </c>
      <c r="AA1015" t="s">
        <v>36</v>
      </c>
      <c r="AB1015" t="s">
        <v>37</v>
      </c>
      <c r="AC1015">
        <v>21</v>
      </c>
    </row>
    <row r="1016" spans="1:29" customFormat="1" x14ac:dyDescent="0.35">
      <c r="A1016" s="11">
        <v>1016</v>
      </c>
      <c r="B1016" s="20" t="s">
        <v>1742</v>
      </c>
      <c r="C1016" s="3">
        <v>2.2128040681190001E+18</v>
      </c>
      <c r="D1016" s="1">
        <v>43593</v>
      </c>
      <c r="E1016" t="s">
        <v>1472</v>
      </c>
      <c r="F1016" s="8">
        <f t="shared" si="79"/>
        <v>0</v>
      </c>
      <c r="G1016" s="8">
        <f t="shared" si="75"/>
        <v>1</v>
      </c>
      <c r="H1016" s="8">
        <f t="shared" si="76"/>
        <v>0</v>
      </c>
      <c r="I1016" s="8">
        <f t="shared" si="77"/>
        <v>0</v>
      </c>
      <c r="J1016" s="9">
        <f t="shared" si="78"/>
        <v>1</v>
      </c>
      <c r="K1016" t="s">
        <v>25</v>
      </c>
      <c r="L1016" t="s">
        <v>25</v>
      </c>
      <c r="M1016" s="30">
        <v>187272.49</v>
      </c>
      <c r="N1016" s="28" t="s">
        <v>39</v>
      </c>
      <c r="O1016" s="6">
        <v>187272.49</v>
      </c>
      <c r="P1016" s="28" t="s">
        <v>27</v>
      </c>
      <c r="Q1016" s="4" t="s">
        <v>1616</v>
      </c>
      <c r="R1016" t="s">
        <v>1611</v>
      </c>
      <c r="S1016" t="s">
        <v>1310</v>
      </c>
      <c r="T1016" t="s">
        <v>1311</v>
      </c>
      <c r="U1016" t="s">
        <v>1312</v>
      </c>
      <c r="V1016" t="s">
        <v>1310</v>
      </c>
      <c r="W1016" s="2">
        <v>1</v>
      </c>
      <c r="X1016" s="33">
        <v>187272.49</v>
      </c>
      <c r="Y1016" t="s">
        <v>34</v>
      </c>
      <c r="Z1016" t="s">
        <v>1313</v>
      </c>
      <c r="AA1016" t="s">
        <v>36</v>
      </c>
      <c r="AB1016" t="s">
        <v>37</v>
      </c>
      <c r="AC1016">
        <v>21</v>
      </c>
    </row>
    <row r="1017" spans="1:29" customFormat="1" x14ac:dyDescent="0.35">
      <c r="A1017" s="11">
        <v>1017</v>
      </c>
      <c r="B1017" s="20" t="s">
        <v>1742</v>
      </c>
      <c r="C1017" s="3">
        <v>2.2128040681190001E+18</v>
      </c>
      <c r="D1017" s="1">
        <v>43648</v>
      </c>
      <c r="E1017" t="s">
        <v>1617</v>
      </c>
      <c r="F1017" s="8">
        <f t="shared" si="79"/>
        <v>0</v>
      </c>
      <c r="G1017" s="8">
        <f t="shared" si="75"/>
        <v>0</v>
      </c>
      <c r="H1017" s="8">
        <f t="shared" si="76"/>
        <v>1</v>
      </c>
      <c r="I1017" s="8">
        <f t="shared" si="77"/>
        <v>0</v>
      </c>
      <c r="J1017" s="9">
        <f t="shared" si="78"/>
        <v>1</v>
      </c>
      <c r="K1017" t="s">
        <v>1133</v>
      </c>
      <c r="L1017" t="s">
        <v>1134</v>
      </c>
      <c r="M1017" s="30">
        <v>50000</v>
      </c>
      <c r="N1017" s="28" t="s">
        <v>26</v>
      </c>
      <c r="O1017" s="6">
        <v>50000</v>
      </c>
      <c r="P1017" s="28" t="s">
        <v>27</v>
      </c>
      <c r="Q1017" s="4" t="s">
        <v>1616</v>
      </c>
      <c r="R1017" t="s">
        <v>1611</v>
      </c>
      <c r="S1017" t="s">
        <v>1310</v>
      </c>
      <c r="T1017" t="s">
        <v>1458</v>
      </c>
      <c r="U1017" t="s">
        <v>1312</v>
      </c>
      <c r="V1017" t="s">
        <v>1310</v>
      </c>
      <c r="W1017" s="2">
        <v>1</v>
      </c>
      <c r="X1017" s="33">
        <v>50000</v>
      </c>
      <c r="Y1017" t="s">
        <v>34</v>
      </c>
      <c r="Z1017" t="s">
        <v>1313</v>
      </c>
      <c r="AA1017" t="s">
        <v>36</v>
      </c>
      <c r="AB1017" t="s">
        <v>37</v>
      </c>
      <c r="AC1017">
        <v>21</v>
      </c>
    </row>
    <row r="1018" spans="1:29" customFormat="1" x14ac:dyDescent="0.35">
      <c r="A1018" s="11">
        <v>1018</v>
      </c>
      <c r="B1018" s="20" t="s">
        <v>1742</v>
      </c>
      <c r="C1018" s="3">
        <v>2.2128040681190001E+18</v>
      </c>
      <c r="D1018" s="1">
        <v>43794</v>
      </c>
      <c r="E1018" t="s">
        <v>46</v>
      </c>
      <c r="F1018" s="8">
        <f t="shared" si="79"/>
        <v>0</v>
      </c>
      <c r="G1018" s="8">
        <f t="shared" si="75"/>
        <v>1</v>
      </c>
      <c r="H1018" s="8">
        <f t="shared" si="76"/>
        <v>0</v>
      </c>
      <c r="I1018" s="8">
        <f t="shared" si="77"/>
        <v>0</v>
      </c>
      <c r="J1018" s="9">
        <f t="shared" si="78"/>
        <v>1</v>
      </c>
      <c r="K1018" t="s">
        <v>45</v>
      </c>
      <c r="L1018" t="s">
        <v>46</v>
      </c>
      <c r="M1018" s="30">
        <v>89000</v>
      </c>
      <c r="N1018" s="28" t="s">
        <v>26</v>
      </c>
      <c r="O1018" s="6">
        <v>89000</v>
      </c>
      <c r="P1018" s="28" t="s">
        <v>27</v>
      </c>
      <c r="Q1018" s="4" t="s">
        <v>1616</v>
      </c>
      <c r="R1018" t="s">
        <v>1611</v>
      </c>
      <c r="S1018" t="s">
        <v>1310</v>
      </c>
      <c r="T1018" t="s">
        <v>1458</v>
      </c>
      <c r="U1018" t="s">
        <v>1312</v>
      </c>
      <c r="V1018" t="s">
        <v>1310</v>
      </c>
      <c r="W1018" s="2">
        <v>1</v>
      </c>
      <c r="X1018" s="33">
        <v>89000</v>
      </c>
      <c r="Y1018" t="s">
        <v>34</v>
      </c>
      <c r="Z1018" t="s">
        <v>1313</v>
      </c>
      <c r="AA1018" t="s">
        <v>36</v>
      </c>
      <c r="AB1018" t="s">
        <v>37</v>
      </c>
      <c r="AC1018">
        <v>21</v>
      </c>
    </row>
    <row r="1019" spans="1:29" customFormat="1" x14ac:dyDescent="0.35">
      <c r="A1019" s="11">
        <v>1019</v>
      </c>
      <c r="B1019" s="20" t="s">
        <v>1742</v>
      </c>
      <c r="C1019" s="3">
        <v>2.2128041445150001E+18</v>
      </c>
      <c r="D1019" s="1">
        <v>42038</v>
      </c>
      <c r="E1019" t="s">
        <v>1502</v>
      </c>
      <c r="F1019" s="8">
        <f t="shared" si="79"/>
        <v>0</v>
      </c>
      <c r="G1019" s="8">
        <f t="shared" si="75"/>
        <v>0</v>
      </c>
      <c r="H1019" s="8">
        <f t="shared" si="76"/>
        <v>1</v>
      </c>
      <c r="I1019" s="8">
        <f t="shared" si="77"/>
        <v>1</v>
      </c>
      <c r="J1019" s="9">
        <f t="shared" si="78"/>
        <v>2</v>
      </c>
      <c r="K1019" t="s">
        <v>453</v>
      </c>
      <c r="L1019" t="s">
        <v>454</v>
      </c>
      <c r="M1019" s="30">
        <v>120458.49</v>
      </c>
      <c r="N1019" s="28" t="s">
        <v>329</v>
      </c>
      <c r="O1019" s="6">
        <v>120458.49</v>
      </c>
      <c r="P1019" s="28" t="s">
        <v>184</v>
      </c>
      <c r="Q1019" s="4" t="s">
        <v>1618</v>
      </c>
      <c r="R1019" t="s">
        <v>1321</v>
      </c>
      <c r="S1019" t="s">
        <v>1310</v>
      </c>
      <c r="T1019" t="s">
        <v>1333</v>
      </c>
      <c r="U1019" t="s">
        <v>1312</v>
      </c>
      <c r="V1019" t="s">
        <v>1310</v>
      </c>
      <c r="W1019" s="2">
        <v>1</v>
      </c>
      <c r="X1019" s="33">
        <v>120458.49</v>
      </c>
      <c r="Y1019" t="s">
        <v>34</v>
      </c>
      <c r="Z1019" t="s">
        <v>1313</v>
      </c>
      <c r="AA1019" t="s">
        <v>36</v>
      </c>
      <c r="AB1019" t="s">
        <v>37</v>
      </c>
      <c r="AC1019">
        <v>21</v>
      </c>
    </row>
    <row r="1020" spans="1:29" customFormat="1" x14ac:dyDescent="0.35">
      <c r="A1020" s="11">
        <v>1020</v>
      </c>
      <c r="B1020" s="20" t="s">
        <v>1742</v>
      </c>
      <c r="C1020" s="3">
        <v>2.2128041445150001E+18</v>
      </c>
      <c r="D1020" s="1">
        <v>42041</v>
      </c>
      <c r="E1020" t="s">
        <v>1504</v>
      </c>
      <c r="F1020" s="8">
        <f t="shared" si="79"/>
        <v>0</v>
      </c>
      <c r="G1020" s="8">
        <f t="shared" si="75"/>
        <v>0</v>
      </c>
      <c r="H1020" s="8">
        <f t="shared" si="76"/>
        <v>1</v>
      </c>
      <c r="I1020" s="8">
        <f t="shared" si="77"/>
        <v>1</v>
      </c>
      <c r="J1020" s="9">
        <f t="shared" si="78"/>
        <v>2</v>
      </c>
      <c r="K1020" t="s">
        <v>453</v>
      </c>
      <c r="L1020" t="s">
        <v>454</v>
      </c>
      <c r="M1020" s="30">
        <v>117111.02</v>
      </c>
      <c r="N1020" s="28" t="s">
        <v>329</v>
      </c>
      <c r="O1020" s="6">
        <v>117111.02</v>
      </c>
      <c r="P1020" s="28" t="s">
        <v>184</v>
      </c>
      <c r="Q1020" s="4" t="s">
        <v>1618</v>
      </c>
      <c r="R1020" t="s">
        <v>1321</v>
      </c>
      <c r="S1020" t="s">
        <v>1310</v>
      </c>
      <c r="T1020" t="s">
        <v>1333</v>
      </c>
      <c r="U1020" t="s">
        <v>1312</v>
      </c>
      <c r="V1020" t="s">
        <v>1310</v>
      </c>
      <c r="W1020" s="2">
        <v>1</v>
      </c>
      <c r="X1020" s="33">
        <v>117111.02</v>
      </c>
      <c r="Y1020" t="s">
        <v>34</v>
      </c>
      <c r="Z1020" t="s">
        <v>1313</v>
      </c>
      <c r="AA1020" t="s">
        <v>36</v>
      </c>
      <c r="AB1020" t="s">
        <v>37</v>
      </c>
      <c r="AC1020">
        <v>21</v>
      </c>
    </row>
    <row r="1021" spans="1:29" customFormat="1" x14ac:dyDescent="0.35">
      <c r="A1021" s="11">
        <v>1021</v>
      </c>
      <c r="B1021" s="20" t="s">
        <v>1742</v>
      </c>
      <c r="C1021" s="3">
        <v>2.2128041445150001E+18</v>
      </c>
      <c r="D1021" s="1">
        <v>42209</v>
      </c>
      <c r="E1021" t="s">
        <v>1481</v>
      </c>
      <c r="F1021" s="8">
        <f t="shared" si="79"/>
        <v>0</v>
      </c>
      <c r="G1021" s="8">
        <f t="shared" si="75"/>
        <v>0</v>
      </c>
      <c r="H1021" s="8">
        <f t="shared" si="76"/>
        <v>0</v>
      </c>
      <c r="I1021" s="8">
        <f t="shared" si="77"/>
        <v>1</v>
      </c>
      <c r="J1021" s="9">
        <f t="shared" si="78"/>
        <v>1</v>
      </c>
      <c r="K1021" t="s">
        <v>453</v>
      </c>
      <c r="L1021" t="s">
        <v>454</v>
      </c>
      <c r="M1021" s="30">
        <v>179642.85</v>
      </c>
      <c r="N1021" s="28" t="s">
        <v>264</v>
      </c>
      <c r="O1021" s="6">
        <v>179642.85</v>
      </c>
      <c r="P1021" s="28" t="s">
        <v>184</v>
      </c>
      <c r="Q1021" s="4" t="s">
        <v>1618</v>
      </c>
      <c r="R1021" t="s">
        <v>1321</v>
      </c>
      <c r="S1021" t="s">
        <v>1310</v>
      </c>
      <c r="T1021" t="s">
        <v>1458</v>
      </c>
      <c r="U1021" t="s">
        <v>1312</v>
      </c>
      <c r="V1021" t="s">
        <v>1310</v>
      </c>
      <c r="W1021" s="2">
        <v>1</v>
      </c>
      <c r="X1021" s="33">
        <v>179642.85</v>
      </c>
      <c r="Y1021" t="s">
        <v>34</v>
      </c>
      <c r="Z1021" t="s">
        <v>1313</v>
      </c>
      <c r="AA1021" t="s">
        <v>36</v>
      </c>
      <c r="AB1021" t="s">
        <v>37</v>
      </c>
      <c r="AC1021">
        <v>21</v>
      </c>
    </row>
    <row r="1022" spans="1:29" customFormat="1" x14ac:dyDescent="0.35">
      <c r="A1022" s="11">
        <v>1022</v>
      </c>
      <c r="B1022" s="20" t="s">
        <v>1742</v>
      </c>
      <c r="C1022" s="3">
        <v>2.212804144516E+18</v>
      </c>
      <c r="D1022" s="1">
        <v>42410</v>
      </c>
      <c r="E1022" t="s">
        <v>1481</v>
      </c>
      <c r="F1022" s="8">
        <f t="shared" si="79"/>
        <v>0</v>
      </c>
      <c r="G1022" s="8">
        <f t="shared" si="75"/>
        <v>0</v>
      </c>
      <c r="H1022" s="8">
        <f t="shared" si="76"/>
        <v>0</v>
      </c>
      <c r="I1022" s="8">
        <f t="shared" si="77"/>
        <v>1</v>
      </c>
      <c r="J1022" s="9">
        <f t="shared" si="78"/>
        <v>1</v>
      </c>
      <c r="K1022" t="s">
        <v>1463</v>
      </c>
      <c r="L1022" t="s">
        <v>1464</v>
      </c>
      <c r="M1022" s="30">
        <v>182900</v>
      </c>
      <c r="N1022" s="28" t="s">
        <v>264</v>
      </c>
      <c r="O1022" s="6">
        <v>182900</v>
      </c>
      <c r="P1022" s="28" t="s">
        <v>184</v>
      </c>
      <c r="Q1022" s="4" t="s">
        <v>1619</v>
      </c>
      <c r="R1022" t="s">
        <v>1321</v>
      </c>
      <c r="S1022" t="s">
        <v>1310</v>
      </c>
      <c r="T1022" t="s">
        <v>1458</v>
      </c>
      <c r="U1022" t="s">
        <v>1312</v>
      </c>
      <c r="V1022" t="s">
        <v>1310</v>
      </c>
      <c r="W1022" s="2">
        <v>1</v>
      </c>
      <c r="X1022" s="33">
        <v>182900</v>
      </c>
      <c r="Y1022" t="s">
        <v>34</v>
      </c>
      <c r="Z1022" t="s">
        <v>1313</v>
      </c>
      <c r="AA1022" t="s">
        <v>36</v>
      </c>
      <c r="AB1022" t="s">
        <v>37</v>
      </c>
      <c r="AC1022">
        <v>21</v>
      </c>
    </row>
    <row r="1023" spans="1:29" customFormat="1" x14ac:dyDescent="0.35">
      <c r="A1023" s="11">
        <v>1023</v>
      </c>
      <c r="B1023" s="20" t="s">
        <v>1742</v>
      </c>
      <c r="C1023" s="3">
        <v>2.212804144516E+18</v>
      </c>
      <c r="D1023" s="1">
        <v>42410</v>
      </c>
      <c r="E1023" t="s">
        <v>1462</v>
      </c>
      <c r="F1023" s="8">
        <f t="shared" si="79"/>
        <v>0</v>
      </c>
      <c r="G1023" s="8">
        <f t="shared" si="75"/>
        <v>0</v>
      </c>
      <c r="H1023" s="8">
        <f t="shared" si="76"/>
        <v>0</v>
      </c>
      <c r="I1023" s="8">
        <f t="shared" si="77"/>
        <v>1</v>
      </c>
      <c r="J1023" s="9">
        <f t="shared" si="78"/>
        <v>1</v>
      </c>
      <c r="K1023" t="s">
        <v>1463</v>
      </c>
      <c r="L1023" t="s">
        <v>1464</v>
      </c>
      <c r="M1023" s="30">
        <v>117100</v>
      </c>
      <c r="N1023" s="28" t="s">
        <v>264</v>
      </c>
      <c r="O1023" s="6">
        <v>117100</v>
      </c>
      <c r="P1023" s="28" t="s">
        <v>184</v>
      </c>
      <c r="Q1023" s="4" t="s">
        <v>1619</v>
      </c>
      <c r="R1023" t="s">
        <v>1321</v>
      </c>
      <c r="S1023" t="s">
        <v>1310</v>
      </c>
      <c r="T1023" t="s">
        <v>1458</v>
      </c>
      <c r="U1023" t="s">
        <v>1312</v>
      </c>
      <c r="V1023" t="s">
        <v>1310</v>
      </c>
      <c r="W1023" s="2">
        <v>1</v>
      </c>
      <c r="X1023" s="33">
        <v>117100</v>
      </c>
      <c r="Y1023" t="s">
        <v>34</v>
      </c>
      <c r="Z1023" t="s">
        <v>1313</v>
      </c>
      <c r="AA1023" t="s">
        <v>36</v>
      </c>
      <c r="AB1023" t="s">
        <v>37</v>
      </c>
      <c r="AC1023">
        <v>21</v>
      </c>
    </row>
    <row r="1024" spans="1:29" customFormat="1" x14ac:dyDescent="0.35">
      <c r="A1024" s="11">
        <v>1024</v>
      </c>
      <c r="B1024" s="20" t="s">
        <v>1742</v>
      </c>
      <c r="C1024" s="3">
        <v>2.212804144516E+18</v>
      </c>
      <c r="D1024" s="1">
        <v>42410</v>
      </c>
      <c r="E1024" t="s">
        <v>1483</v>
      </c>
      <c r="F1024" s="8">
        <f t="shared" si="79"/>
        <v>0</v>
      </c>
      <c r="G1024" s="8">
        <f t="shared" si="75"/>
        <v>0</v>
      </c>
      <c r="H1024" s="8">
        <f t="shared" si="76"/>
        <v>0</v>
      </c>
      <c r="I1024" s="8">
        <f t="shared" si="77"/>
        <v>1</v>
      </c>
      <c r="J1024" s="9">
        <f t="shared" si="78"/>
        <v>1</v>
      </c>
      <c r="K1024" t="s">
        <v>1463</v>
      </c>
      <c r="L1024" t="s">
        <v>1464</v>
      </c>
      <c r="M1024" s="30">
        <v>120500</v>
      </c>
      <c r="N1024" s="28" t="s">
        <v>264</v>
      </c>
      <c r="O1024" s="6">
        <v>120500</v>
      </c>
      <c r="P1024" s="28" t="s">
        <v>184</v>
      </c>
      <c r="Q1024" s="4" t="s">
        <v>1619</v>
      </c>
      <c r="R1024" t="s">
        <v>1321</v>
      </c>
      <c r="S1024" t="s">
        <v>1310</v>
      </c>
      <c r="T1024" t="s">
        <v>1458</v>
      </c>
      <c r="U1024" t="s">
        <v>1312</v>
      </c>
      <c r="V1024" t="s">
        <v>1310</v>
      </c>
      <c r="W1024" s="2">
        <v>1</v>
      </c>
      <c r="X1024" s="33">
        <v>120500</v>
      </c>
      <c r="Y1024" t="s">
        <v>34</v>
      </c>
      <c r="Z1024" t="s">
        <v>1313</v>
      </c>
      <c r="AA1024" t="s">
        <v>36</v>
      </c>
      <c r="AB1024" t="s">
        <v>37</v>
      </c>
      <c r="AC1024">
        <v>21</v>
      </c>
    </row>
    <row r="1025" spans="1:29" customFormat="1" x14ac:dyDescent="0.35">
      <c r="A1025" s="11">
        <v>1025</v>
      </c>
      <c r="B1025" s="20" t="s">
        <v>1742</v>
      </c>
      <c r="C1025" s="3">
        <v>2.212804144516E+18</v>
      </c>
      <c r="D1025" s="1">
        <v>42569</v>
      </c>
      <c r="E1025" t="s">
        <v>1620</v>
      </c>
      <c r="F1025" s="8">
        <f t="shared" si="79"/>
        <v>0</v>
      </c>
      <c r="G1025" s="8">
        <f t="shared" si="75"/>
        <v>0</v>
      </c>
      <c r="H1025" s="8">
        <f t="shared" si="76"/>
        <v>1</v>
      </c>
      <c r="I1025" s="8">
        <f t="shared" si="77"/>
        <v>0</v>
      </c>
      <c r="J1025" s="9">
        <f t="shared" si="78"/>
        <v>1</v>
      </c>
      <c r="K1025" t="s">
        <v>1133</v>
      </c>
      <c r="L1025" t="s">
        <v>1134</v>
      </c>
      <c r="M1025" s="30">
        <v>750000</v>
      </c>
      <c r="N1025" s="28" t="s">
        <v>264</v>
      </c>
      <c r="O1025" s="6">
        <v>750000</v>
      </c>
      <c r="P1025" s="28" t="s">
        <v>184</v>
      </c>
      <c r="Q1025" s="4" t="s">
        <v>1619</v>
      </c>
      <c r="R1025" t="s">
        <v>1321</v>
      </c>
      <c r="S1025" t="s">
        <v>1310</v>
      </c>
      <c r="T1025" t="s">
        <v>1458</v>
      </c>
      <c r="U1025" t="s">
        <v>1312</v>
      </c>
      <c r="V1025" t="s">
        <v>1310</v>
      </c>
      <c r="W1025" s="2">
        <v>1</v>
      </c>
      <c r="X1025" s="33">
        <v>750000</v>
      </c>
      <c r="Y1025" t="s">
        <v>34</v>
      </c>
      <c r="Z1025" t="s">
        <v>1313</v>
      </c>
      <c r="AA1025" t="s">
        <v>36</v>
      </c>
      <c r="AB1025" t="s">
        <v>37</v>
      </c>
      <c r="AC1025">
        <v>21</v>
      </c>
    </row>
    <row r="1026" spans="1:29" customFormat="1" x14ac:dyDescent="0.35">
      <c r="A1026" s="11">
        <v>1026</v>
      </c>
      <c r="B1026" s="20" t="s">
        <v>1742</v>
      </c>
      <c r="C1026" s="3">
        <v>2.2128041445169999E+18</v>
      </c>
      <c r="D1026" s="1">
        <v>42774</v>
      </c>
      <c r="E1026" t="s">
        <v>1473</v>
      </c>
      <c r="F1026" s="8">
        <f t="shared" si="79"/>
        <v>0</v>
      </c>
      <c r="G1026" s="8">
        <f t="shared" ref="G1026:G1089" si="80">IF(OR(ISNUMBER(SEARCH("проектиро",E1026)), ISNUMBER(SEARCH("разработка",E1026)),  ISNUMBER(SEARCH("приобрет",E1026)),  ISNUMBER(SEARCH("установк",E1026)), ISNUMBER(SEARCH("постав",E1026)),  (ISNUMBER(SEARCH("создани",E1026)))),1,0)</f>
        <v>0</v>
      </c>
      <c r="H1026" s="8">
        <f t="shared" ref="H1026:H1089" si="81">IF(OR(ISNUMBER(SEARCH("развит",E1026)), ISNUMBER(SEARCH("модифика",E1026)), ISNUMBER(SEARCH("интегра",E1026)),  ISNUMBER(SEARCH("внедрен",E1026)), ISNUMBER(SEARCH("расшир",E1026)), ISNUMBER(SEARCH("адаптац",E1026)),ISNUMBER(SEARCH("настрой",E1026)), ISNUMBER(SEARCH("подключ",E1026)),   (ISNUMBER(SEARCH("модерниз",E1026)))),1,0)</f>
        <v>1</v>
      </c>
      <c r="I1026" s="8">
        <f t="shared" ref="I1026:I1089" si="82">IF(OR(ISNUMBER(SEARCH("сопрово",E1026)), ISNUMBER(SEARCH("поддержк",E1026)), ISNUMBER(SEARCH("эксплуат",E1026)), ISNUMBER(SEARCH("обслужи",E1026)), ISNUMBER(SEARCH("подготов",E1026)), (ISNUMBER(SEARCH("обуче",E1026)))),1,0)</f>
        <v>1</v>
      </c>
      <c r="J1026" s="9">
        <f t="shared" ref="J1026:J1089" si="83">SUM(G1026:I1026)</f>
        <v>2</v>
      </c>
      <c r="K1026" t="s">
        <v>64</v>
      </c>
      <c r="L1026" t="s">
        <v>65</v>
      </c>
      <c r="M1026" s="30">
        <v>117115.82</v>
      </c>
      <c r="N1026" s="28" t="s">
        <v>264</v>
      </c>
      <c r="O1026" s="6">
        <v>117115.82</v>
      </c>
      <c r="P1026" s="28" t="s">
        <v>184</v>
      </c>
      <c r="Q1026" s="4" t="s">
        <v>1619</v>
      </c>
      <c r="R1026" t="s">
        <v>1321</v>
      </c>
      <c r="S1026" t="s">
        <v>1310</v>
      </c>
      <c r="T1026" t="s">
        <v>1458</v>
      </c>
      <c r="U1026" t="s">
        <v>1312</v>
      </c>
      <c r="V1026" t="s">
        <v>1310</v>
      </c>
      <c r="W1026" s="2">
        <v>1</v>
      </c>
      <c r="X1026" s="33">
        <v>117115.82</v>
      </c>
      <c r="Y1026" t="s">
        <v>34</v>
      </c>
      <c r="Z1026" t="s">
        <v>1313</v>
      </c>
      <c r="AA1026" t="s">
        <v>36</v>
      </c>
      <c r="AB1026" t="s">
        <v>37</v>
      </c>
      <c r="AC1026">
        <v>21</v>
      </c>
    </row>
    <row r="1027" spans="1:29" customFormat="1" x14ac:dyDescent="0.35">
      <c r="A1027" s="11">
        <v>1027</v>
      </c>
      <c r="B1027" s="20" t="s">
        <v>1742</v>
      </c>
      <c r="C1027" s="3">
        <v>2.2128041445169999E+18</v>
      </c>
      <c r="D1027" s="1">
        <v>42774</v>
      </c>
      <c r="E1027" t="s">
        <v>1468</v>
      </c>
      <c r="F1027" s="8">
        <f t="shared" ref="F1027:F1090" si="84">IF(OR(ISNUMBER(SEARCH("фонд",Q1027)), ISNUMBER(SEARCH("ФОМС",Q1027))), 1,0)</f>
        <v>0</v>
      </c>
      <c r="G1027" s="8">
        <f t="shared" si="80"/>
        <v>0</v>
      </c>
      <c r="H1027" s="8">
        <f t="shared" si="81"/>
        <v>1</v>
      </c>
      <c r="I1027" s="8">
        <f t="shared" si="82"/>
        <v>1</v>
      </c>
      <c r="J1027" s="9">
        <f t="shared" si="83"/>
        <v>2</v>
      </c>
      <c r="K1027" t="s">
        <v>64</v>
      </c>
      <c r="L1027" t="s">
        <v>65</v>
      </c>
      <c r="M1027" s="30">
        <v>120516</v>
      </c>
      <c r="N1027" s="28" t="s">
        <v>264</v>
      </c>
      <c r="O1027" s="6">
        <v>120516</v>
      </c>
      <c r="P1027" s="28" t="s">
        <v>184</v>
      </c>
      <c r="Q1027" s="4" t="s">
        <v>1619</v>
      </c>
      <c r="R1027" t="s">
        <v>1321</v>
      </c>
      <c r="S1027" t="s">
        <v>1310</v>
      </c>
      <c r="T1027" t="s">
        <v>1458</v>
      </c>
      <c r="U1027" t="s">
        <v>1312</v>
      </c>
      <c r="V1027" t="s">
        <v>1310</v>
      </c>
      <c r="W1027" s="2">
        <v>1</v>
      </c>
      <c r="X1027" s="33">
        <v>120516</v>
      </c>
      <c r="Y1027" t="s">
        <v>34</v>
      </c>
      <c r="Z1027" t="s">
        <v>1313</v>
      </c>
      <c r="AA1027" t="s">
        <v>36</v>
      </c>
      <c r="AB1027" t="s">
        <v>37</v>
      </c>
      <c r="AC1027">
        <v>21</v>
      </c>
    </row>
    <row r="1028" spans="1:29" customFormat="1" x14ac:dyDescent="0.35">
      <c r="A1028" s="11">
        <v>1028</v>
      </c>
      <c r="B1028" s="20" t="s">
        <v>1742</v>
      </c>
      <c r="C1028" s="3">
        <v>2.2128041445169999E+18</v>
      </c>
      <c r="D1028" s="1">
        <v>42774</v>
      </c>
      <c r="E1028" t="s">
        <v>1469</v>
      </c>
      <c r="F1028" s="8">
        <f t="shared" si="84"/>
        <v>0</v>
      </c>
      <c r="G1028" s="8">
        <f t="shared" si="80"/>
        <v>0</v>
      </c>
      <c r="H1028" s="8">
        <f t="shared" si="81"/>
        <v>1</v>
      </c>
      <c r="I1028" s="8">
        <f t="shared" si="82"/>
        <v>1</v>
      </c>
      <c r="J1028" s="9">
        <f t="shared" si="83"/>
        <v>2</v>
      </c>
      <c r="K1028" t="s">
        <v>64</v>
      </c>
      <c r="L1028" t="s">
        <v>65</v>
      </c>
      <c r="M1028" s="30">
        <v>182938</v>
      </c>
      <c r="N1028" s="28" t="s">
        <v>264</v>
      </c>
      <c r="O1028" s="6">
        <v>182938</v>
      </c>
      <c r="P1028" s="28" t="s">
        <v>184</v>
      </c>
      <c r="Q1028" s="4" t="s">
        <v>1619</v>
      </c>
      <c r="R1028" t="s">
        <v>1321</v>
      </c>
      <c r="S1028" t="s">
        <v>1310</v>
      </c>
      <c r="T1028" t="s">
        <v>1458</v>
      </c>
      <c r="U1028" t="s">
        <v>1312</v>
      </c>
      <c r="V1028" t="s">
        <v>1310</v>
      </c>
      <c r="W1028" s="2">
        <v>1</v>
      </c>
      <c r="X1028" s="33">
        <v>182938</v>
      </c>
      <c r="Y1028" t="s">
        <v>34</v>
      </c>
      <c r="Z1028" t="s">
        <v>1313</v>
      </c>
      <c r="AA1028" t="s">
        <v>36</v>
      </c>
      <c r="AB1028" t="s">
        <v>37</v>
      </c>
      <c r="AC1028">
        <v>21</v>
      </c>
    </row>
    <row r="1029" spans="1:29" customFormat="1" x14ac:dyDescent="0.35">
      <c r="A1029" s="11">
        <v>1029</v>
      </c>
      <c r="B1029" s="20" t="s">
        <v>1742</v>
      </c>
      <c r="C1029" s="3">
        <v>2.2128041445169999E+18</v>
      </c>
      <c r="D1029" s="1">
        <v>43028</v>
      </c>
      <c r="E1029" t="s">
        <v>1621</v>
      </c>
      <c r="F1029" s="8">
        <f t="shared" si="84"/>
        <v>0</v>
      </c>
      <c r="G1029" s="8">
        <f t="shared" si="80"/>
        <v>0</v>
      </c>
      <c r="H1029" s="8">
        <f t="shared" si="81"/>
        <v>1</v>
      </c>
      <c r="I1029" s="8">
        <f t="shared" si="82"/>
        <v>0</v>
      </c>
      <c r="J1029" s="9">
        <f t="shared" si="83"/>
        <v>1</v>
      </c>
      <c r="K1029" t="s">
        <v>142</v>
      </c>
      <c r="L1029" t="s">
        <v>143</v>
      </c>
      <c r="M1029" s="30">
        <v>943000</v>
      </c>
      <c r="N1029" s="28" t="s">
        <v>264</v>
      </c>
      <c r="O1029" s="6">
        <v>943000</v>
      </c>
      <c r="P1029" s="28" t="s">
        <v>184</v>
      </c>
      <c r="Q1029" s="4" t="s">
        <v>1619</v>
      </c>
      <c r="R1029" t="s">
        <v>1321</v>
      </c>
      <c r="S1029" t="s">
        <v>1310</v>
      </c>
      <c r="T1029" t="s">
        <v>1311</v>
      </c>
      <c r="U1029" t="s">
        <v>1312</v>
      </c>
      <c r="V1029" t="s">
        <v>1310</v>
      </c>
      <c r="W1029" s="2">
        <v>1</v>
      </c>
      <c r="X1029" s="33">
        <v>943000</v>
      </c>
      <c r="Y1029" t="s">
        <v>34</v>
      </c>
      <c r="Z1029" t="s">
        <v>1313</v>
      </c>
      <c r="AA1029" t="s">
        <v>36</v>
      </c>
      <c r="AB1029" t="s">
        <v>37</v>
      </c>
      <c r="AC1029">
        <v>21</v>
      </c>
    </row>
    <row r="1030" spans="1:29" customFormat="1" x14ac:dyDescent="0.35">
      <c r="A1030" s="11">
        <v>1030</v>
      </c>
      <c r="B1030" s="20" t="s">
        <v>1742</v>
      </c>
      <c r="C1030" s="3">
        <v>2.2128041445180001E+18</v>
      </c>
      <c r="D1030" s="1">
        <v>43207</v>
      </c>
      <c r="E1030" t="s">
        <v>1471</v>
      </c>
      <c r="F1030" s="8">
        <f t="shared" si="84"/>
        <v>0</v>
      </c>
      <c r="G1030" s="8">
        <f t="shared" si="80"/>
        <v>0</v>
      </c>
      <c r="H1030" s="8">
        <f t="shared" si="81"/>
        <v>0</v>
      </c>
      <c r="I1030" s="8">
        <f t="shared" si="82"/>
        <v>1</v>
      </c>
      <c r="J1030" s="9">
        <f t="shared" si="83"/>
        <v>1</v>
      </c>
      <c r="K1030" t="s">
        <v>64</v>
      </c>
      <c r="L1030" t="s">
        <v>65</v>
      </c>
      <c r="M1030" s="30">
        <v>121177</v>
      </c>
      <c r="N1030" s="28" t="s">
        <v>26</v>
      </c>
      <c r="O1030" s="6">
        <v>121177</v>
      </c>
      <c r="P1030" s="28" t="s">
        <v>184</v>
      </c>
      <c r="Q1030" s="4" t="s">
        <v>1619</v>
      </c>
      <c r="R1030" t="s">
        <v>1321</v>
      </c>
      <c r="S1030" t="s">
        <v>1310</v>
      </c>
      <c r="T1030" t="s">
        <v>1458</v>
      </c>
      <c r="U1030" t="s">
        <v>1312</v>
      </c>
      <c r="V1030" t="s">
        <v>1310</v>
      </c>
      <c r="W1030" s="2">
        <v>1</v>
      </c>
      <c r="X1030" s="33">
        <v>121177</v>
      </c>
      <c r="Y1030" t="s">
        <v>34</v>
      </c>
      <c r="Z1030" t="s">
        <v>1313</v>
      </c>
      <c r="AA1030" t="s">
        <v>36</v>
      </c>
      <c r="AB1030" t="s">
        <v>37</v>
      </c>
      <c r="AC1030">
        <v>21</v>
      </c>
    </row>
    <row r="1031" spans="1:29" customFormat="1" x14ac:dyDescent="0.35">
      <c r="A1031" s="11">
        <v>1031</v>
      </c>
      <c r="B1031" s="20" t="s">
        <v>1742</v>
      </c>
      <c r="C1031" s="3">
        <v>2.2128041445180001E+18</v>
      </c>
      <c r="D1031" s="1">
        <v>43207</v>
      </c>
      <c r="E1031" t="s">
        <v>1470</v>
      </c>
      <c r="F1031" s="8">
        <f t="shared" si="84"/>
        <v>0</v>
      </c>
      <c r="G1031" s="8">
        <f t="shared" si="80"/>
        <v>0</v>
      </c>
      <c r="H1031" s="8">
        <f t="shared" si="81"/>
        <v>0</v>
      </c>
      <c r="I1031" s="8">
        <f t="shared" si="82"/>
        <v>1</v>
      </c>
      <c r="J1031" s="9">
        <f t="shared" si="83"/>
        <v>1</v>
      </c>
      <c r="K1031" t="s">
        <v>64</v>
      </c>
      <c r="L1031" t="s">
        <v>65</v>
      </c>
      <c r="M1031" s="30">
        <v>189154</v>
      </c>
      <c r="N1031" s="28" t="s">
        <v>26</v>
      </c>
      <c r="O1031" s="6">
        <v>189154</v>
      </c>
      <c r="P1031" s="28" t="s">
        <v>184</v>
      </c>
      <c r="Q1031" s="4" t="s">
        <v>1619</v>
      </c>
      <c r="R1031" t="s">
        <v>1321</v>
      </c>
      <c r="S1031" t="s">
        <v>1310</v>
      </c>
      <c r="T1031" t="s">
        <v>1458</v>
      </c>
      <c r="U1031" t="s">
        <v>1312</v>
      </c>
      <c r="V1031" t="s">
        <v>1310</v>
      </c>
      <c r="W1031" s="2">
        <v>1</v>
      </c>
      <c r="X1031" s="33">
        <v>189154</v>
      </c>
      <c r="Y1031" t="s">
        <v>34</v>
      </c>
      <c r="Z1031" t="s">
        <v>1313</v>
      </c>
      <c r="AA1031" t="s">
        <v>36</v>
      </c>
      <c r="AB1031" t="s">
        <v>37</v>
      </c>
      <c r="AC1031">
        <v>21</v>
      </c>
    </row>
    <row r="1032" spans="1:29" customFormat="1" x14ac:dyDescent="0.35">
      <c r="A1032" s="11">
        <v>1032</v>
      </c>
      <c r="B1032" s="20" t="s">
        <v>1742</v>
      </c>
      <c r="C1032" s="3">
        <v>2.2128041445180001E+18</v>
      </c>
      <c r="D1032" s="1">
        <v>43207</v>
      </c>
      <c r="E1032" t="s">
        <v>1468</v>
      </c>
      <c r="F1032" s="8">
        <f t="shared" si="84"/>
        <v>0</v>
      </c>
      <c r="G1032" s="8">
        <f t="shared" si="80"/>
        <v>0</v>
      </c>
      <c r="H1032" s="8">
        <f t="shared" si="81"/>
        <v>1</v>
      </c>
      <c r="I1032" s="8">
        <f t="shared" si="82"/>
        <v>1</v>
      </c>
      <c r="J1032" s="9">
        <f t="shared" si="83"/>
        <v>2</v>
      </c>
      <c r="K1032" t="s">
        <v>64</v>
      </c>
      <c r="L1032" t="s">
        <v>65</v>
      </c>
      <c r="M1032" s="30">
        <v>123701</v>
      </c>
      <c r="N1032" s="28" t="s">
        <v>26</v>
      </c>
      <c r="O1032" s="6">
        <v>123701</v>
      </c>
      <c r="P1032" s="28" t="s">
        <v>184</v>
      </c>
      <c r="Q1032" s="4" t="s">
        <v>1619</v>
      </c>
      <c r="R1032" t="s">
        <v>1321</v>
      </c>
      <c r="S1032" t="s">
        <v>1310</v>
      </c>
      <c r="T1032" t="s">
        <v>1458</v>
      </c>
      <c r="U1032" t="s">
        <v>1312</v>
      </c>
      <c r="V1032" t="s">
        <v>1310</v>
      </c>
      <c r="W1032" s="2">
        <v>1</v>
      </c>
      <c r="X1032" s="33">
        <v>123701</v>
      </c>
      <c r="Y1032" t="s">
        <v>34</v>
      </c>
      <c r="Z1032" t="s">
        <v>1313</v>
      </c>
      <c r="AA1032" t="s">
        <v>36</v>
      </c>
      <c r="AB1032" t="s">
        <v>37</v>
      </c>
      <c r="AC1032">
        <v>21</v>
      </c>
    </row>
    <row r="1033" spans="1:29" customFormat="1" x14ac:dyDescent="0.35">
      <c r="A1033" s="11">
        <v>1033</v>
      </c>
      <c r="B1033" s="20" t="s">
        <v>1742</v>
      </c>
      <c r="C1033" s="3">
        <v>2.2128041445190001E+18</v>
      </c>
      <c r="D1033" s="1">
        <v>43593</v>
      </c>
      <c r="E1033" t="s">
        <v>1472</v>
      </c>
      <c r="F1033" s="8">
        <f t="shared" si="84"/>
        <v>0</v>
      </c>
      <c r="G1033" s="8">
        <f t="shared" si="80"/>
        <v>1</v>
      </c>
      <c r="H1033" s="8">
        <f t="shared" si="81"/>
        <v>0</v>
      </c>
      <c r="I1033" s="8">
        <f t="shared" si="82"/>
        <v>0</v>
      </c>
      <c r="J1033" s="9">
        <f t="shared" si="83"/>
        <v>1</v>
      </c>
      <c r="K1033" t="s">
        <v>25</v>
      </c>
      <c r="L1033" t="s">
        <v>25</v>
      </c>
      <c r="M1033" s="30">
        <v>189154</v>
      </c>
      <c r="N1033" s="28" t="s">
        <v>39</v>
      </c>
      <c r="O1033" s="6">
        <v>189154</v>
      </c>
      <c r="P1033" s="28" t="s">
        <v>27</v>
      </c>
      <c r="Q1033" s="4" t="s">
        <v>1619</v>
      </c>
      <c r="R1033" t="s">
        <v>1321</v>
      </c>
      <c r="S1033" t="s">
        <v>1310</v>
      </c>
      <c r="T1033" t="s">
        <v>1458</v>
      </c>
      <c r="U1033" t="s">
        <v>1312</v>
      </c>
      <c r="V1033" t="s">
        <v>1310</v>
      </c>
      <c r="W1033" s="2">
        <v>1</v>
      </c>
      <c r="X1033" s="33">
        <v>189154</v>
      </c>
      <c r="Y1033" t="s">
        <v>34</v>
      </c>
      <c r="Z1033" t="s">
        <v>1313</v>
      </c>
      <c r="AA1033" t="s">
        <v>36</v>
      </c>
      <c r="AB1033" t="s">
        <v>37</v>
      </c>
      <c r="AC1033">
        <v>21</v>
      </c>
    </row>
    <row r="1034" spans="1:29" customFormat="1" x14ac:dyDescent="0.35">
      <c r="A1034" s="11">
        <v>1034</v>
      </c>
      <c r="B1034" s="20" t="s">
        <v>1742</v>
      </c>
      <c r="C1034" s="3">
        <v>2.2128041445190001E+18</v>
      </c>
      <c r="D1034" s="1">
        <v>43593</v>
      </c>
      <c r="E1034" t="s">
        <v>1472</v>
      </c>
      <c r="F1034" s="8">
        <f t="shared" si="84"/>
        <v>0</v>
      </c>
      <c r="G1034" s="8">
        <f t="shared" si="80"/>
        <v>1</v>
      </c>
      <c r="H1034" s="8">
        <f t="shared" si="81"/>
        <v>0</v>
      </c>
      <c r="I1034" s="8">
        <f t="shared" si="82"/>
        <v>0</v>
      </c>
      <c r="J1034" s="9">
        <f t="shared" si="83"/>
        <v>1</v>
      </c>
      <c r="K1034" t="s">
        <v>25</v>
      </c>
      <c r="L1034" t="s">
        <v>25</v>
      </c>
      <c r="M1034" s="30">
        <v>124103.44</v>
      </c>
      <c r="N1034" s="28" t="s">
        <v>39</v>
      </c>
      <c r="O1034" s="6">
        <v>124103.44</v>
      </c>
      <c r="P1034" s="28" t="s">
        <v>27</v>
      </c>
      <c r="Q1034" s="4" t="s">
        <v>1619</v>
      </c>
      <c r="R1034" t="s">
        <v>1321</v>
      </c>
      <c r="S1034" t="s">
        <v>1310</v>
      </c>
      <c r="T1034" t="s">
        <v>1458</v>
      </c>
      <c r="U1034" t="s">
        <v>1312</v>
      </c>
      <c r="V1034" t="s">
        <v>1310</v>
      </c>
      <c r="W1034" s="2">
        <v>1</v>
      </c>
      <c r="X1034" s="33">
        <v>124103.44</v>
      </c>
      <c r="Y1034" t="s">
        <v>34</v>
      </c>
      <c r="Z1034" t="s">
        <v>1313</v>
      </c>
      <c r="AA1034" t="s">
        <v>36</v>
      </c>
      <c r="AB1034" t="s">
        <v>37</v>
      </c>
      <c r="AC1034">
        <v>21</v>
      </c>
    </row>
    <row r="1035" spans="1:29" customFormat="1" x14ac:dyDescent="0.35">
      <c r="A1035" s="11">
        <v>1035</v>
      </c>
      <c r="B1035" s="20" t="s">
        <v>1742</v>
      </c>
      <c r="C1035" s="3">
        <v>2.2128041445190001E+18</v>
      </c>
      <c r="D1035" s="1">
        <v>43593</v>
      </c>
      <c r="E1035" t="s">
        <v>1472</v>
      </c>
      <c r="F1035" s="8">
        <f t="shared" si="84"/>
        <v>0</v>
      </c>
      <c r="G1035" s="8">
        <f t="shared" si="80"/>
        <v>1</v>
      </c>
      <c r="H1035" s="8">
        <f t="shared" si="81"/>
        <v>0</v>
      </c>
      <c r="I1035" s="8">
        <f t="shared" si="82"/>
        <v>0</v>
      </c>
      <c r="J1035" s="9">
        <f t="shared" si="83"/>
        <v>1</v>
      </c>
      <c r="K1035" t="s">
        <v>25</v>
      </c>
      <c r="L1035" t="s">
        <v>25</v>
      </c>
      <c r="M1035" s="30">
        <v>175520</v>
      </c>
      <c r="N1035" s="28" t="s">
        <v>39</v>
      </c>
      <c r="O1035" s="6">
        <v>175520</v>
      </c>
      <c r="P1035" s="28" t="s">
        <v>27</v>
      </c>
      <c r="Q1035" s="4" t="s">
        <v>1619</v>
      </c>
      <c r="R1035" t="s">
        <v>1321</v>
      </c>
      <c r="S1035" t="s">
        <v>1310</v>
      </c>
      <c r="T1035" t="s">
        <v>1458</v>
      </c>
      <c r="U1035" t="s">
        <v>1312</v>
      </c>
      <c r="V1035" t="s">
        <v>1310</v>
      </c>
      <c r="W1035" s="2">
        <v>1</v>
      </c>
      <c r="X1035" s="33">
        <v>175520</v>
      </c>
      <c r="Y1035" t="s">
        <v>34</v>
      </c>
      <c r="Z1035" t="s">
        <v>1313</v>
      </c>
      <c r="AA1035" t="s">
        <v>36</v>
      </c>
      <c r="AB1035" t="s">
        <v>37</v>
      </c>
      <c r="AC1035">
        <v>21</v>
      </c>
    </row>
    <row r="1036" spans="1:29" customFormat="1" x14ac:dyDescent="0.35">
      <c r="A1036" s="11">
        <v>1036</v>
      </c>
      <c r="B1036" s="20" t="s">
        <v>1742</v>
      </c>
      <c r="C1036" s="3">
        <v>2.2129009282150001E+18</v>
      </c>
      <c r="D1036" s="1">
        <v>42038</v>
      </c>
      <c r="E1036" t="s">
        <v>1502</v>
      </c>
      <c r="F1036" s="8">
        <f t="shared" si="84"/>
        <v>0</v>
      </c>
      <c r="G1036" s="8">
        <f t="shared" si="80"/>
        <v>0</v>
      </c>
      <c r="H1036" s="8">
        <f t="shared" si="81"/>
        <v>1</v>
      </c>
      <c r="I1036" s="8">
        <f t="shared" si="82"/>
        <v>1</v>
      </c>
      <c r="J1036" s="9">
        <f t="shared" si="83"/>
        <v>2</v>
      </c>
      <c r="K1036" t="s">
        <v>453</v>
      </c>
      <c r="L1036" t="s">
        <v>454</v>
      </c>
      <c r="M1036" s="30">
        <v>109948.13</v>
      </c>
      <c r="N1036" s="28" t="s">
        <v>264</v>
      </c>
      <c r="O1036" s="6">
        <v>109948.13</v>
      </c>
      <c r="P1036" s="28" t="s">
        <v>184</v>
      </c>
      <c r="Q1036" s="4" t="s">
        <v>1622</v>
      </c>
      <c r="R1036" t="s">
        <v>1344</v>
      </c>
      <c r="S1036" t="s">
        <v>1310</v>
      </c>
      <c r="T1036" t="s">
        <v>1333</v>
      </c>
      <c r="U1036" t="s">
        <v>1312</v>
      </c>
      <c r="V1036" t="s">
        <v>1310</v>
      </c>
      <c r="W1036" s="2">
        <v>1</v>
      </c>
      <c r="X1036" s="33">
        <v>109948.13</v>
      </c>
      <c r="Y1036" t="s">
        <v>34</v>
      </c>
      <c r="Z1036" t="s">
        <v>1313</v>
      </c>
      <c r="AA1036" t="s">
        <v>36</v>
      </c>
      <c r="AB1036" t="s">
        <v>37</v>
      </c>
      <c r="AC1036">
        <v>21</v>
      </c>
    </row>
    <row r="1037" spans="1:29" customFormat="1" x14ac:dyDescent="0.35">
      <c r="A1037" s="11">
        <v>1037</v>
      </c>
      <c r="B1037" s="20" t="s">
        <v>1742</v>
      </c>
      <c r="C1037" s="3">
        <v>2.2129009282150001E+18</v>
      </c>
      <c r="D1037" s="1">
        <v>42041</v>
      </c>
      <c r="E1037" t="s">
        <v>1504</v>
      </c>
      <c r="F1037" s="8">
        <f t="shared" si="84"/>
        <v>0</v>
      </c>
      <c r="G1037" s="8">
        <f t="shared" si="80"/>
        <v>0</v>
      </c>
      <c r="H1037" s="8">
        <f t="shared" si="81"/>
        <v>1</v>
      </c>
      <c r="I1037" s="8">
        <f t="shared" si="82"/>
        <v>1</v>
      </c>
      <c r="J1037" s="9">
        <f t="shared" si="83"/>
        <v>2</v>
      </c>
      <c r="K1037" t="s">
        <v>453</v>
      </c>
      <c r="L1037" t="s">
        <v>454</v>
      </c>
      <c r="M1037" s="30">
        <v>119995.88</v>
      </c>
      <c r="N1037" s="28" t="s">
        <v>264</v>
      </c>
      <c r="O1037" s="6">
        <v>119995.88</v>
      </c>
      <c r="P1037" s="28" t="s">
        <v>184</v>
      </c>
      <c r="Q1037" s="4" t="s">
        <v>1622</v>
      </c>
      <c r="R1037" t="s">
        <v>1344</v>
      </c>
      <c r="S1037" t="s">
        <v>1310</v>
      </c>
      <c r="T1037" t="s">
        <v>1333</v>
      </c>
      <c r="U1037" t="s">
        <v>1312</v>
      </c>
      <c r="V1037" t="s">
        <v>1310</v>
      </c>
      <c r="W1037" s="2">
        <v>1</v>
      </c>
      <c r="X1037" s="33">
        <v>119995.88</v>
      </c>
      <c r="Y1037" t="s">
        <v>34</v>
      </c>
      <c r="Z1037" t="s">
        <v>1313</v>
      </c>
      <c r="AA1037" t="s">
        <v>36</v>
      </c>
      <c r="AB1037" t="s">
        <v>37</v>
      </c>
      <c r="AC1037">
        <v>21</v>
      </c>
    </row>
    <row r="1038" spans="1:29" customFormat="1" x14ac:dyDescent="0.35">
      <c r="A1038" s="11">
        <v>1038</v>
      </c>
      <c r="B1038" s="20" t="s">
        <v>1742</v>
      </c>
      <c r="C1038" s="3">
        <v>2.212900928216E+18</v>
      </c>
      <c r="D1038" s="1">
        <v>42410</v>
      </c>
      <c r="E1038" t="s">
        <v>1483</v>
      </c>
      <c r="F1038" s="8">
        <f t="shared" si="84"/>
        <v>0</v>
      </c>
      <c r="G1038" s="8">
        <f t="shared" si="80"/>
        <v>0</v>
      </c>
      <c r="H1038" s="8">
        <f t="shared" si="81"/>
        <v>0</v>
      </c>
      <c r="I1038" s="8">
        <f t="shared" si="82"/>
        <v>1</v>
      </c>
      <c r="J1038" s="9">
        <f t="shared" si="83"/>
        <v>1</v>
      </c>
      <c r="K1038" t="s">
        <v>1001</v>
      </c>
      <c r="L1038" t="s">
        <v>1002</v>
      </c>
      <c r="M1038" s="30">
        <v>110000</v>
      </c>
      <c r="N1038" s="28" t="s">
        <v>264</v>
      </c>
      <c r="O1038" s="6">
        <v>110000</v>
      </c>
      <c r="P1038" s="28" t="s">
        <v>184</v>
      </c>
      <c r="Q1038" s="4" t="s">
        <v>1622</v>
      </c>
      <c r="R1038" t="s">
        <v>1344</v>
      </c>
      <c r="S1038" t="s">
        <v>1310</v>
      </c>
      <c r="T1038" t="s">
        <v>1458</v>
      </c>
      <c r="U1038" t="s">
        <v>1312</v>
      </c>
      <c r="V1038" t="s">
        <v>1310</v>
      </c>
      <c r="W1038" s="2">
        <v>1</v>
      </c>
      <c r="X1038" s="33">
        <v>110000</v>
      </c>
      <c r="Y1038" t="s">
        <v>34</v>
      </c>
      <c r="Z1038" t="s">
        <v>1313</v>
      </c>
      <c r="AA1038" t="s">
        <v>36</v>
      </c>
      <c r="AB1038" t="s">
        <v>37</v>
      </c>
      <c r="AC1038">
        <v>21</v>
      </c>
    </row>
    <row r="1039" spans="1:29" customFormat="1" x14ac:dyDescent="0.35">
      <c r="A1039" s="11">
        <v>1039</v>
      </c>
      <c r="B1039" s="20" t="s">
        <v>1742</v>
      </c>
      <c r="C1039" s="3">
        <v>2.2129009282169999E+18</v>
      </c>
      <c r="D1039" s="1">
        <v>42776</v>
      </c>
      <c r="E1039" t="s">
        <v>1468</v>
      </c>
      <c r="F1039" s="8">
        <f t="shared" si="84"/>
        <v>0</v>
      </c>
      <c r="G1039" s="8">
        <f t="shared" si="80"/>
        <v>0</v>
      </c>
      <c r="H1039" s="8">
        <f t="shared" si="81"/>
        <v>1</v>
      </c>
      <c r="I1039" s="8">
        <f t="shared" si="82"/>
        <v>1</v>
      </c>
      <c r="J1039" s="9">
        <f t="shared" si="83"/>
        <v>2</v>
      </c>
      <c r="K1039" t="s">
        <v>64</v>
      </c>
      <c r="L1039" t="s">
        <v>65</v>
      </c>
      <c r="M1039" s="30">
        <v>110000</v>
      </c>
      <c r="N1039" s="28" t="s">
        <v>264</v>
      </c>
      <c r="O1039" s="6">
        <v>110000</v>
      </c>
      <c r="P1039" s="28" t="s">
        <v>184</v>
      </c>
      <c r="Q1039" s="4" t="s">
        <v>1623</v>
      </c>
      <c r="R1039" t="s">
        <v>1344</v>
      </c>
      <c r="S1039" t="s">
        <v>1310</v>
      </c>
      <c r="T1039" t="s">
        <v>1458</v>
      </c>
      <c r="U1039" t="s">
        <v>1312</v>
      </c>
      <c r="V1039" t="s">
        <v>1310</v>
      </c>
      <c r="W1039" s="2">
        <v>1</v>
      </c>
      <c r="X1039" s="33">
        <v>110000</v>
      </c>
      <c r="Y1039" t="s">
        <v>34</v>
      </c>
      <c r="Z1039" t="s">
        <v>1313</v>
      </c>
      <c r="AA1039" t="s">
        <v>36</v>
      </c>
      <c r="AB1039" t="s">
        <v>37</v>
      </c>
      <c r="AC1039">
        <v>21</v>
      </c>
    </row>
    <row r="1040" spans="1:29" customFormat="1" x14ac:dyDescent="0.35">
      <c r="A1040" s="11">
        <v>1040</v>
      </c>
      <c r="B1040" s="20" t="s">
        <v>1742</v>
      </c>
      <c r="C1040" s="3">
        <v>2.2129009282169999E+18</v>
      </c>
      <c r="D1040" s="1">
        <v>42776</v>
      </c>
      <c r="E1040" t="s">
        <v>1473</v>
      </c>
      <c r="F1040" s="8">
        <f t="shared" si="84"/>
        <v>0</v>
      </c>
      <c r="G1040" s="8">
        <f t="shared" si="80"/>
        <v>0</v>
      </c>
      <c r="H1040" s="8">
        <f t="shared" si="81"/>
        <v>1</v>
      </c>
      <c r="I1040" s="8">
        <f t="shared" si="82"/>
        <v>1</v>
      </c>
      <c r="J1040" s="9">
        <f t="shared" si="83"/>
        <v>2</v>
      </c>
      <c r="K1040" t="s">
        <v>64</v>
      </c>
      <c r="L1040" t="s">
        <v>65</v>
      </c>
      <c r="M1040" s="30">
        <v>120000.09</v>
      </c>
      <c r="N1040" s="28" t="s">
        <v>264</v>
      </c>
      <c r="O1040" s="6">
        <v>120000.09</v>
      </c>
      <c r="P1040" s="28" t="s">
        <v>184</v>
      </c>
      <c r="Q1040" s="4" t="s">
        <v>1623</v>
      </c>
      <c r="R1040" t="s">
        <v>1344</v>
      </c>
      <c r="S1040" t="s">
        <v>1310</v>
      </c>
      <c r="T1040" t="s">
        <v>1458</v>
      </c>
      <c r="U1040" t="s">
        <v>1312</v>
      </c>
      <c r="V1040" t="s">
        <v>1310</v>
      </c>
      <c r="W1040" s="2">
        <v>1</v>
      </c>
      <c r="X1040" s="33">
        <v>120000.09</v>
      </c>
      <c r="Y1040" t="s">
        <v>34</v>
      </c>
      <c r="Z1040" t="s">
        <v>1313</v>
      </c>
      <c r="AA1040" t="s">
        <v>36</v>
      </c>
      <c r="AB1040" t="s">
        <v>37</v>
      </c>
      <c r="AC1040">
        <v>21</v>
      </c>
    </row>
    <row r="1041" spans="1:29" customFormat="1" x14ac:dyDescent="0.35">
      <c r="A1041" s="11">
        <v>1041</v>
      </c>
      <c r="B1041" s="20" t="s">
        <v>1742</v>
      </c>
      <c r="C1041" s="3">
        <v>2.2129009282179999E+18</v>
      </c>
      <c r="D1041" s="1">
        <v>43159</v>
      </c>
      <c r="E1041" t="s">
        <v>1624</v>
      </c>
      <c r="F1041" s="8">
        <f t="shared" si="84"/>
        <v>0</v>
      </c>
      <c r="G1041" s="8">
        <f t="shared" si="80"/>
        <v>0</v>
      </c>
      <c r="H1041" s="8">
        <f t="shared" si="81"/>
        <v>1</v>
      </c>
      <c r="I1041" s="8">
        <f t="shared" si="82"/>
        <v>0</v>
      </c>
      <c r="J1041" s="9">
        <f t="shared" si="83"/>
        <v>1</v>
      </c>
      <c r="K1041" t="s">
        <v>45</v>
      </c>
      <c r="L1041" t="s">
        <v>46</v>
      </c>
      <c r="M1041" s="30">
        <v>225000</v>
      </c>
      <c r="N1041" s="28" t="s">
        <v>26</v>
      </c>
      <c r="O1041" s="6">
        <v>225000</v>
      </c>
      <c r="P1041" s="28" t="s">
        <v>184</v>
      </c>
      <c r="Q1041" s="4" t="s">
        <v>1623</v>
      </c>
      <c r="R1041" t="s">
        <v>1344</v>
      </c>
      <c r="S1041" t="s">
        <v>1310</v>
      </c>
      <c r="T1041" t="s">
        <v>1458</v>
      </c>
      <c r="U1041" t="s">
        <v>1312</v>
      </c>
      <c r="V1041" t="s">
        <v>1310</v>
      </c>
      <c r="W1041" s="2">
        <v>1</v>
      </c>
      <c r="X1041" s="33">
        <v>225000</v>
      </c>
      <c r="Y1041" t="s">
        <v>34</v>
      </c>
      <c r="Z1041" t="s">
        <v>1313</v>
      </c>
      <c r="AA1041" t="s">
        <v>36</v>
      </c>
      <c r="AB1041" t="s">
        <v>37</v>
      </c>
      <c r="AC1041">
        <v>21</v>
      </c>
    </row>
    <row r="1042" spans="1:29" customFormat="1" x14ac:dyDescent="0.35">
      <c r="A1042" s="11">
        <v>1042</v>
      </c>
      <c r="B1042" s="20" t="s">
        <v>1742</v>
      </c>
      <c r="C1042" s="3">
        <v>2.2129009282179999E+18</v>
      </c>
      <c r="D1042" s="1">
        <v>43208</v>
      </c>
      <c r="E1042" t="s">
        <v>1468</v>
      </c>
      <c r="F1042" s="8">
        <f t="shared" si="84"/>
        <v>0</v>
      </c>
      <c r="G1042" s="8">
        <f t="shared" si="80"/>
        <v>0</v>
      </c>
      <c r="H1042" s="8">
        <f t="shared" si="81"/>
        <v>1</v>
      </c>
      <c r="I1042" s="8">
        <f t="shared" si="82"/>
        <v>1</v>
      </c>
      <c r="J1042" s="9">
        <f t="shared" si="83"/>
        <v>2</v>
      </c>
      <c r="K1042" t="s">
        <v>64</v>
      </c>
      <c r="L1042" t="s">
        <v>65</v>
      </c>
      <c r="M1042" s="30">
        <v>112907</v>
      </c>
      <c r="N1042" s="28" t="s">
        <v>26</v>
      </c>
      <c r="O1042" s="6">
        <v>112907</v>
      </c>
      <c r="P1042" s="28" t="s">
        <v>184</v>
      </c>
      <c r="Q1042" s="4" t="s">
        <v>1623</v>
      </c>
      <c r="R1042" t="s">
        <v>1344</v>
      </c>
      <c r="S1042" t="s">
        <v>1310</v>
      </c>
      <c r="T1042" t="s">
        <v>1458</v>
      </c>
      <c r="U1042" t="s">
        <v>1312</v>
      </c>
      <c r="V1042" t="s">
        <v>1310</v>
      </c>
      <c r="W1042" s="2">
        <v>1</v>
      </c>
      <c r="X1042" s="33">
        <v>112907</v>
      </c>
      <c r="Y1042" t="s">
        <v>34</v>
      </c>
      <c r="Z1042" t="s">
        <v>1313</v>
      </c>
      <c r="AA1042" t="s">
        <v>36</v>
      </c>
      <c r="AB1042" t="s">
        <v>37</v>
      </c>
      <c r="AC1042">
        <v>21</v>
      </c>
    </row>
    <row r="1043" spans="1:29" customFormat="1" x14ac:dyDescent="0.35">
      <c r="A1043" s="11">
        <v>1043</v>
      </c>
      <c r="B1043" s="20" t="s">
        <v>1742</v>
      </c>
      <c r="C1043" s="3">
        <v>2.2129009282179999E+18</v>
      </c>
      <c r="D1043" s="1">
        <v>43208</v>
      </c>
      <c r="E1043" t="s">
        <v>1471</v>
      </c>
      <c r="F1043" s="8">
        <f t="shared" si="84"/>
        <v>0</v>
      </c>
      <c r="G1043" s="8">
        <f t="shared" si="80"/>
        <v>0</v>
      </c>
      <c r="H1043" s="8">
        <f t="shared" si="81"/>
        <v>0</v>
      </c>
      <c r="I1043" s="8">
        <f t="shared" si="82"/>
        <v>1</v>
      </c>
      <c r="J1043" s="9">
        <f t="shared" si="83"/>
        <v>1</v>
      </c>
      <c r="K1043" t="s">
        <v>64</v>
      </c>
      <c r="L1043" t="s">
        <v>65</v>
      </c>
      <c r="M1043" s="30">
        <v>124162</v>
      </c>
      <c r="N1043" s="28" t="s">
        <v>26</v>
      </c>
      <c r="O1043" s="6">
        <v>124162</v>
      </c>
      <c r="P1043" s="28" t="s">
        <v>184</v>
      </c>
      <c r="Q1043" s="4" t="s">
        <v>1623</v>
      </c>
      <c r="R1043" t="s">
        <v>1344</v>
      </c>
      <c r="S1043" t="s">
        <v>1310</v>
      </c>
      <c r="T1043" t="s">
        <v>1458</v>
      </c>
      <c r="U1043" t="s">
        <v>1312</v>
      </c>
      <c r="V1043" t="s">
        <v>1310</v>
      </c>
      <c r="W1043" s="2">
        <v>1</v>
      </c>
      <c r="X1043" s="33">
        <v>124162</v>
      </c>
      <c r="Y1043" t="s">
        <v>34</v>
      </c>
      <c r="Z1043" t="s">
        <v>1313</v>
      </c>
      <c r="AA1043" t="s">
        <v>36</v>
      </c>
      <c r="AB1043" t="s">
        <v>37</v>
      </c>
      <c r="AC1043">
        <v>21</v>
      </c>
    </row>
    <row r="1044" spans="1:29" customFormat="1" x14ac:dyDescent="0.35">
      <c r="A1044" s="11">
        <v>1044</v>
      </c>
      <c r="B1044" s="20" t="s">
        <v>1742</v>
      </c>
      <c r="C1044" s="3">
        <v>2.2129009282190001E+18</v>
      </c>
      <c r="D1044" s="1">
        <v>43592</v>
      </c>
      <c r="E1044" t="s">
        <v>1472</v>
      </c>
      <c r="F1044" s="8">
        <f t="shared" si="84"/>
        <v>0</v>
      </c>
      <c r="G1044" s="8">
        <f t="shared" si="80"/>
        <v>1</v>
      </c>
      <c r="H1044" s="8">
        <f t="shared" si="81"/>
        <v>0</v>
      </c>
      <c r="I1044" s="8">
        <f t="shared" si="82"/>
        <v>0</v>
      </c>
      <c r="J1044" s="9">
        <f t="shared" si="83"/>
        <v>1</v>
      </c>
      <c r="K1044" t="s">
        <v>25</v>
      </c>
      <c r="L1044" t="s">
        <v>25</v>
      </c>
      <c r="M1044" s="30">
        <v>113297.59</v>
      </c>
      <c r="N1044" s="28" t="s">
        <v>39</v>
      </c>
      <c r="O1044" s="6">
        <v>113297.59</v>
      </c>
      <c r="P1044" s="28" t="s">
        <v>27</v>
      </c>
      <c r="Q1044" s="4" t="s">
        <v>1623</v>
      </c>
      <c r="R1044" t="s">
        <v>1344</v>
      </c>
      <c r="S1044" t="s">
        <v>1310</v>
      </c>
      <c r="T1044" t="s">
        <v>1311</v>
      </c>
      <c r="U1044" t="s">
        <v>1312</v>
      </c>
      <c r="V1044" t="s">
        <v>1310</v>
      </c>
      <c r="W1044" s="2">
        <v>1</v>
      </c>
      <c r="X1044" s="33">
        <v>113297.59</v>
      </c>
      <c r="Y1044" t="s">
        <v>34</v>
      </c>
      <c r="Z1044" t="s">
        <v>1313</v>
      </c>
      <c r="AA1044" t="s">
        <v>36</v>
      </c>
      <c r="AB1044" t="s">
        <v>37</v>
      </c>
      <c r="AC1044">
        <v>21</v>
      </c>
    </row>
    <row r="1045" spans="1:29" customFormat="1" x14ac:dyDescent="0.35">
      <c r="A1045" s="11">
        <v>1045</v>
      </c>
      <c r="B1045" s="20" t="s">
        <v>1742</v>
      </c>
      <c r="C1045" s="3">
        <v>2.2129009282190001E+18</v>
      </c>
      <c r="D1045" s="1">
        <v>43593</v>
      </c>
      <c r="E1045" t="s">
        <v>1472</v>
      </c>
      <c r="F1045" s="8">
        <f t="shared" si="84"/>
        <v>0</v>
      </c>
      <c r="G1045" s="8">
        <f t="shared" si="80"/>
        <v>1</v>
      </c>
      <c r="H1045" s="8">
        <f t="shared" si="81"/>
        <v>0</v>
      </c>
      <c r="I1045" s="8">
        <f t="shared" si="82"/>
        <v>0</v>
      </c>
      <c r="J1045" s="9">
        <f t="shared" si="83"/>
        <v>1</v>
      </c>
      <c r="K1045" t="s">
        <v>25</v>
      </c>
      <c r="L1045" t="s">
        <v>25</v>
      </c>
      <c r="M1045" s="30">
        <v>178509.3</v>
      </c>
      <c r="N1045" s="28" t="s">
        <v>39</v>
      </c>
      <c r="O1045" s="6">
        <v>178509.3</v>
      </c>
      <c r="P1045" s="28" t="s">
        <v>27</v>
      </c>
      <c r="Q1045" s="4" t="s">
        <v>1623</v>
      </c>
      <c r="R1045" t="s">
        <v>1344</v>
      </c>
      <c r="S1045" t="s">
        <v>1310</v>
      </c>
      <c r="T1045" t="s">
        <v>1311</v>
      </c>
      <c r="U1045" t="s">
        <v>1312</v>
      </c>
      <c r="V1045" t="s">
        <v>1310</v>
      </c>
      <c r="W1045" s="2">
        <v>1</v>
      </c>
      <c r="X1045" s="33">
        <v>178509.3</v>
      </c>
      <c r="Y1045" t="s">
        <v>34</v>
      </c>
      <c r="Z1045" t="s">
        <v>1313</v>
      </c>
      <c r="AA1045" t="s">
        <v>36</v>
      </c>
      <c r="AB1045" t="s">
        <v>37</v>
      </c>
      <c r="AC1045">
        <v>21</v>
      </c>
    </row>
    <row r="1046" spans="1:29" customFormat="1" x14ac:dyDescent="0.35">
      <c r="A1046" s="11">
        <v>1046</v>
      </c>
      <c r="B1046" s="20" t="s">
        <v>1742</v>
      </c>
      <c r="C1046" s="3">
        <v>2.2129009300150001E+18</v>
      </c>
      <c r="D1046" s="1">
        <v>42038</v>
      </c>
      <c r="E1046" t="s">
        <v>1502</v>
      </c>
      <c r="F1046" s="8">
        <f t="shared" si="84"/>
        <v>0</v>
      </c>
      <c r="G1046" s="8">
        <f t="shared" si="80"/>
        <v>0</v>
      </c>
      <c r="H1046" s="8">
        <f t="shared" si="81"/>
        <v>1</v>
      </c>
      <c r="I1046" s="8">
        <f t="shared" si="82"/>
        <v>1</v>
      </c>
      <c r="J1046" s="9">
        <f t="shared" si="83"/>
        <v>2</v>
      </c>
      <c r="K1046" t="s">
        <v>453</v>
      </c>
      <c r="L1046" t="s">
        <v>454</v>
      </c>
      <c r="M1046" s="30">
        <v>109617.66</v>
      </c>
      <c r="N1046" s="28" t="s">
        <v>264</v>
      </c>
      <c r="O1046" s="6">
        <v>109617.66</v>
      </c>
      <c r="P1046" s="28" t="s">
        <v>184</v>
      </c>
      <c r="Q1046" s="4" t="s">
        <v>1625</v>
      </c>
      <c r="R1046" t="s">
        <v>1337</v>
      </c>
      <c r="S1046" t="s">
        <v>1310</v>
      </c>
      <c r="T1046" t="s">
        <v>1333</v>
      </c>
      <c r="U1046" t="s">
        <v>1312</v>
      </c>
      <c r="V1046" t="s">
        <v>1310</v>
      </c>
      <c r="W1046" s="2">
        <v>1</v>
      </c>
      <c r="X1046" s="33">
        <v>109617.66</v>
      </c>
      <c r="Y1046" t="s">
        <v>34</v>
      </c>
      <c r="Z1046" t="s">
        <v>1313</v>
      </c>
      <c r="AA1046" t="s">
        <v>36</v>
      </c>
      <c r="AB1046" t="s">
        <v>37</v>
      </c>
      <c r="AC1046">
        <v>21</v>
      </c>
    </row>
    <row r="1047" spans="1:29" customFormat="1" x14ac:dyDescent="0.35">
      <c r="A1047" s="11">
        <v>1047</v>
      </c>
      <c r="B1047" s="20" t="s">
        <v>1742</v>
      </c>
      <c r="C1047" s="3">
        <v>2.2129009300150001E+18</v>
      </c>
      <c r="D1047" s="1">
        <v>42041</v>
      </c>
      <c r="E1047" t="s">
        <v>1504</v>
      </c>
      <c r="F1047" s="8">
        <f t="shared" si="84"/>
        <v>0</v>
      </c>
      <c r="G1047" s="8">
        <f t="shared" si="80"/>
        <v>0</v>
      </c>
      <c r="H1047" s="8">
        <f t="shared" si="81"/>
        <v>1</v>
      </c>
      <c r="I1047" s="8">
        <f t="shared" si="82"/>
        <v>1</v>
      </c>
      <c r="J1047" s="9">
        <f t="shared" si="83"/>
        <v>2</v>
      </c>
      <c r="K1047" t="s">
        <v>453</v>
      </c>
      <c r="L1047" t="s">
        <v>454</v>
      </c>
      <c r="M1047" s="30">
        <v>106570</v>
      </c>
      <c r="N1047" s="28" t="s">
        <v>264</v>
      </c>
      <c r="O1047" s="6">
        <v>106570</v>
      </c>
      <c r="P1047" s="28" t="s">
        <v>184</v>
      </c>
      <c r="Q1047" s="4" t="s">
        <v>1625</v>
      </c>
      <c r="R1047" t="s">
        <v>1337</v>
      </c>
      <c r="S1047" t="s">
        <v>1310</v>
      </c>
      <c r="T1047" t="s">
        <v>1333</v>
      </c>
      <c r="U1047" t="s">
        <v>1312</v>
      </c>
      <c r="V1047" t="s">
        <v>1310</v>
      </c>
      <c r="W1047" s="2">
        <v>1</v>
      </c>
      <c r="X1047" s="33">
        <v>106570.67</v>
      </c>
      <c r="Y1047" t="s">
        <v>34</v>
      </c>
      <c r="Z1047" t="s">
        <v>1313</v>
      </c>
      <c r="AA1047" t="s">
        <v>36</v>
      </c>
      <c r="AB1047" t="s">
        <v>37</v>
      </c>
      <c r="AC1047">
        <v>21</v>
      </c>
    </row>
    <row r="1048" spans="1:29" customFormat="1" x14ac:dyDescent="0.35">
      <c r="A1048" s="11">
        <v>1048</v>
      </c>
      <c r="B1048" s="20" t="s">
        <v>1742</v>
      </c>
      <c r="C1048" s="3">
        <v>2.212900930016E+18</v>
      </c>
      <c r="D1048" s="1">
        <v>42412</v>
      </c>
      <c r="E1048" t="s">
        <v>1483</v>
      </c>
      <c r="F1048" s="8">
        <f t="shared" si="84"/>
        <v>0</v>
      </c>
      <c r="G1048" s="8">
        <f t="shared" si="80"/>
        <v>0</v>
      </c>
      <c r="H1048" s="8">
        <f t="shared" si="81"/>
        <v>0</v>
      </c>
      <c r="I1048" s="8">
        <f t="shared" si="82"/>
        <v>1</v>
      </c>
      <c r="J1048" s="9">
        <f t="shared" si="83"/>
        <v>1</v>
      </c>
      <c r="K1048" t="s">
        <v>1166</v>
      </c>
      <c r="L1048" t="s">
        <v>1167</v>
      </c>
      <c r="M1048" s="30">
        <v>109660</v>
      </c>
      <c r="N1048" s="28" t="s">
        <v>264</v>
      </c>
      <c r="O1048" s="6">
        <v>109660</v>
      </c>
      <c r="P1048" s="28" t="s">
        <v>184</v>
      </c>
      <c r="Q1048" s="4" t="s">
        <v>1626</v>
      </c>
      <c r="R1048" t="s">
        <v>1337</v>
      </c>
      <c r="S1048" t="s">
        <v>1310</v>
      </c>
      <c r="T1048" t="s">
        <v>1458</v>
      </c>
      <c r="U1048" t="s">
        <v>1312</v>
      </c>
      <c r="V1048" t="s">
        <v>1310</v>
      </c>
      <c r="W1048" s="2">
        <v>1</v>
      </c>
      <c r="X1048" s="33">
        <v>109660</v>
      </c>
      <c r="Y1048" t="s">
        <v>34</v>
      </c>
      <c r="Z1048" t="s">
        <v>1313</v>
      </c>
      <c r="AA1048" t="s">
        <v>36</v>
      </c>
      <c r="AB1048" t="s">
        <v>37</v>
      </c>
      <c r="AC1048">
        <v>21</v>
      </c>
    </row>
    <row r="1049" spans="1:29" customFormat="1" x14ac:dyDescent="0.35">
      <c r="A1049" s="11">
        <v>1049</v>
      </c>
      <c r="B1049" s="20" t="s">
        <v>1742</v>
      </c>
      <c r="C1049" s="3">
        <v>2.212900930016E+18</v>
      </c>
      <c r="D1049" s="1">
        <v>42412</v>
      </c>
      <c r="E1049" t="s">
        <v>1462</v>
      </c>
      <c r="F1049" s="8">
        <f t="shared" si="84"/>
        <v>0</v>
      </c>
      <c r="G1049" s="8">
        <f t="shared" si="80"/>
        <v>0</v>
      </c>
      <c r="H1049" s="8">
        <f t="shared" si="81"/>
        <v>0</v>
      </c>
      <c r="I1049" s="8">
        <f t="shared" si="82"/>
        <v>1</v>
      </c>
      <c r="J1049" s="9">
        <f t="shared" si="83"/>
        <v>1</v>
      </c>
      <c r="K1049" t="s">
        <v>1166</v>
      </c>
      <c r="L1049" t="s">
        <v>1167</v>
      </c>
      <c r="M1049" s="30">
        <v>106560</v>
      </c>
      <c r="N1049" s="28" t="s">
        <v>264</v>
      </c>
      <c r="O1049" s="6">
        <v>106560</v>
      </c>
      <c r="P1049" s="28" t="s">
        <v>184</v>
      </c>
      <c r="Q1049" s="4" t="s">
        <v>1625</v>
      </c>
      <c r="R1049" t="s">
        <v>1337</v>
      </c>
      <c r="S1049" t="s">
        <v>1310</v>
      </c>
      <c r="T1049" t="s">
        <v>1458</v>
      </c>
      <c r="U1049" t="s">
        <v>1312</v>
      </c>
      <c r="V1049" t="s">
        <v>1310</v>
      </c>
      <c r="W1049" s="2">
        <v>1</v>
      </c>
      <c r="X1049" s="33">
        <v>106560</v>
      </c>
      <c r="Y1049" t="s">
        <v>34</v>
      </c>
      <c r="Z1049" t="s">
        <v>1313</v>
      </c>
      <c r="AA1049" t="s">
        <v>36</v>
      </c>
      <c r="AB1049" t="s">
        <v>37</v>
      </c>
      <c r="AC1049">
        <v>21</v>
      </c>
    </row>
    <row r="1050" spans="1:29" customFormat="1" x14ac:dyDescent="0.35">
      <c r="A1050" s="11">
        <v>1050</v>
      </c>
      <c r="B1050" s="20" t="s">
        <v>1742</v>
      </c>
      <c r="C1050" s="3">
        <v>2.2129009300169999E+18</v>
      </c>
      <c r="D1050" s="1">
        <v>42780</v>
      </c>
      <c r="E1050" t="s">
        <v>1473</v>
      </c>
      <c r="F1050" s="8">
        <f t="shared" si="84"/>
        <v>0</v>
      </c>
      <c r="G1050" s="8">
        <f t="shared" si="80"/>
        <v>0</v>
      </c>
      <c r="H1050" s="8">
        <f t="shared" si="81"/>
        <v>1</v>
      </c>
      <c r="I1050" s="8">
        <f t="shared" si="82"/>
        <v>1</v>
      </c>
      <c r="J1050" s="9">
        <f t="shared" si="83"/>
        <v>2</v>
      </c>
      <c r="K1050" t="s">
        <v>64</v>
      </c>
      <c r="L1050" t="s">
        <v>65</v>
      </c>
      <c r="M1050" s="30">
        <v>106575</v>
      </c>
      <c r="N1050" s="28" t="s">
        <v>264</v>
      </c>
      <c r="O1050" s="6">
        <v>106575</v>
      </c>
      <c r="P1050" s="28" t="s">
        <v>184</v>
      </c>
      <c r="Q1050" s="4" t="s">
        <v>1626</v>
      </c>
      <c r="R1050" t="s">
        <v>1337</v>
      </c>
      <c r="S1050" t="s">
        <v>1310</v>
      </c>
      <c r="T1050" t="s">
        <v>1458</v>
      </c>
      <c r="U1050" t="s">
        <v>1312</v>
      </c>
      <c r="V1050" t="s">
        <v>1310</v>
      </c>
      <c r="W1050" s="2">
        <v>1</v>
      </c>
      <c r="X1050" s="33">
        <v>106575</v>
      </c>
      <c r="Y1050" t="s">
        <v>34</v>
      </c>
      <c r="Z1050" t="s">
        <v>1313</v>
      </c>
      <c r="AA1050" t="s">
        <v>36</v>
      </c>
      <c r="AB1050" t="s">
        <v>37</v>
      </c>
      <c r="AC1050">
        <v>21</v>
      </c>
    </row>
    <row r="1051" spans="1:29" customFormat="1" x14ac:dyDescent="0.35">
      <c r="A1051" s="11">
        <v>1051</v>
      </c>
      <c r="B1051" s="20" t="s">
        <v>1742</v>
      </c>
      <c r="C1051" s="3">
        <v>2.2129009300169999E+18</v>
      </c>
      <c r="D1051" s="1">
        <v>42780</v>
      </c>
      <c r="E1051" t="s">
        <v>1468</v>
      </c>
      <c r="F1051" s="8">
        <f t="shared" si="84"/>
        <v>0</v>
      </c>
      <c r="G1051" s="8">
        <f t="shared" si="80"/>
        <v>0</v>
      </c>
      <c r="H1051" s="8">
        <f t="shared" si="81"/>
        <v>1</v>
      </c>
      <c r="I1051" s="8">
        <f t="shared" si="82"/>
        <v>1</v>
      </c>
      <c r="J1051" s="9">
        <f t="shared" si="83"/>
        <v>2</v>
      </c>
      <c r="K1051" t="s">
        <v>64</v>
      </c>
      <c r="L1051" t="s">
        <v>65</v>
      </c>
      <c r="M1051" s="30">
        <v>109669</v>
      </c>
      <c r="N1051" s="28" t="s">
        <v>264</v>
      </c>
      <c r="O1051" s="6">
        <v>109669</v>
      </c>
      <c r="P1051" s="28" t="s">
        <v>184</v>
      </c>
      <c r="Q1051" s="4" t="s">
        <v>1626</v>
      </c>
      <c r="R1051" t="s">
        <v>1337</v>
      </c>
      <c r="S1051" t="s">
        <v>1310</v>
      </c>
      <c r="T1051" t="s">
        <v>1458</v>
      </c>
      <c r="U1051" t="s">
        <v>1312</v>
      </c>
      <c r="V1051" t="s">
        <v>1310</v>
      </c>
      <c r="W1051" s="2">
        <v>1</v>
      </c>
      <c r="X1051" s="33">
        <v>109669</v>
      </c>
      <c r="Y1051" t="s">
        <v>34</v>
      </c>
      <c r="Z1051" t="s">
        <v>1313</v>
      </c>
      <c r="AA1051" t="s">
        <v>36</v>
      </c>
      <c r="AB1051" t="s">
        <v>37</v>
      </c>
      <c r="AC1051">
        <v>21</v>
      </c>
    </row>
    <row r="1052" spans="1:29" customFormat="1" x14ac:dyDescent="0.35">
      <c r="A1052" s="11">
        <v>1052</v>
      </c>
      <c r="B1052" s="20" t="s">
        <v>1742</v>
      </c>
      <c r="C1052" s="3">
        <v>2.2129009300179999E+18</v>
      </c>
      <c r="D1052" s="1">
        <v>43208</v>
      </c>
      <c r="E1052" t="s">
        <v>1471</v>
      </c>
      <c r="F1052" s="8">
        <f t="shared" si="84"/>
        <v>0</v>
      </c>
      <c r="G1052" s="8">
        <f t="shared" si="80"/>
        <v>0</v>
      </c>
      <c r="H1052" s="8">
        <f t="shared" si="81"/>
        <v>0</v>
      </c>
      <c r="I1052" s="8">
        <f t="shared" si="82"/>
        <v>1</v>
      </c>
      <c r="J1052" s="9">
        <f t="shared" si="83"/>
        <v>1</v>
      </c>
      <c r="K1052" t="s">
        <v>64</v>
      </c>
      <c r="L1052" t="s">
        <v>65</v>
      </c>
      <c r="M1052" s="30">
        <v>140726</v>
      </c>
      <c r="N1052" s="28" t="s">
        <v>26</v>
      </c>
      <c r="O1052" s="6">
        <v>140726</v>
      </c>
      <c r="P1052" s="28" t="s">
        <v>184</v>
      </c>
      <c r="Q1052" s="4" t="s">
        <v>1626</v>
      </c>
      <c r="R1052" t="s">
        <v>1337</v>
      </c>
      <c r="S1052" t="s">
        <v>1310</v>
      </c>
      <c r="T1052" t="s">
        <v>1458</v>
      </c>
      <c r="U1052" t="s">
        <v>1312</v>
      </c>
      <c r="V1052" t="s">
        <v>1310</v>
      </c>
      <c r="W1052" s="2">
        <v>1</v>
      </c>
      <c r="X1052" s="33">
        <v>140726</v>
      </c>
      <c r="Y1052" t="s">
        <v>34</v>
      </c>
      <c r="Z1052" t="s">
        <v>1313</v>
      </c>
      <c r="AA1052" t="s">
        <v>36</v>
      </c>
      <c r="AB1052" t="s">
        <v>37</v>
      </c>
      <c r="AC1052">
        <v>21</v>
      </c>
    </row>
    <row r="1053" spans="1:29" customFormat="1" x14ac:dyDescent="0.35">
      <c r="A1053" s="11">
        <v>1053</v>
      </c>
      <c r="B1053" s="20" t="s">
        <v>1742</v>
      </c>
      <c r="C1053" s="3">
        <v>2.2129009300179999E+18</v>
      </c>
      <c r="D1053" s="1">
        <v>43208</v>
      </c>
      <c r="E1053" t="s">
        <v>1468</v>
      </c>
      <c r="F1053" s="8">
        <f t="shared" si="84"/>
        <v>0</v>
      </c>
      <c r="G1053" s="8">
        <f t="shared" si="80"/>
        <v>0</v>
      </c>
      <c r="H1053" s="8">
        <f t="shared" si="81"/>
        <v>1</v>
      </c>
      <c r="I1053" s="8">
        <f t="shared" si="82"/>
        <v>1</v>
      </c>
      <c r="J1053" s="9">
        <f t="shared" si="83"/>
        <v>2</v>
      </c>
      <c r="K1053" t="s">
        <v>64</v>
      </c>
      <c r="L1053" t="s">
        <v>65</v>
      </c>
      <c r="M1053" s="30">
        <v>144811</v>
      </c>
      <c r="N1053" s="28" t="s">
        <v>26</v>
      </c>
      <c r="O1053" s="6">
        <v>144811</v>
      </c>
      <c r="P1053" s="28" t="s">
        <v>184</v>
      </c>
      <c r="Q1053" s="4" t="s">
        <v>1626</v>
      </c>
      <c r="R1053" t="s">
        <v>1337</v>
      </c>
      <c r="S1053" t="s">
        <v>1310</v>
      </c>
      <c r="T1053" t="s">
        <v>1458</v>
      </c>
      <c r="U1053" t="s">
        <v>1312</v>
      </c>
      <c r="V1053" t="s">
        <v>1310</v>
      </c>
      <c r="W1053" s="2">
        <v>1</v>
      </c>
      <c r="X1053" s="33">
        <v>144811</v>
      </c>
      <c r="Y1053" t="s">
        <v>34</v>
      </c>
      <c r="Z1053" t="s">
        <v>1313</v>
      </c>
      <c r="AA1053" t="s">
        <v>36</v>
      </c>
      <c r="AB1053" t="s">
        <v>37</v>
      </c>
      <c r="AC1053">
        <v>21</v>
      </c>
    </row>
    <row r="1054" spans="1:29" customFormat="1" x14ac:dyDescent="0.35">
      <c r="A1054" s="11">
        <v>1054</v>
      </c>
      <c r="B1054" s="20" t="s">
        <v>1742</v>
      </c>
      <c r="C1054" s="3">
        <v>2.2129009300190001E+18</v>
      </c>
      <c r="D1054" s="1">
        <v>43593</v>
      </c>
      <c r="E1054" t="s">
        <v>1472</v>
      </c>
      <c r="F1054" s="8">
        <f t="shared" si="84"/>
        <v>0</v>
      </c>
      <c r="G1054" s="8">
        <f t="shared" si="80"/>
        <v>1</v>
      </c>
      <c r="H1054" s="8">
        <f t="shared" si="81"/>
        <v>0</v>
      </c>
      <c r="I1054" s="8">
        <f t="shared" si="82"/>
        <v>0</v>
      </c>
      <c r="J1054" s="9">
        <f t="shared" si="83"/>
        <v>1</v>
      </c>
      <c r="K1054" t="s">
        <v>25</v>
      </c>
      <c r="L1054" t="s">
        <v>25</v>
      </c>
      <c r="M1054" s="30">
        <v>145387.67000000001</v>
      </c>
      <c r="N1054" s="28" t="s">
        <v>39</v>
      </c>
      <c r="O1054" s="6">
        <v>145387.67000000001</v>
      </c>
      <c r="P1054" s="28" t="s">
        <v>27</v>
      </c>
      <c r="Q1054" s="4" t="s">
        <v>1626</v>
      </c>
      <c r="R1054" t="s">
        <v>1337</v>
      </c>
      <c r="S1054" t="s">
        <v>1310</v>
      </c>
      <c r="T1054" t="s">
        <v>1311</v>
      </c>
      <c r="U1054" t="s">
        <v>1312</v>
      </c>
      <c r="V1054" t="s">
        <v>1310</v>
      </c>
      <c r="W1054" s="2">
        <v>1</v>
      </c>
      <c r="X1054" s="33">
        <v>145387.67000000001</v>
      </c>
      <c r="Y1054" t="s">
        <v>34</v>
      </c>
      <c r="Z1054" t="s">
        <v>1313</v>
      </c>
      <c r="AA1054" t="s">
        <v>36</v>
      </c>
      <c r="AB1054" t="s">
        <v>37</v>
      </c>
      <c r="AC1054">
        <v>21</v>
      </c>
    </row>
    <row r="1055" spans="1:29" customFormat="1" x14ac:dyDescent="0.35">
      <c r="A1055" s="11">
        <v>1055</v>
      </c>
      <c r="B1055" s="20" t="s">
        <v>1742</v>
      </c>
      <c r="C1055" s="3">
        <v>2.2129009300190001E+18</v>
      </c>
      <c r="D1055" s="1">
        <v>43593</v>
      </c>
      <c r="E1055" t="s">
        <v>1472</v>
      </c>
      <c r="F1055" s="8">
        <f t="shared" si="84"/>
        <v>0</v>
      </c>
      <c r="G1055" s="8">
        <f t="shared" si="80"/>
        <v>1</v>
      </c>
      <c r="H1055" s="8">
        <f t="shared" si="81"/>
        <v>0</v>
      </c>
      <c r="I1055" s="8">
        <f t="shared" si="82"/>
        <v>0</v>
      </c>
      <c r="J1055" s="9">
        <f t="shared" si="83"/>
        <v>1</v>
      </c>
      <c r="K1055" t="s">
        <v>25</v>
      </c>
      <c r="L1055" t="s">
        <v>25</v>
      </c>
      <c r="M1055" s="30">
        <v>195221</v>
      </c>
      <c r="N1055" s="28" t="s">
        <v>39</v>
      </c>
      <c r="O1055" s="6">
        <v>195221</v>
      </c>
      <c r="P1055" s="28" t="s">
        <v>27</v>
      </c>
      <c r="Q1055" s="4" t="s">
        <v>1626</v>
      </c>
      <c r="R1055" t="s">
        <v>1337</v>
      </c>
      <c r="S1055" t="s">
        <v>1310</v>
      </c>
      <c r="T1055" t="s">
        <v>1311</v>
      </c>
      <c r="U1055" t="s">
        <v>1312</v>
      </c>
      <c r="V1055" t="s">
        <v>1310</v>
      </c>
      <c r="W1055" s="2">
        <v>1</v>
      </c>
      <c r="X1055" s="33">
        <v>195221</v>
      </c>
      <c r="Y1055" t="s">
        <v>34</v>
      </c>
      <c r="Z1055" t="s">
        <v>1313</v>
      </c>
      <c r="AA1055" t="s">
        <v>36</v>
      </c>
      <c r="AB1055" t="s">
        <v>37</v>
      </c>
      <c r="AC1055">
        <v>21</v>
      </c>
    </row>
    <row r="1056" spans="1:29" customFormat="1" x14ac:dyDescent="0.35">
      <c r="A1056" s="11">
        <v>1056</v>
      </c>
      <c r="B1056" s="20" t="s">
        <v>1742</v>
      </c>
      <c r="C1056" s="3">
        <v>2.2129009317150001E+18</v>
      </c>
      <c r="D1056" s="1">
        <v>42095</v>
      </c>
      <c r="E1056" t="s">
        <v>1627</v>
      </c>
      <c r="F1056" s="8">
        <f t="shared" si="84"/>
        <v>0</v>
      </c>
      <c r="G1056" s="8">
        <f t="shared" si="80"/>
        <v>0</v>
      </c>
      <c r="H1056" s="8">
        <f t="shared" si="81"/>
        <v>0</v>
      </c>
      <c r="I1056" s="8">
        <f t="shared" si="82"/>
        <v>1</v>
      </c>
      <c r="J1056" s="9">
        <f t="shared" si="83"/>
        <v>1</v>
      </c>
      <c r="K1056" t="s">
        <v>456</v>
      </c>
      <c r="L1056" t="s">
        <v>457</v>
      </c>
      <c r="M1056" s="30">
        <v>139410</v>
      </c>
      <c r="N1056" s="28" t="s">
        <v>329</v>
      </c>
      <c r="O1056" s="6">
        <v>139410</v>
      </c>
      <c r="P1056" s="28" t="s">
        <v>184</v>
      </c>
      <c r="Q1056" s="4" t="s">
        <v>1628</v>
      </c>
      <c r="R1056" t="s">
        <v>1629</v>
      </c>
      <c r="S1056" t="s">
        <v>1310</v>
      </c>
      <c r="T1056" t="s">
        <v>1458</v>
      </c>
      <c r="U1056" t="s">
        <v>1312</v>
      </c>
      <c r="V1056" t="s">
        <v>1310</v>
      </c>
      <c r="W1056" s="2">
        <v>1</v>
      </c>
      <c r="X1056" s="33">
        <v>139410</v>
      </c>
      <c r="Y1056" t="s">
        <v>34</v>
      </c>
      <c r="Z1056" t="s">
        <v>1313</v>
      </c>
      <c r="AA1056" t="s">
        <v>36</v>
      </c>
      <c r="AB1056" t="s">
        <v>37</v>
      </c>
      <c r="AC1056">
        <v>21</v>
      </c>
    </row>
    <row r="1057" spans="1:29" customFormat="1" x14ac:dyDescent="0.35">
      <c r="A1057" s="11">
        <v>1057</v>
      </c>
      <c r="B1057" s="20" t="s">
        <v>1742</v>
      </c>
      <c r="C1057" s="3">
        <v>2.212900931716E+18</v>
      </c>
      <c r="D1057" s="1">
        <v>42384</v>
      </c>
      <c r="E1057" t="s">
        <v>1630</v>
      </c>
      <c r="F1057" s="8">
        <f t="shared" si="84"/>
        <v>0</v>
      </c>
      <c r="G1057" s="8">
        <f t="shared" si="80"/>
        <v>0</v>
      </c>
      <c r="H1057" s="8">
        <f t="shared" si="81"/>
        <v>0</v>
      </c>
      <c r="I1057" s="8">
        <f t="shared" si="82"/>
        <v>1</v>
      </c>
      <c r="J1057" s="9">
        <f t="shared" si="83"/>
        <v>1</v>
      </c>
      <c r="K1057" t="s">
        <v>1751</v>
      </c>
      <c r="L1057" t="s">
        <v>187</v>
      </c>
      <c r="M1057" s="30">
        <v>185880</v>
      </c>
      <c r="N1057" s="28" t="s">
        <v>264</v>
      </c>
      <c r="O1057" s="6">
        <v>185880</v>
      </c>
      <c r="P1057" s="28" t="s">
        <v>184</v>
      </c>
      <c r="Q1057" s="4" t="s">
        <v>1631</v>
      </c>
      <c r="R1057" t="s">
        <v>1629</v>
      </c>
      <c r="S1057" t="s">
        <v>1310</v>
      </c>
      <c r="T1057" t="s">
        <v>1458</v>
      </c>
      <c r="U1057" t="s">
        <v>1312</v>
      </c>
      <c r="V1057" t="s">
        <v>1310</v>
      </c>
      <c r="W1057" s="2">
        <v>1</v>
      </c>
      <c r="X1057" s="33">
        <v>185880</v>
      </c>
      <c r="Y1057" t="s">
        <v>34</v>
      </c>
      <c r="Z1057" t="s">
        <v>1313</v>
      </c>
      <c r="AA1057" t="s">
        <v>36</v>
      </c>
      <c r="AB1057" t="s">
        <v>37</v>
      </c>
      <c r="AC1057">
        <v>21</v>
      </c>
    </row>
    <row r="1058" spans="1:29" customFormat="1" x14ac:dyDescent="0.35">
      <c r="A1058" s="11">
        <v>1058</v>
      </c>
      <c r="B1058" s="20" t="s">
        <v>1742</v>
      </c>
      <c r="C1058" s="3">
        <v>2.2129009317169999E+18</v>
      </c>
      <c r="D1058" s="1">
        <v>43091</v>
      </c>
      <c r="E1058" t="s">
        <v>1627</v>
      </c>
      <c r="F1058" s="8">
        <f t="shared" si="84"/>
        <v>0</v>
      </c>
      <c r="G1058" s="8">
        <f t="shared" si="80"/>
        <v>0</v>
      </c>
      <c r="H1058" s="8">
        <f t="shared" si="81"/>
        <v>0</v>
      </c>
      <c r="I1058" s="8">
        <f t="shared" si="82"/>
        <v>1</v>
      </c>
      <c r="J1058" s="9">
        <f t="shared" si="83"/>
        <v>1</v>
      </c>
      <c r="K1058" t="s">
        <v>53</v>
      </c>
      <c r="L1058" t="s">
        <v>52</v>
      </c>
      <c r="M1058" s="30">
        <v>185880</v>
      </c>
      <c r="N1058" s="28" t="s">
        <v>26</v>
      </c>
      <c r="O1058" s="6">
        <v>185880</v>
      </c>
      <c r="P1058" s="28" t="s">
        <v>184</v>
      </c>
      <c r="Q1058" s="4" t="s">
        <v>1631</v>
      </c>
      <c r="R1058" t="s">
        <v>1629</v>
      </c>
      <c r="S1058" t="s">
        <v>1310</v>
      </c>
      <c r="T1058" t="s">
        <v>1458</v>
      </c>
      <c r="U1058" t="s">
        <v>1312</v>
      </c>
      <c r="V1058" t="s">
        <v>1310</v>
      </c>
      <c r="W1058" s="2">
        <v>1</v>
      </c>
      <c r="X1058" s="33">
        <v>185880</v>
      </c>
      <c r="Y1058" t="s">
        <v>34</v>
      </c>
      <c r="Z1058" t="s">
        <v>1313</v>
      </c>
      <c r="AA1058" t="s">
        <v>36</v>
      </c>
      <c r="AB1058" t="s">
        <v>37</v>
      </c>
      <c r="AC1058">
        <v>21</v>
      </c>
    </row>
    <row r="1059" spans="1:29" customFormat="1" x14ac:dyDescent="0.35">
      <c r="A1059" s="11">
        <v>1059</v>
      </c>
      <c r="B1059" s="20" t="s">
        <v>1742</v>
      </c>
      <c r="C1059" s="3">
        <v>2.2129009317180001E+18</v>
      </c>
      <c r="D1059" s="1">
        <v>43458</v>
      </c>
      <c r="E1059" t="s">
        <v>1627</v>
      </c>
      <c r="F1059" s="8">
        <f t="shared" si="84"/>
        <v>0</v>
      </c>
      <c r="G1059" s="8">
        <f t="shared" si="80"/>
        <v>0</v>
      </c>
      <c r="H1059" s="8">
        <f t="shared" si="81"/>
        <v>0</v>
      </c>
      <c r="I1059" s="8">
        <f t="shared" si="82"/>
        <v>1</v>
      </c>
      <c r="J1059" s="9">
        <f t="shared" si="83"/>
        <v>1</v>
      </c>
      <c r="K1059" t="s">
        <v>53</v>
      </c>
      <c r="L1059" t="s">
        <v>52</v>
      </c>
      <c r="M1059" s="30">
        <v>18713</v>
      </c>
      <c r="N1059" s="28" t="s">
        <v>130</v>
      </c>
      <c r="O1059" s="6">
        <v>224556</v>
      </c>
      <c r="P1059" s="28" t="s">
        <v>165</v>
      </c>
      <c r="Q1059" s="4" t="s">
        <v>1631</v>
      </c>
      <c r="R1059" t="s">
        <v>1629</v>
      </c>
      <c r="S1059" t="s">
        <v>1310</v>
      </c>
      <c r="T1059" t="s">
        <v>1458</v>
      </c>
      <c r="U1059" t="s">
        <v>1312</v>
      </c>
      <c r="V1059" t="s">
        <v>1310</v>
      </c>
      <c r="W1059" s="2">
        <v>1</v>
      </c>
      <c r="X1059" s="33">
        <v>224556</v>
      </c>
      <c r="Y1059" t="s">
        <v>34</v>
      </c>
      <c r="Z1059" t="s">
        <v>1313</v>
      </c>
      <c r="AA1059" t="s">
        <v>36</v>
      </c>
      <c r="AB1059" t="s">
        <v>37</v>
      </c>
      <c r="AC1059">
        <v>21</v>
      </c>
    </row>
    <row r="1060" spans="1:29" customFormat="1" x14ac:dyDescent="0.35">
      <c r="A1060" s="11">
        <v>1060</v>
      </c>
      <c r="B1060" s="20" t="s">
        <v>1742</v>
      </c>
      <c r="C1060" s="3">
        <v>2.2129009356190001E+18</v>
      </c>
      <c r="D1060" s="1">
        <v>43801</v>
      </c>
      <c r="E1060" t="s">
        <v>1632</v>
      </c>
      <c r="F1060" s="8">
        <f t="shared" si="84"/>
        <v>0</v>
      </c>
      <c r="G1060" s="8">
        <f t="shared" si="80"/>
        <v>0</v>
      </c>
      <c r="H1060" s="8">
        <f t="shared" si="81"/>
        <v>1</v>
      </c>
      <c r="I1060" s="8">
        <f t="shared" si="82"/>
        <v>0</v>
      </c>
      <c r="J1060" s="9">
        <f t="shared" si="83"/>
        <v>1</v>
      </c>
      <c r="K1060" t="s">
        <v>1305</v>
      </c>
      <c r="L1060" t="s">
        <v>46</v>
      </c>
      <c r="M1060" s="30">
        <v>89000</v>
      </c>
      <c r="N1060" s="28" t="s">
        <v>26</v>
      </c>
      <c r="O1060" s="6">
        <v>89000</v>
      </c>
      <c r="P1060" s="28" t="s">
        <v>27</v>
      </c>
      <c r="Q1060" s="4" t="s">
        <v>1633</v>
      </c>
      <c r="R1060" t="s">
        <v>1634</v>
      </c>
      <c r="S1060" t="s">
        <v>1310</v>
      </c>
      <c r="T1060" t="s">
        <v>1458</v>
      </c>
      <c r="U1060" t="s">
        <v>1312</v>
      </c>
      <c r="V1060" t="s">
        <v>1310</v>
      </c>
      <c r="W1060" s="2">
        <v>1</v>
      </c>
      <c r="X1060" s="33">
        <v>89000</v>
      </c>
      <c r="Y1060" t="s">
        <v>34</v>
      </c>
      <c r="Z1060" t="s">
        <v>1313</v>
      </c>
      <c r="AA1060" t="s">
        <v>36</v>
      </c>
      <c r="AB1060" t="s">
        <v>37</v>
      </c>
      <c r="AC1060">
        <v>21</v>
      </c>
    </row>
    <row r="1061" spans="1:29" customFormat="1" x14ac:dyDescent="0.35">
      <c r="A1061" s="11">
        <v>1061</v>
      </c>
      <c r="B1061" s="20" t="s">
        <v>1742</v>
      </c>
      <c r="C1061" s="3">
        <v>2.2129009388150001E+18</v>
      </c>
      <c r="D1061" s="1">
        <v>42258</v>
      </c>
      <c r="E1061" t="s">
        <v>1635</v>
      </c>
      <c r="F1061" s="8">
        <f t="shared" si="84"/>
        <v>0</v>
      </c>
      <c r="G1061" s="8">
        <f t="shared" si="80"/>
        <v>0</v>
      </c>
      <c r="H1061" s="8">
        <f t="shared" si="81"/>
        <v>1</v>
      </c>
      <c r="I1061" s="8">
        <f t="shared" si="82"/>
        <v>0</v>
      </c>
      <c r="J1061" s="9">
        <f t="shared" si="83"/>
        <v>1</v>
      </c>
      <c r="K1061" t="s">
        <v>453</v>
      </c>
      <c r="L1061" t="s">
        <v>454</v>
      </c>
      <c r="M1061" s="30">
        <v>781480</v>
      </c>
      <c r="N1061" s="28" t="s">
        <v>264</v>
      </c>
      <c r="O1061" s="6">
        <v>781480</v>
      </c>
      <c r="P1061" s="28" t="s">
        <v>184</v>
      </c>
      <c r="Q1061" s="4" t="s">
        <v>1308</v>
      </c>
      <c r="R1061" t="s">
        <v>1309</v>
      </c>
      <c r="S1061" t="s">
        <v>1310</v>
      </c>
      <c r="T1061" t="s">
        <v>1458</v>
      </c>
      <c r="U1061" t="s">
        <v>1312</v>
      </c>
      <c r="V1061" t="s">
        <v>1310</v>
      </c>
      <c r="W1061" s="2">
        <v>1</v>
      </c>
      <c r="X1061" s="33">
        <v>781480</v>
      </c>
      <c r="Y1061" t="s">
        <v>34</v>
      </c>
      <c r="Z1061" t="s">
        <v>1313</v>
      </c>
      <c r="AA1061" t="s">
        <v>36</v>
      </c>
      <c r="AB1061" t="s">
        <v>37</v>
      </c>
      <c r="AC1061">
        <v>21</v>
      </c>
    </row>
    <row r="1062" spans="1:29" customFormat="1" x14ac:dyDescent="0.35">
      <c r="A1062" s="11">
        <v>1062</v>
      </c>
      <c r="B1062" s="20" t="s">
        <v>1742</v>
      </c>
      <c r="C1062" s="3">
        <v>2.212900938816E+18</v>
      </c>
      <c r="D1062" s="1">
        <v>42410</v>
      </c>
      <c r="E1062" t="s">
        <v>1483</v>
      </c>
      <c r="F1062" s="8">
        <f t="shared" si="84"/>
        <v>0</v>
      </c>
      <c r="G1062" s="8">
        <f t="shared" si="80"/>
        <v>0</v>
      </c>
      <c r="H1062" s="8">
        <f t="shared" si="81"/>
        <v>0</v>
      </c>
      <c r="I1062" s="8">
        <f t="shared" si="82"/>
        <v>1</v>
      </c>
      <c r="J1062" s="9">
        <f t="shared" si="83"/>
        <v>1</v>
      </c>
      <c r="K1062" t="s">
        <v>1746</v>
      </c>
      <c r="L1062" t="s">
        <v>1488</v>
      </c>
      <c r="M1062" s="30">
        <v>1</v>
      </c>
      <c r="N1062" s="28" t="s">
        <v>264</v>
      </c>
      <c r="O1062" s="6">
        <v>185900</v>
      </c>
      <c r="P1062" s="28" t="s">
        <v>1636</v>
      </c>
      <c r="Q1062" s="4" t="s">
        <v>1637</v>
      </c>
      <c r="R1062" t="s">
        <v>1309</v>
      </c>
      <c r="S1062" t="s">
        <v>1310</v>
      </c>
      <c r="T1062" t="s">
        <v>1458</v>
      </c>
      <c r="U1062" t="s">
        <v>1312</v>
      </c>
      <c r="V1062" t="s">
        <v>1310</v>
      </c>
      <c r="W1062" s="2">
        <v>1</v>
      </c>
      <c r="X1062" s="33">
        <v>185900</v>
      </c>
      <c r="Y1062" t="s">
        <v>34</v>
      </c>
      <c r="Z1062" t="s">
        <v>1313</v>
      </c>
      <c r="AA1062" t="s">
        <v>36</v>
      </c>
      <c r="AB1062" t="s">
        <v>37</v>
      </c>
      <c r="AC1062">
        <v>21</v>
      </c>
    </row>
    <row r="1063" spans="1:29" customFormat="1" x14ac:dyDescent="0.35">
      <c r="A1063" s="11">
        <v>1063</v>
      </c>
      <c r="B1063" s="20" t="s">
        <v>1742</v>
      </c>
      <c r="C1063" s="3">
        <v>2.212900938816E+18</v>
      </c>
      <c r="D1063" s="1">
        <v>42410</v>
      </c>
      <c r="E1063" t="s">
        <v>1462</v>
      </c>
      <c r="F1063" s="8">
        <f t="shared" si="84"/>
        <v>0</v>
      </c>
      <c r="G1063" s="8">
        <f t="shared" si="80"/>
        <v>0</v>
      </c>
      <c r="H1063" s="8">
        <f t="shared" si="81"/>
        <v>0</v>
      </c>
      <c r="I1063" s="8">
        <f t="shared" si="82"/>
        <v>1</v>
      </c>
      <c r="J1063" s="9">
        <f t="shared" si="83"/>
        <v>1</v>
      </c>
      <c r="K1063" t="s">
        <v>1752</v>
      </c>
      <c r="L1063" t="s">
        <v>1638</v>
      </c>
      <c r="M1063" s="30">
        <v>1</v>
      </c>
      <c r="N1063" s="28" t="s">
        <v>264</v>
      </c>
      <c r="O1063" s="6">
        <v>120100</v>
      </c>
      <c r="P1063" s="28" t="s">
        <v>1639</v>
      </c>
      <c r="Q1063" s="4" t="s">
        <v>1637</v>
      </c>
      <c r="R1063" t="s">
        <v>1309</v>
      </c>
      <c r="S1063" t="s">
        <v>1310</v>
      </c>
      <c r="T1063" t="s">
        <v>1458</v>
      </c>
      <c r="U1063" t="s">
        <v>1312</v>
      </c>
      <c r="V1063" t="s">
        <v>1310</v>
      </c>
      <c r="W1063" s="2">
        <v>1</v>
      </c>
      <c r="X1063" s="33">
        <v>120100</v>
      </c>
      <c r="Y1063" t="s">
        <v>34</v>
      </c>
      <c r="Z1063" t="s">
        <v>1313</v>
      </c>
      <c r="AA1063" t="s">
        <v>36</v>
      </c>
      <c r="AB1063" t="s">
        <v>37</v>
      </c>
      <c r="AC1063">
        <v>21</v>
      </c>
    </row>
    <row r="1064" spans="1:29" customFormat="1" x14ac:dyDescent="0.35">
      <c r="A1064" s="11">
        <v>1064</v>
      </c>
      <c r="B1064" s="20" t="s">
        <v>1742</v>
      </c>
      <c r="C1064" s="3">
        <v>2.212900938816E+18</v>
      </c>
      <c r="D1064" s="1">
        <v>42569</v>
      </c>
      <c r="E1064" t="s">
        <v>1640</v>
      </c>
      <c r="F1064" s="8">
        <f t="shared" si="84"/>
        <v>0</v>
      </c>
      <c r="G1064" s="8">
        <f t="shared" si="80"/>
        <v>1</v>
      </c>
      <c r="H1064" s="8">
        <f t="shared" si="81"/>
        <v>1</v>
      </c>
      <c r="I1064" s="8">
        <f t="shared" si="82"/>
        <v>0</v>
      </c>
      <c r="J1064" s="9">
        <f t="shared" si="83"/>
        <v>2</v>
      </c>
      <c r="K1064" t="s">
        <v>1305</v>
      </c>
      <c r="L1064" t="s">
        <v>46</v>
      </c>
      <c r="M1064" s="30">
        <v>781400</v>
      </c>
      <c r="N1064" s="28" t="s">
        <v>264</v>
      </c>
      <c r="O1064" s="6">
        <v>781400</v>
      </c>
      <c r="P1064" s="28" t="s">
        <v>184</v>
      </c>
      <c r="Q1064" s="4" t="s">
        <v>1641</v>
      </c>
      <c r="R1064" t="s">
        <v>1309</v>
      </c>
      <c r="S1064" t="s">
        <v>1310</v>
      </c>
      <c r="T1064" t="s">
        <v>1458</v>
      </c>
      <c r="U1064" t="s">
        <v>1312</v>
      </c>
      <c r="V1064" t="s">
        <v>1310</v>
      </c>
      <c r="W1064" s="2">
        <v>1</v>
      </c>
      <c r="X1064" s="33">
        <v>781400</v>
      </c>
      <c r="Y1064" t="s">
        <v>34</v>
      </c>
      <c r="Z1064" t="s">
        <v>1313</v>
      </c>
      <c r="AA1064" t="s">
        <v>36</v>
      </c>
      <c r="AB1064" t="s">
        <v>37</v>
      </c>
      <c r="AC1064">
        <v>21</v>
      </c>
    </row>
    <row r="1065" spans="1:29" customFormat="1" x14ac:dyDescent="0.35">
      <c r="A1065" s="11">
        <v>1065</v>
      </c>
      <c r="B1065" s="20" t="s">
        <v>1742</v>
      </c>
      <c r="C1065" s="3">
        <v>2.2129009388169999E+18</v>
      </c>
      <c r="D1065" s="1">
        <v>42780</v>
      </c>
      <c r="E1065" t="s">
        <v>1473</v>
      </c>
      <c r="F1065" s="8">
        <f t="shared" si="84"/>
        <v>0</v>
      </c>
      <c r="G1065" s="8">
        <f t="shared" si="80"/>
        <v>0</v>
      </c>
      <c r="H1065" s="8">
        <f t="shared" si="81"/>
        <v>1</v>
      </c>
      <c r="I1065" s="8">
        <f t="shared" si="82"/>
        <v>1</v>
      </c>
      <c r="J1065" s="9">
        <f t="shared" si="83"/>
        <v>2</v>
      </c>
      <c r="K1065" t="s">
        <v>64</v>
      </c>
      <c r="L1065" t="s">
        <v>65</v>
      </c>
      <c r="M1065" s="30">
        <v>120104</v>
      </c>
      <c r="N1065" s="28" t="s">
        <v>264</v>
      </c>
      <c r="O1065" s="6">
        <v>120104</v>
      </c>
      <c r="P1065" s="28" t="s">
        <v>184</v>
      </c>
      <c r="Q1065" s="4" t="s">
        <v>1641</v>
      </c>
      <c r="R1065" t="s">
        <v>1309</v>
      </c>
      <c r="S1065" t="s">
        <v>1310</v>
      </c>
      <c r="T1065" t="s">
        <v>1458</v>
      </c>
      <c r="U1065" t="s">
        <v>1312</v>
      </c>
      <c r="V1065" t="s">
        <v>1310</v>
      </c>
      <c r="W1065" s="2">
        <v>1</v>
      </c>
      <c r="X1065" s="33">
        <v>120104</v>
      </c>
      <c r="Y1065" t="s">
        <v>34</v>
      </c>
      <c r="Z1065" t="s">
        <v>1313</v>
      </c>
      <c r="AA1065" t="s">
        <v>36</v>
      </c>
      <c r="AB1065" t="s">
        <v>37</v>
      </c>
      <c r="AC1065">
        <v>21</v>
      </c>
    </row>
    <row r="1066" spans="1:29" customFormat="1" x14ac:dyDescent="0.35">
      <c r="A1066" s="11">
        <v>1066</v>
      </c>
      <c r="B1066" s="20" t="s">
        <v>1742</v>
      </c>
      <c r="C1066" s="3">
        <v>2.2129009388169999E+18</v>
      </c>
      <c r="D1066" s="1">
        <v>42780</v>
      </c>
      <c r="E1066" t="s">
        <v>1468</v>
      </c>
      <c r="F1066" s="8">
        <f t="shared" si="84"/>
        <v>0</v>
      </c>
      <c r="G1066" s="8">
        <f t="shared" si="80"/>
        <v>0</v>
      </c>
      <c r="H1066" s="8">
        <f t="shared" si="81"/>
        <v>1</v>
      </c>
      <c r="I1066" s="8">
        <f t="shared" si="82"/>
        <v>1</v>
      </c>
      <c r="J1066" s="9">
        <f t="shared" si="83"/>
        <v>2</v>
      </c>
      <c r="K1066" t="s">
        <v>64</v>
      </c>
      <c r="L1066" t="s">
        <v>65</v>
      </c>
      <c r="M1066" s="30">
        <v>185917</v>
      </c>
      <c r="N1066" s="28" t="s">
        <v>26</v>
      </c>
      <c r="O1066" s="6">
        <v>185917</v>
      </c>
      <c r="P1066" s="28" t="s">
        <v>184</v>
      </c>
      <c r="Q1066" s="4" t="s">
        <v>1641</v>
      </c>
      <c r="R1066" t="s">
        <v>1309</v>
      </c>
      <c r="S1066" t="s">
        <v>1310</v>
      </c>
      <c r="T1066" t="s">
        <v>1458</v>
      </c>
      <c r="U1066" t="s">
        <v>1312</v>
      </c>
      <c r="V1066" t="s">
        <v>1310</v>
      </c>
      <c r="W1066" s="2">
        <v>1</v>
      </c>
      <c r="X1066" s="33">
        <v>185917</v>
      </c>
      <c r="Y1066" t="s">
        <v>34</v>
      </c>
      <c r="Z1066" t="s">
        <v>1313</v>
      </c>
      <c r="AA1066" t="s">
        <v>36</v>
      </c>
      <c r="AB1066" t="s">
        <v>37</v>
      </c>
      <c r="AC1066">
        <v>21</v>
      </c>
    </row>
    <row r="1067" spans="1:29" customFormat="1" x14ac:dyDescent="0.35">
      <c r="A1067" s="11">
        <v>1067</v>
      </c>
      <c r="B1067" s="20" t="s">
        <v>1742</v>
      </c>
      <c r="C1067" s="3">
        <v>2.2129009388169999E+18</v>
      </c>
      <c r="D1067" s="1">
        <v>42912</v>
      </c>
      <c r="E1067" t="s">
        <v>1642</v>
      </c>
      <c r="F1067" s="8">
        <f t="shared" si="84"/>
        <v>0</v>
      </c>
      <c r="G1067" s="8">
        <f t="shared" si="80"/>
        <v>0</v>
      </c>
      <c r="H1067" s="8">
        <f t="shared" si="81"/>
        <v>1</v>
      </c>
      <c r="I1067" s="8">
        <f t="shared" si="82"/>
        <v>0</v>
      </c>
      <c r="J1067" s="9">
        <f t="shared" si="83"/>
        <v>1</v>
      </c>
      <c r="K1067" t="s">
        <v>64</v>
      </c>
      <c r="L1067" t="s">
        <v>65</v>
      </c>
      <c r="M1067" s="30">
        <v>850000</v>
      </c>
      <c r="N1067" s="28" t="s">
        <v>264</v>
      </c>
      <c r="O1067" s="6">
        <v>850000</v>
      </c>
      <c r="P1067" s="28" t="s">
        <v>184</v>
      </c>
      <c r="Q1067" s="4" t="s">
        <v>1641</v>
      </c>
      <c r="R1067" t="s">
        <v>1309</v>
      </c>
      <c r="S1067" t="s">
        <v>1310</v>
      </c>
      <c r="T1067" t="s">
        <v>1458</v>
      </c>
      <c r="U1067" t="s">
        <v>1312</v>
      </c>
      <c r="V1067" t="s">
        <v>1310</v>
      </c>
      <c r="W1067" s="2">
        <v>1</v>
      </c>
      <c r="X1067" s="33">
        <v>850000</v>
      </c>
      <c r="Y1067" t="s">
        <v>34</v>
      </c>
      <c r="Z1067" t="s">
        <v>1313</v>
      </c>
      <c r="AA1067" t="s">
        <v>36</v>
      </c>
      <c r="AB1067" t="s">
        <v>37</v>
      </c>
      <c r="AC1067">
        <v>21</v>
      </c>
    </row>
    <row r="1068" spans="1:29" customFormat="1" x14ac:dyDescent="0.35">
      <c r="A1068" s="11">
        <v>1068</v>
      </c>
      <c r="B1068" s="20" t="s">
        <v>1742</v>
      </c>
      <c r="C1068" s="3">
        <v>2.2129009388179999E+18</v>
      </c>
      <c r="D1068" s="1">
        <v>43209</v>
      </c>
      <c r="E1068" t="s">
        <v>1468</v>
      </c>
      <c r="F1068" s="8">
        <f t="shared" si="84"/>
        <v>0</v>
      </c>
      <c r="G1068" s="8">
        <f t="shared" si="80"/>
        <v>0</v>
      </c>
      <c r="H1068" s="8">
        <f t="shared" si="81"/>
        <v>1</v>
      </c>
      <c r="I1068" s="8">
        <f t="shared" si="82"/>
        <v>1</v>
      </c>
      <c r="J1068" s="9">
        <f t="shared" si="83"/>
        <v>2</v>
      </c>
      <c r="K1068" t="s">
        <v>64</v>
      </c>
      <c r="L1068" t="s">
        <v>65</v>
      </c>
      <c r="M1068" s="30">
        <v>190831</v>
      </c>
      <c r="N1068" s="28" t="s">
        <v>26</v>
      </c>
      <c r="O1068" s="6">
        <v>190831</v>
      </c>
      <c r="P1068" s="28" t="s">
        <v>184</v>
      </c>
      <c r="Q1068" s="4" t="s">
        <v>1641</v>
      </c>
      <c r="R1068" t="s">
        <v>1309</v>
      </c>
      <c r="S1068" t="s">
        <v>1310</v>
      </c>
      <c r="T1068" t="s">
        <v>1458</v>
      </c>
      <c r="U1068" t="s">
        <v>1312</v>
      </c>
      <c r="V1068" t="s">
        <v>1310</v>
      </c>
      <c r="W1068" s="2">
        <v>1</v>
      </c>
      <c r="X1068" s="33">
        <v>190831</v>
      </c>
      <c r="Y1068" t="s">
        <v>34</v>
      </c>
      <c r="Z1068" t="s">
        <v>1313</v>
      </c>
      <c r="AA1068" t="s">
        <v>36</v>
      </c>
      <c r="AB1068" t="s">
        <v>37</v>
      </c>
      <c r="AC1068">
        <v>21</v>
      </c>
    </row>
    <row r="1069" spans="1:29" customFormat="1" x14ac:dyDescent="0.35">
      <c r="A1069" s="11">
        <v>1069</v>
      </c>
      <c r="B1069" s="20" t="s">
        <v>1742</v>
      </c>
      <c r="C1069" s="3">
        <v>2.2129009388179999E+18</v>
      </c>
      <c r="D1069" s="1">
        <v>43209</v>
      </c>
      <c r="E1069" t="s">
        <v>1471</v>
      </c>
      <c r="F1069" s="8">
        <f t="shared" si="84"/>
        <v>0</v>
      </c>
      <c r="G1069" s="8">
        <f t="shared" si="80"/>
        <v>0</v>
      </c>
      <c r="H1069" s="8">
        <f t="shared" si="81"/>
        <v>0</v>
      </c>
      <c r="I1069" s="8">
        <f t="shared" si="82"/>
        <v>1</v>
      </c>
      <c r="J1069" s="9">
        <f t="shared" si="83"/>
        <v>1</v>
      </c>
      <c r="K1069" t="s">
        <v>64</v>
      </c>
      <c r="L1069" t="s">
        <v>65</v>
      </c>
      <c r="M1069" s="30">
        <v>124269</v>
      </c>
      <c r="N1069" s="28" t="s">
        <v>26</v>
      </c>
      <c r="O1069" s="6">
        <v>124269</v>
      </c>
      <c r="P1069" s="28" t="s">
        <v>184</v>
      </c>
      <c r="Q1069" s="4" t="s">
        <v>1641</v>
      </c>
      <c r="R1069" t="s">
        <v>1309</v>
      </c>
      <c r="S1069" t="s">
        <v>1310</v>
      </c>
      <c r="T1069" t="s">
        <v>1458</v>
      </c>
      <c r="U1069" t="s">
        <v>1312</v>
      </c>
      <c r="V1069" t="s">
        <v>1310</v>
      </c>
      <c r="W1069" s="2">
        <v>1</v>
      </c>
      <c r="X1069" s="33">
        <v>124269</v>
      </c>
      <c r="Y1069" t="s">
        <v>34</v>
      </c>
      <c r="Z1069" t="s">
        <v>1313</v>
      </c>
      <c r="AA1069" t="s">
        <v>36</v>
      </c>
      <c r="AB1069" t="s">
        <v>37</v>
      </c>
      <c r="AC1069">
        <v>21</v>
      </c>
    </row>
    <row r="1070" spans="1:29" customFormat="1" x14ac:dyDescent="0.35">
      <c r="A1070" s="11">
        <v>1070</v>
      </c>
      <c r="B1070" s="20" t="s">
        <v>1742</v>
      </c>
      <c r="C1070" s="3">
        <v>2.2129009388179999E+18</v>
      </c>
      <c r="D1070" s="1">
        <v>43458</v>
      </c>
      <c r="E1070" t="s">
        <v>1643</v>
      </c>
      <c r="F1070" s="8">
        <f t="shared" si="84"/>
        <v>0</v>
      </c>
      <c r="G1070" s="8">
        <f t="shared" si="80"/>
        <v>0</v>
      </c>
      <c r="H1070" s="8">
        <f t="shared" si="81"/>
        <v>1</v>
      </c>
      <c r="I1070" s="8">
        <f t="shared" si="82"/>
        <v>0</v>
      </c>
      <c r="J1070" s="9">
        <f t="shared" si="83"/>
        <v>1</v>
      </c>
      <c r="K1070" t="s">
        <v>64</v>
      </c>
      <c r="L1070" t="s">
        <v>65</v>
      </c>
      <c r="M1070" s="30">
        <v>1123000</v>
      </c>
      <c r="N1070" s="28" t="s">
        <v>26</v>
      </c>
      <c r="O1070" s="6">
        <v>1123000</v>
      </c>
      <c r="P1070" s="28" t="s">
        <v>27</v>
      </c>
      <c r="Q1070" s="4" t="s">
        <v>1641</v>
      </c>
      <c r="R1070" t="s">
        <v>1309</v>
      </c>
      <c r="S1070" t="s">
        <v>1310</v>
      </c>
      <c r="T1070" t="s">
        <v>1458</v>
      </c>
      <c r="U1070" t="s">
        <v>1312</v>
      </c>
      <c r="V1070" t="s">
        <v>1310</v>
      </c>
      <c r="W1070" s="2">
        <v>1</v>
      </c>
      <c r="X1070" s="33">
        <v>1123000</v>
      </c>
      <c r="Y1070" t="s">
        <v>34</v>
      </c>
      <c r="Z1070" t="s">
        <v>1313</v>
      </c>
      <c r="AA1070" t="s">
        <v>36</v>
      </c>
      <c r="AB1070" t="s">
        <v>37</v>
      </c>
      <c r="AC1070">
        <v>21</v>
      </c>
    </row>
    <row r="1071" spans="1:29" customFormat="1" x14ac:dyDescent="0.35">
      <c r="A1071" s="11">
        <v>1071</v>
      </c>
      <c r="B1071" s="20" t="s">
        <v>1742</v>
      </c>
      <c r="C1071" s="3">
        <v>2.2129009388190001E+18</v>
      </c>
      <c r="D1071" s="1">
        <v>43598</v>
      </c>
      <c r="E1071" t="s">
        <v>1472</v>
      </c>
      <c r="F1071" s="8">
        <f t="shared" si="84"/>
        <v>0</v>
      </c>
      <c r="G1071" s="8">
        <f t="shared" si="80"/>
        <v>1</v>
      </c>
      <c r="H1071" s="8">
        <f t="shared" si="81"/>
        <v>0</v>
      </c>
      <c r="I1071" s="8">
        <f t="shared" si="82"/>
        <v>0</v>
      </c>
      <c r="J1071" s="9">
        <f t="shared" si="83"/>
        <v>1</v>
      </c>
      <c r="K1071" t="s">
        <v>25</v>
      </c>
      <c r="L1071" t="s">
        <v>25</v>
      </c>
      <c r="M1071" s="30">
        <v>178509.3</v>
      </c>
      <c r="N1071" s="28" t="s">
        <v>39</v>
      </c>
      <c r="O1071" s="6">
        <v>178509.3</v>
      </c>
      <c r="P1071" s="28" t="s">
        <v>27</v>
      </c>
      <c r="Q1071" s="4" t="s">
        <v>1641</v>
      </c>
      <c r="R1071" t="s">
        <v>1309</v>
      </c>
      <c r="S1071" t="s">
        <v>1310</v>
      </c>
      <c r="T1071" t="s">
        <v>1311</v>
      </c>
      <c r="U1071" t="s">
        <v>1312</v>
      </c>
      <c r="V1071" t="s">
        <v>1310</v>
      </c>
      <c r="W1071" s="2">
        <v>1</v>
      </c>
      <c r="X1071" s="33">
        <v>178509.3</v>
      </c>
      <c r="Y1071" t="s">
        <v>34</v>
      </c>
      <c r="Z1071" t="s">
        <v>1313</v>
      </c>
      <c r="AA1071" t="s">
        <v>36</v>
      </c>
      <c r="AB1071" t="s">
        <v>37</v>
      </c>
      <c r="AC1071">
        <v>21</v>
      </c>
    </row>
    <row r="1072" spans="1:29" customFormat="1" x14ac:dyDescent="0.35">
      <c r="A1072" s="11">
        <v>1072</v>
      </c>
      <c r="B1072" s="20" t="s">
        <v>1742</v>
      </c>
      <c r="C1072" s="3">
        <v>2.2129009388190001E+18</v>
      </c>
      <c r="D1072" s="1">
        <v>43600</v>
      </c>
      <c r="E1072" t="s">
        <v>1472</v>
      </c>
      <c r="F1072" s="8">
        <f t="shared" si="84"/>
        <v>0</v>
      </c>
      <c r="G1072" s="8">
        <f t="shared" si="80"/>
        <v>1</v>
      </c>
      <c r="H1072" s="8">
        <f t="shared" si="81"/>
        <v>0</v>
      </c>
      <c r="I1072" s="8">
        <f t="shared" si="82"/>
        <v>0</v>
      </c>
      <c r="J1072" s="9">
        <f t="shared" si="83"/>
        <v>1</v>
      </c>
      <c r="K1072" t="s">
        <v>25</v>
      </c>
      <c r="L1072" t="s">
        <v>25</v>
      </c>
      <c r="M1072" s="30">
        <v>192397</v>
      </c>
      <c r="N1072" s="28" t="s">
        <v>39</v>
      </c>
      <c r="O1072" s="6">
        <v>192397</v>
      </c>
      <c r="P1072" s="28" t="s">
        <v>27</v>
      </c>
      <c r="Q1072" s="4" t="s">
        <v>1641</v>
      </c>
      <c r="R1072" t="s">
        <v>1309</v>
      </c>
      <c r="S1072" t="s">
        <v>1310</v>
      </c>
      <c r="T1072" t="s">
        <v>1311</v>
      </c>
      <c r="U1072" t="s">
        <v>1312</v>
      </c>
      <c r="V1072" t="s">
        <v>1310</v>
      </c>
      <c r="W1072" s="2">
        <v>1</v>
      </c>
      <c r="X1072" s="33">
        <v>192397</v>
      </c>
      <c r="Y1072" t="s">
        <v>34</v>
      </c>
      <c r="Z1072" t="s">
        <v>1313</v>
      </c>
      <c r="AA1072" t="s">
        <v>36</v>
      </c>
      <c r="AB1072" t="s">
        <v>37</v>
      </c>
      <c r="AC1072">
        <v>21</v>
      </c>
    </row>
    <row r="1073" spans="1:29" customFormat="1" x14ac:dyDescent="0.35">
      <c r="A1073" s="11">
        <v>1073</v>
      </c>
      <c r="B1073" s="20" t="s">
        <v>1742</v>
      </c>
      <c r="C1073" s="3">
        <v>2.212900939516E+18</v>
      </c>
      <c r="D1073" s="1">
        <v>42467</v>
      </c>
      <c r="E1073" t="s">
        <v>1644</v>
      </c>
      <c r="F1073" s="8">
        <f t="shared" si="84"/>
        <v>0</v>
      </c>
      <c r="G1073" s="8">
        <f t="shared" si="80"/>
        <v>1</v>
      </c>
      <c r="H1073" s="8">
        <f t="shared" si="81"/>
        <v>0</v>
      </c>
      <c r="I1073" s="8">
        <f t="shared" si="82"/>
        <v>0</v>
      </c>
      <c r="J1073" s="9">
        <f t="shared" si="83"/>
        <v>1</v>
      </c>
      <c r="K1073" t="s">
        <v>64</v>
      </c>
      <c r="L1073" t="s">
        <v>65</v>
      </c>
      <c r="M1073" s="30">
        <v>98500</v>
      </c>
      <c r="N1073" s="28" t="s">
        <v>264</v>
      </c>
      <c r="O1073" s="6">
        <v>98500</v>
      </c>
      <c r="P1073" s="28" t="s">
        <v>184</v>
      </c>
      <c r="Q1073" s="4" t="s">
        <v>1645</v>
      </c>
      <c r="R1073" t="s">
        <v>1646</v>
      </c>
      <c r="S1073" t="s">
        <v>1310</v>
      </c>
      <c r="T1073" t="s">
        <v>1458</v>
      </c>
      <c r="U1073" t="s">
        <v>1312</v>
      </c>
      <c r="V1073" t="s">
        <v>1310</v>
      </c>
      <c r="W1073" s="2">
        <v>1</v>
      </c>
      <c r="X1073" s="33">
        <v>98500</v>
      </c>
      <c r="Y1073" t="s">
        <v>34</v>
      </c>
      <c r="Z1073" t="s">
        <v>1313</v>
      </c>
      <c r="AA1073" t="s">
        <v>36</v>
      </c>
      <c r="AB1073" t="s">
        <v>37</v>
      </c>
      <c r="AC1073">
        <v>21</v>
      </c>
    </row>
    <row r="1074" spans="1:29" customFormat="1" x14ac:dyDescent="0.35">
      <c r="A1074" s="11">
        <v>1074</v>
      </c>
      <c r="B1074" s="20" t="s">
        <v>1742</v>
      </c>
      <c r="C1074" s="3">
        <v>2.2129009518179999E+18</v>
      </c>
      <c r="D1074" s="1">
        <v>43210</v>
      </c>
      <c r="E1074" t="s">
        <v>1471</v>
      </c>
      <c r="F1074" s="8">
        <f t="shared" si="84"/>
        <v>0</v>
      </c>
      <c r="G1074" s="8">
        <f t="shared" si="80"/>
        <v>0</v>
      </c>
      <c r="H1074" s="8">
        <f t="shared" si="81"/>
        <v>0</v>
      </c>
      <c r="I1074" s="8">
        <f t="shared" si="82"/>
        <v>1</v>
      </c>
      <c r="J1074" s="9">
        <f t="shared" si="83"/>
        <v>1</v>
      </c>
      <c r="K1074" t="s">
        <v>64</v>
      </c>
      <c r="L1074" t="s">
        <v>65</v>
      </c>
      <c r="M1074" s="30">
        <v>94200</v>
      </c>
      <c r="N1074" s="28" t="s">
        <v>26</v>
      </c>
      <c r="O1074" s="6">
        <v>94200</v>
      </c>
      <c r="P1074" s="28" t="s">
        <v>184</v>
      </c>
      <c r="Q1074" s="4" t="s">
        <v>1647</v>
      </c>
      <c r="R1074" t="s">
        <v>1648</v>
      </c>
      <c r="S1074" t="s">
        <v>1310</v>
      </c>
      <c r="T1074" t="s">
        <v>1458</v>
      </c>
      <c r="U1074" t="s">
        <v>1312</v>
      </c>
      <c r="V1074" t="s">
        <v>1310</v>
      </c>
      <c r="W1074" s="2">
        <v>1</v>
      </c>
      <c r="X1074" s="33">
        <v>94200</v>
      </c>
      <c r="Y1074" t="s">
        <v>34</v>
      </c>
      <c r="Z1074" t="s">
        <v>1313</v>
      </c>
      <c r="AA1074" t="s">
        <v>36</v>
      </c>
      <c r="AB1074" t="s">
        <v>37</v>
      </c>
      <c r="AC1074">
        <v>21</v>
      </c>
    </row>
    <row r="1075" spans="1:29" customFormat="1" x14ac:dyDescent="0.35">
      <c r="A1075" s="11">
        <v>1075</v>
      </c>
      <c r="B1075" s="20" t="s">
        <v>1742</v>
      </c>
      <c r="C1075" s="3">
        <v>2.2129009518190001E+18</v>
      </c>
      <c r="D1075" s="1">
        <v>43598</v>
      </c>
      <c r="E1075" t="s">
        <v>1472</v>
      </c>
      <c r="F1075" s="8">
        <f t="shared" si="84"/>
        <v>0</v>
      </c>
      <c r="G1075" s="8">
        <f t="shared" si="80"/>
        <v>1</v>
      </c>
      <c r="H1075" s="8">
        <f t="shared" si="81"/>
        <v>0</v>
      </c>
      <c r="I1075" s="8">
        <f t="shared" si="82"/>
        <v>0</v>
      </c>
      <c r="J1075" s="9">
        <f t="shared" si="83"/>
        <v>1</v>
      </c>
      <c r="K1075" t="s">
        <v>25</v>
      </c>
      <c r="L1075" t="s">
        <v>25</v>
      </c>
      <c r="M1075" s="30">
        <v>99900</v>
      </c>
      <c r="N1075" s="28" t="s">
        <v>39</v>
      </c>
      <c r="O1075" s="6">
        <v>99900</v>
      </c>
      <c r="P1075" s="28" t="s">
        <v>27</v>
      </c>
      <c r="Q1075" s="4" t="s">
        <v>1647</v>
      </c>
      <c r="R1075" t="s">
        <v>1648</v>
      </c>
      <c r="S1075" t="s">
        <v>1310</v>
      </c>
      <c r="T1075" t="s">
        <v>1311</v>
      </c>
      <c r="U1075" t="s">
        <v>1312</v>
      </c>
      <c r="V1075" t="s">
        <v>1310</v>
      </c>
      <c r="W1075" s="2">
        <v>1</v>
      </c>
      <c r="X1075" s="33">
        <v>99900</v>
      </c>
      <c r="Y1075" t="s">
        <v>34</v>
      </c>
      <c r="Z1075" t="s">
        <v>1313</v>
      </c>
      <c r="AA1075" t="s">
        <v>36</v>
      </c>
      <c r="AB1075" t="s">
        <v>37</v>
      </c>
      <c r="AC1075">
        <v>21</v>
      </c>
    </row>
    <row r="1076" spans="1:29" customFormat="1" x14ac:dyDescent="0.35">
      <c r="A1076" s="11">
        <v>1076</v>
      </c>
      <c r="B1076" s="20" t="s">
        <v>1742</v>
      </c>
      <c r="C1076" s="3">
        <v>2.2129009518190001E+18</v>
      </c>
      <c r="D1076" s="1">
        <v>43600</v>
      </c>
      <c r="E1076" t="s">
        <v>1472</v>
      </c>
      <c r="F1076" s="8">
        <f t="shared" si="84"/>
        <v>0</v>
      </c>
      <c r="G1076" s="8">
        <f t="shared" si="80"/>
        <v>1</v>
      </c>
      <c r="H1076" s="8">
        <f t="shared" si="81"/>
        <v>0</v>
      </c>
      <c r="I1076" s="8">
        <f t="shared" si="82"/>
        <v>0</v>
      </c>
      <c r="J1076" s="9">
        <f t="shared" si="83"/>
        <v>1</v>
      </c>
      <c r="K1076" t="s">
        <v>25</v>
      </c>
      <c r="L1076" t="s">
        <v>25</v>
      </c>
      <c r="M1076" s="30">
        <v>84154.57</v>
      </c>
      <c r="N1076" s="28" t="s">
        <v>39</v>
      </c>
      <c r="O1076" s="6">
        <v>84154.57</v>
      </c>
      <c r="P1076" s="28" t="s">
        <v>27</v>
      </c>
      <c r="Q1076" s="4" t="s">
        <v>1647</v>
      </c>
      <c r="R1076" t="s">
        <v>1648</v>
      </c>
      <c r="S1076" t="s">
        <v>1310</v>
      </c>
      <c r="T1076" t="s">
        <v>1311</v>
      </c>
      <c r="U1076" t="s">
        <v>1312</v>
      </c>
      <c r="V1076" t="s">
        <v>1310</v>
      </c>
      <c r="W1076" s="2">
        <v>1</v>
      </c>
      <c r="X1076" s="33">
        <v>84154.57</v>
      </c>
      <c r="Y1076" t="s">
        <v>34</v>
      </c>
      <c r="Z1076" t="s">
        <v>1313</v>
      </c>
      <c r="AA1076" t="s">
        <v>36</v>
      </c>
      <c r="AB1076" t="s">
        <v>37</v>
      </c>
      <c r="AC1076">
        <v>21</v>
      </c>
    </row>
    <row r="1077" spans="1:29" customFormat="1" x14ac:dyDescent="0.35">
      <c r="A1077" s="11">
        <v>1077</v>
      </c>
      <c r="B1077" s="20" t="s">
        <v>1742</v>
      </c>
      <c r="C1077" s="3">
        <v>2.2129020600150001E+18</v>
      </c>
      <c r="D1077" s="1">
        <v>42112</v>
      </c>
      <c r="E1077" t="s">
        <v>1649</v>
      </c>
      <c r="F1077" s="8">
        <f t="shared" si="84"/>
        <v>0</v>
      </c>
      <c r="G1077" s="8">
        <f t="shared" si="80"/>
        <v>0</v>
      </c>
      <c r="H1077" s="8">
        <f t="shared" si="81"/>
        <v>1</v>
      </c>
      <c r="I1077" s="8">
        <f t="shared" si="82"/>
        <v>1</v>
      </c>
      <c r="J1077" s="9">
        <f t="shared" si="83"/>
        <v>2</v>
      </c>
      <c r="K1077" t="s">
        <v>456</v>
      </c>
      <c r="L1077" t="s">
        <v>457</v>
      </c>
      <c r="M1077" s="30">
        <v>356400</v>
      </c>
      <c r="N1077" s="28" t="s">
        <v>329</v>
      </c>
      <c r="O1077" s="6">
        <v>356400</v>
      </c>
      <c r="P1077" s="28" t="s">
        <v>184</v>
      </c>
      <c r="Q1077" s="4" t="s">
        <v>1650</v>
      </c>
      <c r="R1077" t="s">
        <v>1651</v>
      </c>
      <c r="S1077" t="s">
        <v>1310</v>
      </c>
      <c r="T1077" t="s">
        <v>1311</v>
      </c>
      <c r="U1077" t="s">
        <v>1312</v>
      </c>
      <c r="V1077" t="s">
        <v>1310</v>
      </c>
      <c r="W1077" s="2">
        <v>1</v>
      </c>
      <c r="X1077" s="33">
        <v>356400</v>
      </c>
      <c r="Y1077" t="s">
        <v>34</v>
      </c>
      <c r="Z1077" t="s">
        <v>1313</v>
      </c>
      <c r="AA1077" t="s">
        <v>36</v>
      </c>
      <c r="AB1077" t="s">
        <v>37</v>
      </c>
      <c r="AC1077">
        <v>21</v>
      </c>
    </row>
    <row r="1078" spans="1:29" customFormat="1" x14ac:dyDescent="0.35">
      <c r="A1078" s="11">
        <v>1078</v>
      </c>
      <c r="B1078" s="20" t="s">
        <v>1742</v>
      </c>
      <c r="C1078" s="3">
        <v>2.212902060016E+18</v>
      </c>
      <c r="D1078" s="1">
        <v>42674</v>
      </c>
      <c r="E1078" t="s">
        <v>1652</v>
      </c>
      <c r="F1078" s="8">
        <f t="shared" si="84"/>
        <v>0</v>
      </c>
      <c r="G1078" s="8">
        <f t="shared" si="80"/>
        <v>0</v>
      </c>
      <c r="H1078" s="8">
        <f t="shared" si="81"/>
        <v>1</v>
      </c>
      <c r="I1078" s="8">
        <f t="shared" si="82"/>
        <v>1</v>
      </c>
      <c r="J1078" s="9">
        <f t="shared" si="83"/>
        <v>2</v>
      </c>
      <c r="K1078" t="s">
        <v>82</v>
      </c>
      <c r="L1078" t="s">
        <v>76</v>
      </c>
      <c r="M1078" s="30">
        <v>358200</v>
      </c>
      <c r="N1078" s="28" t="s">
        <v>264</v>
      </c>
      <c r="O1078" s="6">
        <v>358200</v>
      </c>
      <c r="P1078" s="28" t="s">
        <v>184</v>
      </c>
      <c r="Q1078" s="4" t="s">
        <v>1653</v>
      </c>
      <c r="R1078" t="s">
        <v>1651</v>
      </c>
      <c r="S1078" t="s">
        <v>1310</v>
      </c>
      <c r="T1078" t="s">
        <v>1458</v>
      </c>
      <c r="U1078" t="s">
        <v>1312</v>
      </c>
      <c r="V1078" t="s">
        <v>1310</v>
      </c>
      <c r="W1078" s="2">
        <v>1</v>
      </c>
      <c r="X1078" s="33">
        <v>358200</v>
      </c>
      <c r="Y1078" t="s">
        <v>34</v>
      </c>
      <c r="Z1078" t="s">
        <v>1313</v>
      </c>
      <c r="AA1078" t="s">
        <v>36</v>
      </c>
      <c r="AB1078" t="s">
        <v>37</v>
      </c>
      <c r="AC1078">
        <v>21</v>
      </c>
    </row>
    <row r="1079" spans="1:29" customFormat="1" x14ac:dyDescent="0.35">
      <c r="A1079" s="11">
        <v>1079</v>
      </c>
      <c r="B1079" s="20" t="s">
        <v>1742</v>
      </c>
      <c r="C1079" s="3">
        <v>2.2129020600169999E+18</v>
      </c>
      <c r="D1079" s="1">
        <v>43053</v>
      </c>
      <c r="E1079" t="s">
        <v>1654</v>
      </c>
      <c r="F1079" s="8">
        <f t="shared" si="84"/>
        <v>0</v>
      </c>
      <c r="G1079" s="8">
        <f t="shared" si="80"/>
        <v>0</v>
      </c>
      <c r="H1079" s="8">
        <f t="shared" si="81"/>
        <v>1</v>
      </c>
      <c r="I1079" s="8">
        <f t="shared" si="82"/>
        <v>0</v>
      </c>
      <c r="J1079" s="9">
        <f t="shared" si="83"/>
        <v>1</v>
      </c>
      <c r="K1079" t="s">
        <v>82</v>
      </c>
      <c r="L1079" t="s">
        <v>76</v>
      </c>
      <c r="M1079" s="30">
        <v>3500000</v>
      </c>
      <c r="N1079" s="28" t="s">
        <v>26</v>
      </c>
      <c r="O1079" s="6">
        <v>3500000</v>
      </c>
      <c r="P1079" s="28" t="s">
        <v>184</v>
      </c>
      <c r="Q1079" s="4" t="s">
        <v>1653</v>
      </c>
      <c r="R1079" t="s">
        <v>1651</v>
      </c>
      <c r="S1079" t="s">
        <v>1310</v>
      </c>
      <c r="T1079" t="s">
        <v>1458</v>
      </c>
      <c r="U1079" t="s">
        <v>1312</v>
      </c>
      <c r="V1079" t="s">
        <v>1310</v>
      </c>
      <c r="W1079" s="2">
        <v>1</v>
      </c>
      <c r="X1079" s="33">
        <v>3500000</v>
      </c>
      <c r="Y1079" t="s">
        <v>34</v>
      </c>
      <c r="Z1079" t="s">
        <v>1313</v>
      </c>
      <c r="AA1079" t="s">
        <v>36</v>
      </c>
      <c r="AB1079" t="s">
        <v>37</v>
      </c>
      <c r="AC1079">
        <v>21</v>
      </c>
    </row>
    <row r="1080" spans="1:29" customFormat="1" x14ac:dyDescent="0.35">
      <c r="A1080" s="11">
        <v>1080</v>
      </c>
      <c r="B1080" s="20" t="s">
        <v>1742</v>
      </c>
      <c r="C1080" s="3">
        <v>2.2129020600179999E+18</v>
      </c>
      <c r="D1080" s="1">
        <v>43209</v>
      </c>
      <c r="E1080" t="s">
        <v>1468</v>
      </c>
      <c r="F1080" s="8">
        <f t="shared" si="84"/>
        <v>0</v>
      </c>
      <c r="G1080" s="8">
        <f t="shared" si="80"/>
        <v>0</v>
      </c>
      <c r="H1080" s="8">
        <f t="shared" si="81"/>
        <v>1</v>
      </c>
      <c r="I1080" s="8">
        <f t="shared" si="82"/>
        <v>1</v>
      </c>
      <c r="J1080" s="9">
        <f t="shared" si="83"/>
        <v>2</v>
      </c>
      <c r="K1080" t="s">
        <v>1296</v>
      </c>
      <c r="L1080" t="s">
        <v>65</v>
      </c>
      <c r="M1080" s="30">
        <v>6000</v>
      </c>
      <c r="N1080" s="28" t="s">
        <v>26</v>
      </c>
      <c r="O1080" s="6">
        <v>6000</v>
      </c>
      <c r="P1080" s="28" t="s">
        <v>184</v>
      </c>
      <c r="Q1080" s="4" t="s">
        <v>1653</v>
      </c>
      <c r="R1080" t="s">
        <v>1651</v>
      </c>
      <c r="S1080" t="s">
        <v>1310</v>
      </c>
      <c r="T1080" t="s">
        <v>1458</v>
      </c>
      <c r="U1080" t="s">
        <v>1312</v>
      </c>
      <c r="V1080" t="s">
        <v>1310</v>
      </c>
      <c r="W1080" s="2">
        <v>1</v>
      </c>
      <c r="X1080" s="33">
        <v>6000</v>
      </c>
      <c r="Y1080" t="s">
        <v>34</v>
      </c>
      <c r="Z1080" t="s">
        <v>1313</v>
      </c>
      <c r="AA1080" t="s">
        <v>36</v>
      </c>
      <c r="AB1080" t="s">
        <v>37</v>
      </c>
      <c r="AC1080">
        <v>21</v>
      </c>
    </row>
    <row r="1081" spans="1:29" customFormat="1" x14ac:dyDescent="0.35">
      <c r="A1081" s="11">
        <v>1081</v>
      </c>
      <c r="B1081" s="20" t="s">
        <v>1742</v>
      </c>
      <c r="C1081" s="3">
        <v>2.2129020600179999E+18</v>
      </c>
      <c r="D1081" s="1">
        <v>43350</v>
      </c>
      <c r="E1081" t="s">
        <v>1655</v>
      </c>
      <c r="F1081" s="8">
        <f t="shared" si="84"/>
        <v>0</v>
      </c>
      <c r="G1081" s="8">
        <f t="shared" si="80"/>
        <v>0</v>
      </c>
      <c r="H1081" s="8">
        <f t="shared" si="81"/>
        <v>0</v>
      </c>
      <c r="I1081" s="8">
        <f t="shared" si="82"/>
        <v>1</v>
      </c>
      <c r="J1081" s="9">
        <f t="shared" si="83"/>
        <v>1</v>
      </c>
      <c r="K1081" t="s">
        <v>82</v>
      </c>
      <c r="L1081" t="s">
        <v>76</v>
      </c>
      <c r="M1081" s="30">
        <v>2813000</v>
      </c>
      <c r="N1081" s="28" t="s">
        <v>26</v>
      </c>
      <c r="O1081" s="6">
        <v>2813000</v>
      </c>
      <c r="P1081" s="28" t="s">
        <v>184</v>
      </c>
      <c r="Q1081" s="4" t="s">
        <v>1653</v>
      </c>
      <c r="R1081" t="s">
        <v>1651</v>
      </c>
      <c r="S1081" t="s">
        <v>1310</v>
      </c>
      <c r="T1081" t="s">
        <v>1458</v>
      </c>
      <c r="U1081" t="s">
        <v>1312</v>
      </c>
      <c r="V1081" t="s">
        <v>1310</v>
      </c>
      <c r="W1081" s="2">
        <v>1</v>
      </c>
      <c r="X1081" s="33">
        <v>2813000</v>
      </c>
      <c r="Y1081" t="s">
        <v>34</v>
      </c>
      <c r="Z1081" t="s">
        <v>1313</v>
      </c>
      <c r="AA1081" t="s">
        <v>36</v>
      </c>
      <c r="AB1081" t="s">
        <v>37</v>
      </c>
      <c r="AC1081">
        <v>21</v>
      </c>
    </row>
    <row r="1082" spans="1:29" customFormat="1" x14ac:dyDescent="0.35">
      <c r="A1082" s="11">
        <v>1082</v>
      </c>
      <c r="B1082" s="20" t="s">
        <v>1742</v>
      </c>
      <c r="C1082" s="3">
        <v>2.2129020600179999E+18</v>
      </c>
      <c r="D1082" s="1">
        <v>43350</v>
      </c>
      <c r="E1082" t="s">
        <v>1656</v>
      </c>
      <c r="F1082" s="8">
        <f t="shared" si="84"/>
        <v>0</v>
      </c>
      <c r="G1082" s="8">
        <f t="shared" si="80"/>
        <v>0</v>
      </c>
      <c r="H1082" s="8">
        <f t="shared" si="81"/>
        <v>1</v>
      </c>
      <c r="I1082" s="8">
        <f t="shared" si="82"/>
        <v>0</v>
      </c>
      <c r="J1082" s="9">
        <f t="shared" si="83"/>
        <v>1</v>
      </c>
      <c r="K1082" t="s">
        <v>82</v>
      </c>
      <c r="L1082" t="s">
        <v>76</v>
      </c>
      <c r="M1082" s="30">
        <v>2842000</v>
      </c>
      <c r="N1082" s="28" t="s">
        <v>26</v>
      </c>
      <c r="O1082" s="6">
        <v>2842000</v>
      </c>
      <c r="P1082" s="28" t="s">
        <v>184</v>
      </c>
      <c r="Q1082" s="4" t="s">
        <v>1653</v>
      </c>
      <c r="R1082" t="s">
        <v>1651</v>
      </c>
      <c r="S1082" t="s">
        <v>1310</v>
      </c>
      <c r="T1082" t="s">
        <v>1458</v>
      </c>
      <c r="U1082" t="s">
        <v>1312</v>
      </c>
      <c r="V1082" t="s">
        <v>1310</v>
      </c>
      <c r="W1082" s="2">
        <v>1</v>
      </c>
      <c r="X1082" s="33">
        <v>2842000</v>
      </c>
      <c r="Y1082" t="s">
        <v>34</v>
      </c>
      <c r="Z1082" t="s">
        <v>1313</v>
      </c>
      <c r="AA1082" t="s">
        <v>36</v>
      </c>
      <c r="AB1082" t="s">
        <v>37</v>
      </c>
      <c r="AC1082">
        <v>21</v>
      </c>
    </row>
    <row r="1083" spans="1:29" customFormat="1" x14ac:dyDescent="0.35">
      <c r="A1083" s="11">
        <v>1083</v>
      </c>
      <c r="B1083" s="20" t="s">
        <v>1742</v>
      </c>
      <c r="C1083" s="3">
        <v>2.2129020600179999E+18</v>
      </c>
      <c r="D1083" s="1">
        <v>43350</v>
      </c>
      <c r="E1083" t="s">
        <v>1657</v>
      </c>
      <c r="F1083" s="8">
        <f t="shared" si="84"/>
        <v>0</v>
      </c>
      <c r="G1083" s="8">
        <f t="shared" si="80"/>
        <v>0</v>
      </c>
      <c r="H1083" s="8">
        <f t="shared" si="81"/>
        <v>1</v>
      </c>
      <c r="I1083" s="8">
        <f t="shared" si="82"/>
        <v>0</v>
      </c>
      <c r="J1083" s="9">
        <f t="shared" si="83"/>
        <v>1</v>
      </c>
      <c r="K1083" t="s">
        <v>82</v>
      </c>
      <c r="L1083" t="s">
        <v>76</v>
      </c>
      <c r="M1083" s="30">
        <v>2140000</v>
      </c>
      <c r="N1083" s="28" t="s">
        <v>26</v>
      </c>
      <c r="O1083" s="6">
        <v>2140000</v>
      </c>
      <c r="P1083" s="28" t="s">
        <v>184</v>
      </c>
      <c r="Q1083" s="4" t="s">
        <v>1653</v>
      </c>
      <c r="R1083" t="s">
        <v>1651</v>
      </c>
      <c r="S1083" t="s">
        <v>1310</v>
      </c>
      <c r="T1083" t="s">
        <v>1458</v>
      </c>
      <c r="U1083" t="s">
        <v>1312</v>
      </c>
      <c r="V1083" t="s">
        <v>1310</v>
      </c>
      <c r="W1083" s="2">
        <v>1</v>
      </c>
      <c r="X1083" s="33">
        <v>2140000</v>
      </c>
      <c r="Y1083" t="s">
        <v>34</v>
      </c>
      <c r="Z1083" t="s">
        <v>1313</v>
      </c>
      <c r="AA1083" t="s">
        <v>36</v>
      </c>
      <c r="AB1083" t="s">
        <v>37</v>
      </c>
      <c r="AC1083">
        <v>21</v>
      </c>
    </row>
    <row r="1084" spans="1:29" customFormat="1" x14ac:dyDescent="0.35">
      <c r="A1084" s="11">
        <v>1084</v>
      </c>
      <c r="B1084" s="20" t="s">
        <v>1742</v>
      </c>
      <c r="C1084" s="3">
        <v>2.2129020600179999E+18</v>
      </c>
      <c r="D1084" s="1">
        <v>43350</v>
      </c>
      <c r="E1084" t="s">
        <v>1658</v>
      </c>
      <c r="F1084" s="8">
        <f t="shared" si="84"/>
        <v>0</v>
      </c>
      <c r="G1084" s="8">
        <f t="shared" si="80"/>
        <v>0</v>
      </c>
      <c r="H1084" s="8">
        <f t="shared" si="81"/>
        <v>1</v>
      </c>
      <c r="I1084" s="8">
        <f t="shared" si="82"/>
        <v>0</v>
      </c>
      <c r="J1084" s="9">
        <f t="shared" si="83"/>
        <v>1</v>
      </c>
      <c r="K1084" t="s">
        <v>82</v>
      </c>
      <c r="L1084" t="s">
        <v>76</v>
      </c>
      <c r="M1084" s="30">
        <v>2582000</v>
      </c>
      <c r="N1084" s="28" t="s">
        <v>26</v>
      </c>
      <c r="O1084" s="6">
        <v>2582000</v>
      </c>
      <c r="P1084" s="28" t="s">
        <v>184</v>
      </c>
      <c r="Q1084" s="4" t="s">
        <v>1653</v>
      </c>
      <c r="R1084" t="s">
        <v>1651</v>
      </c>
      <c r="S1084" t="s">
        <v>1310</v>
      </c>
      <c r="T1084" t="s">
        <v>1458</v>
      </c>
      <c r="U1084" t="s">
        <v>1312</v>
      </c>
      <c r="V1084" t="s">
        <v>1310</v>
      </c>
      <c r="W1084" s="2">
        <v>1</v>
      </c>
      <c r="X1084" s="33">
        <v>2582000</v>
      </c>
      <c r="Y1084" t="s">
        <v>34</v>
      </c>
      <c r="Z1084" t="s">
        <v>1313</v>
      </c>
      <c r="AA1084" t="s">
        <v>36</v>
      </c>
      <c r="AB1084" t="s">
        <v>37</v>
      </c>
      <c r="AC1084">
        <v>21</v>
      </c>
    </row>
    <row r="1085" spans="1:29" customFormat="1" x14ac:dyDescent="0.35">
      <c r="A1085" s="11">
        <v>1085</v>
      </c>
      <c r="B1085" s="20" t="s">
        <v>1742</v>
      </c>
      <c r="C1085" s="3">
        <v>2.2129020600179999E+18</v>
      </c>
      <c r="D1085" s="1">
        <v>43350</v>
      </c>
      <c r="E1085" t="s">
        <v>1659</v>
      </c>
      <c r="F1085" s="8">
        <f t="shared" si="84"/>
        <v>0</v>
      </c>
      <c r="G1085" s="8">
        <f t="shared" si="80"/>
        <v>0</v>
      </c>
      <c r="H1085" s="8">
        <f t="shared" si="81"/>
        <v>1</v>
      </c>
      <c r="I1085" s="8">
        <f t="shared" si="82"/>
        <v>0</v>
      </c>
      <c r="J1085" s="9">
        <f t="shared" si="83"/>
        <v>1</v>
      </c>
      <c r="K1085" t="s">
        <v>82</v>
      </c>
      <c r="L1085" t="s">
        <v>76</v>
      </c>
      <c r="M1085" s="30">
        <v>5896000</v>
      </c>
      <c r="N1085" s="28" t="s">
        <v>26</v>
      </c>
      <c r="O1085" s="6">
        <v>5896000</v>
      </c>
      <c r="P1085" s="28" t="s">
        <v>184</v>
      </c>
      <c r="Q1085" s="4" t="s">
        <v>1653</v>
      </c>
      <c r="R1085" t="s">
        <v>1651</v>
      </c>
      <c r="S1085" t="s">
        <v>1310</v>
      </c>
      <c r="T1085" t="s">
        <v>1458</v>
      </c>
      <c r="U1085" t="s">
        <v>1312</v>
      </c>
      <c r="V1085" t="s">
        <v>1310</v>
      </c>
      <c r="W1085" s="2">
        <v>1</v>
      </c>
      <c r="X1085" s="33">
        <v>5896000</v>
      </c>
      <c r="Y1085" t="s">
        <v>34</v>
      </c>
      <c r="Z1085" t="s">
        <v>1313</v>
      </c>
      <c r="AA1085" t="s">
        <v>36</v>
      </c>
      <c r="AB1085" t="s">
        <v>37</v>
      </c>
      <c r="AC1085">
        <v>21</v>
      </c>
    </row>
    <row r="1086" spans="1:29" customFormat="1" x14ac:dyDescent="0.35">
      <c r="A1086" s="11">
        <v>1086</v>
      </c>
      <c r="B1086" s="20" t="s">
        <v>1742</v>
      </c>
      <c r="C1086" s="3">
        <v>2.2129020600179999E+18</v>
      </c>
      <c r="D1086" s="1">
        <v>43350</v>
      </c>
      <c r="E1086" t="s">
        <v>1660</v>
      </c>
      <c r="F1086" s="8">
        <f t="shared" si="84"/>
        <v>0</v>
      </c>
      <c r="G1086" s="8">
        <f t="shared" si="80"/>
        <v>0</v>
      </c>
      <c r="H1086" s="8">
        <f t="shared" si="81"/>
        <v>1</v>
      </c>
      <c r="I1086" s="8">
        <f t="shared" si="82"/>
        <v>0</v>
      </c>
      <c r="J1086" s="9">
        <f t="shared" si="83"/>
        <v>1</v>
      </c>
      <c r="K1086" t="s">
        <v>82</v>
      </c>
      <c r="L1086" t="s">
        <v>76</v>
      </c>
      <c r="M1086" s="30">
        <v>2745000</v>
      </c>
      <c r="N1086" s="28" t="s">
        <v>26</v>
      </c>
      <c r="O1086" s="6">
        <v>2745000</v>
      </c>
      <c r="P1086" s="28" t="s">
        <v>184</v>
      </c>
      <c r="Q1086" s="4" t="s">
        <v>1653</v>
      </c>
      <c r="R1086" t="s">
        <v>1651</v>
      </c>
      <c r="S1086" t="s">
        <v>1310</v>
      </c>
      <c r="T1086" t="s">
        <v>1458</v>
      </c>
      <c r="U1086" t="s">
        <v>1312</v>
      </c>
      <c r="V1086" t="s">
        <v>1310</v>
      </c>
      <c r="W1086" s="2">
        <v>1</v>
      </c>
      <c r="X1086" s="33">
        <v>2745000</v>
      </c>
      <c r="Y1086" t="s">
        <v>34</v>
      </c>
      <c r="Z1086" t="s">
        <v>1313</v>
      </c>
      <c r="AA1086" t="s">
        <v>36</v>
      </c>
      <c r="AB1086" t="s">
        <v>37</v>
      </c>
      <c r="AC1086">
        <v>21</v>
      </c>
    </row>
    <row r="1087" spans="1:29" customFormat="1" x14ac:dyDescent="0.35">
      <c r="A1087" s="11">
        <v>1087</v>
      </c>
      <c r="B1087" s="20" t="s">
        <v>1742</v>
      </c>
      <c r="C1087" s="3">
        <v>2.2129020600179999E+18</v>
      </c>
      <c r="D1087" s="1">
        <v>43350</v>
      </c>
      <c r="E1087" t="s">
        <v>1661</v>
      </c>
      <c r="F1087" s="8">
        <f t="shared" si="84"/>
        <v>0</v>
      </c>
      <c r="G1087" s="8">
        <f t="shared" si="80"/>
        <v>0</v>
      </c>
      <c r="H1087" s="8">
        <f t="shared" si="81"/>
        <v>1</v>
      </c>
      <c r="I1087" s="8">
        <f t="shared" si="82"/>
        <v>0</v>
      </c>
      <c r="J1087" s="9">
        <f t="shared" si="83"/>
        <v>1</v>
      </c>
      <c r="K1087" t="s">
        <v>82</v>
      </c>
      <c r="L1087" t="s">
        <v>76</v>
      </c>
      <c r="M1087" s="30">
        <v>2832000</v>
      </c>
      <c r="N1087" s="28" t="s">
        <v>26</v>
      </c>
      <c r="O1087" s="6">
        <v>2832000</v>
      </c>
      <c r="P1087" s="28" t="s">
        <v>184</v>
      </c>
      <c r="Q1087" s="4" t="s">
        <v>1653</v>
      </c>
      <c r="R1087" t="s">
        <v>1651</v>
      </c>
      <c r="S1087" t="s">
        <v>1310</v>
      </c>
      <c r="T1087" t="s">
        <v>1458</v>
      </c>
      <c r="U1087" t="s">
        <v>1312</v>
      </c>
      <c r="V1087" t="s">
        <v>1310</v>
      </c>
      <c r="W1087" s="2">
        <v>1</v>
      </c>
      <c r="X1087" s="33">
        <v>2832000</v>
      </c>
      <c r="Y1087" t="s">
        <v>34</v>
      </c>
      <c r="Z1087" t="s">
        <v>1313</v>
      </c>
      <c r="AA1087" t="s">
        <v>36</v>
      </c>
      <c r="AB1087" t="s">
        <v>37</v>
      </c>
      <c r="AC1087">
        <v>21</v>
      </c>
    </row>
    <row r="1088" spans="1:29" customFormat="1" x14ac:dyDescent="0.35">
      <c r="A1088" s="11">
        <v>1088</v>
      </c>
      <c r="B1088" s="20" t="s">
        <v>1742</v>
      </c>
      <c r="C1088" s="3">
        <v>2.2129020600179999E+18</v>
      </c>
      <c r="D1088" s="1">
        <v>43444</v>
      </c>
      <c r="E1088" t="s">
        <v>76</v>
      </c>
      <c r="F1088" s="8">
        <f t="shared" si="84"/>
        <v>0</v>
      </c>
      <c r="G1088" s="8">
        <f t="shared" si="80"/>
        <v>0</v>
      </c>
      <c r="H1088" s="8">
        <f t="shared" si="81"/>
        <v>0</v>
      </c>
      <c r="I1088" s="8">
        <f t="shared" si="82"/>
        <v>1</v>
      </c>
      <c r="J1088" s="9">
        <f t="shared" si="83"/>
        <v>1</v>
      </c>
      <c r="K1088" t="s">
        <v>82</v>
      </c>
      <c r="L1088" t="s">
        <v>76</v>
      </c>
      <c r="M1088" s="30">
        <v>963000</v>
      </c>
      <c r="N1088" s="28" t="s">
        <v>26</v>
      </c>
      <c r="O1088" s="6">
        <v>963000</v>
      </c>
      <c r="P1088" s="28" t="s">
        <v>27</v>
      </c>
      <c r="Q1088" s="4" t="s">
        <v>1653</v>
      </c>
      <c r="R1088" t="s">
        <v>1651</v>
      </c>
      <c r="S1088" t="s">
        <v>1310</v>
      </c>
      <c r="T1088" t="s">
        <v>1458</v>
      </c>
      <c r="U1088" t="s">
        <v>1312</v>
      </c>
      <c r="V1088" t="s">
        <v>1310</v>
      </c>
      <c r="W1088" s="2">
        <v>1</v>
      </c>
      <c r="X1088" s="33">
        <v>963000</v>
      </c>
      <c r="Y1088" t="s">
        <v>34</v>
      </c>
      <c r="Z1088" t="s">
        <v>1313</v>
      </c>
      <c r="AA1088" t="s">
        <v>36</v>
      </c>
      <c r="AB1088" t="s">
        <v>37</v>
      </c>
      <c r="AC1088">
        <v>21</v>
      </c>
    </row>
    <row r="1089" spans="1:29" customFormat="1" x14ac:dyDescent="0.35">
      <c r="A1089" s="11">
        <v>1089</v>
      </c>
      <c r="B1089" s="20" t="s">
        <v>1742</v>
      </c>
      <c r="C1089" s="3">
        <v>2.2129020600190001E+18</v>
      </c>
      <c r="D1089" s="1">
        <v>43592</v>
      </c>
      <c r="E1089" t="s">
        <v>1472</v>
      </c>
      <c r="F1089" s="8">
        <f t="shared" si="84"/>
        <v>0</v>
      </c>
      <c r="G1089" s="8">
        <f t="shared" si="80"/>
        <v>1</v>
      </c>
      <c r="H1089" s="8">
        <f t="shared" si="81"/>
        <v>0</v>
      </c>
      <c r="I1089" s="8">
        <f t="shared" si="82"/>
        <v>0</v>
      </c>
      <c r="J1089" s="9">
        <f t="shared" si="83"/>
        <v>1</v>
      </c>
      <c r="K1089" t="s">
        <v>25</v>
      </c>
      <c r="L1089" t="s">
        <v>25</v>
      </c>
      <c r="M1089" s="30">
        <v>6757.08</v>
      </c>
      <c r="N1089" s="28" t="s">
        <v>39</v>
      </c>
      <c r="O1089" s="6">
        <v>6757.08</v>
      </c>
      <c r="P1089" s="28" t="s">
        <v>27</v>
      </c>
      <c r="Q1089" s="4" t="s">
        <v>1653</v>
      </c>
      <c r="R1089" t="s">
        <v>1651</v>
      </c>
      <c r="S1089" t="s">
        <v>1310</v>
      </c>
      <c r="T1089" t="s">
        <v>1311</v>
      </c>
      <c r="U1089" t="s">
        <v>1312</v>
      </c>
      <c r="V1089" t="s">
        <v>1310</v>
      </c>
      <c r="W1089" s="2">
        <v>1</v>
      </c>
      <c r="X1089" s="33">
        <v>6757.08</v>
      </c>
      <c r="Y1089" t="s">
        <v>34</v>
      </c>
      <c r="Z1089" t="s">
        <v>1313</v>
      </c>
      <c r="AA1089" t="s">
        <v>36</v>
      </c>
      <c r="AB1089" t="s">
        <v>37</v>
      </c>
      <c r="AC1089">
        <v>21</v>
      </c>
    </row>
    <row r="1090" spans="1:29" customFormat="1" x14ac:dyDescent="0.35">
      <c r="A1090" s="11">
        <v>1090</v>
      </c>
      <c r="B1090" s="20" t="s">
        <v>1742</v>
      </c>
      <c r="C1090" s="3">
        <v>2.2129020600190001E+18</v>
      </c>
      <c r="D1090" s="1">
        <v>43593</v>
      </c>
      <c r="E1090" t="s">
        <v>1472</v>
      </c>
      <c r="F1090" s="8">
        <f t="shared" si="84"/>
        <v>0</v>
      </c>
      <c r="G1090" s="8">
        <f t="shared" ref="G1090:G1153" si="85">IF(OR(ISNUMBER(SEARCH("проектиро",E1090)), ISNUMBER(SEARCH("разработка",E1090)),  ISNUMBER(SEARCH("приобрет",E1090)),  ISNUMBER(SEARCH("установк",E1090)), ISNUMBER(SEARCH("постав",E1090)),  (ISNUMBER(SEARCH("создани",E1090)))),1,0)</f>
        <v>1</v>
      </c>
      <c r="H1090" s="8">
        <f t="shared" ref="H1090:H1153" si="86">IF(OR(ISNUMBER(SEARCH("развит",E1090)), ISNUMBER(SEARCH("модифика",E1090)), ISNUMBER(SEARCH("интегра",E1090)),  ISNUMBER(SEARCH("внедрен",E1090)), ISNUMBER(SEARCH("расшир",E1090)), ISNUMBER(SEARCH("адаптац",E1090)),ISNUMBER(SEARCH("настрой",E1090)), ISNUMBER(SEARCH("подключ",E1090)),   (ISNUMBER(SEARCH("модерниз",E1090)))),1,0)</f>
        <v>0</v>
      </c>
      <c r="I1090" s="8">
        <f t="shared" ref="I1090:I1153" si="87">IF(OR(ISNUMBER(SEARCH("сопрово",E1090)), ISNUMBER(SEARCH("поддержк",E1090)), ISNUMBER(SEARCH("эксплуат",E1090)), ISNUMBER(SEARCH("обслужи",E1090)), ISNUMBER(SEARCH("подготов",E1090)), (ISNUMBER(SEARCH("обуче",E1090)))),1,0)</f>
        <v>0</v>
      </c>
      <c r="J1090" s="9">
        <f t="shared" ref="J1090:J1153" si="88">SUM(G1090:I1090)</f>
        <v>1</v>
      </c>
      <c r="K1090" t="s">
        <v>25</v>
      </c>
      <c r="L1090" t="s">
        <v>25</v>
      </c>
      <c r="M1090" s="30">
        <v>6860</v>
      </c>
      <c r="N1090" s="28" t="s">
        <v>39</v>
      </c>
      <c r="O1090" s="6">
        <v>6860</v>
      </c>
      <c r="P1090" s="28" t="s">
        <v>27</v>
      </c>
      <c r="Q1090" s="4" t="s">
        <v>1653</v>
      </c>
      <c r="R1090" t="s">
        <v>1651</v>
      </c>
      <c r="S1090" t="s">
        <v>1310</v>
      </c>
      <c r="T1090" t="s">
        <v>1311</v>
      </c>
      <c r="U1090" t="s">
        <v>1312</v>
      </c>
      <c r="V1090" t="s">
        <v>1310</v>
      </c>
      <c r="W1090" s="2">
        <v>1</v>
      </c>
      <c r="X1090" s="33">
        <v>6860</v>
      </c>
      <c r="Y1090" t="s">
        <v>34</v>
      </c>
      <c r="Z1090" t="s">
        <v>1313</v>
      </c>
      <c r="AA1090" t="s">
        <v>36</v>
      </c>
      <c r="AB1090" t="s">
        <v>37</v>
      </c>
      <c r="AC1090">
        <v>21</v>
      </c>
    </row>
    <row r="1091" spans="1:29" customFormat="1" x14ac:dyDescent="0.35">
      <c r="A1091" s="11">
        <v>1091</v>
      </c>
      <c r="B1091" s="20" t="s">
        <v>1742</v>
      </c>
      <c r="C1091" s="3">
        <v>2.2129020600190001E+18</v>
      </c>
      <c r="D1091" s="1">
        <v>43593</v>
      </c>
      <c r="E1091" t="s">
        <v>1472</v>
      </c>
      <c r="F1091" s="8">
        <f t="shared" ref="F1091:F1154" si="89">IF(OR(ISNUMBER(SEARCH("фонд",Q1091)), ISNUMBER(SEARCH("ФОМС",Q1091))), 1,0)</f>
        <v>0</v>
      </c>
      <c r="G1091" s="8">
        <f t="shared" si="85"/>
        <v>1</v>
      </c>
      <c r="H1091" s="8">
        <f t="shared" si="86"/>
        <v>0</v>
      </c>
      <c r="I1091" s="8">
        <f t="shared" si="87"/>
        <v>0</v>
      </c>
      <c r="J1091" s="9">
        <f t="shared" si="88"/>
        <v>1</v>
      </c>
      <c r="K1091" t="s">
        <v>25</v>
      </c>
      <c r="L1091" t="s">
        <v>25</v>
      </c>
      <c r="M1091" s="30">
        <v>6700</v>
      </c>
      <c r="N1091" s="28" t="s">
        <v>39</v>
      </c>
      <c r="O1091" s="6">
        <v>6700</v>
      </c>
      <c r="P1091" s="28" t="s">
        <v>27</v>
      </c>
      <c r="Q1091" s="4" t="s">
        <v>1653</v>
      </c>
      <c r="R1091" t="s">
        <v>1651</v>
      </c>
      <c r="S1091" t="s">
        <v>1310</v>
      </c>
      <c r="T1091" t="s">
        <v>1311</v>
      </c>
      <c r="U1091" t="s">
        <v>1312</v>
      </c>
      <c r="V1091" t="s">
        <v>1310</v>
      </c>
      <c r="W1091" s="2">
        <v>1</v>
      </c>
      <c r="X1091" s="33">
        <v>6700</v>
      </c>
      <c r="Y1091" t="s">
        <v>34</v>
      </c>
      <c r="Z1091" t="s">
        <v>1313</v>
      </c>
      <c r="AA1091" t="s">
        <v>36</v>
      </c>
      <c r="AB1091" t="s">
        <v>37</v>
      </c>
      <c r="AC1091">
        <v>21</v>
      </c>
    </row>
    <row r="1092" spans="1:29" customFormat="1" x14ac:dyDescent="0.35">
      <c r="A1092" s="11">
        <v>1092</v>
      </c>
      <c r="B1092" s="20" t="s">
        <v>1742</v>
      </c>
      <c r="C1092" s="3">
        <v>2.2129020600190001E+18</v>
      </c>
      <c r="D1092" s="1">
        <v>43654</v>
      </c>
      <c r="E1092" t="s">
        <v>1662</v>
      </c>
      <c r="F1092" s="8">
        <f t="shared" si="89"/>
        <v>0</v>
      </c>
      <c r="G1092" s="8">
        <f t="shared" si="85"/>
        <v>1</v>
      </c>
      <c r="H1092" s="8">
        <f t="shared" si="86"/>
        <v>1</v>
      </c>
      <c r="I1092" s="8">
        <f t="shared" si="87"/>
        <v>0</v>
      </c>
      <c r="J1092" s="9">
        <f t="shared" si="88"/>
        <v>2</v>
      </c>
      <c r="K1092" t="s">
        <v>45</v>
      </c>
      <c r="L1092" t="s">
        <v>46</v>
      </c>
      <c r="M1092" s="30">
        <v>9800000</v>
      </c>
      <c r="N1092" s="28" t="s">
        <v>26</v>
      </c>
      <c r="O1092" s="6">
        <v>9800000</v>
      </c>
      <c r="P1092" s="28" t="s">
        <v>27</v>
      </c>
      <c r="Q1092" s="4" t="s">
        <v>1653</v>
      </c>
      <c r="R1092" t="s">
        <v>1651</v>
      </c>
      <c r="S1092" t="s">
        <v>1310</v>
      </c>
      <c r="T1092" t="s">
        <v>1458</v>
      </c>
      <c r="U1092" t="s">
        <v>1312</v>
      </c>
      <c r="V1092" t="s">
        <v>1310</v>
      </c>
      <c r="W1092" s="2">
        <v>1</v>
      </c>
      <c r="X1092" s="33">
        <v>9800000</v>
      </c>
      <c r="Y1092" t="s">
        <v>34</v>
      </c>
      <c r="Z1092" t="s">
        <v>1313</v>
      </c>
      <c r="AA1092" t="s">
        <v>36</v>
      </c>
      <c r="AB1092" t="s">
        <v>37</v>
      </c>
      <c r="AC1092">
        <v>21</v>
      </c>
    </row>
    <row r="1093" spans="1:29" customFormat="1" x14ac:dyDescent="0.35">
      <c r="A1093" s="11">
        <v>1093</v>
      </c>
      <c r="B1093" s="20" t="s">
        <v>1742</v>
      </c>
      <c r="C1093" s="3">
        <v>2.2129020600190001E+18</v>
      </c>
      <c r="D1093" s="1">
        <v>43669</v>
      </c>
      <c r="E1093" t="s">
        <v>1663</v>
      </c>
      <c r="F1093" s="8">
        <f t="shared" si="89"/>
        <v>0</v>
      </c>
      <c r="G1093" s="8">
        <f t="shared" si="85"/>
        <v>0</v>
      </c>
      <c r="H1093" s="8">
        <f t="shared" si="86"/>
        <v>1</v>
      </c>
      <c r="I1093" s="8">
        <f t="shared" si="87"/>
        <v>0</v>
      </c>
      <c r="J1093" s="9">
        <f t="shared" si="88"/>
        <v>1</v>
      </c>
      <c r="K1093" t="s">
        <v>45</v>
      </c>
      <c r="L1093" t="s">
        <v>46</v>
      </c>
      <c r="M1093" s="30">
        <v>1890000</v>
      </c>
      <c r="N1093" s="28" t="s">
        <v>26</v>
      </c>
      <c r="O1093" s="6">
        <v>1890000</v>
      </c>
      <c r="P1093" s="28" t="s">
        <v>27</v>
      </c>
      <c r="Q1093" s="4" t="s">
        <v>1653</v>
      </c>
      <c r="R1093" t="s">
        <v>1651</v>
      </c>
      <c r="S1093" t="s">
        <v>1310</v>
      </c>
      <c r="T1093" t="s">
        <v>1458</v>
      </c>
      <c r="U1093" t="s">
        <v>1312</v>
      </c>
      <c r="V1093" t="s">
        <v>1310</v>
      </c>
      <c r="W1093" s="2">
        <v>1</v>
      </c>
      <c r="X1093" s="33">
        <v>1890000</v>
      </c>
      <c r="Y1093" t="s">
        <v>34</v>
      </c>
      <c r="Z1093" t="s">
        <v>1313</v>
      </c>
      <c r="AA1093" t="s">
        <v>36</v>
      </c>
      <c r="AB1093" t="s">
        <v>37</v>
      </c>
      <c r="AC1093">
        <v>21</v>
      </c>
    </row>
    <row r="1094" spans="1:29" customFormat="1" x14ac:dyDescent="0.35">
      <c r="A1094" s="11">
        <v>1094</v>
      </c>
      <c r="B1094" s="20" t="s">
        <v>1742</v>
      </c>
      <c r="C1094" s="3">
        <v>2.2129020600190001E+18</v>
      </c>
      <c r="D1094" s="1">
        <v>43676</v>
      </c>
      <c r="E1094" t="s">
        <v>1664</v>
      </c>
      <c r="F1094" s="8">
        <f t="shared" si="89"/>
        <v>0</v>
      </c>
      <c r="G1094" s="8">
        <f t="shared" si="85"/>
        <v>0</v>
      </c>
      <c r="H1094" s="8">
        <f t="shared" si="86"/>
        <v>1</v>
      </c>
      <c r="I1094" s="8">
        <f t="shared" si="87"/>
        <v>0</v>
      </c>
      <c r="J1094" s="9">
        <f t="shared" si="88"/>
        <v>1</v>
      </c>
      <c r="K1094" t="s">
        <v>45</v>
      </c>
      <c r="L1094" t="s">
        <v>46</v>
      </c>
      <c r="M1094" s="30">
        <v>1912000</v>
      </c>
      <c r="N1094" s="28" t="s">
        <v>26</v>
      </c>
      <c r="O1094" s="6">
        <v>1912000</v>
      </c>
      <c r="P1094" s="28" t="s">
        <v>27</v>
      </c>
      <c r="Q1094" s="4" t="s">
        <v>1653</v>
      </c>
      <c r="R1094" t="s">
        <v>1651</v>
      </c>
      <c r="S1094" t="s">
        <v>1310</v>
      </c>
      <c r="T1094" t="s">
        <v>1458</v>
      </c>
      <c r="U1094" t="s">
        <v>1312</v>
      </c>
      <c r="V1094" t="s">
        <v>1310</v>
      </c>
      <c r="W1094" s="2">
        <v>1</v>
      </c>
      <c r="X1094" s="33">
        <v>1912000</v>
      </c>
      <c r="Y1094" t="s">
        <v>34</v>
      </c>
      <c r="Z1094" t="s">
        <v>1313</v>
      </c>
      <c r="AA1094" t="s">
        <v>36</v>
      </c>
      <c r="AB1094" t="s">
        <v>37</v>
      </c>
      <c r="AC1094">
        <v>21</v>
      </c>
    </row>
    <row r="1095" spans="1:29" customFormat="1" x14ac:dyDescent="0.35">
      <c r="A1095" s="11">
        <v>1095</v>
      </c>
      <c r="B1095" s="20" t="s">
        <v>1742</v>
      </c>
      <c r="C1095" s="3">
        <v>2.2129020600190001E+18</v>
      </c>
      <c r="D1095" s="1">
        <v>43682</v>
      </c>
      <c r="E1095" t="s">
        <v>1665</v>
      </c>
      <c r="F1095" s="8">
        <f t="shared" si="89"/>
        <v>0</v>
      </c>
      <c r="G1095" s="8">
        <f t="shared" si="85"/>
        <v>0</v>
      </c>
      <c r="H1095" s="8">
        <f t="shared" si="86"/>
        <v>1</v>
      </c>
      <c r="I1095" s="8">
        <f t="shared" si="87"/>
        <v>0</v>
      </c>
      <c r="J1095" s="9">
        <f t="shared" si="88"/>
        <v>1</v>
      </c>
      <c r="K1095" t="s">
        <v>45</v>
      </c>
      <c r="L1095" t="s">
        <v>46</v>
      </c>
      <c r="M1095" s="30">
        <v>2851000</v>
      </c>
      <c r="N1095" s="28" t="s">
        <v>26</v>
      </c>
      <c r="O1095" s="6">
        <v>2851000</v>
      </c>
      <c r="P1095" s="28" t="s">
        <v>27</v>
      </c>
      <c r="Q1095" s="4" t="s">
        <v>1653</v>
      </c>
      <c r="R1095" t="s">
        <v>1651</v>
      </c>
      <c r="S1095" t="s">
        <v>1310</v>
      </c>
      <c r="T1095" t="s">
        <v>1458</v>
      </c>
      <c r="U1095" t="s">
        <v>1312</v>
      </c>
      <c r="V1095" t="s">
        <v>1310</v>
      </c>
      <c r="W1095" s="2">
        <v>1</v>
      </c>
      <c r="X1095" s="33">
        <v>2851000</v>
      </c>
      <c r="Y1095" t="s">
        <v>34</v>
      </c>
      <c r="Z1095" t="s">
        <v>1313</v>
      </c>
      <c r="AA1095" t="s">
        <v>36</v>
      </c>
      <c r="AB1095" t="s">
        <v>37</v>
      </c>
      <c r="AC1095">
        <v>21</v>
      </c>
    </row>
    <row r="1096" spans="1:29" customFormat="1" x14ac:dyDescent="0.35">
      <c r="A1096" s="11">
        <v>1096</v>
      </c>
      <c r="B1096" s="20" t="s">
        <v>1742</v>
      </c>
      <c r="C1096" s="3">
        <v>2.2129020600190001E+18</v>
      </c>
      <c r="D1096" s="1">
        <v>43693</v>
      </c>
      <c r="E1096" t="s">
        <v>1666</v>
      </c>
      <c r="F1096" s="8">
        <f t="shared" si="89"/>
        <v>0</v>
      </c>
      <c r="G1096" s="8">
        <f t="shared" si="85"/>
        <v>0</v>
      </c>
      <c r="H1096" s="8">
        <f t="shared" si="86"/>
        <v>1</v>
      </c>
      <c r="I1096" s="8">
        <f t="shared" si="87"/>
        <v>0</v>
      </c>
      <c r="J1096" s="9">
        <f t="shared" si="88"/>
        <v>1</v>
      </c>
      <c r="K1096" t="s">
        <v>45</v>
      </c>
      <c r="L1096" t="s">
        <v>46</v>
      </c>
      <c r="M1096" s="30">
        <v>7840000</v>
      </c>
      <c r="N1096" s="28" t="s">
        <v>26</v>
      </c>
      <c r="O1096" s="6">
        <v>7840000</v>
      </c>
      <c r="P1096" s="28" t="s">
        <v>27</v>
      </c>
      <c r="Q1096" s="4" t="s">
        <v>1653</v>
      </c>
      <c r="R1096" t="s">
        <v>1651</v>
      </c>
      <c r="S1096" t="s">
        <v>1310</v>
      </c>
      <c r="T1096" t="s">
        <v>1458</v>
      </c>
      <c r="U1096" t="s">
        <v>1312</v>
      </c>
      <c r="V1096" t="s">
        <v>1310</v>
      </c>
      <c r="W1096" s="2">
        <v>1</v>
      </c>
      <c r="X1096" s="33">
        <v>7840000</v>
      </c>
      <c r="Y1096" t="s">
        <v>34</v>
      </c>
      <c r="Z1096" t="s">
        <v>1313</v>
      </c>
      <c r="AA1096" t="s">
        <v>36</v>
      </c>
      <c r="AB1096" t="s">
        <v>37</v>
      </c>
      <c r="AC1096">
        <v>21</v>
      </c>
    </row>
    <row r="1097" spans="1:29" customFormat="1" x14ac:dyDescent="0.35">
      <c r="A1097" s="11">
        <v>1097</v>
      </c>
      <c r="B1097" s="20" t="s">
        <v>1742</v>
      </c>
      <c r="C1097" s="3">
        <v>2.2129020600190001E+18</v>
      </c>
      <c r="D1097" s="1">
        <v>43700</v>
      </c>
      <c r="E1097" t="s">
        <v>1667</v>
      </c>
      <c r="F1097" s="8">
        <f t="shared" si="89"/>
        <v>0</v>
      </c>
      <c r="G1097" s="8">
        <f t="shared" si="85"/>
        <v>0</v>
      </c>
      <c r="H1097" s="8">
        <f t="shared" si="86"/>
        <v>1</v>
      </c>
      <c r="I1097" s="8">
        <f t="shared" si="87"/>
        <v>0</v>
      </c>
      <c r="J1097" s="9">
        <f t="shared" si="88"/>
        <v>1</v>
      </c>
      <c r="K1097" t="s">
        <v>45</v>
      </c>
      <c r="L1097" t="s">
        <v>46</v>
      </c>
      <c r="M1097" s="30">
        <v>1920600</v>
      </c>
      <c r="N1097" s="28" t="s">
        <v>26</v>
      </c>
      <c r="O1097" s="6">
        <v>1920600</v>
      </c>
      <c r="P1097" s="28" t="s">
        <v>27</v>
      </c>
      <c r="Q1097" s="4" t="s">
        <v>1653</v>
      </c>
      <c r="R1097" t="s">
        <v>1651</v>
      </c>
      <c r="S1097" t="s">
        <v>1310</v>
      </c>
      <c r="T1097" t="s">
        <v>1458</v>
      </c>
      <c r="U1097" t="s">
        <v>1312</v>
      </c>
      <c r="V1097" t="s">
        <v>1310</v>
      </c>
      <c r="W1097" s="2">
        <v>1</v>
      </c>
      <c r="X1097" s="33">
        <v>1920600</v>
      </c>
      <c r="Y1097" t="s">
        <v>34</v>
      </c>
      <c r="Z1097" t="s">
        <v>1313</v>
      </c>
      <c r="AA1097" t="s">
        <v>36</v>
      </c>
      <c r="AB1097" t="s">
        <v>37</v>
      </c>
      <c r="AC1097">
        <v>21</v>
      </c>
    </row>
    <row r="1098" spans="1:29" customFormat="1" x14ac:dyDescent="0.35">
      <c r="A1098" s="11">
        <v>1098</v>
      </c>
      <c r="B1098" s="20" t="s">
        <v>1742</v>
      </c>
      <c r="C1098" s="3">
        <v>2.2129020600190001E+18</v>
      </c>
      <c r="D1098" s="1">
        <v>43707</v>
      </c>
      <c r="E1098" t="s">
        <v>1668</v>
      </c>
      <c r="F1098" s="8">
        <f t="shared" si="89"/>
        <v>0</v>
      </c>
      <c r="G1098" s="8">
        <f t="shared" si="85"/>
        <v>0</v>
      </c>
      <c r="H1098" s="8">
        <f t="shared" si="86"/>
        <v>1</v>
      </c>
      <c r="I1098" s="8">
        <f t="shared" si="87"/>
        <v>0</v>
      </c>
      <c r="J1098" s="9">
        <f t="shared" si="88"/>
        <v>1</v>
      </c>
      <c r="K1098" t="s">
        <v>45</v>
      </c>
      <c r="L1098" t="s">
        <v>46</v>
      </c>
      <c r="M1098" s="30">
        <v>3836350</v>
      </c>
      <c r="N1098" s="28" t="s">
        <v>26</v>
      </c>
      <c r="O1098" s="6">
        <v>3836350</v>
      </c>
      <c r="P1098" s="28" t="s">
        <v>27</v>
      </c>
      <c r="Q1098" s="4" t="s">
        <v>1653</v>
      </c>
      <c r="R1098" t="s">
        <v>1651</v>
      </c>
      <c r="S1098" t="s">
        <v>1310</v>
      </c>
      <c r="T1098" t="s">
        <v>1458</v>
      </c>
      <c r="U1098" t="s">
        <v>1312</v>
      </c>
      <c r="V1098" t="s">
        <v>1310</v>
      </c>
      <c r="W1098" s="2">
        <v>1</v>
      </c>
      <c r="X1098" s="33">
        <v>3836350</v>
      </c>
      <c r="Y1098" t="s">
        <v>34</v>
      </c>
      <c r="Z1098" t="s">
        <v>1313</v>
      </c>
      <c r="AA1098" t="s">
        <v>36</v>
      </c>
      <c r="AB1098" t="s">
        <v>37</v>
      </c>
      <c r="AC1098">
        <v>21</v>
      </c>
    </row>
    <row r="1099" spans="1:29" customFormat="1" x14ac:dyDescent="0.35">
      <c r="A1099" s="11">
        <v>1099</v>
      </c>
      <c r="B1099" s="20" t="s">
        <v>1742</v>
      </c>
      <c r="C1099" s="3">
        <v>2.2129020600190001E+18</v>
      </c>
      <c r="D1099" s="1">
        <v>43710</v>
      </c>
      <c r="E1099" t="s">
        <v>1669</v>
      </c>
      <c r="F1099" s="8">
        <f t="shared" si="89"/>
        <v>0</v>
      </c>
      <c r="G1099" s="8">
        <f t="shared" si="85"/>
        <v>0</v>
      </c>
      <c r="H1099" s="8">
        <f t="shared" si="86"/>
        <v>1</v>
      </c>
      <c r="I1099" s="8">
        <f t="shared" si="87"/>
        <v>0</v>
      </c>
      <c r="J1099" s="9">
        <f t="shared" si="88"/>
        <v>1</v>
      </c>
      <c r="K1099" t="s">
        <v>45</v>
      </c>
      <c r="L1099" t="s">
        <v>46</v>
      </c>
      <c r="M1099" s="30">
        <v>5713500</v>
      </c>
      <c r="N1099" s="28" t="s">
        <v>26</v>
      </c>
      <c r="O1099" s="6">
        <v>5713500</v>
      </c>
      <c r="P1099" s="28" t="s">
        <v>27</v>
      </c>
      <c r="Q1099" s="4" t="s">
        <v>1653</v>
      </c>
      <c r="R1099" t="s">
        <v>1651</v>
      </c>
      <c r="S1099" t="s">
        <v>1310</v>
      </c>
      <c r="T1099" t="s">
        <v>1458</v>
      </c>
      <c r="U1099" t="s">
        <v>1312</v>
      </c>
      <c r="V1099" t="s">
        <v>1310</v>
      </c>
      <c r="W1099" s="2">
        <v>1</v>
      </c>
      <c r="X1099" s="33">
        <v>5713500</v>
      </c>
      <c r="Y1099" t="s">
        <v>34</v>
      </c>
      <c r="Z1099" t="s">
        <v>1313</v>
      </c>
      <c r="AA1099" t="s">
        <v>36</v>
      </c>
      <c r="AB1099" t="s">
        <v>37</v>
      </c>
      <c r="AC1099">
        <v>21</v>
      </c>
    </row>
    <row r="1100" spans="1:29" customFormat="1" x14ac:dyDescent="0.35">
      <c r="A1100" s="11">
        <v>1100</v>
      </c>
      <c r="B1100" s="20" t="s">
        <v>1742</v>
      </c>
      <c r="C1100" s="3">
        <v>2.2129020600190001E+18</v>
      </c>
      <c r="D1100" s="1">
        <v>43712</v>
      </c>
      <c r="E1100" t="s">
        <v>1670</v>
      </c>
      <c r="F1100" s="8">
        <f t="shared" si="89"/>
        <v>0</v>
      </c>
      <c r="G1100" s="8">
        <f t="shared" si="85"/>
        <v>0</v>
      </c>
      <c r="H1100" s="8">
        <f t="shared" si="86"/>
        <v>1</v>
      </c>
      <c r="I1100" s="8">
        <f t="shared" si="87"/>
        <v>0</v>
      </c>
      <c r="J1100" s="9">
        <f t="shared" si="88"/>
        <v>1</v>
      </c>
      <c r="K1100" t="s">
        <v>45</v>
      </c>
      <c r="L1100" t="s">
        <v>46</v>
      </c>
      <c r="M1100" s="30">
        <v>3903000</v>
      </c>
      <c r="N1100" s="28" t="s">
        <v>26</v>
      </c>
      <c r="O1100" s="6">
        <v>3903000</v>
      </c>
      <c r="P1100" s="28" t="s">
        <v>27</v>
      </c>
      <c r="Q1100" s="4" t="s">
        <v>1653</v>
      </c>
      <c r="R1100" t="s">
        <v>1651</v>
      </c>
      <c r="S1100" t="s">
        <v>1310</v>
      </c>
      <c r="T1100" t="s">
        <v>1458</v>
      </c>
      <c r="U1100" t="s">
        <v>1312</v>
      </c>
      <c r="V1100" t="s">
        <v>1310</v>
      </c>
      <c r="W1100" s="2">
        <v>1</v>
      </c>
      <c r="X1100" s="33">
        <v>3903000</v>
      </c>
      <c r="Y1100" t="s">
        <v>34</v>
      </c>
      <c r="Z1100" t="s">
        <v>1313</v>
      </c>
      <c r="AA1100" t="s">
        <v>36</v>
      </c>
      <c r="AB1100" t="s">
        <v>37</v>
      </c>
      <c r="AC1100">
        <v>21</v>
      </c>
    </row>
    <row r="1101" spans="1:29" customFormat="1" x14ac:dyDescent="0.35">
      <c r="A1101" s="11">
        <v>1101</v>
      </c>
      <c r="B1101" s="20" t="s">
        <v>1742</v>
      </c>
      <c r="C1101" s="3">
        <v>2.2129020600190001E+18</v>
      </c>
      <c r="D1101" s="1">
        <v>43717</v>
      </c>
      <c r="E1101" t="s">
        <v>1671</v>
      </c>
      <c r="F1101" s="8">
        <f t="shared" si="89"/>
        <v>0</v>
      </c>
      <c r="G1101" s="8">
        <f t="shared" si="85"/>
        <v>1</v>
      </c>
      <c r="H1101" s="8">
        <f t="shared" si="86"/>
        <v>1</v>
      </c>
      <c r="I1101" s="8">
        <f t="shared" si="87"/>
        <v>0</v>
      </c>
      <c r="J1101" s="9">
        <f t="shared" si="88"/>
        <v>2</v>
      </c>
      <c r="K1101" t="s">
        <v>45</v>
      </c>
      <c r="L1101" t="s">
        <v>46</v>
      </c>
      <c r="M1101" s="30">
        <v>1891500</v>
      </c>
      <c r="N1101" s="28" t="s">
        <v>26</v>
      </c>
      <c r="O1101" s="6">
        <v>1891500</v>
      </c>
      <c r="P1101" s="28" t="s">
        <v>27</v>
      </c>
      <c r="Q1101" s="4" t="s">
        <v>1653</v>
      </c>
      <c r="R1101" t="s">
        <v>1651</v>
      </c>
      <c r="S1101" t="s">
        <v>1310</v>
      </c>
      <c r="T1101" t="s">
        <v>1458</v>
      </c>
      <c r="U1101" t="s">
        <v>1312</v>
      </c>
      <c r="V1101" t="s">
        <v>1310</v>
      </c>
      <c r="W1101" s="2">
        <v>1</v>
      </c>
      <c r="X1101" s="33">
        <v>1891500</v>
      </c>
      <c r="Y1101" t="s">
        <v>34</v>
      </c>
      <c r="Z1101" t="s">
        <v>1313</v>
      </c>
      <c r="AA1101" t="s">
        <v>36</v>
      </c>
      <c r="AB1101" t="s">
        <v>37</v>
      </c>
      <c r="AC1101">
        <v>21</v>
      </c>
    </row>
    <row r="1102" spans="1:29" customFormat="1" x14ac:dyDescent="0.35">
      <c r="A1102" s="11">
        <v>1102</v>
      </c>
      <c r="B1102" s="20" t="s">
        <v>1742</v>
      </c>
      <c r="C1102" s="3">
        <v>2.2129020600190001E+18</v>
      </c>
      <c r="D1102" s="1">
        <v>43717</v>
      </c>
      <c r="E1102" t="s">
        <v>1672</v>
      </c>
      <c r="F1102" s="8">
        <f t="shared" si="89"/>
        <v>0</v>
      </c>
      <c r="G1102" s="8">
        <f t="shared" si="85"/>
        <v>0</v>
      </c>
      <c r="H1102" s="8">
        <f t="shared" si="86"/>
        <v>1</v>
      </c>
      <c r="I1102" s="8">
        <f t="shared" si="87"/>
        <v>0</v>
      </c>
      <c r="J1102" s="9">
        <f t="shared" si="88"/>
        <v>1</v>
      </c>
      <c r="K1102" t="s">
        <v>45</v>
      </c>
      <c r="L1102" t="s">
        <v>46</v>
      </c>
      <c r="M1102" s="30">
        <v>940900</v>
      </c>
      <c r="N1102" s="28" t="s">
        <v>26</v>
      </c>
      <c r="O1102" s="6">
        <v>940900</v>
      </c>
      <c r="P1102" s="28" t="s">
        <v>27</v>
      </c>
      <c r="Q1102" s="4" t="s">
        <v>1653</v>
      </c>
      <c r="R1102" t="s">
        <v>1651</v>
      </c>
      <c r="S1102" t="s">
        <v>1310</v>
      </c>
      <c r="T1102" t="s">
        <v>1458</v>
      </c>
      <c r="U1102" t="s">
        <v>1312</v>
      </c>
      <c r="V1102" t="s">
        <v>1310</v>
      </c>
      <c r="W1102" s="2">
        <v>1</v>
      </c>
      <c r="X1102" s="33">
        <v>940900</v>
      </c>
      <c r="Y1102" t="s">
        <v>34</v>
      </c>
      <c r="Z1102" t="s">
        <v>1313</v>
      </c>
      <c r="AA1102" t="s">
        <v>36</v>
      </c>
      <c r="AB1102" t="s">
        <v>37</v>
      </c>
      <c r="AC1102">
        <v>21</v>
      </c>
    </row>
    <row r="1103" spans="1:29" customFormat="1" x14ac:dyDescent="0.35">
      <c r="A1103" s="11">
        <v>1103</v>
      </c>
      <c r="B1103" s="20" t="s">
        <v>1742</v>
      </c>
      <c r="C1103" s="3">
        <v>2.2129020600190001E+18</v>
      </c>
      <c r="D1103" s="1">
        <v>43717</v>
      </c>
      <c r="E1103" t="s">
        <v>1673</v>
      </c>
      <c r="F1103" s="8">
        <f t="shared" si="89"/>
        <v>0</v>
      </c>
      <c r="G1103" s="8">
        <f t="shared" si="85"/>
        <v>0</v>
      </c>
      <c r="H1103" s="8">
        <f t="shared" si="86"/>
        <v>1</v>
      </c>
      <c r="I1103" s="8">
        <f t="shared" si="87"/>
        <v>0</v>
      </c>
      <c r="J1103" s="9">
        <f t="shared" si="88"/>
        <v>1</v>
      </c>
      <c r="K1103" t="s">
        <v>45</v>
      </c>
      <c r="L1103" t="s">
        <v>46</v>
      </c>
      <c r="M1103" s="30">
        <v>3857000</v>
      </c>
      <c r="N1103" s="28" t="s">
        <v>26</v>
      </c>
      <c r="O1103" s="6">
        <v>3857000</v>
      </c>
      <c r="P1103" s="28" t="s">
        <v>27</v>
      </c>
      <c r="Q1103" s="4" t="s">
        <v>1653</v>
      </c>
      <c r="R1103" t="s">
        <v>1651</v>
      </c>
      <c r="S1103" t="s">
        <v>1310</v>
      </c>
      <c r="T1103" t="s">
        <v>1458</v>
      </c>
      <c r="U1103" t="s">
        <v>1312</v>
      </c>
      <c r="V1103" t="s">
        <v>1310</v>
      </c>
      <c r="W1103" s="2">
        <v>1</v>
      </c>
      <c r="X1103" s="33">
        <v>3857000</v>
      </c>
      <c r="Y1103" t="s">
        <v>34</v>
      </c>
      <c r="Z1103" t="s">
        <v>1313</v>
      </c>
      <c r="AA1103" t="s">
        <v>36</v>
      </c>
      <c r="AB1103" t="s">
        <v>37</v>
      </c>
      <c r="AC1103">
        <v>21</v>
      </c>
    </row>
    <row r="1104" spans="1:29" customFormat="1" x14ac:dyDescent="0.35">
      <c r="A1104" s="11">
        <v>1104</v>
      </c>
      <c r="B1104" s="20" t="s">
        <v>1742</v>
      </c>
      <c r="C1104" s="3">
        <v>2.2129020600190001E+18</v>
      </c>
      <c r="D1104" s="1">
        <v>43717</v>
      </c>
      <c r="E1104" t="s">
        <v>1674</v>
      </c>
      <c r="F1104" s="8">
        <f t="shared" si="89"/>
        <v>0</v>
      </c>
      <c r="G1104" s="8">
        <f t="shared" si="85"/>
        <v>1</v>
      </c>
      <c r="H1104" s="8">
        <f t="shared" si="86"/>
        <v>1</v>
      </c>
      <c r="I1104" s="8">
        <f t="shared" si="87"/>
        <v>0</v>
      </c>
      <c r="J1104" s="9">
        <f t="shared" si="88"/>
        <v>2</v>
      </c>
      <c r="K1104" t="s">
        <v>45</v>
      </c>
      <c r="L1104" t="s">
        <v>46</v>
      </c>
      <c r="M1104" s="30">
        <v>7869000</v>
      </c>
      <c r="N1104" s="28" t="s">
        <v>26</v>
      </c>
      <c r="O1104" s="6">
        <v>7869000</v>
      </c>
      <c r="P1104" s="28" t="s">
        <v>27</v>
      </c>
      <c r="Q1104" s="4" t="s">
        <v>1653</v>
      </c>
      <c r="R1104" t="s">
        <v>1651</v>
      </c>
      <c r="S1104" t="s">
        <v>1310</v>
      </c>
      <c r="T1104" t="s">
        <v>1458</v>
      </c>
      <c r="U1104" t="s">
        <v>1312</v>
      </c>
      <c r="V1104" t="s">
        <v>1310</v>
      </c>
      <c r="W1104" s="2">
        <v>1</v>
      </c>
      <c r="X1104" s="33">
        <v>7869000</v>
      </c>
      <c r="Y1104" t="s">
        <v>34</v>
      </c>
      <c r="Z1104" t="s">
        <v>1313</v>
      </c>
      <c r="AA1104" t="s">
        <v>36</v>
      </c>
      <c r="AB1104" t="s">
        <v>37</v>
      </c>
      <c r="AC1104">
        <v>21</v>
      </c>
    </row>
    <row r="1105" spans="1:29" customFormat="1" x14ac:dyDescent="0.35">
      <c r="A1105" s="11">
        <v>1105</v>
      </c>
      <c r="B1105" s="20" t="s">
        <v>1742</v>
      </c>
      <c r="C1105" s="3">
        <v>2.2129020600190001E+18</v>
      </c>
      <c r="D1105" s="1">
        <v>43717</v>
      </c>
      <c r="E1105" t="s">
        <v>1675</v>
      </c>
      <c r="F1105" s="8">
        <f t="shared" si="89"/>
        <v>0</v>
      </c>
      <c r="G1105" s="8">
        <f t="shared" si="85"/>
        <v>0</v>
      </c>
      <c r="H1105" s="8">
        <f t="shared" si="86"/>
        <v>0</v>
      </c>
      <c r="I1105" s="8">
        <f t="shared" si="87"/>
        <v>1</v>
      </c>
      <c r="J1105" s="9">
        <f t="shared" si="88"/>
        <v>1</v>
      </c>
      <c r="K1105" t="s">
        <v>45</v>
      </c>
      <c r="L1105" t="s">
        <v>46</v>
      </c>
      <c r="M1105" s="30">
        <v>3807300</v>
      </c>
      <c r="N1105" s="28" t="s">
        <v>26</v>
      </c>
      <c r="O1105" s="6">
        <v>3807300</v>
      </c>
      <c r="P1105" s="28" t="s">
        <v>27</v>
      </c>
      <c r="Q1105" s="4" t="s">
        <v>1653</v>
      </c>
      <c r="R1105" t="s">
        <v>1651</v>
      </c>
      <c r="S1105" t="s">
        <v>1310</v>
      </c>
      <c r="T1105" t="s">
        <v>1458</v>
      </c>
      <c r="U1105" t="s">
        <v>1312</v>
      </c>
      <c r="V1105" t="s">
        <v>1310</v>
      </c>
      <c r="W1105" s="2">
        <v>1</v>
      </c>
      <c r="X1105" s="33">
        <v>3807300</v>
      </c>
      <c r="Y1105" t="s">
        <v>34</v>
      </c>
      <c r="Z1105" t="s">
        <v>1313</v>
      </c>
      <c r="AA1105" t="s">
        <v>36</v>
      </c>
      <c r="AB1105" t="s">
        <v>37</v>
      </c>
      <c r="AC1105">
        <v>21</v>
      </c>
    </row>
    <row r="1106" spans="1:29" customFormat="1" x14ac:dyDescent="0.35">
      <c r="A1106" s="11">
        <v>1106</v>
      </c>
      <c r="B1106" s="20" t="s">
        <v>1742</v>
      </c>
      <c r="C1106" s="3">
        <v>2.2129020600190001E+18</v>
      </c>
      <c r="D1106" s="1">
        <v>43787</v>
      </c>
      <c r="E1106" t="s">
        <v>1676</v>
      </c>
      <c r="F1106" s="8">
        <f t="shared" si="89"/>
        <v>0</v>
      </c>
      <c r="G1106" s="8">
        <f t="shared" si="85"/>
        <v>0</v>
      </c>
      <c r="H1106" s="8">
        <f t="shared" si="86"/>
        <v>1</v>
      </c>
      <c r="I1106" s="8">
        <f t="shared" si="87"/>
        <v>0</v>
      </c>
      <c r="J1106" s="9">
        <f t="shared" si="88"/>
        <v>1</v>
      </c>
      <c r="K1106" t="s">
        <v>45</v>
      </c>
      <c r="L1106" t="s">
        <v>46</v>
      </c>
      <c r="M1106" s="30">
        <v>2507678.63</v>
      </c>
      <c r="N1106" s="28" t="s">
        <v>26</v>
      </c>
      <c r="O1106" s="6">
        <v>2507678.63</v>
      </c>
      <c r="P1106" s="28" t="s">
        <v>27</v>
      </c>
      <c r="Q1106" s="4" t="s">
        <v>1653</v>
      </c>
      <c r="R1106" t="s">
        <v>1651</v>
      </c>
      <c r="S1106" t="s">
        <v>1310</v>
      </c>
      <c r="T1106" t="s">
        <v>1458</v>
      </c>
      <c r="U1106" t="s">
        <v>1312</v>
      </c>
      <c r="V1106" t="s">
        <v>1310</v>
      </c>
      <c r="W1106" s="2">
        <v>1</v>
      </c>
      <c r="X1106" s="33">
        <v>2507678.63</v>
      </c>
      <c r="Y1106" t="s">
        <v>34</v>
      </c>
      <c r="Z1106" t="s">
        <v>1313</v>
      </c>
      <c r="AA1106" t="s">
        <v>36</v>
      </c>
      <c r="AB1106" t="s">
        <v>37</v>
      </c>
      <c r="AC1106">
        <v>21</v>
      </c>
    </row>
    <row r="1107" spans="1:29" customFormat="1" x14ac:dyDescent="0.35">
      <c r="A1107" s="11">
        <v>1107</v>
      </c>
      <c r="B1107" s="20" t="s">
        <v>1742</v>
      </c>
      <c r="C1107" s="3">
        <v>2.212902439316E+18</v>
      </c>
      <c r="D1107" s="1">
        <v>42410</v>
      </c>
      <c r="E1107" t="s">
        <v>1483</v>
      </c>
      <c r="F1107" s="8">
        <f t="shared" si="89"/>
        <v>0</v>
      </c>
      <c r="G1107" s="8">
        <f t="shared" si="85"/>
        <v>0</v>
      </c>
      <c r="H1107" s="8">
        <f t="shared" si="86"/>
        <v>0</v>
      </c>
      <c r="I1107" s="8">
        <f t="shared" si="87"/>
        <v>1</v>
      </c>
      <c r="J1107" s="9">
        <f t="shared" si="88"/>
        <v>1</v>
      </c>
      <c r="K1107" t="s">
        <v>1001</v>
      </c>
      <c r="L1107" t="s">
        <v>1002</v>
      </c>
      <c r="M1107" s="30">
        <v>87840</v>
      </c>
      <c r="N1107" s="28" t="s">
        <v>280</v>
      </c>
      <c r="O1107" s="6">
        <v>87840</v>
      </c>
      <c r="P1107" s="28" t="s">
        <v>184</v>
      </c>
      <c r="Q1107" s="4" t="s">
        <v>1677</v>
      </c>
      <c r="R1107" t="s">
        <v>1341</v>
      </c>
      <c r="S1107" t="s">
        <v>1310</v>
      </c>
      <c r="T1107" t="s">
        <v>1458</v>
      </c>
      <c r="U1107" t="s">
        <v>1312</v>
      </c>
      <c r="V1107" t="s">
        <v>1310</v>
      </c>
      <c r="W1107" s="2">
        <v>1</v>
      </c>
      <c r="X1107" s="33">
        <v>87840</v>
      </c>
      <c r="Y1107" t="s">
        <v>34</v>
      </c>
      <c r="Z1107" t="s">
        <v>1313</v>
      </c>
      <c r="AA1107" t="s">
        <v>36</v>
      </c>
      <c r="AB1107" t="s">
        <v>37</v>
      </c>
      <c r="AC1107">
        <v>21</v>
      </c>
    </row>
    <row r="1108" spans="1:29" customFormat="1" x14ac:dyDescent="0.35">
      <c r="A1108" s="11">
        <v>1108</v>
      </c>
      <c r="B1108" s="20" t="s">
        <v>1742</v>
      </c>
      <c r="C1108" s="3">
        <v>2.212902439316E+18</v>
      </c>
      <c r="D1108" s="1">
        <v>42410</v>
      </c>
      <c r="E1108" t="s">
        <v>1462</v>
      </c>
      <c r="F1108" s="8">
        <f t="shared" si="89"/>
        <v>0</v>
      </c>
      <c r="G1108" s="8">
        <f t="shared" si="85"/>
        <v>0</v>
      </c>
      <c r="H1108" s="8">
        <f t="shared" si="86"/>
        <v>0</v>
      </c>
      <c r="I1108" s="8">
        <f t="shared" si="87"/>
        <v>1</v>
      </c>
      <c r="J1108" s="9">
        <f t="shared" si="88"/>
        <v>1</v>
      </c>
      <c r="K1108" t="s">
        <v>1001</v>
      </c>
      <c r="L1108" t="s">
        <v>1002</v>
      </c>
      <c r="M1108" s="30">
        <v>85360</v>
      </c>
      <c r="N1108" s="28" t="s">
        <v>280</v>
      </c>
      <c r="O1108" s="6">
        <v>85360</v>
      </c>
      <c r="P1108" s="28" t="s">
        <v>184</v>
      </c>
      <c r="Q1108" s="4" t="s">
        <v>1677</v>
      </c>
      <c r="R1108" t="s">
        <v>1341</v>
      </c>
      <c r="S1108" t="s">
        <v>1310</v>
      </c>
      <c r="T1108" t="s">
        <v>1458</v>
      </c>
      <c r="U1108" t="s">
        <v>1312</v>
      </c>
      <c r="V1108" t="s">
        <v>1310</v>
      </c>
      <c r="W1108" s="2">
        <v>1</v>
      </c>
      <c r="X1108" s="33">
        <v>85360</v>
      </c>
      <c r="Y1108" t="s">
        <v>34</v>
      </c>
      <c r="Z1108" t="s">
        <v>1313</v>
      </c>
      <c r="AA1108" t="s">
        <v>36</v>
      </c>
      <c r="AB1108" t="s">
        <v>37</v>
      </c>
      <c r="AC1108">
        <v>21</v>
      </c>
    </row>
    <row r="1109" spans="1:29" customFormat="1" x14ac:dyDescent="0.35">
      <c r="A1109" s="11">
        <v>1109</v>
      </c>
      <c r="B1109" s="20" t="s">
        <v>1742</v>
      </c>
      <c r="C1109" s="3">
        <v>2.2129024393169999E+18</v>
      </c>
      <c r="D1109" s="1">
        <v>42780</v>
      </c>
      <c r="E1109" t="s">
        <v>1468</v>
      </c>
      <c r="F1109" s="8">
        <f t="shared" si="89"/>
        <v>0</v>
      </c>
      <c r="G1109" s="8">
        <f t="shared" si="85"/>
        <v>0</v>
      </c>
      <c r="H1109" s="8">
        <f t="shared" si="86"/>
        <v>1</v>
      </c>
      <c r="I1109" s="8">
        <f t="shared" si="87"/>
        <v>1</v>
      </c>
      <c r="J1109" s="9">
        <f t="shared" si="88"/>
        <v>2</v>
      </c>
      <c r="K1109" t="s">
        <v>64</v>
      </c>
      <c r="L1109" t="s">
        <v>65</v>
      </c>
      <c r="M1109" s="30">
        <v>87856</v>
      </c>
      <c r="N1109" s="28" t="s">
        <v>264</v>
      </c>
      <c r="O1109" s="6">
        <v>87856</v>
      </c>
      <c r="P1109" s="28" t="s">
        <v>184</v>
      </c>
      <c r="Q1109" s="4" t="s">
        <v>1678</v>
      </c>
      <c r="R1109" t="s">
        <v>1341</v>
      </c>
      <c r="S1109" t="s">
        <v>1310</v>
      </c>
      <c r="T1109" t="s">
        <v>1458</v>
      </c>
      <c r="U1109" t="s">
        <v>1312</v>
      </c>
      <c r="V1109" t="s">
        <v>1310</v>
      </c>
      <c r="W1109" s="2">
        <v>1</v>
      </c>
      <c r="X1109" s="33">
        <v>87856</v>
      </c>
      <c r="Y1109" t="s">
        <v>34</v>
      </c>
      <c r="Z1109" t="s">
        <v>1313</v>
      </c>
      <c r="AA1109" t="s">
        <v>36</v>
      </c>
      <c r="AB1109" t="s">
        <v>37</v>
      </c>
      <c r="AC1109">
        <v>21</v>
      </c>
    </row>
    <row r="1110" spans="1:29" customFormat="1" x14ac:dyDescent="0.35">
      <c r="A1110" s="11">
        <v>1110</v>
      </c>
      <c r="B1110" s="20" t="s">
        <v>1742</v>
      </c>
      <c r="C1110" s="3">
        <v>2.2129024393169999E+18</v>
      </c>
      <c r="D1110" s="1">
        <v>42780</v>
      </c>
      <c r="E1110" t="s">
        <v>1473</v>
      </c>
      <c r="F1110" s="8">
        <f t="shared" si="89"/>
        <v>0</v>
      </c>
      <c r="G1110" s="8">
        <f t="shared" si="85"/>
        <v>0</v>
      </c>
      <c r="H1110" s="8">
        <f t="shared" si="86"/>
        <v>1</v>
      </c>
      <c r="I1110" s="8">
        <f t="shared" si="87"/>
        <v>1</v>
      </c>
      <c r="J1110" s="9">
        <f t="shared" si="88"/>
        <v>2</v>
      </c>
      <c r="K1110" t="s">
        <v>64</v>
      </c>
      <c r="L1110" t="s">
        <v>65</v>
      </c>
      <c r="M1110" s="30">
        <v>85377</v>
      </c>
      <c r="N1110" s="28" t="s">
        <v>264</v>
      </c>
      <c r="O1110" s="6">
        <v>85377</v>
      </c>
      <c r="P1110" s="28" t="s">
        <v>184</v>
      </c>
      <c r="Q1110" s="4" t="s">
        <v>1678</v>
      </c>
      <c r="R1110" t="s">
        <v>1341</v>
      </c>
      <c r="S1110" t="s">
        <v>1310</v>
      </c>
      <c r="T1110" t="s">
        <v>1458</v>
      </c>
      <c r="U1110" t="s">
        <v>1312</v>
      </c>
      <c r="V1110" t="s">
        <v>1310</v>
      </c>
      <c r="W1110" s="2">
        <v>1</v>
      </c>
      <c r="X1110" s="33">
        <v>85377</v>
      </c>
      <c r="Y1110" t="s">
        <v>34</v>
      </c>
      <c r="Z1110" t="s">
        <v>1313</v>
      </c>
      <c r="AA1110" t="s">
        <v>36</v>
      </c>
      <c r="AB1110" t="s">
        <v>37</v>
      </c>
      <c r="AC1110">
        <v>21</v>
      </c>
    </row>
    <row r="1111" spans="1:29" customFormat="1" x14ac:dyDescent="0.35">
      <c r="A1111" s="11">
        <v>1111</v>
      </c>
      <c r="B1111" s="20" t="s">
        <v>1742</v>
      </c>
      <c r="C1111" s="3">
        <v>2.2129052584150001E+18</v>
      </c>
      <c r="D1111" s="1">
        <v>42046</v>
      </c>
      <c r="E1111" t="s">
        <v>1502</v>
      </c>
      <c r="F1111" s="8">
        <f t="shared" si="89"/>
        <v>0</v>
      </c>
      <c r="G1111" s="8">
        <f t="shared" si="85"/>
        <v>0</v>
      </c>
      <c r="H1111" s="8">
        <f t="shared" si="86"/>
        <v>1</v>
      </c>
      <c r="I1111" s="8">
        <f t="shared" si="87"/>
        <v>1</v>
      </c>
      <c r="J1111" s="9">
        <f t="shared" si="88"/>
        <v>2</v>
      </c>
      <c r="K1111" t="s">
        <v>453</v>
      </c>
      <c r="L1111" t="s">
        <v>454</v>
      </c>
      <c r="M1111" s="30">
        <v>159774.18</v>
      </c>
      <c r="N1111" s="28" t="s">
        <v>264</v>
      </c>
      <c r="O1111" s="6">
        <v>159774.18</v>
      </c>
      <c r="P1111" s="28" t="s">
        <v>184</v>
      </c>
      <c r="Q1111" s="4" t="s">
        <v>1679</v>
      </c>
      <c r="R1111" t="s">
        <v>1402</v>
      </c>
      <c r="S1111" t="s">
        <v>1310</v>
      </c>
      <c r="T1111" t="s">
        <v>1333</v>
      </c>
      <c r="U1111" t="s">
        <v>1312</v>
      </c>
      <c r="V1111" t="s">
        <v>1310</v>
      </c>
      <c r="W1111" s="2">
        <v>1</v>
      </c>
      <c r="X1111" s="33">
        <v>159774.18</v>
      </c>
      <c r="Y1111" t="s">
        <v>34</v>
      </c>
      <c r="Z1111" t="s">
        <v>1313</v>
      </c>
      <c r="AA1111" t="s">
        <v>36</v>
      </c>
      <c r="AB1111" t="s">
        <v>37</v>
      </c>
      <c r="AC1111">
        <v>21</v>
      </c>
    </row>
    <row r="1112" spans="1:29" customFormat="1" x14ac:dyDescent="0.35">
      <c r="A1112" s="11">
        <v>1112</v>
      </c>
      <c r="B1112" s="20" t="s">
        <v>1742</v>
      </c>
      <c r="C1112" s="3">
        <v>2.2129052584150001E+18</v>
      </c>
      <c r="D1112" s="1">
        <v>42046</v>
      </c>
      <c r="E1112" t="s">
        <v>1504</v>
      </c>
      <c r="F1112" s="8">
        <f t="shared" si="89"/>
        <v>0</v>
      </c>
      <c r="G1112" s="8">
        <f t="shared" si="85"/>
        <v>0</v>
      </c>
      <c r="H1112" s="8">
        <f t="shared" si="86"/>
        <v>1</v>
      </c>
      <c r="I1112" s="8">
        <f t="shared" si="87"/>
        <v>1</v>
      </c>
      <c r="J1112" s="9">
        <f t="shared" si="88"/>
        <v>2</v>
      </c>
      <c r="K1112" t="s">
        <v>453</v>
      </c>
      <c r="L1112" t="s">
        <v>454</v>
      </c>
      <c r="M1112" s="30">
        <v>137559.87</v>
      </c>
      <c r="N1112" s="28" t="s">
        <v>264</v>
      </c>
      <c r="O1112" s="6">
        <v>137559.87</v>
      </c>
      <c r="P1112" s="28" t="s">
        <v>184</v>
      </c>
      <c r="Q1112" s="4" t="s">
        <v>1679</v>
      </c>
      <c r="R1112" t="s">
        <v>1402</v>
      </c>
      <c r="S1112" t="s">
        <v>1310</v>
      </c>
      <c r="T1112" t="s">
        <v>1333</v>
      </c>
      <c r="U1112" t="s">
        <v>1312</v>
      </c>
      <c r="V1112" t="s">
        <v>1310</v>
      </c>
      <c r="W1112" s="2">
        <v>1</v>
      </c>
      <c r="X1112" s="33">
        <v>137559.87</v>
      </c>
      <c r="Y1112" t="s">
        <v>34</v>
      </c>
      <c r="Z1112" t="s">
        <v>1313</v>
      </c>
      <c r="AA1112" t="s">
        <v>36</v>
      </c>
      <c r="AB1112" t="s">
        <v>37</v>
      </c>
      <c r="AC1112">
        <v>21</v>
      </c>
    </row>
    <row r="1113" spans="1:29" customFormat="1" x14ac:dyDescent="0.35">
      <c r="A1113" s="11">
        <v>1113</v>
      </c>
      <c r="B1113" s="20" t="s">
        <v>1742</v>
      </c>
      <c r="C1113" s="3">
        <v>2.2129052584150001E+18</v>
      </c>
      <c r="D1113" s="1">
        <v>42214</v>
      </c>
      <c r="E1113" t="s">
        <v>1481</v>
      </c>
      <c r="F1113" s="8">
        <f t="shared" si="89"/>
        <v>0</v>
      </c>
      <c r="G1113" s="8">
        <f t="shared" si="85"/>
        <v>0</v>
      </c>
      <c r="H1113" s="8">
        <f t="shared" si="86"/>
        <v>0</v>
      </c>
      <c r="I1113" s="8">
        <f t="shared" si="87"/>
        <v>1</v>
      </c>
      <c r="J1113" s="9">
        <f t="shared" si="88"/>
        <v>1</v>
      </c>
      <c r="K1113" t="s">
        <v>453</v>
      </c>
      <c r="L1113" t="s">
        <v>454</v>
      </c>
      <c r="M1113" s="30">
        <v>45000</v>
      </c>
      <c r="N1113" s="28" t="s">
        <v>264</v>
      </c>
      <c r="O1113" s="6">
        <v>45000</v>
      </c>
      <c r="P1113" s="28" t="s">
        <v>184</v>
      </c>
      <c r="Q1113" s="4" t="s">
        <v>1679</v>
      </c>
      <c r="R1113" t="s">
        <v>1402</v>
      </c>
      <c r="S1113" t="s">
        <v>1310</v>
      </c>
      <c r="T1113" t="s">
        <v>1458</v>
      </c>
      <c r="U1113" t="s">
        <v>1312</v>
      </c>
      <c r="V1113" t="s">
        <v>1310</v>
      </c>
      <c r="W1113" s="2">
        <v>1</v>
      </c>
      <c r="X1113" s="33">
        <v>45000</v>
      </c>
      <c r="Y1113" t="s">
        <v>34</v>
      </c>
      <c r="Z1113" t="s">
        <v>1313</v>
      </c>
      <c r="AA1113" t="s">
        <v>36</v>
      </c>
      <c r="AB1113" t="s">
        <v>37</v>
      </c>
      <c r="AC1113">
        <v>21</v>
      </c>
    </row>
    <row r="1114" spans="1:29" customFormat="1" x14ac:dyDescent="0.35">
      <c r="A1114" s="11">
        <v>1114</v>
      </c>
      <c r="B1114" s="20" t="s">
        <v>1742</v>
      </c>
      <c r="C1114" s="3">
        <v>2.2129052584169999E+18</v>
      </c>
      <c r="D1114" s="1">
        <v>42780</v>
      </c>
      <c r="E1114" t="s">
        <v>1473</v>
      </c>
      <c r="F1114" s="8">
        <f t="shared" si="89"/>
        <v>0</v>
      </c>
      <c r="G1114" s="8">
        <f t="shared" si="85"/>
        <v>0</v>
      </c>
      <c r="H1114" s="8">
        <f t="shared" si="86"/>
        <v>1</v>
      </c>
      <c r="I1114" s="8">
        <f t="shared" si="87"/>
        <v>1</v>
      </c>
      <c r="J1114" s="9">
        <f t="shared" si="88"/>
        <v>2</v>
      </c>
      <c r="K1114" t="s">
        <v>64</v>
      </c>
      <c r="L1114" t="s">
        <v>65</v>
      </c>
      <c r="M1114" s="30">
        <v>137565</v>
      </c>
      <c r="N1114" s="28" t="s">
        <v>264</v>
      </c>
      <c r="O1114" s="6">
        <v>137565</v>
      </c>
      <c r="P1114" s="28" t="s">
        <v>184</v>
      </c>
      <c r="Q1114" s="4" t="s">
        <v>1680</v>
      </c>
      <c r="R1114" t="s">
        <v>1402</v>
      </c>
      <c r="S1114" t="s">
        <v>1310</v>
      </c>
      <c r="T1114" t="s">
        <v>1458</v>
      </c>
      <c r="U1114" t="s">
        <v>1312</v>
      </c>
      <c r="V1114" t="s">
        <v>1310</v>
      </c>
      <c r="W1114" s="2">
        <v>1</v>
      </c>
      <c r="X1114" s="33">
        <v>137565</v>
      </c>
      <c r="Y1114" t="s">
        <v>34</v>
      </c>
      <c r="Z1114" t="s">
        <v>1313</v>
      </c>
      <c r="AA1114" t="s">
        <v>36</v>
      </c>
      <c r="AB1114" t="s">
        <v>37</v>
      </c>
      <c r="AC1114">
        <v>21</v>
      </c>
    </row>
    <row r="1115" spans="1:29" customFormat="1" x14ac:dyDescent="0.35">
      <c r="A1115" s="11">
        <v>1115</v>
      </c>
      <c r="B1115" s="20" t="s">
        <v>1742</v>
      </c>
      <c r="C1115" s="3">
        <v>2.2129052584169999E+18</v>
      </c>
      <c r="D1115" s="1">
        <v>42780</v>
      </c>
      <c r="E1115" t="s">
        <v>1469</v>
      </c>
      <c r="F1115" s="8">
        <f t="shared" si="89"/>
        <v>0</v>
      </c>
      <c r="G1115" s="8">
        <f t="shared" si="85"/>
        <v>0</v>
      </c>
      <c r="H1115" s="8">
        <f t="shared" si="86"/>
        <v>1</v>
      </c>
      <c r="I1115" s="8">
        <f t="shared" si="87"/>
        <v>1</v>
      </c>
      <c r="J1115" s="9">
        <f t="shared" si="88"/>
        <v>2</v>
      </c>
      <c r="K1115" t="s">
        <v>64</v>
      </c>
      <c r="L1115" t="s">
        <v>65</v>
      </c>
      <c r="M1115" s="30">
        <v>45000</v>
      </c>
      <c r="N1115" s="28" t="s">
        <v>264</v>
      </c>
      <c r="O1115" s="6">
        <v>45000</v>
      </c>
      <c r="P1115" s="28" t="s">
        <v>184</v>
      </c>
      <c r="Q1115" s="4" t="s">
        <v>1680</v>
      </c>
      <c r="R1115" t="s">
        <v>1402</v>
      </c>
      <c r="S1115" t="s">
        <v>1310</v>
      </c>
      <c r="T1115" t="s">
        <v>1458</v>
      </c>
      <c r="U1115" t="s">
        <v>1312</v>
      </c>
      <c r="V1115" t="s">
        <v>1310</v>
      </c>
      <c r="W1115" s="2">
        <v>1</v>
      </c>
      <c r="X1115" s="33">
        <v>45000</v>
      </c>
      <c r="Y1115" t="s">
        <v>34</v>
      </c>
      <c r="Z1115" t="s">
        <v>1313</v>
      </c>
      <c r="AA1115" t="s">
        <v>36</v>
      </c>
      <c r="AB1115" t="s">
        <v>37</v>
      </c>
      <c r="AC1115">
        <v>21</v>
      </c>
    </row>
    <row r="1116" spans="1:29" customFormat="1" x14ac:dyDescent="0.35">
      <c r="A1116" s="11">
        <v>1116</v>
      </c>
      <c r="B1116" s="20" t="s">
        <v>1742</v>
      </c>
      <c r="C1116" s="3">
        <v>2.2129052584169999E+18</v>
      </c>
      <c r="D1116" s="1">
        <v>42780</v>
      </c>
      <c r="E1116" t="s">
        <v>1468</v>
      </c>
      <c r="F1116" s="8">
        <f t="shared" si="89"/>
        <v>0</v>
      </c>
      <c r="G1116" s="8">
        <f t="shared" si="85"/>
        <v>0</v>
      </c>
      <c r="H1116" s="8">
        <f t="shared" si="86"/>
        <v>1</v>
      </c>
      <c r="I1116" s="8">
        <f t="shared" si="87"/>
        <v>1</v>
      </c>
      <c r="J1116" s="9">
        <f t="shared" si="88"/>
        <v>2</v>
      </c>
      <c r="K1116" t="s">
        <v>64</v>
      </c>
      <c r="L1116" t="s">
        <v>65</v>
      </c>
      <c r="M1116" s="30">
        <v>159850</v>
      </c>
      <c r="N1116" s="28" t="s">
        <v>264</v>
      </c>
      <c r="O1116" s="6">
        <v>159850</v>
      </c>
      <c r="P1116" s="28" t="s">
        <v>184</v>
      </c>
      <c r="Q1116" s="4" t="s">
        <v>1680</v>
      </c>
      <c r="R1116" t="s">
        <v>1402</v>
      </c>
      <c r="S1116" t="s">
        <v>1310</v>
      </c>
      <c r="T1116" t="s">
        <v>1458</v>
      </c>
      <c r="U1116" t="s">
        <v>1312</v>
      </c>
      <c r="V1116" t="s">
        <v>1310</v>
      </c>
      <c r="W1116" s="2">
        <v>1</v>
      </c>
      <c r="X1116" s="33">
        <v>159850</v>
      </c>
      <c r="Y1116" t="s">
        <v>34</v>
      </c>
      <c r="Z1116" t="s">
        <v>1313</v>
      </c>
      <c r="AA1116" t="s">
        <v>36</v>
      </c>
      <c r="AB1116" t="s">
        <v>37</v>
      </c>
      <c r="AC1116">
        <v>21</v>
      </c>
    </row>
    <row r="1117" spans="1:29" customFormat="1" x14ac:dyDescent="0.35">
      <c r="A1117" s="11">
        <v>1117</v>
      </c>
      <c r="B1117" s="20" t="s">
        <v>1742</v>
      </c>
      <c r="C1117" s="3">
        <v>2.2129052584179999E+18</v>
      </c>
      <c r="D1117" s="1">
        <v>43207</v>
      </c>
      <c r="E1117" t="s">
        <v>1471</v>
      </c>
      <c r="F1117" s="8">
        <f t="shared" si="89"/>
        <v>0</v>
      </c>
      <c r="G1117" s="8">
        <f t="shared" si="85"/>
        <v>0</v>
      </c>
      <c r="H1117" s="8">
        <f t="shared" si="86"/>
        <v>0</v>
      </c>
      <c r="I1117" s="8">
        <f t="shared" si="87"/>
        <v>1</v>
      </c>
      <c r="J1117" s="9">
        <f t="shared" si="88"/>
        <v>1</v>
      </c>
      <c r="K1117" t="s">
        <v>64</v>
      </c>
      <c r="L1117" t="s">
        <v>65</v>
      </c>
      <c r="M1117" s="30">
        <v>142336</v>
      </c>
      <c r="N1117" s="28" t="s">
        <v>26</v>
      </c>
      <c r="O1117" s="6">
        <v>142336</v>
      </c>
      <c r="P1117" s="28" t="s">
        <v>184</v>
      </c>
      <c r="Q1117" s="4" t="s">
        <v>1680</v>
      </c>
      <c r="R1117" t="s">
        <v>1402</v>
      </c>
      <c r="S1117" t="s">
        <v>1310</v>
      </c>
      <c r="T1117" t="s">
        <v>1458</v>
      </c>
      <c r="U1117" t="s">
        <v>1312</v>
      </c>
      <c r="V1117" t="s">
        <v>1310</v>
      </c>
      <c r="W1117" s="2">
        <v>1</v>
      </c>
      <c r="X1117" s="33">
        <v>142336</v>
      </c>
      <c r="Y1117" t="s">
        <v>34</v>
      </c>
      <c r="Z1117" t="s">
        <v>1313</v>
      </c>
      <c r="AA1117" t="s">
        <v>36</v>
      </c>
      <c r="AB1117" t="s">
        <v>37</v>
      </c>
      <c r="AC1117">
        <v>21</v>
      </c>
    </row>
    <row r="1118" spans="1:29" customFormat="1" x14ac:dyDescent="0.35">
      <c r="A1118" s="11">
        <v>1118</v>
      </c>
      <c r="B1118" s="20" t="s">
        <v>1742</v>
      </c>
      <c r="C1118" s="3">
        <v>2.2129052584179999E+18</v>
      </c>
      <c r="D1118" s="1">
        <v>43207</v>
      </c>
      <c r="E1118" t="s">
        <v>1468</v>
      </c>
      <c r="F1118" s="8">
        <f t="shared" si="89"/>
        <v>0</v>
      </c>
      <c r="G1118" s="8">
        <f t="shared" si="85"/>
        <v>0</v>
      </c>
      <c r="H1118" s="8">
        <f t="shared" si="86"/>
        <v>1</v>
      </c>
      <c r="I1118" s="8">
        <f t="shared" si="87"/>
        <v>1</v>
      </c>
      <c r="J1118" s="9">
        <f t="shared" si="88"/>
        <v>2</v>
      </c>
      <c r="K1118" t="s">
        <v>64</v>
      </c>
      <c r="L1118" t="s">
        <v>65</v>
      </c>
      <c r="M1118" s="30">
        <v>164075</v>
      </c>
      <c r="N1118" s="28" t="s">
        <v>26</v>
      </c>
      <c r="O1118" s="6">
        <v>164075</v>
      </c>
      <c r="P1118" s="28" t="s">
        <v>184</v>
      </c>
      <c r="Q1118" s="4" t="s">
        <v>1680</v>
      </c>
      <c r="R1118" t="s">
        <v>1402</v>
      </c>
      <c r="S1118" t="s">
        <v>1310</v>
      </c>
      <c r="T1118" t="s">
        <v>1458</v>
      </c>
      <c r="U1118" t="s">
        <v>1312</v>
      </c>
      <c r="V1118" t="s">
        <v>1310</v>
      </c>
      <c r="W1118" s="2">
        <v>1</v>
      </c>
      <c r="X1118" s="33">
        <v>164075</v>
      </c>
      <c r="Y1118" t="s">
        <v>34</v>
      </c>
      <c r="Z1118" t="s">
        <v>1313</v>
      </c>
      <c r="AA1118" t="s">
        <v>36</v>
      </c>
      <c r="AB1118" t="s">
        <v>37</v>
      </c>
      <c r="AC1118">
        <v>21</v>
      </c>
    </row>
    <row r="1119" spans="1:29" customFormat="1" x14ac:dyDescent="0.35">
      <c r="A1119" s="11">
        <v>1119</v>
      </c>
      <c r="B1119" s="20" t="s">
        <v>1742</v>
      </c>
      <c r="C1119" s="3">
        <v>2.2129052584179999E+18</v>
      </c>
      <c r="D1119" s="1">
        <v>43207</v>
      </c>
      <c r="E1119" t="s">
        <v>1470</v>
      </c>
      <c r="F1119" s="8">
        <f t="shared" si="89"/>
        <v>0</v>
      </c>
      <c r="G1119" s="8">
        <f t="shared" si="85"/>
        <v>0</v>
      </c>
      <c r="H1119" s="8">
        <f t="shared" si="86"/>
        <v>0</v>
      </c>
      <c r="I1119" s="8">
        <f t="shared" si="87"/>
        <v>1</v>
      </c>
      <c r="J1119" s="9">
        <f t="shared" si="88"/>
        <v>1</v>
      </c>
      <c r="K1119" t="s">
        <v>64</v>
      </c>
      <c r="L1119" t="s">
        <v>65</v>
      </c>
      <c r="M1119" s="30">
        <v>46529</v>
      </c>
      <c r="N1119" s="28" t="s">
        <v>26</v>
      </c>
      <c r="O1119" s="6">
        <v>46529</v>
      </c>
      <c r="P1119" s="28" t="s">
        <v>184</v>
      </c>
      <c r="Q1119" s="4" t="s">
        <v>1680</v>
      </c>
      <c r="R1119" t="s">
        <v>1402</v>
      </c>
      <c r="S1119" t="s">
        <v>1310</v>
      </c>
      <c r="T1119" t="s">
        <v>1458</v>
      </c>
      <c r="U1119" t="s">
        <v>1312</v>
      </c>
      <c r="V1119" t="s">
        <v>1310</v>
      </c>
      <c r="W1119" s="2">
        <v>1</v>
      </c>
      <c r="X1119" s="33">
        <v>46529</v>
      </c>
      <c r="Y1119" t="s">
        <v>34</v>
      </c>
      <c r="Z1119" t="s">
        <v>1313</v>
      </c>
      <c r="AA1119" t="s">
        <v>36</v>
      </c>
      <c r="AB1119" t="s">
        <v>37</v>
      </c>
      <c r="AC1119">
        <v>21</v>
      </c>
    </row>
    <row r="1120" spans="1:29" customFormat="1" x14ac:dyDescent="0.35">
      <c r="A1120" s="11">
        <v>1120</v>
      </c>
      <c r="B1120" s="20" t="s">
        <v>1742</v>
      </c>
      <c r="C1120" s="3">
        <v>2.2129052584190001E+18</v>
      </c>
      <c r="D1120" s="1">
        <v>43592</v>
      </c>
      <c r="E1120" t="s">
        <v>1472</v>
      </c>
      <c r="F1120" s="8">
        <f t="shared" si="89"/>
        <v>0</v>
      </c>
      <c r="G1120" s="8">
        <f t="shared" si="85"/>
        <v>1</v>
      </c>
      <c r="H1120" s="8">
        <f t="shared" si="86"/>
        <v>0</v>
      </c>
      <c r="I1120" s="8">
        <f t="shared" si="87"/>
        <v>0</v>
      </c>
      <c r="J1120" s="9">
        <f t="shared" si="88"/>
        <v>1</v>
      </c>
      <c r="K1120" t="s">
        <v>25</v>
      </c>
      <c r="L1120" t="s">
        <v>25</v>
      </c>
      <c r="M1120" s="30">
        <v>165362.1</v>
      </c>
      <c r="N1120" s="28" t="s">
        <v>39</v>
      </c>
      <c r="O1120" s="6">
        <v>165362.1</v>
      </c>
      <c r="P1120" s="28" t="s">
        <v>27</v>
      </c>
      <c r="Q1120" s="4" t="s">
        <v>1680</v>
      </c>
      <c r="R1120" t="s">
        <v>1402</v>
      </c>
      <c r="S1120" t="s">
        <v>1310</v>
      </c>
      <c r="T1120" t="s">
        <v>1311</v>
      </c>
      <c r="U1120" t="s">
        <v>1312</v>
      </c>
      <c r="V1120" t="s">
        <v>1310</v>
      </c>
      <c r="W1120" s="2">
        <v>1</v>
      </c>
      <c r="X1120" s="33">
        <v>165362.1</v>
      </c>
      <c r="Y1120" t="s">
        <v>34</v>
      </c>
      <c r="Z1120" t="s">
        <v>1313</v>
      </c>
      <c r="AA1120" t="s">
        <v>36</v>
      </c>
      <c r="AB1120" t="s">
        <v>37</v>
      </c>
      <c r="AC1120">
        <v>21</v>
      </c>
    </row>
    <row r="1121" spans="1:29" customFormat="1" x14ac:dyDescent="0.35">
      <c r="A1121" s="11">
        <v>1121</v>
      </c>
      <c r="B1121" s="20" t="s">
        <v>1742</v>
      </c>
      <c r="C1121" s="3">
        <v>2.2129052584190001E+18</v>
      </c>
      <c r="D1121" s="1">
        <v>43593</v>
      </c>
      <c r="E1121" t="s">
        <v>1472</v>
      </c>
      <c r="F1121" s="8">
        <f t="shared" si="89"/>
        <v>0</v>
      </c>
      <c r="G1121" s="8">
        <f t="shared" si="85"/>
        <v>1</v>
      </c>
      <c r="H1121" s="8">
        <f t="shared" si="86"/>
        <v>0</v>
      </c>
      <c r="I1121" s="8">
        <f t="shared" si="87"/>
        <v>0</v>
      </c>
      <c r="J1121" s="9">
        <f t="shared" si="88"/>
        <v>1</v>
      </c>
      <c r="K1121" t="s">
        <v>25</v>
      </c>
      <c r="L1121" t="s">
        <v>25</v>
      </c>
      <c r="M1121" s="30">
        <v>196843</v>
      </c>
      <c r="N1121" s="28" t="s">
        <v>39</v>
      </c>
      <c r="O1121" s="6">
        <v>196843</v>
      </c>
      <c r="P1121" s="28" t="s">
        <v>27</v>
      </c>
      <c r="Q1121" s="4" t="s">
        <v>1680</v>
      </c>
      <c r="R1121" t="s">
        <v>1402</v>
      </c>
      <c r="S1121" t="s">
        <v>1310</v>
      </c>
      <c r="T1121" t="s">
        <v>1311</v>
      </c>
      <c r="U1121" t="s">
        <v>1312</v>
      </c>
      <c r="V1121" t="s">
        <v>1310</v>
      </c>
      <c r="W1121" s="2">
        <v>1</v>
      </c>
      <c r="X1121" s="33">
        <v>196843</v>
      </c>
      <c r="Y1121" t="s">
        <v>34</v>
      </c>
      <c r="Z1121" t="s">
        <v>1313</v>
      </c>
      <c r="AA1121" t="s">
        <v>36</v>
      </c>
      <c r="AB1121" t="s">
        <v>37</v>
      </c>
      <c r="AC1121">
        <v>21</v>
      </c>
    </row>
    <row r="1122" spans="1:29" customFormat="1" x14ac:dyDescent="0.35">
      <c r="A1122" s="11">
        <v>1122</v>
      </c>
      <c r="B1122" s="20" t="s">
        <v>1742</v>
      </c>
      <c r="C1122" s="3">
        <v>2.2129052584190001E+18</v>
      </c>
      <c r="D1122" s="1">
        <v>43593</v>
      </c>
      <c r="E1122" t="s">
        <v>1472</v>
      </c>
      <c r="F1122" s="8">
        <f t="shared" si="89"/>
        <v>0</v>
      </c>
      <c r="G1122" s="8">
        <f t="shared" si="85"/>
        <v>1</v>
      </c>
      <c r="H1122" s="8">
        <f t="shared" si="86"/>
        <v>0</v>
      </c>
      <c r="I1122" s="8">
        <f t="shared" si="87"/>
        <v>0</v>
      </c>
      <c r="J1122" s="9">
        <f t="shared" si="88"/>
        <v>1</v>
      </c>
      <c r="K1122" t="s">
        <v>25</v>
      </c>
      <c r="L1122" t="s">
        <v>25</v>
      </c>
      <c r="M1122" s="30">
        <v>46656.01</v>
      </c>
      <c r="N1122" s="28" t="s">
        <v>39</v>
      </c>
      <c r="O1122" s="6">
        <v>46656.01</v>
      </c>
      <c r="P1122" s="28" t="s">
        <v>27</v>
      </c>
      <c r="Q1122" s="4" t="s">
        <v>1680</v>
      </c>
      <c r="R1122" t="s">
        <v>1402</v>
      </c>
      <c r="S1122" t="s">
        <v>1310</v>
      </c>
      <c r="T1122" t="s">
        <v>1311</v>
      </c>
      <c r="U1122" t="s">
        <v>1312</v>
      </c>
      <c r="V1122" t="s">
        <v>1310</v>
      </c>
      <c r="W1122" s="2">
        <v>1</v>
      </c>
      <c r="X1122" s="33">
        <v>46656.01</v>
      </c>
      <c r="Y1122" t="s">
        <v>34</v>
      </c>
      <c r="Z1122" t="s">
        <v>1313</v>
      </c>
      <c r="AA1122" t="s">
        <v>36</v>
      </c>
      <c r="AB1122" t="s">
        <v>37</v>
      </c>
      <c r="AC1122">
        <v>21</v>
      </c>
    </row>
    <row r="1123" spans="1:29" customFormat="1" x14ac:dyDescent="0.35">
      <c r="A1123" s="11">
        <v>1123</v>
      </c>
      <c r="B1123" s="20" t="s">
        <v>1742</v>
      </c>
      <c r="C1123" s="3">
        <v>2.2130031892150001E+18</v>
      </c>
      <c r="D1123" s="1">
        <v>42044</v>
      </c>
      <c r="E1123" t="s">
        <v>1502</v>
      </c>
      <c r="F1123" s="8">
        <f t="shared" si="89"/>
        <v>0</v>
      </c>
      <c r="G1123" s="8">
        <f t="shared" si="85"/>
        <v>0</v>
      </c>
      <c r="H1123" s="8">
        <f t="shared" si="86"/>
        <v>1</v>
      </c>
      <c r="I1123" s="8">
        <f t="shared" si="87"/>
        <v>1</v>
      </c>
      <c r="J1123" s="9">
        <f t="shared" si="88"/>
        <v>2</v>
      </c>
      <c r="K1123" t="s">
        <v>453</v>
      </c>
      <c r="L1123" t="s">
        <v>454</v>
      </c>
      <c r="M1123" s="30">
        <v>237920.2</v>
      </c>
      <c r="N1123" s="28" t="s">
        <v>264</v>
      </c>
      <c r="O1123" s="6">
        <v>237920.2</v>
      </c>
      <c r="P1123" s="28" t="s">
        <v>184</v>
      </c>
      <c r="Q1123" s="4" t="s">
        <v>1326</v>
      </c>
      <c r="R1123" t="s">
        <v>1327</v>
      </c>
      <c r="S1123" t="s">
        <v>1310</v>
      </c>
      <c r="T1123" t="s">
        <v>1333</v>
      </c>
      <c r="U1123" t="s">
        <v>1312</v>
      </c>
      <c r="V1123" t="s">
        <v>1310</v>
      </c>
      <c r="W1123" s="2">
        <v>1</v>
      </c>
      <c r="X1123" s="33">
        <v>237920.2</v>
      </c>
      <c r="Y1123" t="s">
        <v>34</v>
      </c>
      <c r="Z1123" t="s">
        <v>1313</v>
      </c>
      <c r="AA1123" t="s">
        <v>36</v>
      </c>
      <c r="AB1123" t="s">
        <v>37</v>
      </c>
      <c r="AC1123">
        <v>21</v>
      </c>
    </row>
    <row r="1124" spans="1:29" customFormat="1" x14ac:dyDescent="0.35">
      <c r="A1124" s="11">
        <v>1124</v>
      </c>
      <c r="B1124" s="20" t="s">
        <v>1742</v>
      </c>
      <c r="C1124" s="3">
        <v>2.2130031892150001E+18</v>
      </c>
      <c r="D1124" s="1">
        <v>42046</v>
      </c>
      <c r="E1124" t="s">
        <v>1504</v>
      </c>
      <c r="F1124" s="8">
        <f t="shared" si="89"/>
        <v>0</v>
      </c>
      <c r="G1124" s="8">
        <f t="shared" si="85"/>
        <v>0</v>
      </c>
      <c r="H1124" s="8">
        <f t="shared" si="86"/>
        <v>1</v>
      </c>
      <c r="I1124" s="8">
        <f t="shared" si="87"/>
        <v>1</v>
      </c>
      <c r="J1124" s="9">
        <f t="shared" si="88"/>
        <v>2</v>
      </c>
      <c r="K1124" t="s">
        <v>453</v>
      </c>
      <c r="L1124" t="s">
        <v>454</v>
      </c>
      <c r="M1124" s="30">
        <v>195928.66</v>
      </c>
      <c r="N1124" s="28" t="s">
        <v>264</v>
      </c>
      <c r="O1124" s="6">
        <v>195928.66</v>
      </c>
      <c r="P1124" s="28" t="s">
        <v>184</v>
      </c>
      <c r="Q1124" s="4" t="s">
        <v>1326</v>
      </c>
      <c r="R1124" t="s">
        <v>1327</v>
      </c>
      <c r="S1124" t="s">
        <v>1310</v>
      </c>
      <c r="T1124" t="s">
        <v>1333</v>
      </c>
      <c r="U1124" t="s">
        <v>1312</v>
      </c>
      <c r="V1124" t="s">
        <v>1310</v>
      </c>
      <c r="W1124" s="2">
        <v>1</v>
      </c>
      <c r="X1124" s="33">
        <v>195928.66</v>
      </c>
      <c r="Y1124" t="s">
        <v>34</v>
      </c>
      <c r="Z1124" t="s">
        <v>1313</v>
      </c>
      <c r="AA1124" t="s">
        <v>36</v>
      </c>
      <c r="AB1124" t="s">
        <v>37</v>
      </c>
      <c r="AC1124">
        <v>21</v>
      </c>
    </row>
    <row r="1125" spans="1:29" customFormat="1" x14ac:dyDescent="0.35">
      <c r="A1125" s="11">
        <v>1125</v>
      </c>
      <c r="B1125" s="20" t="s">
        <v>1742</v>
      </c>
      <c r="C1125" s="3">
        <v>2.2130031892150001E+18</v>
      </c>
      <c r="D1125" s="1">
        <v>42261</v>
      </c>
      <c r="E1125" t="s">
        <v>1681</v>
      </c>
      <c r="F1125" s="8">
        <f t="shared" si="89"/>
        <v>0</v>
      </c>
      <c r="G1125" s="8">
        <f t="shared" si="85"/>
        <v>0</v>
      </c>
      <c r="H1125" s="8">
        <f t="shared" si="86"/>
        <v>1</v>
      </c>
      <c r="I1125" s="8">
        <f t="shared" si="87"/>
        <v>0</v>
      </c>
      <c r="J1125" s="9">
        <f t="shared" si="88"/>
        <v>1</v>
      </c>
      <c r="K1125" t="s">
        <v>453</v>
      </c>
      <c r="L1125" t="s">
        <v>454</v>
      </c>
      <c r="M1125" s="30">
        <v>2500000</v>
      </c>
      <c r="N1125" s="28" t="s">
        <v>264</v>
      </c>
      <c r="O1125" s="6">
        <v>2500000</v>
      </c>
      <c r="P1125" s="28" t="s">
        <v>184</v>
      </c>
      <c r="Q1125" s="4" t="s">
        <v>1682</v>
      </c>
      <c r="R1125" t="s">
        <v>1327</v>
      </c>
      <c r="S1125" t="s">
        <v>1310</v>
      </c>
      <c r="T1125" t="s">
        <v>1458</v>
      </c>
      <c r="U1125" t="s">
        <v>1312</v>
      </c>
      <c r="V1125" t="s">
        <v>1310</v>
      </c>
      <c r="W1125" s="2">
        <v>1</v>
      </c>
      <c r="X1125" s="33">
        <v>2500000</v>
      </c>
      <c r="Y1125" t="s">
        <v>34</v>
      </c>
      <c r="Z1125" t="s">
        <v>1313</v>
      </c>
      <c r="AA1125" t="s">
        <v>36</v>
      </c>
      <c r="AB1125" t="s">
        <v>37</v>
      </c>
      <c r="AC1125">
        <v>21</v>
      </c>
    </row>
    <row r="1126" spans="1:29" customFormat="1" x14ac:dyDescent="0.35">
      <c r="A1126" s="11">
        <v>1126</v>
      </c>
      <c r="B1126" s="20" t="s">
        <v>1742</v>
      </c>
      <c r="C1126" s="3">
        <v>2.213003189216E+18</v>
      </c>
      <c r="D1126" s="1">
        <v>42411</v>
      </c>
      <c r="E1126" t="s">
        <v>1462</v>
      </c>
      <c r="F1126" s="8">
        <f t="shared" si="89"/>
        <v>0</v>
      </c>
      <c r="G1126" s="8">
        <f t="shared" si="85"/>
        <v>0</v>
      </c>
      <c r="H1126" s="8">
        <f t="shared" si="86"/>
        <v>0</v>
      </c>
      <c r="I1126" s="8">
        <f t="shared" si="87"/>
        <v>1</v>
      </c>
      <c r="J1126" s="9">
        <f t="shared" si="88"/>
        <v>1</v>
      </c>
      <c r="K1126" t="s">
        <v>307</v>
      </c>
      <c r="L1126" t="s">
        <v>308</v>
      </c>
      <c r="M1126" s="30">
        <v>195920</v>
      </c>
      <c r="N1126" s="28" t="s">
        <v>264</v>
      </c>
      <c r="O1126" s="6">
        <v>195920</v>
      </c>
      <c r="P1126" s="28" t="s">
        <v>184</v>
      </c>
      <c r="Q1126" s="4" t="s">
        <v>1683</v>
      </c>
      <c r="R1126" t="s">
        <v>1327</v>
      </c>
      <c r="S1126" t="s">
        <v>1310</v>
      </c>
      <c r="T1126" t="s">
        <v>1458</v>
      </c>
      <c r="U1126" t="s">
        <v>1312</v>
      </c>
      <c r="V1126" t="s">
        <v>1310</v>
      </c>
      <c r="W1126" s="2">
        <v>1</v>
      </c>
      <c r="X1126" s="33">
        <v>195920</v>
      </c>
      <c r="Y1126" t="s">
        <v>34</v>
      </c>
      <c r="Z1126" t="s">
        <v>1313</v>
      </c>
      <c r="AA1126" t="s">
        <v>36</v>
      </c>
      <c r="AB1126" t="s">
        <v>37</v>
      </c>
      <c r="AC1126">
        <v>21</v>
      </c>
    </row>
    <row r="1127" spans="1:29" customFormat="1" x14ac:dyDescent="0.35">
      <c r="A1127" s="11">
        <v>1127</v>
      </c>
      <c r="B1127" s="20" t="s">
        <v>1742</v>
      </c>
      <c r="C1127" s="3">
        <v>2.213003189216E+18</v>
      </c>
      <c r="D1127" s="1">
        <v>42411</v>
      </c>
      <c r="E1127" t="s">
        <v>1483</v>
      </c>
      <c r="F1127" s="8">
        <f t="shared" si="89"/>
        <v>0</v>
      </c>
      <c r="G1127" s="8">
        <f t="shared" si="85"/>
        <v>0</v>
      </c>
      <c r="H1127" s="8">
        <f t="shared" si="86"/>
        <v>0</v>
      </c>
      <c r="I1127" s="8">
        <f t="shared" si="87"/>
        <v>1</v>
      </c>
      <c r="J1127" s="9">
        <f t="shared" si="88"/>
        <v>1</v>
      </c>
      <c r="K1127" t="s">
        <v>307</v>
      </c>
      <c r="L1127" t="s">
        <v>308</v>
      </c>
      <c r="M1127" s="30">
        <v>238020</v>
      </c>
      <c r="N1127" s="28" t="s">
        <v>264</v>
      </c>
      <c r="O1127" s="6">
        <v>238020</v>
      </c>
      <c r="P1127" s="28" t="s">
        <v>184</v>
      </c>
      <c r="Q1127" s="4" t="s">
        <v>1683</v>
      </c>
      <c r="R1127" t="s">
        <v>1327</v>
      </c>
      <c r="S1127" t="s">
        <v>1310</v>
      </c>
      <c r="T1127" t="s">
        <v>1458</v>
      </c>
      <c r="U1127" t="s">
        <v>1312</v>
      </c>
      <c r="V1127" t="s">
        <v>1310</v>
      </c>
      <c r="W1127" s="2">
        <v>1</v>
      </c>
      <c r="X1127" s="33">
        <v>238020</v>
      </c>
      <c r="Y1127" t="s">
        <v>34</v>
      </c>
      <c r="Z1127" t="s">
        <v>1313</v>
      </c>
      <c r="AA1127" t="s">
        <v>36</v>
      </c>
      <c r="AB1127" t="s">
        <v>37</v>
      </c>
      <c r="AC1127">
        <v>21</v>
      </c>
    </row>
    <row r="1128" spans="1:29" customFormat="1" x14ac:dyDescent="0.35">
      <c r="A1128" s="11">
        <v>1128</v>
      </c>
      <c r="B1128" s="20" t="s">
        <v>1742</v>
      </c>
      <c r="C1128" s="3">
        <v>2.213003189216E+18</v>
      </c>
      <c r="D1128" s="1">
        <v>42703</v>
      </c>
      <c r="E1128" t="s">
        <v>1684</v>
      </c>
      <c r="F1128" s="8">
        <f t="shared" si="89"/>
        <v>0</v>
      </c>
      <c r="G1128" s="8">
        <f t="shared" si="85"/>
        <v>0</v>
      </c>
      <c r="H1128" s="8">
        <f t="shared" si="86"/>
        <v>0</v>
      </c>
      <c r="I1128" s="8">
        <f t="shared" si="87"/>
        <v>1</v>
      </c>
      <c r="J1128" s="9">
        <f t="shared" si="88"/>
        <v>1</v>
      </c>
      <c r="K1128" t="s">
        <v>1300</v>
      </c>
      <c r="L1128" t="s">
        <v>76</v>
      </c>
      <c r="M1128" s="30">
        <v>400000</v>
      </c>
      <c r="N1128" s="28" t="s">
        <v>264</v>
      </c>
      <c r="O1128" s="6">
        <v>400000</v>
      </c>
      <c r="P1128" s="28" t="s">
        <v>184</v>
      </c>
      <c r="Q1128" s="4" t="s">
        <v>1683</v>
      </c>
      <c r="R1128" t="s">
        <v>1327</v>
      </c>
      <c r="S1128" t="s">
        <v>1310</v>
      </c>
      <c r="T1128" t="s">
        <v>1458</v>
      </c>
      <c r="U1128" t="s">
        <v>1312</v>
      </c>
      <c r="V1128" t="s">
        <v>1310</v>
      </c>
      <c r="W1128" s="2">
        <v>1</v>
      </c>
      <c r="X1128" s="33">
        <v>400000</v>
      </c>
      <c r="Y1128" t="s">
        <v>34</v>
      </c>
      <c r="Z1128" t="s">
        <v>1313</v>
      </c>
      <c r="AA1128" t="s">
        <v>36</v>
      </c>
      <c r="AB1128" t="s">
        <v>37</v>
      </c>
      <c r="AC1128">
        <v>21</v>
      </c>
    </row>
    <row r="1129" spans="1:29" customFormat="1" x14ac:dyDescent="0.35">
      <c r="A1129" s="11">
        <v>1129</v>
      </c>
      <c r="B1129" s="20" t="s">
        <v>1742</v>
      </c>
      <c r="C1129" s="3">
        <v>2.2130031892169999E+18</v>
      </c>
      <c r="D1129" s="1">
        <v>42776</v>
      </c>
      <c r="E1129" t="s">
        <v>1468</v>
      </c>
      <c r="F1129" s="8">
        <f t="shared" si="89"/>
        <v>0</v>
      </c>
      <c r="G1129" s="8">
        <f t="shared" si="85"/>
        <v>0</v>
      </c>
      <c r="H1129" s="8">
        <f t="shared" si="86"/>
        <v>1</v>
      </c>
      <c r="I1129" s="8">
        <f t="shared" si="87"/>
        <v>1</v>
      </c>
      <c r="J1129" s="9">
        <f t="shared" si="88"/>
        <v>2</v>
      </c>
      <c r="K1129" t="s">
        <v>64</v>
      </c>
      <c r="L1129" t="s">
        <v>65</v>
      </c>
      <c r="M1129" s="30">
        <v>238033</v>
      </c>
      <c r="N1129" s="28" t="s">
        <v>264</v>
      </c>
      <c r="O1129" s="6">
        <v>238033</v>
      </c>
      <c r="P1129" s="28" t="s">
        <v>184</v>
      </c>
      <c r="Q1129" s="4" t="s">
        <v>1683</v>
      </c>
      <c r="R1129" t="s">
        <v>1327</v>
      </c>
      <c r="S1129" t="s">
        <v>1310</v>
      </c>
      <c r="T1129" t="s">
        <v>1458</v>
      </c>
      <c r="U1129" t="s">
        <v>1312</v>
      </c>
      <c r="V1129" t="s">
        <v>1310</v>
      </c>
      <c r="W1129" s="2">
        <v>1</v>
      </c>
      <c r="X1129" s="33">
        <v>238033</v>
      </c>
      <c r="Y1129" t="s">
        <v>34</v>
      </c>
      <c r="Z1129" t="s">
        <v>1313</v>
      </c>
      <c r="AA1129" t="s">
        <v>36</v>
      </c>
      <c r="AB1129" t="s">
        <v>37</v>
      </c>
      <c r="AC1129">
        <v>21</v>
      </c>
    </row>
    <row r="1130" spans="1:29" customFormat="1" x14ac:dyDescent="0.35">
      <c r="A1130" s="11">
        <v>1130</v>
      </c>
      <c r="B1130" s="20" t="s">
        <v>1742</v>
      </c>
      <c r="C1130" s="3">
        <v>2.2130031892169999E+18</v>
      </c>
      <c r="D1130" s="1">
        <v>42835</v>
      </c>
      <c r="E1130" t="s">
        <v>1685</v>
      </c>
      <c r="F1130" s="8">
        <f t="shared" si="89"/>
        <v>0</v>
      </c>
      <c r="G1130" s="8">
        <f t="shared" si="85"/>
        <v>0</v>
      </c>
      <c r="H1130" s="8">
        <f t="shared" si="86"/>
        <v>1</v>
      </c>
      <c r="I1130" s="8">
        <f t="shared" si="87"/>
        <v>1</v>
      </c>
      <c r="J1130" s="9">
        <f t="shared" si="88"/>
        <v>2</v>
      </c>
      <c r="K1130" t="s">
        <v>64</v>
      </c>
      <c r="L1130" t="s">
        <v>65</v>
      </c>
      <c r="M1130" s="30">
        <v>147000</v>
      </c>
      <c r="N1130" s="28" t="s">
        <v>264</v>
      </c>
      <c r="O1130" s="6">
        <v>147000</v>
      </c>
      <c r="P1130" s="28" t="s">
        <v>184</v>
      </c>
      <c r="Q1130" s="4" t="s">
        <v>1683</v>
      </c>
      <c r="R1130" t="s">
        <v>1327</v>
      </c>
      <c r="S1130" t="s">
        <v>1310</v>
      </c>
      <c r="T1130" t="s">
        <v>1458</v>
      </c>
      <c r="U1130" t="s">
        <v>1312</v>
      </c>
      <c r="V1130" t="s">
        <v>1310</v>
      </c>
      <c r="W1130" s="2">
        <v>1</v>
      </c>
      <c r="X1130" s="33">
        <v>147000</v>
      </c>
      <c r="Y1130" t="s">
        <v>34</v>
      </c>
      <c r="Z1130" t="s">
        <v>1313</v>
      </c>
      <c r="AA1130" t="s">
        <v>36</v>
      </c>
      <c r="AB1130" t="s">
        <v>37</v>
      </c>
      <c r="AC1130">
        <v>21</v>
      </c>
    </row>
    <row r="1131" spans="1:29" customFormat="1" x14ac:dyDescent="0.35">
      <c r="A1131" s="11">
        <v>1131</v>
      </c>
      <c r="B1131" s="20" t="s">
        <v>1742</v>
      </c>
      <c r="C1131" s="3">
        <v>2.2130031892179999E+18</v>
      </c>
      <c r="D1131" s="1">
        <v>43208</v>
      </c>
      <c r="E1131" t="s">
        <v>1471</v>
      </c>
      <c r="F1131" s="8">
        <f t="shared" si="89"/>
        <v>0</v>
      </c>
      <c r="G1131" s="8">
        <f t="shared" si="85"/>
        <v>0</v>
      </c>
      <c r="H1131" s="8">
        <f t="shared" si="86"/>
        <v>0</v>
      </c>
      <c r="I1131" s="8">
        <f t="shared" si="87"/>
        <v>1</v>
      </c>
      <c r="J1131" s="9">
        <f t="shared" si="88"/>
        <v>1</v>
      </c>
      <c r="K1131" t="s">
        <v>64</v>
      </c>
      <c r="L1131" t="s">
        <v>65</v>
      </c>
      <c r="M1131" s="30">
        <v>202731</v>
      </c>
      <c r="N1131" s="28" t="s">
        <v>26</v>
      </c>
      <c r="O1131" s="6">
        <v>202731</v>
      </c>
      <c r="P1131" s="28" t="s">
        <v>184</v>
      </c>
      <c r="Q1131" s="4" t="s">
        <v>1683</v>
      </c>
      <c r="R1131" t="s">
        <v>1327</v>
      </c>
      <c r="S1131" t="s">
        <v>1310</v>
      </c>
      <c r="T1131" t="s">
        <v>1458</v>
      </c>
      <c r="U1131" t="s">
        <v>1312</v>
      </c>
      <c r="V1131" t="s">
        <v>1310</v>
      </c>
      <c r="W1131" s="2">
        <v>1</v>
      </c>
      <c r="X1131" s="33">
        <v>202731</v>
      </c>
      <c r="Y1131" t="s">
        <v>34</v>
      </c>
      <c r="Z1131" t="s">
        <v>1313</v>
      </c>
      <c r="AA1131" t="s">
        <v>36</v>
      </c>
      <c r="AB1131" t="s">
        <v>37</v>
      </c>
      <c r="AC1131">
        <v>21</v>
      </c>
    </row>
    <row r="1132" spans="1:29" customFormat="1" x14ac:dyDescent="0.35">
      <c r="A1132" s="11">
        <v>1132</v>
      </c>
      <c r="B1132" s="20" t="s">
        <v>1742</v>
      </c>
      <c r="C1132" s="3">
        <v>2.2130031892179999E+18</v>
      </c>
      <c r="D1132" s="1">
        <v>43208</v>
      </c>
      <c r="E1132" t="s">
        <v>1468</v>
      </c>
      <c r="F1132" s="8">
        <f t="shared" si="89"/>
        <v>0</v>
      </c>
      <c r="G1132" s="8">
        <f t="shared" si="85"/>
        <v>0</v>
      </c>
      <c r="H1132" s="8">
        <f t="shared" si="86"/>
        <v>1</v>
      </c>
      <c r="I1132" s="8">
        <f t="shared" si="87"/>
        <v>1</v>
      </c>
      <c r="J1132" s="9">
        <f t="shared" si="88"/>
        <v>2</v>
      </c>
      <c r="K1132" t="s">
        <v>64</v>
      </c>
      <c r="L1132" t="s">
        <v>65</v>
      </c>
      <c r="M1132" s="30">
        <v>244324</v>
      </c>
      <c r="N1132" s="28" t="s">
        <v>26</v>
      </c>
      <c r="O1132" s="6">
        <v>244324</v>
      </c>
      <c r="P1132" s="28" t="s">
        <v>184</v>
      </c>
      <c r="Q1132" s="4" t="s">
        <v>1683</v>
      </c>
      <c r="R1132" t="s">
        <v>1327</v>
      </c>
      <c r="S1132" t="s">
        <v>1310</v>
      </c>
      <c r="T1132" t="s">
        <v>1458</v>
      </c>
      <c r="U1132" t="s">
        <v>1312</v>
      </c>
      <c r="V1132" t="s">
        <v>1310</v>
      </c>
      <c r="W1132" s="2">
        <v>1</v>
      </c>
      <c r="X1132" s="33">
        <v>244324</v>
      </c>
      <c r="Y1132" t="s">
        <v>34</v>
      </c>
      <c r="Z1132" t="s">
        <v>1313</v>
      </c>
      <c r="AA1132" t="s">
        <v>36</v>
      </c>
      <c r="AB1132" t="s">
        <v>37</v>
      </c>
      <c r="AC1132">
        <v>21</v>
      </c>
    </row>
    <row r="1133" spans="1:29" customFormat="1" x14ac:dyDescent="0.35">
      <c r="A1133" s="11">
        <v>1133</v>
      </c>
      <c r="B1133" s="20" t="s">
        <v>1742</v>
      </c>
      <c r="C1133" s="3">
        <v>2.2130031892179999E+18</v>
      </c>
      <c r="D1133" s="1">
        <v>43217</v>
      </c>
      <c r="E1133" t="s">
        <v>1686</v>
      </c>
      <c r="F1133" s="8">
        <f t="shared" si="89"/>
        <v>0</v>
      </c>
      <c r="G1133" s="8">
        <f t="shared" si="85"/>
        <v>0</v>
      </c>
      <c r="H1133" s="8">
        <f t="shared" si="86"/>
        <v>0</v>
      </c>
      <c r="I1133" s="8">
        <f t="shared" si="87"/>
        <v>1</v>
      </c>
      <c r="J1133" s="9">
        <f t="shared" si="88"/>
        <v>1</v>
      </c>
      <c r="K1133" t="s">
        <v>1300</v>
      </c>
      <c r="L1133" t="s">
        <v>76</v>
      </c>
      <c r="M1133" s="30">
        <v>485000</v>
      </c>
      <c r="N1133" s="28" t="s">
        <v>26</v>
      </c>
      <c r="O1133" s="6">
        <v>485000</v>
      </c>
      <c r="P1133" s="28" t="s">
        <v>27</v>
      </c>
      <c r="Q1133" s="4" t="s">
        <v>1683</v>
      </c>
      <c r="R1133" t="s">
        <v>1327</v>
      </c>
      <c r="S1133" t="s">
        <v>1310</v>
      </c>
      <c r="T1133" t="s">
        <v>1458</v>
      </c>
      <c r="U1133" t="s">
        <v>1312</v>
      </c>
      <c r="V1133" t="s">
        <v>1310</v>
      </c>
      <c r="W1133" s="2">
        <v>1</v>
      </c>
      <c r="X1133" s="33">
        <v>485000</v>
      </c>
      <c r="Y1133" t="s">
        <v>34</v>
      </c>
      <c r="Z1133" t="s">
        <v>1313</v>
      </c>
      <c r="AA1133" t="s">
        <v>36</v>
      </c>
      <c r="AB1133" t="s">
        <v>37</v>
      </c>
      <c r="AC1133">
        <v>21</v>
      </c>
    </row>
    <row r="1134" spans="1:29" customFormat="1" x14ac:dyDescent="0.35">
      <c r="A1134" s="11">
        <v>1134</v>
      </c>
      <c r="B1134" s="20" t="s">
        <v>1742</v>
      </c>
      <c r="C1134" s="3">
        <v>2.2130031892179999E+18</v>
      </c>
      <c r="D1134" s="1">
        <v>43269</v>
      </c>
      <c r="E1134" t="s">
        <v>1687</v>
      </c>
      <c r="F1134" s="8">
        <f t="shared" si="89"/>
        <v>0</v>
      </c>
      <c r="G1134" s="8">
        <f t="shared" si="85"/>
        <v>0</v>
      </c>
      <c r="H1134" s="8">
        <f t="shared" si="86"/>
        <v>1</v>
      </c>
      <c r="I1134" s="8">
        <f t="shared" si="87"/>
        <v>0</v>
      </c>
      <c r="J1134" s="9">
        <f t="shared" si="88"/>
        <v>1</v>
      </c>
      <c r="K1134" t="s">
        <v>1302</v>
      </c>
      <c r="L1134" t="s">
        <v>194</v>
      </c>
      <c r="M1134" s="30">
        <v>679000</v>
      </c>
      <c r="N1134" s="28" t="s">
        <v>26</v>
      </c>
      <c r="O1134" s="6">
        <v>679000</v>
      </c>
      <c r="P1134" s="28" t="s">
        <v>27</v>
      </c>
      <c r="Q1134" s="4" t="s">
        <v>1683</v>
      </c>
      <c r="R1134" t="s">
        <v>1327</v>
      </c>
      <c r="S1134" t="s">
        <v>1310</v>
      </c>
      <c r="T1134" t="s">
        <v>1458</v>
      </c>
      <c r="U1134" t="s">
        <v>1312</v>
      </c>
      <c r="V1134" t="s">
        <v>1310</v>
      </c>
      <c r="W1134" s="2">
        <v>1</v>
      </c>
      <c r="X1134" s="33">
        <v>679000</v>
      </c>
      <c r="Y1134" t="s">
        <v>34</v>
      </c>
      <c r="Z1134" t="s">
        <v>1313</v>
      </c>
      <c r="AA1134" t="s">
        <v>36</v>
      </c>
      <c r="AB1134" t="s">
        <v>37</v>
      </c>
      <c r="AC1134">
        <v>21</v>
      </c>
    </row>
    <row r="1135" spans="1:29" customFormat="1" x14ac:dyDescent="0.35">
      <c r="A1135" s="11">
        <v>1135</v>
      </c>
      <c r="B1135" s="20" t="s">
        <v>1742</v>
      </c>
      <c r="C1135" s="3">
        <v>2.2130031892190001E+18</v>
      </c>
      <c r="D1135" s="1">
        <v>43598</v>
      </c>
      <c r="E1135" t="s">
        <v>1472</v>
      </c>
      <c r="F1135" s="8">
        <f t="shared" si="89"/>
        <v>0</v>
      </c>
      <c r="G1135" s="8">
        <f t="shared" si="85"/>
        <v>1</v>
      </c>
      <c r="H1135" s="8">
        <f t="shared" si="86"/>
        <v>0</v>
      </c>
      <c r="I1135" s="8">
        <f t="shared" si="87"/>
        <v>0</v>
      </c>
      <c r="J1135" s="9">
        <f t="shared" si="88"/>
        <v>1</v>
      </c>
      <c r="K1135" t="s">
        <v>25</v>
      </c>
      <c r="L1135" t="s">
        <v>25</v>
      </c>
      <c r="M1135" s="30">
        <v>257702.52</v>
      </c>
      <c r="N1135" s="28" t="s">
        <v>39</v>
      </c>
      <c r="O1135" s="6">
        <v>257702.52</v>
      </c>
      <c r="P1135" s="28" t="s">
        <v>27</v>
      </c>
      <c r="Q1135" s="4" t="s">
        <v>1683</v>
      </c>
      <c r="R1135" t="s">
        <v>1327</v>
      </c>
      <c r="S1135" t="s">
        <v>1310</v>
      </c>
      <c r="T1135" t="s">
        <v>1458</v>
      </c>
      <c r="U1135" t="s">
        <v>1312</v>
      </c>
      <c r="V1135" t="s">
        <v>1310</v>
      </c>
      <c r="W1135" s="2">
        <v>1</v>
      </c>
      <c r="X1135" s="33">
        <v>257702.52</v>
      </c>
      <c r="Y1135" t="s">
        <v>34</v>
      </c>
      <c r="Z1135" t="s">
        <v>1313</v>
      </c>
      <c r="AA1135" t="s">
        <v>36</v>
      </c>
      <c r="AB1135" t="s">
        <v>37</v>
      </c>
      <c r="AC1135">
        <v>21</v>
      </c>
    </row>
    <row r="1136" spans="1:29" customFormat="1" x14ac:dyDescent="0.35">
      <c r="A1136" s="11">
        <v>1136</v>
      </c>
      <c r="B1136" s="20" t="s">
        <v>1742</v>
      </c>
      <c r="C1136" s="3">
        <v>2.2130031892190001E+18</v>
      </c>
      <c r="D1136" s="1">
        <v>43600</v>
      </c>
      <c r="E1136" t="s">
        <v>1472</v>
      </c>
      <c r="F1136" s="8">
        <f t="shared" si="89"/>
        <v>0</v>
      </c>
      <c r="G1136" s="8">
        <f t="shared" si="85"/>
        <v>1</v>
      </c>
      <c r="H1136" s="8">
        <f t="shared" si="86"/>
        <v>0</v>
      </c>
      <c r="I1136" s="8">
        <f t="shared" si="87"/>
        <v>0</v>
      </c>
      <c r="J1136" s="9">
        <f t="shared" si="88"/>
        <v>1</v>
      </c>
      <c r="K1136" t="s">
        <v>25</v>
      </c>
      <c r="L1136" t="s">
        <v>25</v>
      </c>
      <c r="M1136" s="30">
        <v>246329</v>
      </c>
      <c r="N1136" s="28" t="s">
        <v>39</v>
      </c>
      <c r="O1136" s="6">
        <v>246329</v>
      </c>
      <c r="P1136" s="28" t="s">
        <v>27</v>
      </c>
      <c r="Q1136" s="4" t="s">
        <v>1683</v>
      </c>
      <c r="R1136" t="s">
        <v>1327</v>
      </c>
      <c r="S1136" t="s">
        <v>1310</v>
      </c>
      <c r="T1136" t="s">
        <v>1311</v>
      </c>
      <c r="U1136" t="s">
        <v>1312</v>
      </c>
      <c r="V1136" t="s">
        <v>1310</v>
      </c>
      <c r="W1136" s="2">
        <v>1</v>
      </c>
      <c r="X1136" s="33">
        <v>246329</v>
      </c>
      <c r="Y1136" t="s">
        <v>34</v>
      </c>
      <c r="Z1136" t="s">
        <v>1313</v>
      </c>
      <c r="AA1136" t="s">
        <v>36</v>
      </c>
      <c r="AB1136" t="s">
        <v>37</v>
      </c>
      <c r="AC1136">
        <v>21</v>
      </c>
    </row>
    <row r="1137" spans="1:29" customFormat="1" x14ac:dyDescent="0.35">
      <c r="A1137" s="11">
        <v>1137</v>
      </c>
      <c r="B1137" s="20" t="s">
        <v>1742</v>
      </c>
      <c r="C1137" s="3">
        <v>2.2130097614150001E+18</v>
      </c>
      <c r="D1137" s="1">
        <v>42353</v>
      </c>
      <c r="E1137" t="s">
        <v>1688</v>
      </c>
      <c r="F1137" s="8">
        <f t="shared" si="89"/>
        <v>0</v>
      </c>
      <c r="G1137" s="8">
        <f t="shared" si="85"/>
        <v>0</v>
      </c>
      <c r="H1137" s="8">
        <f t="shared" si="86"/>
        <v>1</v>
      </c>
      <c r="I1137" s="8">
        <f t="shared" si="87"/>
        <v>0</v>
      </c>
      <c r="J1137" s="9">
        <f t="shared" si="88"/>
        <v>1</v>
      </c>
      <c r="K1137" t="s">
        <v>453</v>
      </c>
      <c r="L1137" t="s">
        <v>454</v>
      </c>
      <c r="M1137" s="30">
        <v>515000</v>
      </c>
      <c r="N1137" s="28" t="s">
        <v>264</v>
      </c>
      <c r="O1137" s="6">
        <v>515000</v>
      </c>
      <c r="P1137" s="28" t="s">
        <v>184</v>
      </c>
      <c r="Q1137" s="4" t="s">
        <v>1689</v>
      </c>
      <c r="R1137" t="s">
        <v>1690</v>
      </c>
      <c r="S1137" t="s">
        <v>1310</v>
      </c>
      <c r="T1137" t="s">
        <v>1458</v>
      </c>
      <c r="U1137" t="s">
        <v>1312</v>
      </c>
      <c r="V1137" t="s">
        <v>1310</v>
      </c>
      <c r="W1137" s="2">
        <v>1</v>
      </c>
      <c r="X1137" s="33">
        <v>515000</v>
      </c>
      <c r="Y1137" t="s">
        <v>34</v>
      </c>
      <c r="Z1137" t="s">
        <v>1313</v>
      </c>
      <c r="AA1137" t="s">
        <v>36</v>
      </c>
      <c r="AB1137" t="s">
        <v>37</v>
      </c>
      <c r="AC1137">
        <v>21</v>
      </c>
    </row>
    <row r="1138" spans="1:29" customFormat="1" x14ac:dyDescent="0.35">
      <c r="A1138" s="11">
        <v>1138</v>
      </c>
      <c r="B1138" s="20" t="s">
        <v>1742</v>
      </c>
      <c r="C1138" s="3">
        <v>2.2130115126150001E+18</v>
      </c>
      <c r="D1138" s="1">
        <v>42041</v>
      </c>
      <c r="E1138" t="s">
        <v>1502</v>
      </c>
      <c r="F1138" s="8">
        <f t="shared" si="89"/>
        <v>0</v>
      </c>
      <c r="G1138" s="8">
        <f t="shared" si="85"/>
        <v>0</v>
      </c>
      <c r="H1138" s="8">
        <f t="shared" si="86"/>
        <v>1</v>
      </c>
      <c r="I1138" s="8">
        <f t="shared" si="87"/>
        <v>1</v>
      </c>
      <c r="J1138" s="9">
        <f t="shared" si="88"/>
        <v>2</v>
      </c>
      <c r="K1138" t="s">
        <v>453</v>
      </c>
      <c r="L1138" t="s">
        <v>454</v>
      </c>
      <c r="M1138" s="30">
        <v>243447.32</v>
      </c>
      <c r="N1138" s="28" t="s">
        <v>329</v>
      </c>
      <c r="O1138" s="6">
        <v>243447.32</v>
      </c>
      <c r="P1138" s="28" t="s">
        <v>184</v>
      </c>
      <c r="Q1138" s="4" t="s">
        <v>1358</v>
      </c>
      <c r="R1138" t="s">
        <v>1359</v>
      </c>
      <c r="S1138" t="s">
        <v>1310</v>
      </c>
      <c r="T1138" t="s">
        <v>1333</v>
      </c>
      <c r="U1138" t="s">
        <v>1312</v>
      </c>
      <c r="V1138" t="s">
        <v>1310</v>
      </c>
      <c r="W1138" s="2">
        <v>1</v>
      </c>
      <c r="X1138" s="33">
        <v>243447.32</v>
      </c>
      <c r="Y1138" t="s">
        <v>34</v>
      </c>
      <c r="Z1138" t="s">
        <v>1313</v>
      </c>
      <c r="AA1138" t="s">
        <v>36</v>
      </c>
      <c r="AB1138" t="s">
        <v>37</v>
      </c>
      <c r="AC1138">
        <v>21</v>
      </c>
    </row>
    <row r="1139" spans="1:29" customFormat="1" x14ac:dyDescent="0.35">
      <c r="A1139" s="11">
        <v>1139</v>
      </c>
      <c r="B1139" s="20" t="s">
        <v>1742</v>
      </c>
      <c r="C1139" s="3">
        <v>2.2130115126150001E+18</v>
      </c>
      <c r="D1139" s="1">
        <v>42041</v>
      </c>
      <c r="E1139" t="s">
        <v>1504</v>
      </c>
      <c r="F1139" s="8">
        <f t="shared" si="89"/>
        <v>0</v>
      </c>
      <c r="G1139" s="8">
        <f t="shared" si="85"/>
        <v>0</v>
      </c>
      <c r="H1139" s="8">
        <f t="shared" si="86"/>
        <v>1</v>
      </c>
      <c r="I1139" s="8">
        <f t="shared" si="87"/>
        <v>1</v>
      </c>
      <c r="J1139" s="9">
        <f t="shared" si="88"/>
        <v>2</v>
      </c>
      <c r="K1139" t="s">
        <v>453</v>
      </c>
      <c r="L1139" t="s">
        <v>454</v>
      </c>
      <c r="M1139" s="30">
        <v>236681.25</v>
      </c>
      <c r="N1139" s="28" t="s">
        <v>329</v>
      </c>
      <c r="O1139" s="6">
        <v>236681.25</v>
      </c>
      <c r="P1139" s="28" t="s">
        <v>184</v>
      </c>
      <c r="Q1139" s="4" t="s">
        <v>1358</v>
      </c>
      <c r="R1139" t="s">
        <v>1359</v>
      </c>
      <c r="S1139" t="s">
        <v>1310</v>
      </c>
      <c r="T1139" t="s">
        <v>1333</v>
      </c>
      <c r="U1139" t="s">
        <v>1312</v>
      </c>
      <c r="V1139" t="s">
        <v>1310</v>
      </c>
      <c r="W1139" s="2">
        <v>1</v>
      </c>
      <c r="X1139" s="33">
        <v>236681.25</v>
      </c>
      <c r="Y1139" t="s">
        <v>34</v>
      </c>
      <c r="Z1139" t="s">
        <v>1313</v>
      </c>
      <c r="AA1139" t="s">
        <v>36</v>
      </c>
      <c r="AB1139" t="s">
        <v>37</v>
      </c>
      <c r="AC1139">
        <v>21</v>
      </c>
    </row>
    <row r="1140" spans="1:29" customFormat="1" x14ac:dyDescent="0.35">
      <c r="A1140" s="11">
        <v>1140</v>
      </c>
      <c r="B1140" s="20" t="s">
        <v>1742</v>
      </c>
      <c r="C1140" s="3">
        <v>2.2130115126150001E+18</v>
      </c>
      <c r="D1140" s="1">
        <v>42214</v>
      </c>
      <c r="E1140" t="s">
        <v>1481</v>
      </c>
      <c r="F1140" s="8">
        <f t="shared" si="89"/>
        <v>0</v>
      </c>
      <c r="G1140" s="8">
        <f t="shared" si="85"/>
        <v>0</v>
      </c>
      <c r="H1140" s="8">
        <f t="shared" si="86"/>
        <v>0</v>
      </c>
      <c r="I1140" s="8">
        <f t="shared" si="87"/>
        <v>1</v>
      </c>
      <c r="J1140" s="9">
        <f t="shared" si="88"/>
        <v>1</v>
      </c>
      <c r="K1140" t="s">
        <v>453</v>
      </c>
      <c r="L1140" t="s">
        <v>454</v>
      </c>
      <c r="M1140" s="30">
        <v>50000</v>
      </c>
      <c r="N1140" s="28" t="s">
        <v>264</v>
      </c>
      <c r="O1140" s="6">
        <v>50000</v>
      </c>
      <c r="P1140" s="28" t="s">
        <v>184</v>
      </c>
      <c r="Q1140" s="4" t="s">
        <v>1691</v>
      </c>
      <c r="R1140" t="s">
        <v>1359</v>
      </c>
      <c r="S1140" t="s">
        <v>1310</v>
      </c>
      <c r="T1140" t="s">
        <v>1458</v>
      </c>
      <c r="U1140" t="s">
        <v>1312</v>
      </c>
      <c r="V1140" t="s">
        <v>1310</v>
      </c>
      <c r="W1140" s="2">
        <v>1</v>
      </c>
      <c r="X1140" s="33">
        <v>50000</v>
      </c>
      <c r="Y1140" t="s">
        <v>34</v>
      </c>
      <c r="Z1140" t="s">
        <v>1313</v>
      </c>
      <c r="AA1140" t="s">
        <v>36</v>
      </c>
      <c r="AB1140" t="s">
        <v>37</v>
      </c>
      <c r="AC1140">
        <v>21</v>
      </c>
    </row>
    <row r="1141" spans="1:29" customFormat="1" x14ac:dyDescent="0.35">
      <c r="A1141" s="11">
        <v>1141</v>
      </c>
      <c r="B1141" s="20" t="s">
        <v>1742</v>
      </c>
      <c r="C1141" s="3">
        <v>2.213011512616E+18</v>
      </c>
      <c r="D1141" s="1">
        <v>42410</v>
      </c>
      <c r="E1141" t="s">
        <v>1483</v>
      </c>
      <c r="F1141" s="8">
        <f t="shared" si="89"/>
        <v>0</v>
      </c>
      <c r="G1141" s="8">
        <f t="shared" si="85"/>
        <v>0</v>
      </c>
      <c r="H1141" s="8">
        <f t="shared" si="86"/>
        <v>0</v>
      </c>
      <c r="I1141" s="8">
        <f t="shared" si="87"/>
        <v>1</v>
      </c>
      <c r="J1141" s="9">
        <f t="shared" si="88"/>
        <v>1</v>
      </c>
      <c r="K1141" t="s">
        <v>142</v>
      </c>
      <c r="L1141" t="s">
        <v>143</v>
      </c>
      <c r="M1141" s="30">
        <v>243560</v>
      </c>
      <c r="N1141" s="28" t="s">
        <v>264</v>
      </c>
      <c r="O1141" s="6">
        <v>243560</v>
      </c>
      <c r="P1141" s="28" t="s">
        <v>184</v>
      </c>
      <c r="Q1141" s="4" t="s">
        <v>1692</v>
      </c>
      <c r="R1141" t="s">
        <v>1359</v>
      </c>
      <c r="S1141" t="s">
        <v>1310</v>
      </c>
      <c r="T1141" t="s">
        <v>1458</v>
      </c>
      <c r="U1141" t="s">
        <v>1312</v>
      </c>
      <c r="V1141" t="s">
        <v>1310</v>
      </c>
      <c r="W1141" s="2">
        <v>1</v>
      </c>
      <c r="X1141" s="33">
        <v>243560</v>
      </c>
      <c r="Y1141" t="s">
        <v>34</v>
      </c>
      <c r="Z1141" t="s">
        <v>1313</v>
      </c>
      <c r="AA1141" t="s">
        <v>36</v>
      </c>
      <c r="AB1141" t="s">
        <v>37</v>
      </c>
      <c r="AC1141">
        <v>21</v>
      </c>
    </row>
    <row r="1142" spans="1:29" customFormat="1" x14ac:dyDescent="0.35">
      <c r="A1142" s="11">
        <v>1142</v>
      </c>
      <c r="B1142" s="20" t="s">
        <v>1742</v>
      </c>
      <c r="C1142" s="3">
        <v>2.213011512616E+18</v>
      </c>
      <c r="D1142" s="1">
        <v>42410</v>
      </c>
      <c r="E1142" t="s">
        <v>1462</v>
      </c>
      <c r="F1142" s="8">
        <f t="shared" si="89"/>
        <v>0</v>
      </c>
      <c r="G1142" s="8">
        <f t="shared" si="85"/>
        <v>0</v>
      </c>
      <c r="H1142" s="8">
        <f t="shared" si="86"/>
        <v>0</v>
      </c>
      <c r="I1142" s="8">
        <f t="shared" si="87"/>
        <v>1</v>
      </c>
      <c r="J1142" s="9">
        <f t="shared" si="88"/>
        <v>1</v>
      </c>
      <c r="K1142" t="s">
        <v>142</v>
      </c>
      <c r="L1142" t="s">
        <v>143</v>
      </c>
      <c r="M1142" s="30">
        <v>236680</v>
      </c>
      <c r="N1142" s="28" t="s">
        <v>1693</v>
      </c>
      <c r="O1142" s="6">
        <v>236680</v>
      </c>
      <c r="P1142" s="28" t="s">
        <v>184</v>
      </c>
      <c r="Q1142" s="4" t="s">
        <v>1692</v>
      </c>
      <c r="R1142" t="s">
        <v>1359</v>
      </c>
      <c r="S1142" t="s">
        <v>1310</v>
      </c>
      <c r="T1142" t="s">
        <v>1458</v>
      </c>
      <c r="U1142" t="s">
        <v>1312</v>
      </c>
      <c r="V1142" t="s">
        <v>1310</v>
      </c>
      <c r="W1142" s="2">
        <v>1</v>
      </c>
      <c r="X1142" s="33">
        <v>236680</v>
      </c>
      <c r="Y1142" t="s">
        <v>34</v>
      </c>
      <c r="Z1142" t="s">
        <v>1313</v>
      </c>
      <c r="AA1142" t="s">
        <v>36</v>
      </c>
      <c r="AB1142" t="s">
        <v>37</v>
      </c>
      <c r="AC1142">
        <v>21</v>
      </c>
    </row>
    <row r="1143" spans="1:29" customFormat="1" x14ac:dyDescent="0.35">
      <c r="A1143" s="11">
        <v>1143</v>
      </c>
      <c r="B1143" s="20" t="s">
        <v>1742</v>
      </c>
      <c r="C1143" s="3">
        <v>2.213011512616E+18</v>
      </c>
      <c r="D1143" s="1">
        <v>42410</v>
      </c>
      <c r="E1143" t="s">
        <v>1481</v>
      </c>
      <c r="F1143" s="8">
        <f t="shared" si="89"/>
        <v>0</v>
      </c>
      <c r="G1143" s="8">
        <f t="shared" si="85"/>
        <v>0</v>
      </c>
      <c r="H1143" s="8">
        <f t="shared" si="86"/>
        <v>0</v>
      </c>
      <c r="I1143" s="8">
        <f t="shared" si="87"/>
        <v>1</v>
      </c>
      <c r="J1143" s="9">
        <f t="shared" si="88"/>
        <v>1</v>
      </c>
      <c r="K1143" t="s">
        <v>142</v>
      </c>
      <c r="L1143" t="s">
        <v>143</v>
      </c>
      <c r="M1143" s="30">
        <v>1</v>
      </c>
      <c r="N1143" s="28" t="s">
        <v>264</v>
      </c>
      <c r="O1143" s="6">
        <v>50000</v>
      </c>
      <c r="P1143" s="28" t="s">
        <v>1694</v>
      </c>
      <c r="Q1143" s="4" t="s">
        <v>1692</v>
      </c>
      <c r="R1143" t="s">
        <v>1359</v>
      </c>
      <c r="S1143" t="s">
        <v>1310</v>
      </c>
      <c r="T1143" t="s">
        <v>1458</v>
      </c>
      <c r="U1143" t="s">
        <v>1312</v>
      </c>
      <c r="V1143" t="s">
        <v>1310</v>
      </c>
      <c r="W1143" s="2">
        <v>1</v>
      </c>
      <c r="X1143" s="33">
        <v>50000</v>
      </c>
      <c r="Y1143" t="s">
        <v>34</v>
      </c>
      <c r="Z1143" t="s">
        <v>1313</v>
      </c>
      <c r="AA1143" t="s">
        <v>36</v>
      </c>
      <c r="AB1143" t="s">
        <v>37</v>
      </c>
      <c r="AC1143">
        <v>21</v>
      </c>
    </row>
    <row r="1144" spans="1:29" customFormat="1" x14ac:dyDescent="0.35">
      <c r="A1144" s="11">
        <v>1144</v>
      </c>
      <c r="B1144" s="20" t="s">
        <v>1742</v>
      </c>
      <c r="C1144" s="3">
        <v>2.2130115126169999E+18</v>
      </c>
      <c r="D1144" s="1">
        <v>42780</v>
      </c>
      <c r="E1144" t="s">
        <v>1469</v>
      </c>
      <c r="F1144" s="8">
        <f t="shared" si="89"/>
        <v>0</v>
      </c>
      <c r="G1144" s="8">
        <f t="shared" si="85"/>
        <v>0</v>
      </c>
      <c r="H1144" s="8">
        <f t="shared" si="86"/>
        <v>1</v>
      </c>
      <c r="I1144" s="8">
        <f t="shared" si="87"/>
        <v>1</v>
      </c>
      <c r="J1144" s="9">
        <f t="shared" si="88"/>
        <v>2</v>
      </c>
      <c r="K1144" t="s">
        <v>64</v>
      </c>
      <c r="L1144" t="s">
        <v>65</v>
      </c>
      <c r="M1144" s="30">
        <v>50000</v>
      </c>
      <c r="N1144" s="28" t="s">
        <v>264</v>
      </c>
      <c r="O1144" s="6">
        <v>50000</v>
      </c>
      <c r="P1144" s="28" t="s">
        <v>184</v>
      </c>
      <c r="Q1144" s="4" t="s">
        <v>1692</v>
      </c>
      <c r="R1144" t="s">
        <v>1359</v>
      </c>
      <c r="S1144" t="s">
        <v>1310</v>
      </c>
      <c r="T1144" t="s">
        <v>1458</v>
      </c>
      <c r="U1144" t="s">
        <v>1312</v>
      </c>
      <c r="V1144" t="s">
        <v>1310</v>
      </c>
      <c r="W1144" s="2">
        <v>1</v>
      </c>
      <c r="X1144" s="33">
        <v>50000</v>
      </c>
      <c r="Y1144" t="s">
        <v>34</v>
      </c>
      <c r="Z1144" t="s">
        <v>1313</v>
      </c>
      <c r="AA1144" t="s">
        <v>36</v>
      </c>
      <c r="AB1144" t="s">
        <v>37</v>
      </c>
      <c r="AC1144">
        <v>21</v>
      </c>
    </row>
    <row r="1145" spans="1:29" customFormat="1" x14ac:dyDescent="0.35">
      <c r="A1145" s="11">
        <v>1145</v>
      </c>
      <c r="B1145" s="20" t="s">
        <v>1742</v>
      </c>
      <c r="C1145" s="3">
        <v>2.2130115126169999E+18</v>
      </c>
      <c r="D1145" s="1">
        <v>42780</v>
      </c>
      <c r="E1145" t="s">
        <v>1468</v>
      </c>
      <c r="F1145" s="8">
        <f t="shared" si="89"/>
        <v>0</v>
      </c>
      <c r="G1145" s="8">
        <f t="shared" si="85"/>
        <v>0</v>
      </c>
      <c r="H1145" s="8">
        <f t="shared" si="86"/>
        <v>1</v>
      </c>
      <c r="I1145" s="8">
        <f t="shared" si="87"/>
        <v>1</v>
      </c>
      <c r="J1145" s="9">
        <f t="shared" si="88"/>
        <v>2</v>
      </c>
      <c r="K1145" t="s">
        <v>64</v>
      </c>
      <c r="L1145" t="s">
        <v>65</v>
      </c>
      <c r="M1145" s="30">
        <v>243562</v>
      </c>
      <c r="N1145" s="28" t="s">
        <v>264</v>
      </c>
      <c r="O1145" s="6">
        <v>243562</v>
      </c>
      <c r="P1145" s="28" t="s">
        <v>184</v>
      </c>
      <c r="Q1145" s="4" t="s">
        <v>1692</v>
      </c>
      <c r="R1145" t="s">
        <v>1359</v>
      </c>
      <c r="S1145" t="s">
        <v>1310</v>
      </c>
      <c r="T1145" t="s">
        <v>1458</v>
      </c>
      <c r="U1145" t="s">
        <v>1312</v>
      </c>
      <c r="V1145" t="s">
        <v>1310</v>
      </c>
      <c r="W1145" s="2">
        <v>1</v>
      </c>
      <c r="X1145" s="33">
        <v>243562</v>
      </c>
      <c r="Y1145" t="s">
        <v>34</v>
      </c>
      <c r="Z1145" t="s">
        <v>1313</v>
      </c>
      <c r="AA1145" t="s">
        <v>36</v>
      </c>
      <c r="AB1145" t="s">
        <v>37</v>
      </c>
      <c r="AC1145">
        <v>21</v>
      </c>
    </row>
    <row r="1146" spans="1:29" customFormat="1" x14ac:dyDescent="0.35">
      <c r="A1146" s="11">
        <v>1146</v>
      </c>
      <c r="B1146" s="20" t="s">
        <v>1742</v>
      </c>
      <c r="C1146" s="3">
        <v>2.2130115126169999E+18</v>
      </c>
      <c r="D1146" s="1">
        <v>42780</v>
      </c>
      <c r="E1146" t="s">
        <v>1473</v>
      </c>
      <c r="F1146" s="8">
        <f t="shared" si="89"/>
        <v>0</v>
      </c>
      <c r="G1146" s="8">
        <f t="shared" si="85"/>
        <v>0</v>
      </c>
      <c r="H1146" s="8">
        <f t="shared" si="86"/>
        <v>1</v>
      </c>
      <c r="I1146" s="8">
        <f t="shared" si="87"/>
        <v>1</v>
      </c>
      <c r="J1146" s="9">
        <f t="shared" si="88"/>
        <v>2</v>
      </c>
      <c r="K1146" t="s">
        <v>64</v>
      </c>
      <c r="L1146" t="s">
        <v>65</v>
      </c>
      <c r="M1146" s="30">
        <v>236690.27</v>
      </c>
      <c r="N1146" s="28" t="s">
        <v>264</v>
      </c>
      <c r="O1146" s="6">
        <v>236690.27</v>
      </c>
      <c r="P1146" s="28" t="s">
        <v>184</v>
      </c>
      <c r="Q1146" s="4" t="s">
        <v>1692</v>
      </c>
      <c r="R1146" t="s">
        <v>1359</v>
      </c>
      <c r="S1146" t="s">
        <v>1310</v>
      </c>
      <c r="T1146" t="s">
        <v>1458</v>
      </c>
      <c r="U1146" t="s">
        <v>1312</v>
      </c>
      <c r="V1146" t="s">
        <v>1310</v>
      </c>
      <c r="W1146" s="2">
        <v>1</v>
      </c>
      <c r="X1146" s="33">
        <v>236690.27</v>
      </c>
      <c r="Y1146" t="s">
        <v>34</v>
      </c>
      <c r="Z1146" t="s">
        <v>1313</v>
      </c>
      <c r="AA1146" t="s">
        <v>36</v>
      </c>
      <c r="AB1146" t="s">
        <v>37</v>
      </c>
      <c r="AC1146">
        <v>21</v>
      </c>
    </row>
    <row r="1147" spans="1:29" customFormat="1" x14ac:dyDescent="0.35">
      <c r="A1147" s="11">
        <v>1147</v>
      </c>
      <c r="B1147" s="20" t="s">
        <v>1742</v>
      </c>
      <c r="C1147" s="3">
        <v>2.2130115126179999E+18</v>
      </c>
      <c r="D1147" s="1">
        <v>43209</v>
      </c>
      <c r="E1147" t="s">
        <v>1471</v>
      </c>
      <c r="F1147" s="8">
        <f t="shared" si="89"/>
        <v>0</v>
      </c>
      <c r="G1147" s="8">
        <f t="shared" si="85"/>
        <v>0</v>
      </c>
      <c r="H1147" s="8">
        <f t="shared" si="86"/>
        <v>0</v>
      </c>
      <c r="I1147" s="8">
        <f t="shared" si="87"/>
        <v>1</v>
      </c>
      <c r="J1147" s="9">
        <f t="shared" si="88"/>
        <v>1</v>
      </c>
      <c r="K1147" t="s">
        <v>64</v>
      </c>
      <c r="L1147" t="s">
        <v>65</v>
      </c>
      <c r="M1147" s="30">
        <v>396370</v>
      </c>
      <c r="N1147" s="28" t="s">
        <v>26</v>
      </c>
      <c r="O1147" s="6">
        <v>396370</v>
      </c>
      <c r="P1147" s="28" t="s">
        <v>184</v>
      </c>
      <c r="Q1147" s="4" t="s">
        <v>1692</v>
      </c>
      <c r="R1147" t="s">
        <v>1359</v>
      </c>
      <c r="S1147" t="s">
        <v>1310</v>
      </c>
      <c r="T1147" t="s">
        <v>1458</v>
      </c>
      <c r="U1147" t="s">
        <v>1312</v>
      </c>
      <c r="V1147" t="s">
        <v>1310</v>
      </c>
      <c r="W1147" s="2">
        <v>1</v>
      </c>
      <c r="X1147" s="33">
        <v>396370</v>
      </c>
      <c r="Y1147" t="s">
        <v>34</v>
      </c>
      <c r="Z1147" t="s">
        <v>1313</v>
      </c>
      <c r="AA1147" t="s">
        <v>36</v>
      </c>
      <c r="AB1147" t="s">
        <v>37</v>
      </c>
      <c r="AC1147">
        <v>21</v>
      </c>
    </row>
    <row r="1148" spans="1:29" customFormat="1" x14ac:dyDescent="0.35">
      <c r="A1148" s="11">
        <v>1148</v>
      </c>
      <c r="B1148" s="20" t="s">
        <v>1742</v>
      </c>
      <c r="C1148" s="3">
        <v>2.2130115126179999E+18</v>
      </c>
      <c r="D1148" s="1">
        <v>43209</v>
      </c>
      <c r="E1148" t="s">
        <v>1468</v>
      </c>
      <c r="F1148" s="8">
        <f t="shared" si="89"/>
        <v>0</v>
      </c>
      <c r="G1148" s="8">
        <f t="shared" si="85"/>
        <v>0</v>
      </c>
      <c r="H1148" s="8">
        <f t="shared" si="86"/>
        <v>1</v>
      </c>
      <c r="I1148" s="8">
        <f t="shared" si="87"/>
        <v>1</v>
      </c>
      <c r="J1148" s="9">
        <f t="shared" si="88"/>
        <v>2</v>
      </c>
      <c r="K1148" t="s">
        <v>64</v>
      </c>
      <c r="L1148" t="s">
        <v>65</v>
      </c>
      <c r="M1148" s="30">
        <v>404626</v>
      </c>
      <c r="N1148" s="28" t="s">
        <v>26</v>
      </c>
      <c r="O1148" s="6">
        <v>404626</v>
      </c>
      <c r="P1148" s="28" t="s">
        <v>184</v>
      </c>
      <c r="Q1148" s="4" t="s">
        <v>1692</v>
      </c>
      <c r="R1148" t="s">
        <v>1359</v>
      </c>
      <c r="S1148" t="s">
        <v>1310</v>
      </c>
      <c r="T1148" t="s">
        <v>1458</v>
      </c>
      <c r="U1148" t="s">
        <v>1312</v>
      </c>
      <c r="V1148" t="s">
        <v>1310</v>
      </c>
      <c r="W1148" s="2">
        <v>1</v>
      </c>
      <c r="X1148" s="33">
        <v>404626</v>
      </c>
      <c r="Y1148" t="s">
        <v>34</v>
      </c>
      <c r="Z1148" t="s">
        <v>1313</v>
      </c>
      <c r="AA1148" t="s">
        <v>36</v>
      </c>
      <c r="AB1148" t="s">
        <v>37</v>
      </c>
      <c r="AC1148">
        <v>21</v>
      </c>
    </row>
    <row r="1149" spans="1:29" customFormat="1" x14ac:dyDescent="0.35">
      <c r="A1149" s="11">
        <v>1149</v>
      </c>
      <c r="B1149" s="20" t="s">
        <v>1742</v>
      </c>
      <c r="C1149" s="3">
        <v>2.2130115126179999E+18</v>
      </c>
      <c r="D1149" s="1">
        <v>43209</v>
      </c>
      <c r="E1149" t="s">
        <v>1470</v>
      </c>
      <c r="F1149" s="8">
        <f t="shared" si="89"/>
        <v>0</v>
      </c>
      <c r="G1149" s="8">
        <f t="shared" si="85"/>
        <v>0</v>
      </c>
      <c r="H1149" s="8">
        <f t="shared" si="86"/>
        <v>0</v>
      </c>
      <c r="I1149" s="8">
        <f t="shared" si="87"/>
        <v>1</v>
      </c>
      <c r="J1149" s="9">
        <f t="shared" si="88"/>
        <v>1</v>
      </c>
      <c r="K1149" t="s">
        <v>64</v>
      </c>
      <c r="L1149" t="s">
        <v>65</v>
      </c>
      <c r="M1149" s="30">
        <v>91352</v>
      </c>
      <c r="N1149" s="28" t="s">
        <v>26</v>
      </c>
      <c r="O1149" s="6">
        <v>91352</v>
      </c>
      <c r="P1149" s="28" t="s">
        <v>184</v>
      </c>
      <c r="Q1149" s="4" t="s">
        <v>1692</v>
      </c>
      <c r="R1149" t="s">
        <v>1359</v>
      </c>
      <c r="S1149" t="s">
        <v>1310</v>
      </c>
      <c r="T1149" t="s">
        <v>1458</v>
      </c>
      <c r="U1149" t="s">
        <v>1312</v>
      </c>
      <c r="V1149" t="s">
        <v>1310</v>
      </c>
      <c r="W1149" s="2">
        <v>1</v>
      </c>
      <c r="X1149" s="33">
        <v>91352</v>
      </c>
      <c r="Y1149" t="s">
        <v>34</v>
      </c>
      <c r="Z1149" t="s">
        <v>1313</v>
      </c>
      <c r="AA1149" t="s">
        <v>36</v>
      </c>
      <c r="AB1149" t="s">
        <v>37</v>
      </c>
      <c r="AC1149">
        <v>21</v>
      </c>
    </row>
    <row r="1150" spans="1:29" customFormat="1" x14ac:dyDescent="0.35">
      <c r="A1150" s="11">
        <v>1150</v>
      </c>
      <c r="B1150" s="20" t="s">
        <v>1742</v>
      </c>
      <c r="C1150" s="3">
        <v>2.2130115126190001E+18</v>
      </c>
      <c r="D1150" s="1">
        <v>43483</v>
      </c>
      <c r="E1150" t="s">
        <v>1695</v>
      </c>
      <c r="F1150" s="8">
        <f t="shared" si="89"/>
        <v>0</v>
      </c>
      <c r="G1150" s="8">
        <f t="shared" si="85"/>
        <v>0</v>
      </c>
      <c r="H1150" s="8">
        <f t="shared" si="86"/>
        <v>1</v>
      </c>
      <c r="I1150" s="8">
        <f t="shared" si="87"/>
        <v>0</v>
      </c>
      <c r="J1150" s="9">
        <f t="shared" si="88"/>
        <v>1</v>
      </c>
      <c r="K1150" t="s">
        <v>186</v>
      </c>
      <c r="L1150" t="s">
        <v>187</v>
      </c>
      <c r="M1150" s="30">
        <v>370000</v>
      </c>
      <c r="N1150" s="28" t="s">
        <v>26</v>
      </c>
      <c r="O1150" s="6">
        <v>370000</v>
      </c>
      <c r="P1150" s="28" t="s">
        <v>27</v>
      </c>
      <c r="Q1150" s="4" t="s">
        <v>1692</v>
      </c>
      <c r="R1150" t="s">
        <v>1359</v>
      </c>
      <c r="S1150" t="s">
        <v>1310</v>
      </c>
      <c r="T1150" t="s">
        <v>1458</v>
      </c>
      <c r="U1150" t="s">
        <v>1312</v>
      </c>
      <c r="V1150" t="s">
        <v>1310</v>
      </c>
      <c r="W1150" s="2">
        <v>1</v>
      </c>
      <c r="X1150" s="33">
        <v>370000</v>
      </c>
      <c r="Y1150" t="s">
        <v>34</v>
      </c>
      <c r="Z1150" t="s">
        <v>1313</v>
      </c>
      <c r="AA1150" t="s">
        <v>36</v>
      </c>
      <c r="AB1150" t="s">
        <v>37</v>
      </c>
      <c r="AC1150">
        <v>21</v>
      </c>
    </row>
    <row r="1151" spans="1:29" customFormat="1" x14ac:dyDescent="0.35">
      <c r="A1151" s="11">
        <v>1151</v>
      </c>
      <c r="B1151" s="20" t="s">
        <v>1742</v>
      </c>
      <c r="C1151" s="3">
        <v>2.2130115126190001E+18</v>
      </c>
      <c r="D1151" s="1">
        <v>43592</v>
      </c>
      <c r="E1151" t="s">
        <v>1472</v>
      </c>
      <c r="F1151" s="8">
        <f t="shared" si="89"/>
        <v>0</v>
      </c>
      <c r="G1151" s="8">
        <f t="shared" si="85"/>
        <v>1</v>
      </c>
      <c r="H1151" s="8">
        <f t="shared" si="86"/>
        <v>0</v>
      </c>
      <c r="I1151" s="8">
        <f t="shared" si="87"/>
        <v>0</v>
      </c>
      <c r="J1151" s="9">
        <f t="shared" si="88"/>
        <v>1</v>
      </c>
      <c r="K1151" t="s">
        <v>25</v>
      </c>
      <c r="L1151" t="s">
        <v>25</v>
      </c>
      <c r="M1151" s="30">
        <v>91352</v>
      </c>
      <c r="N1151" s="28" t="s">
        <v>39</v>
      </c>
      <c r="O1151" s="6">
        <v>91352</v>
      </c>
      <c r="P1151" s="28" t="s">
        <v>27</v>
      </c>
      <c r="Q1151" s="4" t="s">
        <v>1692</v>
      </c>
      <c r="R1151" t="s">
        <v>1359</v>
      </c>
      <c r="S1151" t="s">
        <v>1310</v>
      </c>
      <c r="T1151" t="s">
        <v>1311</v>
      </c>
      <c r="U1151" t="s">
        <v>1312</v>
      </c>
      <c r="V1151" t="s">
        <v>1310</v>
      </c>
      <c r="W1151" s="2">
        <v>1</v>
      </c>
      <c r="X1151" s="33">
        <v>91352</v>
      </c>
      <c r="Y1151" t="s">
        <v>34</v>
      </c>
      <c r="Z1151" t="s">
        <v>1313</v>
      </c>
      <c r="AA1151" t="s">
        <v>36</v>
      </c>
      <c r="AB1151" t="s">
        <v>37</v>
      </c>
      <c r="AC1151">
        <v>21</v>
      </c>
    </row>
    <row r="1152" spans="1:29" customFormat="1" x14ac:dyDescent="0.35">
      <c r="A1152" s="11">
        <v>1152</v>
      </c>
      <c r="B1152" s="20" t="s">
        <v>1742</v>
      </c>
      <c r="C1152" s="3">
        <v>2.2130115126190001E+18</v>
      </c>
      <c r="D1152" s="1">
        <v>43593</v>
      </c>
      <c r="E1152" t="s">
        <v>1472</v>
      </c>
      <c r="F1152" s="8">
        <f t="shared" si="89"/>
        <v>0</v>
      </c>
      <c r="G1152" s="8">
        <f t="shared" si="85"/>
        <v>1</v>
      </c>
      <c r="H1152" s="8">
        <f t="shared" si="86"/>
        <v>0</v>
      </c>
      <c r="I1152" s="8">
        <f t="shared" si="87"/>
        <v>0</v>
      </c>
      <c r="J1152" s="9">
        <f t="shared" si="88"/>
        <v>1</v>
      </c>
      <c r="K1152" t="s">
        <v>25</v>
      </c>
      <c r="L1152" t="s">
        <v>25</v>
      </c>
      <c r="M1152" s="30">
        <v>407946</v>
      </c>
      <c r="N1152" s="28" t="s">
        <v>39</v>
      </c>
      <c r="O1152" s="6">
        <v>407946</v>
      </c>
      <c r="P1152" s="28" t="s">
        <v>27</v>
      </c>
      <c r="Q1152" s="4" t="s">
        <v>1692</v>
      </c>
      <c r="R1152" t="s">
        <v>1359</v>
      </c>
      <c r="S1152" t="s">
        <v>1310</v>
      </c>
      <c r="T1152" t="s">
        <v>1311</v>
      </c>
      <c r="U1152" t="s">
        <v>1312</v>
      </c>
      <c r="V1152" t="s">
        <v>1310</v>
      </c>
      <c r="W1152" s="2">
        <v>1</v>
      </c>
      <c r="X1152" s="33">
        <v>407946</v>
      </c>
      <c r="Y1152" t="s">
        <v>34</v>
      </c>
      <c r="Z1152" t="s">
        <v>1313</v>
      </c>
      <c r="AA1152" t="s">
        <v>36</v>
      </c>
      <c r="AB1152" t="s">
        <v>37</v>
      </c>
      <c r="AC1152">
        <v>21</v>
      </c>
    </row>
    <row r="1153" spans="1:29" customFormat="1" x14ac:dyDescent="0.35">
      <c r="A1153" s="11">
        <v>1153</v>
      </c>
      <c r="B1153" s="20" t="s">
        <v>1742</v>
      </c>
      <c r="C1153" s="3">
        <v>2.2130115126190001E+18</v>
      </c>
      <c r="D1153" s="1">
        <v>43593</v>
      </c>
      <c r="E1153" t="s">
        <v>1472</v>
      </c>
      <c r="F1153" s="8">
        <f t="shared" si="89"/>
        <v>0</v>
      </c>
      <c r="G1153" s="8">
        <f t="shared" si="85"/>
        <v>1</v>
      </c>
      <c r="H1153" s="8">
        <f t="shared" si="86"/>
        <v>0</v>
      </c>
      <c r="I1153" s="8">
        <f t="shared" si="87"/>
        <v>0</v>
      </c>
      <c r="J1153" s="9">
        <f t="shared" si="88"/>
        <v>1</v>
      </c>
      <c r="K1153" t="s">
        <v>25</v>
      </c>
      <c r="L1153" t="s">
        <v>25</v>
      </c>
      <c r="M1153" s="30">
        <v>451141.7</v>
      </c>
      <c r="N1153" s="28" t="s">
        <v>39</v>
      </c>
      <c r="O1153" s="6">
        <v>451141.7</v>
      </c>
      <c r="P1153" s="28" t="s">
        <v>27</v>
      </c>
      <c r="Q1153" s="4" t="s">
        <v>1692</v>
      </c>
      <c r="R1153" t="s">
        <v>1359</v>
      </c>
      <c r="S1153" t="s">
        <v>1310</v>
      </c>
      <c r="T1153" t="s">
        <v>1311</v>
      </c>
      <c r="U1153" t="s">
        <v>1312</v>
      </c>
      <c r="V1153" t="s">
        <v>1310</v>
      </c>
      <c r="W1153" s="2">
        <v>1</v>
      </c>
      <c r="X1153" s="33">
        <v>451141.7</v>
      </c>
      <c r="Y1153" t="s">
        <v>34</v>
      </c>
      <c r="Z1153" t="s">
        <v>1313</v>
      </c>
      <c r="AA1153" t="s">
        <v>36</v>
      </c>
      <c r="AB1153" t="s">
        <v>37</v>
      </c>
      <c r="AC1153">
        <v>21</v>
      </c>
    </row>
    <row r="1154" spans="1:29" customFormat="1" x14ac:dyDescent="0.35">
      <c r="A1154" s="11">
        <v>1154</v>
      </c>
      <c r="B1154" s="20" t="s">
        <v>1742</v>
      </c>
      <c r="C1154" s="3">
        <v>2.3015009330190001E+18</v>
      </c>
      <c r="D1154" s="1">
        <v>43794</v>
      </c>
      <c r="E1154" t="s">
        <v>1696</v>
      </c>
      <c r="F1154" s="8">
        <f t="shared" si="89"/>
        <v>1</v>
      </c>
      <c r="G1154" s="8">
        <f t="shared" ref="G1154:G1217" si="90">IF(OR(ISNUMBER(SEARCH("проектиро",E1154)), ISNUMBER(SEARCH("разработка",E1154)),  ISNUMBER(SEARCH("приобрет",E1154)),  ISNUMBER(SEARCH("установк",E1154)), ISNUMBER(SEARCH("постав",E1154)),  (ISNUMBER(SEARCH("создани",E1154)))),1,0)</f>
        <v>0</v>
      </c>
      <c r="H1154" s="8">
        <f t="shared" ref="H1154:H1217" si="91">IF(OR(ISNUMBER(SEARCH("развит",E1154)), ISNUMBER(SEARCH("модифика",E1154)), ISNUMBER(SEARCH("интегра",E1154)),  ISNUMBER(SEARCH("внедрен",E1154)), ISNUMBER(SEARCH("расшир",E1154)), ISNUMBER(SEARCH("адаптац",E1154)),ISNUMBER(SEARCH("настрой",E1154)), ISNUMBER(SEARCH("подключ",E1154)),   (ISNUMBER(SEARCH("модерниз",E1154)))),1,0)</f>
        <v>1</v>
      </c>
      <c r="I1154" s="8">
        <f t="shared" ref="I1154:I1217" si="92">IF(OR(ISNUMBER(SEARCH("сопрово",E1154)), ISNUMBER(SEARCH("поддержк",E1154)), ISNUMBER(SEARCH("эксплуат",E1154)), ISNUMBER(SEARCH("обслужи",E1154)), ISNUMBER(SEARCH("подготов",E1154)), (ISNUMBER(SEARCH("обуче",E1154)))),1,0)</f>
        <v>1</v>
      </c>
      <c r="J1154" s="9">
        <f t="shared" ref="J1154:J1217" si="93">SUM(G1154:I1154)</f>
        <v>2</v>
      </c>
      <c r="K1154" t="s">
        <v>53</v>
      </c>
      <c r="L1154" t="s">
        <v>52</v>
      </c>
      <c r="M1154" s="30">
        <v>410000</v>
      </c>
      <c r="N1154" s="28" t="s">
        <v>26</v>
      </c>
      <c r="O1154" s="6">
        <v>410000</v>
      </c>
      <c r="P1154" s="28" t="s">
        <v>27</v>
      </c>
      <c r="Q1154" s="4" t="s">
        <v>1697</v>
      </c>
      <c r="R1154" t="s">
        <v>1698</v>
      </c>
      <c r="S1154" t="s">
        <v>1699</v>
      </c>
      <c r="T1154" t="s">
        <v>1458</v>
      </c>
      <c r="U1154" t="s">
        <v>1312</v>
      </c>
      <c r="V1154" t="s">
        <v>1310</v>
      </c>
      <c r="W1154" s="2">
        <v>1</v>
      </c>
      <c r="X1154" s="33">
        <v>410000</v>
      </c>
      <c r="Y1154" t="s">
        <v>34</v>
      </c>
      <c r="Z1154" t="s">
        <v>495</v>
      </c>
      <c r="AA1154" t="s">
        <v>36</v>
      </c>
      <c r="AB1154" t="s">
        <v>37</v>
      </c>
      <c r="AC1154">
        <v>30</v>
      </c>
    </row>
    <row r="1155" spans="1:29" customFormat="1" x14ac:dyDescent="0.35">
      <c r="A1155" s="11">
        <v>1155</v>
      </c>
      <c r="B1155" s="20" t="s">
        <v>1742</v>
      </c>
      <c r="C1155" s="3">
        <v>2.4401011720169999E+18</v>
      </c>
      <c r="D1155" s="1">
        <v>42860</v>
      </c>
      <c r="E1155" t="s">
        <v>1700</v>
      </c>
      <c r="F1155" s="8">
        <f t="shared" ref="F1155:F1218" si="94">IF(OR(ISNUMBER(SEARCH("фонд",Q1155)), ISNUMBER(SEARCH("ФОМС",Q1155))), 1,0)</f>
        <v>0</v>
      </c>
      <c r="G1155" s="8">
        <f t="shared" si="90"/>
        <v>1</v>
      </c>
      <c r="H1155" s="8">
        <f t="shared" si="91"/>
        <v>1</v>
      </c>
      <c r="I1155" s="8">
        <f t="shared" si="92"/>
        <v>1</v>
      </c>
      <c r="J1155" s="9">
        <f t="shared" si="93"/>
        <v>3</v>
      </c>
      <c r="K1155" t="s">
        <v>45</v>
      </c>
      <c r="L1155" t="s">
        <v>46</v>
      </c>
      <c r="M1155" s="30">
        <v>98031</v>
      </c>
      <c r="N1155" s="28" t="s">
        <v>329</v>
      </c>
      <c r="O1155" s="6">
        <v>98031</v>
      </c>
      <c r="P1155" s="28" t="s">
        <v>184</v>
      </c>
      <c r="Q1155" s="4" t="s">
        <v>1701</v>
      </c>
      <c r="R1155" t="s">
        <v>1702</v>
      </c>
      <c r="S1155" t="s">
        <v>56</v>
      </c>
      <c r="T1155" t="s">
        <v>1458</v>
      </c>
      <c r="U1155" t="s">
        <v>1312</v>
      </c>
      <c r="V1155" t="s">
        <v>1310</v>
      </c>
      <c r="W1155" s="2">
        <v>1</v>
      </c>
      <c r="X1155" s="33">
        <v>98031</v>
      </c>
      <c r="Y1155" t="s">
        <v>34</v>
      </c>
      <c r="Z1155" t="s">
        <v>57</v>
      </c>
      <c r="AA1155" t="s">
        <v>36</v>
      </c>
      <c r="AB1155" t="s">
        <v>37</v>
      </c>
      <c r="AC1155">
        <v>44</v>
      </c>
    </row>
    <row r="1156" spans="1:29" customFormat="1" x14ac:dyDescent="0.35">
      <c r="A1156" s="11">
        <v>1156</v>
      </c>
      <c r="B1156" s="20" t="s">
        <v>1742</v>
      </c>
      <c r="C1156" s="3">
        <v>2.6831000265170002E+18</v>
      </c>
      <c r="D1156" s="1">
        <v>43038</v>
      </c>
      <c r="E1156" t="s">
        <v>1703</v>
      </c>
      <c r="F1156" s="8">
        <f t="shared" si="94"/>
        <v>1</v>
      </c>
      <c r="G1156" s="8">
        <f t="shared" si="90"/>
        <v>0</v>
      </c>
      <c r="H1156" s="8">
        <f t="shared" si="91"/>
        <v>1</v>
      </c>
      <c r="I1156" s="8">
        <f t="shared" si="92"/>
        <v>1</v>
      </c>
      <c r="J1156" s="9">
        <f t="shared" si="93"/>
        <v>2</v>
      </c>
      <c r="K1156" t="s">
        <v>53</v>
      </c>
      <c r="L1156" t="s">
        <v>52</v>
      </c>
      <c r="M1156" s="30">
        <v>240000</v>
      </c>
      <c r="N1156" s="28" t="s">
        <v>264</v>
      </c>
      <c r="O1156" s="6">
        <v>240000</v>
      </c>
      <c r="P1156" s="28" t="s">
        <v>184</v>
      </c>
      <c r="Q1156" s="4" t="s">
        <v>1704</v>
      </c>
      <c r="R1156" t="s">
        <v>1705</v>
      </c>
      <c r="S1156" t="s">
        <v>1706</v>
      </c>
      <c r="T1156" t="s">
        <v>1311</v>
      </c>
      <c r="U1156" t="s">
        <v>1312</v>
      </c>
      <c r="V1156" t="s">
        <v>1310</v>
      </c>
      <c r="W1156" s="2">
        <v>1</v>
      </c>
      <c r="X1156" s="33">
        <v>240000</v>
      </c>
      <c r="Y1156" t="s">
        <v>34</v>
      </c>
      <c r="Z1156" t="s">
        <v>578</v>
      </c>
      <c r="AA1156" t="s">
        <v>36</v>
      </c>
      <c r="AB1156" t="s">
        <v>37</v>
      </c>
      <c r="AC1156">
        <v>68</v>
      </c>
    </row>
    <row r="1157" spans="1:29" customFormat="1" x14ac:dyDescent="0.35">
      <c r="A1157" s="11">
        <v>1157</v>
      </c>
      <c r="B1157" s="20" t="s">
        <v>1742</v>
      </c>
      <c r="C1157" s="3">
        <v>2.6831000265190001E+18</v>
      </c>
      <c r="D1157" s="1">
        <v>43577</v>
      </c>
      <c r="E1157" t="s">
        <v>1707</v>
      </c>
      <c r="F1157" s="8">
        <f t="shared" si="94"/>
        <v>1</v>
      </c>
      <c r="G1157" s="8">
        <f t="shared" si="90"/>
        <v>0</v>
      </c>
      <c r="H1157" s="8">
        <f t="shared" si="91"/>
        <v>0</v>
      </c>
      <c r="I1157" s="8">
        <f t="shared" si="92"/>
        <v>1</v>
      </c>
      <c r="J1157" s="9">
        <f t="shared" si="93"/>
        <v>1</v>
      </c>
      <c r="K1157" t="s">
        <v>53</v>
      </c>
      <c r="L1157" t="s">
        <v>52</v>
      </c>
      <c r="M1157" s="30">
        <v>270000</v>
      </c>
      <c r="N1157" s="28" t="s">
        <v>26</v>
      </c>
      <c r="O1157" s="6">
        <v>270000</v>
      </c>
      <c r="P1157" s="28" t="s">
        <v>27</v>
      </c>
      <c r="Q1157" s="4" t="s">
        <v>1704</v>
      </c>
      <c r="R1157" t="s">
        <v>1705</v>
      </c>
      <c r="S1157" t="s">
        <v>1706</v>
      </c>
      <c r="T1157" t="s">
        <v>1311</v>
      </c>
      <c r="U1157" t="s">
        <v>1312</v>
      </c>
      <c r="V1157" t="s">
        <v>1310</v>
      </c>
      <c r="W1157" s="2">
        <v>1</v>
      </c>
      <c r="X1157" s="33">
        <v>270000</v>
      </c>
      <c r="Y1157" t="s">
        <v>34</v>
      </c>
      <c r="Z1157" t="s">
        <v>578</v>
      </c>
      <c r="AA1157" t="s">
        <v>36</v>
      </c>
      <c r="AB1157" t="s">
        <v>37</v>
      </c>
      <c r="AC1157">
        <v>68</v>
      </c>
    </row>
    <row r="1158" spans="1:29" customFormat="1" x14ac:dyDescent="0.35">
      <c r="A1158" s="11">
        <v>1158</v>
      </c>
      <c r="B1158" s="20" t="s">
        <v>1742</v>
      </c>
      <c r="C1158" s="3">
        <v>2.781500013216E+18</v>
      </c>
      <c r="D1158" s="1">
        <v>42697</v>
      </c>
      <c r="E1158" t="s">
        <v>1708</v>
      </c>
      <c r="F1158" s="8">
        <f t="shared" si="94"/>
        <v>1</v>
      </c>
      <c r="G1158" s="8">
        <f t="shared" si="90"/>
        <v>1</v>
      </c>
      <c r="H1158" s="8">
        <f t="shared" si="91"/>
        <v>0</v>
      </c>
      <c r="I1158" s="8">
        <f t="shared" si="92"/>
        <v>1</v>
      </c>
      <c r="J1158" s="9">
        <f t="shared" si="93"/>
        <v>2</v>
      </c>
      <c r="K1158" t="s">
        <v>64</v>
      </c>
      <c r="L1158" t="s">
        <v>65</v>
      </c>
      <c r="M1158" s="30">
        <v>151608</v>
      </c>
      <c r="N1158" s="28" t="s">
        <v>264</v>
      </c>
      <c r="O1158" s="6">
        <v>151608</v>
      </c>
      <c r="P1158" s="28" t="s">
        <v>184</v>
      </c>
      <c r="Q1158" s="4" t="s">
        <v>66</v>
      </c>
      <c r="R1158" t="s">
        <v>67</v>
      </c>
      <c r="S1158" t="s">
        <v>68</v>
      </c>
      <c r="T1158" t="s">
        <v>1458</v>
      </c>
      <c r="U1158" t="s">
        <v>1312</v>
      </c>
      <c r="V1158" t="s">
        <v>1310</v>
      </c>
      <c r="W1158" s="2">
        <v>1</v>
      </c>
      <c r="X1158" s="33">
        <v>151608</v>
      </c>
      <c r="Y1158" t="s">
        <v>34</v>
      </c>
      <c r="Z1158" t="s">
        <v>69</v>
      </c>
      <c r="AA1158" t="s">
        <v>36</v>
      </c>
      <c r="AB1158" t="s">
        <v>37</v>
      </c>
      <c r="AC1158">
        <v>47</v>
      </c>
    </row>
    <row r="1159" spans="1:29" customFormat="1" x14ac:dyDescent="0.35">
      <c r="A1159" s="11">
        <v>1159</v>
      </c>
      <c r="B1159" s="20" t="s">
        <v>1742</v>
      </c>
      <c r="C1159" s="3">
        <v>2.9102068727160003E+18</v>
      </c>
      <c r="D1159" s="1">
        <v>42653</v>
      </c>
      <c r="E1159" t="s">
        <v>1709</v>
      </c>
      <c r="F1159" s="8">
        <f t="shared" si="94"/>
        <v>0</v>
      </c>
      <c r="G1159" s="8">
        <f t="shared" si="90"/>
        <v>0</v>
      </c>
      <c r="H1159" s="8">
        <f t="shared" si="91"/>
        <v>0</v>
      </c>
      <c r="I1159" s="8">
        <f t="shared" si="92"/>
        <v>1</v>
      </c>
      <c r="J1159" s="9">
        <f t="shared" si="93"/>
        <v>1</v>
      </c>
      <c r="K1159" t="s">
        <v>142</v>
      </c>
      <c r="L1159" t="s">
        <v>143</v>
      </c>
      <c r="M1159" s="30">
        <v>497500</v>
      </c>
      <c r="N1159" s="28" t="s">
        <v>264</v>
      </c>
      <c r="O1159" s="6">
        <v>497500</v>
      </c>
      <c r="P1159" s="28" t="s">
        <v>184</v>
      </c>
      <c r="Q1159" s="4" t="s">
        <v>1710</v>
      </c>
      <c r="R1159" t="s">
        <v>1711</v>
      </c>
      <c r="S1159" t="s">
        <v>134</v>
      </c>
      <c r="T1159" t="s">
        <v>1458</v>
      </c>
      <c r="U1159" t="s">
        <v>1312</v>
      </c>
      <c r="V1159" t="s">
        <v>1310</v>
      </c>
      <c r="W1159" s="2">
        <v>1</v>
      </c>
      <c r="X1159" s="33">
        <v>497500</v>
      </c>
      <c r="Y1159" t="s">
        <v>34</v>
      </c>
      <c r="Z1159" t="s">
        <v>86</v>
      </c>
      <c r="AA1159" t="s">
        <v>36</v>
      </c>
      <c r="AB1159" t="s">
        <v>37</v>
      </c>
      <c r="AC1159">
        <v>82</v>
      </c>
    </row>
    <row r="1160" spans="1:29" customFormat="1" x14ac:dyDescent="0.35">
      <c r="A1160" s="11">
        <v>1160</v>
      </c>
      <c r="B1160" s="20" t="s">
        <v>1742</v>
      </c>
      <c r="C1160" s="3">
        <v>3.2107000350150001E+18</v>
      </c>
      <c r="D1160" s="1">
        <v>42038</v>
      </c>
      <c r="E1160" t="s">
        <v>1502</v>
      </c>
      <c r="F1160" s="8">
        <f t="shared" si="94"/>
        <v>0</v>
      </c>
      <c r="G1160" s="8">
        <f t="shared" si="90"/>
        <v>0</v>
      </c>
      <c r="H1160" s="8">
        <f t="shared" si="91"/>
        <v>1</v>
      </c>
      <c r="I1160" s="8">
        <f t="shared" si="92"/>
        <v>1</v>
      </c>
      <c r="J1160" s="9">
        <f t="shared" si="93"/>
        <v>2</v>
      </c>
      <c r="K1160" t="s">
        <v>453</v>
      </c>
      <c r="L1160" t="s">
        <v>454</v>
      </c>
      <c r="M1160" s="30">
        <v>166955.48000000001</v>
      </c>
      <c r="N1160" s="28" t="s">
        <v>329</v>
      </c>
      <c r="O1160" s="6">
        <v>166955.48000000001</v>
      </c>
      <c r="P1160" s="28" t="s">
        <v>184</v>
      </c>
      <c r="Q1160" s="4" t="s">
        <v>1712</v>
      </c>
      <c r="R1160" t="s">
        <v>1419</v>
      </c>
      <c r="S1160" t="s">
        <v>1420</v>
      </c>
      <c r="T1160" t="s">
        <v>1458</v>
      </c>
      <c r="U1160" t="s">
        <v>1312</v>
      </c>
      <c r="V1160" t="s">
        <v>1310</v>
      </c>
      <c r="W1160" s="2">
        <v>1</v>
      </c>
      <c r="X1160" s="33">
        <v>166955.48000000001</v>
      </c>
      <c r="Y1160" t="s">
        <v>34</v>
      </c>
      <c r="Z1160" t="s">
        <v>1313</v>
      </c>
      <c r="AA1160" t="s">
        <v>36</v>
      </c>
      <c r="AB1160" t="s">
        <v>37</v>
      </c>
      <c r="AC1160">
        <v>21</v>
      </c>
    </row>
    <row r="1161" spans="1:29" customFormat="1" x14ac:dyDescent="0.35">
      <c r="A1161" s="11">
        <v>1161</v>
      </c>
      <c r="B1161" s="20" t="s">
        <v>1742</v>
      </c>
      <c r="C1161" s="3">
        <v>3.2107000350150001E+18</v>
      </c>
      <c r="D1161" s="1">
        <v>42041</v>
      </c>
      <c r="E1161" t="s">
        <v>1504</v>
      </c>
      <c r="F1161" s="8">
        <f t="shared" si="94"/>
        <v>0</v>
      </c>
      <c r="G1161" s="8">
        <f t="shared" si="90"/>
        <v>0</v>
      </c>
      <c r="H1161" s="8">
        <f t="shared" si="91"/>
        <v>1</v>
      </c>
      <c r="I1161" s="8">
        <f t="shared" si="92"/>
        <v>1</v>
      </c>
      <c r="J1161" s="9">
        <f t="shared" si="93"/>
        <v>2</v>
      </c>
      <c r="K1161" t="s">
        <v>453</v>
      </c>
      <c r="L1161" t="s">
        <v>454</v>
      </c>
      <c r="M1161" s="30">
        <v>162315.66</v>
      </c>
      <c r="N1161" s="28" t="s">
        <v>329</v>
      </c>
      <c r="O1161" s="6">
        <v>162315.66</v>
      </c>
      <c r="P1161" s="28" t="s">
        <v>184</v>
      </c>
      <c r="Q1161" s="4" t="s">
        <v>1712</v>
      </c>
      <c r="R1161" t="s">
        <v>1419</v>
      </c>
      <c r="S1161" t="s">
        <v>1420</v>
      </c>
      <c r="T1161" t="s">
        <v>1458</v>
      </c>
      <c r="U1161" t="s">
        <v>1312</v>
      </c>
      <c r="V1161" t="s">
        <v>1310</v>
      </c>
      <c r="W1161" s="2">
        <v>1</v>
      </c>
      <c r="X1161" s="33">
        <v>162315.66</v>
      </c>
      <c r="Y1161" t="s">
        <v>34</v>
      </c>
      <c r="Z1161" t="s">
        <v>1313</v>
      </c>
      <c r="AA1161" t="s">
        <v>36</v>
      </c>
      <c r="AB1161" t="s">
        <v>37</v>
      </c>
      <c r="AC1161">
        <v>21</v>
      </c>
    </row>
    <row r="1162" spans="1:29" customFormat="1" x14ac:dyDescent="0.35">
      <c r="A1162" s="11">
        <v>1162</v>
      </c>
      <c r="B1162" s="20" t="s">
        <v>1742</v>
      </c>
      <c r="C1162" s="3">
        <v>3.2107000350150001E+18</v>
      </c>
      <c r="D1162" s="1">
        <v>42213</v>
      </c>
      <c r="E1162" t="s">
        <v>1481</v>
      </c>
      <c r="F1162" s="8">
        <f t="shared" si="94"/>
        <v>0</v>
      </c>
      <c r="G1162" s="8">
        <f t="shared" si="90"/>
        <v>0</v>
      </c>
      <c r="H1162" s="8">
        <f t="shared" si="91"/>
        <v>0</v>
      </c>
      <c r="I1162" s="8">
        <f t="shared" si="92"/>
        <v>1</v>
      </c>
      <c r="J1162" s="9">
        <f t="shared" si="93"/>
        <v>1</v>
      </c>
      <c r="K1162" t="s">
        <v>453</v>
      </c>
      <c r="L1162" t="s">
        <v>454</v>
      </c>
      <c r="M1162" s="30">
        <v>38350</v>
      </c>
      <c r="N1162" s="28" t="s">
        <v>329</v>
      </c>
      <c r="O1162" s="6">
        <v>38350</v>
      </c>
      <c r="P1162" s="28" t="s">
        <v>184</v>
      </c>
      <c r="Q1162" s="4" t="s">
        <v>1712</v>
      </c>
      <c r="R1162" t="s">
        <v>1419</v>
      </c>
      <c r="S1162" t="s">
        <v>1420</v>
      </c>
      <c r="T1162" t="s">
        <v>1458</v>
      </c>
      <c r="U1162" t="s">
        <v>1312</v>
      </c>
      <c r="V1162" t="s">
        <v>1310</v>
      </c>
      <c r="W1162" s="2">
        <v>1</v>
      </c>
      <c r="X1162" s="33">
        <v>38350</v>
      </c>
      <c r="Y1162" t="s">
        <v>34</v>
      </c>
      <c r="Z1162" t="s">
        <v>1313</v>
      </c>
      <c r="AA1162" t="s">
        <v>36</v>
      </c>
      <c r="AB1162" t="s">
        <v>37</v>
      </c>
      <c r="AC1162">
        <v>21</v>
      </c>
    </row>
    <row r="1163" spans="1:29" customFormat="1" x14ac:dyDescent="0.35">
      <c r="A1163" s="11">
        <v>1163</v>
      </c>
      <c r="B1163" s="20" t="s">
        <v>1742</v>
      </c>
      <c r="C1163" s="3">
        <v>3.210700035016E+18</v>
      </c>
      <c r="D1163" s="1">
        <v>42410</v>
      </c>
      <c r="E1163" t="s">
        <v>1462</v>
      </c>
      <c r="F1163" s="8">
        <f t="shared" si="94"/>
        <v>0</v>
      </c>
      <c r="G1163" s="8">
        <f t="shared" si="90"/>
        <v>0</v>
      </c>
      <c r="H1163" s="8">
        <f t="shared" si="91"/>
        <v>0</v>
      </c>
      <c r="I1163" s="8">
        <f t="shared" si="92"/>
        <v>1</v>
      </c>
      <c r="J1163" s="9">
        <f t="shared" si="93"/>
        <v>1</v>
      </c>
      <c r="K1163" t="s">
        <v>1713</v>
      </c>
      <c r="L1163" t="s">
        <v>1714</v>
      </c>
      <c r="M1163" s="30">
        <v>162320</v>
      </c>
      <c r="N1163" s="28" t="s">
        <v>264</v>
      </c>
      <c r="O1163" s="6">
        <v>162320</v>
      </c>
      <c r="P1163" s="28" t="s">
        <v>184</v>
      </c>
      <c r="Q1163" s="4" t="s">
        <v>1712</v>
      </c>
      <c r="R1163" t="s">
        <v>1419</v>
      </c>
      <c r="S1163" t="s">
        <v>1420</v>
      </c>
      <c r="T1163" t="s">
        <v>1458</v>
      </c>
      <c r="U1163" t="s">
        <v>1312</v>
      </c>
      <c r="V1163" t="s">
        <v>1310</v>
      </c>
      <c r="W1163" s="2">
        <v>1</v>
      </c>
      <c r="X1163" s="33">
        <v>162320</v>
      </c>
      <c r="Y1163" t="s">
        <v>34</v>
      </c>
      <c r="Z1163" t="s">
        <v>1313</v>
      </c>
      <c r="AA1163" t="s">
        <v>36</v>
      </c>
      <c r="AB1163" t="s">
        <v>37</v>
      </c>
      <c r="AC1163">
        <v>21</v>
      </c>
    </row>
    <row r="1164" spans="1:29" customFormat="1" x14ac:dyDescent="0.35">
      <c r="A1164" s="11">
        <v>1164</v>
      </c>
      <c r="B1164" s="20" t="s">
        <v>1742</v>
      </c>
      <c r="C1164" s="3">
        <v>3.210700035016E+18</v>
      </c>
      <c r="D1164" s="1">
        <v>42410</v>
      </c>
      <c r="E1164" t="s">
        <v>1715</v>
      </c>
      <c r="F1164" s="8">
        <f t="shared" si="94"/>
        <v>0</v>
      </c>
      <c r="G1164" s="8">
        <f t="shared" si="90"/>
        <v>0</v>
      </c>
      <c r="H1164" s="8">
        <f t="shared" si="91"/>
        <v>0</v>
      </c>
      <c r="I1164" s="8">
        <f t="shared" si="92"/>
        <v>1</v>
      </c>
      <c r="J1164" s="9">
        <f t="shared" si="93"/>
        <v>1</v>
      </c>
      <c r="K1164" t="s">
        <v>1713</v>
      </c>
      <c r="L1164" t="s">
        <v>1714</v>
      </c>
      <c r="M1164" s="30">
        <v>167020</v>
      </c>
      <c r="N1164" s="28" t="s">
        <v>264</v>
      </c>
      <c r="O1164" s="6">
        <v>167020</v>
      </c>
      <c r="P1164" s="28" t="s">
        <v>184</v>
      </c>
      <c r="Q1164" s="4" t="s">
        <v>1712</v>
      </c>
      <c r="R1164" t="s">
        <v>1419</v>
      </c>
      <c r="S1164" t="s">
        <v>1420</v>
      </c>
      <c r="T1164" t="s">
        <v>1458</v>
      </c>
      <c r="U1164" t="s">
        <v>1312</v>
      </c>
      <c r="V1164" t="s">
        <v>1310</v>
      </c>
      <c r="W1164" s="2">
        <v>1</v>
      </c>
      <c r="X1164" s="33">
        <v>167020</v>
      </c>
      <c r="Y1164" t="s">
        <v>34</v>
      </c>
      <c r="Z1164" t="s">
        <v>1313</v>
      </c>
      <c r="AA1164" t="s">
        <v>36</v>
      </c>
      <c r="AB1164" t="s">
        <v>37</v>
      </c>
      <c r="AC1164">
        <v>21</v>
      </c>
    </row>
    <row r="1165" spans="1:29" customFormat="1" x14ac:dyDescent="0.35">
      <c r="A1165" s="11">
        <v>1165</v>
      </c>
      <c r="B1165" s="20" t="s">
        <v>1742</v>
      </c>
      <c r="C1165" s="3">
        <v>3.210700035016E+18</v>
      </c>
      <c r="D1165" s="1">
        <v>42410</v>
      </c>
      <c r="E1165" t="s">
        <v>1481</v>
      </c>
      <c r="F1165" s="8">
        <f t="shared" si="94"/>
        <v>0</v>
      </c>
      <c r="G1165" s="8">
        <f t="shared" si="90"/>
        <v>0</v>
      </c>
      <c r="H1165" s="8">
        <f t="shared" si="91"/>
        <v>0</v>
      </c>
      <c r="I1165" s="8">
        <f t="shared" si="92"/>
        <v>1</v>
      </c>
      <c r="J1165" s="9">
        <f t="shared" si="93"/>
        <v>1</v>
      </c>
      <c r="K1165" t="s">
        <v>1713</v>
      </c>
      <c r="L1165" t="s">
        <v>1714</v>
      </c>
      <c r="M1165" s="30">
        <v>38300</v>
      </c>
      <c r="N1165" s="28" t="s">
        <v>264</v>
      </c>
      <c r="O1165" s="6">
        <v>38300</v>
      </c>
      <c r="P1165" s="28" t="s">
        <v>184</v>
      </c>
      <c r="Q1165" s="4" t="s">
        <v>1712</v>
      </c>
      <c r="R1165" t="s">
        <v>1419</v>
      </c>
      <c r="S1165" t="s">
        <v>1420</v>
      </c>
      <c r="T1165" t="s">
        <v>1458</v>
      </c>
      <c r="U1165" t="s">
        <v>1312</v>
      </c>
      <c r="V1165" t="s">
        <v>1310</v>
      </c>
      <c r="W1165" s="2">
        <v>1</v>
      </c>
      <c r="X1165" s="33">
        <v>38300</v>
      </c>
      <c r="Y1165" t="s">
        <v>34</v>
      </c>
      <c r="Z1165" t="s">
        <v>1313</v>
      </c>
      <c r="AA1165" t="s">
        <v>36</v>
      </c>
      <c r="AB1165" t="s">
        <v>37</v>
      </c>
      <c r="AC1165">
        <v>21</v>
      </c>
    </row>
    <row r="1166" spans="1:29" customFormat="1" x14ac:dyDescent="0.35">
      <c r="A1166" s="11">
        <v>1166</v>
      </c>
      <c r="B1166" s="20" t="s">
        <v>1742</v>
      </c>
      <c r="C1166" s="3">
        <v>3.2107000350169999E+18</v>
      </c>
      <c r="D1166" s="1">
        <v>42780</v>
      </c>
      <c r="E1166" t="s">
        <v>1468</v>
      </c>
      <c r="F1166" s="8">
        <f t="shared" si="94"/>
        <v>0</v>
      </c>
      <c r="G1166" s="8">
        <f t="shared" si="90"/>
        <v>0</v>
      </c>
      <c r="H1166" s="8">
        <f t="shared" si="91"/>
        <v>1</v>
      </c>
      <c r="I1166" s="8">
        <f t="shared" si="92"/>
        <v>1</v>
      </c>
      <c r="J1166" s="9">
        <f t="shared" si="93"/>
        <v>2</v>
      </c>
      <c r="K1166" t="s">
        <v>64</v>
      </c>
      <c r="L1166" t="s">
        <v>65</v>
      </c>
      <c r="M1166" s="30">
        <v>167035</v>
      </c>
      <c r="N1166" s="28" t="s">
        <v>264</v>
      </c>
      <c r="O1166" s="6">
        <v>167035</v>
      </c>
      <c r="P1166" s="28" t="s">
        <v>184</v>
      </c>
      <c r="Q1166" s="4" t="s">
        <v>1716</v>
      </c>
      <c r="R1166" t="s">
        <v>1419</v>
      </c>
      <c r="S1166" t="s">
        <v>1420</v>
      </c>
      <c r="T1166" t="s">
        <v>1458</v>
      </c>
      <c r="U1166" t="s">
        <v>1312</v>
      </c>
      <c r="V1166" t="s">
        <v>1310</v>
      </c>
      <c r="W1166" s="2">
        <v>1</v>
      </c>
      <c r="X1166" s="33">
        <v>167035</v>
      </c>
      <c r="Y1166" t="s">
        <v>34</v>
      </c>
      <c r="Z1166" t="s">
        <v>1313</v>
      </c>
      <c r="AA1166" t="s">
        <v>36</v>
      </c>
      <c r="AB1166" t="s">
        <v>37</v>
      </c>
      <c r="AC1166">
        <v>21</v>
      </c>
    </row>
    <row r="1167" spans="1:29" customFormat="1" x14ac:dyDescent="0.35">
      <c r="A1167" s="11">
        <v>1167</v>
      </c>
      <c r="B1167" s="20" t="s">
        <v>1742</v>
      </c>
      <c r="C1167" s="3">
        <v>3.2107000350169999E+18</v>
      </c>
      <c r="D1167" s="1">
        <v>42780</v>
      </c>
      <c r="E1167" t="s">
        <v>1473</v>
      </c>
      <c r="F1167" s="8">
        <f t="shared" si="94"/>
        <v>0</v>
      </c>
      <c r="G1167" s="8">
        <f t="shared" si="90"/>
        <v>0</v>
      </c>
      <c r="H1167" s="8">
        <f t="shared" si="91"/>
        <v>1</v>
      </c>
      <c r="I1167" s="8">
        <f t="shared" si="92"/>
        <v>1</v>
      </c>
      <c r="J1167" s="9">
        <f t="shared" si="93"/>
        <v>2</v>
      </c>
      <c r="K1167" t="s">
        <v>64</v>
      </c>
      <c r="L1167" t="s">
        <v>65</v>
      </c>
      <c r="M1167" s="30">
        <v>162322</v>
      </c>
      <c r="N1167" s="28" t="s">
        <v>264</v>
      </c>
      <c r="O1167" s="6">
        <v>162322</v>
      </c>
      <c r="P1167" s="28" t="s">
        <v>184</v>
      </c>
      <c r="Q1167" s="4" t="s">
        <v>1716</v>
      </c>
      <c r="R1167" t="s">
        <v>1419</v>
      </c>
      <c r="S1167" t="s">
        <v>1420</v>
      </c>
      <c r="T1167" t="s">
        <v>1458</v>
      </c>
      <c r="U1167" t="s">
        <v>1312</v>
      </c>
      <c r="V1167" t="s">
        <v>1310</v>
      </c>
      <c r="W1167" s="2">
        <v>1</v>
      </c>
      <c r="X1167" s="33">
        <v>162322</v>
      </c>
      <c r="Y1167" t="s">
        <v>34</v>
      </c>
      <c r="Z1167" t="s">
        <v>1313</v>
      </c>
      <c r="AA1167" t="s">
        <v>36</v>
      </c>
      <c r="AB1167" t="s">
        <v>37</v>
      </c>
      <c r="AC1167">
        <v>21</v>
      </c>
    </row>
    <row r="1168" spans="1:29" customFormat="1" x14ac:dyDescent="0.35">
      <c r="A1168" s="11">
        <v>1168</v>
      </c>
      <c r="B1168" s="20" t="s">
        <v>1742</v>
      </c>
      <c r="C1168" s="3">
        <v>3.2107000350169999E+18</v>
      </c>
      <c r="D1168" s="1">
        <v>42780</v>
      </c>
      <c r="E1168" t="s">
        <v>1469</v>
      </c>
      <c r="F1168" s="8">
        <f t="shared" si="94"/>
        <v>0</v>
      </c>
      <c r="G1168" s="8">
        <f t="shared" si="90"/>
        <v>0</v>
      </c>
      <c r="H1168" s="8">
        <f t="shared" si="91"/>
        <v>1</v>
      </c>
      <c r="I1168" s="8">
        <f t="shared" si="92"/>
        <v>1</v>
      </c>
      <c r="J1168" s="9">
        <f t="shared" si="93"/>
        <v>2</v>
      </c>
      <c r="K1168" t="s">
        <v>64</v>
      </c>
      <c r="L1168" t="s">
        <v>65</v>
      </c>
      <c r="M1168" s="30">
        <v>38350</v>
      </c>
      <c r="N1168" s="28" t="s">
        <v>264</v>
      </c>
      <c r="O1168" s="6">
        <v>38350</v>
      </c>
      <c r="P1168" s="28" t="s">
        <v>184</v>
      </c>
      <c r="Q1168" s="4" t="s">
        <v>1716</v>
      </c>
      <c r="R1168" t="s">
        <v>1419</v>
      </c>
      <c r="S1168" t="s">
        <v>1420</v>
      </c>
      <c r="T1168" t="s">
        <v>1458</v>
      </c>
      <c r="U1168" t="s">
        <v>1312</v>
      </c>
      <c r="V1168" t="s">
        <v>1310</v>
      </c>
      <c r="W1168" s="2">
        <v>1</v>
      </c>
      <c r="X1168" s="33">
        <v>38350</v>
      </c>
      <c r="Y1168" t="s">
        <v>34</v>
      </c>
      <c r="Z1168" t="s">
        <v>1313</v>
      </c>
      <c r="AA1168" t="s">
        <v>36</v>
      </c>
      <c r="AB1168" t="s">
        <v>37</v>
      </c>
      <c r="AC1168">
        <v>21</v>
      </c>
    </row>
    <row r="1169" spans="1:29" customFormat="1" x14ac:dyDescent="0.35">
      <c r="A1169" s="11">
        <v>1169</v>
      </c>
      <c r="B1169" s="20" t="s">
        <v>1742</v>
      </c>
      <c r="C1169" s="3">
        <v>3.2107000350179999E+18</v>
      </c>
      <c r="D1169" s="1">
        <v>43208</v>
      </c>
      <c r="E1169" t="s">
        <v>1471</v>
      </c>
      <c r="F1169" s="8">
        <f t="shared" si="94"/>
        <v>0</v>
      </c>
      <c r="G1169" s="8">
        <f t="shared" si="90"/>
        <v>0</v>
      </c>
      <c r="H1169" s="8">
        <f t="shared" si="91"/>
        <v>0</v>
      </c>
      <c r="I1169" s="8">
        <f t="shared" si="92"/>
        <v>1</v>
      </c>
      <c r="J1169" s="9">
        <f t="shared" si="93"/>
        <v>1</v>
      </c>
      <c r="K1169" t="s">
        <v>64</v>
      </c>
      <c r="L1169" t="s">
        <v>65</v>
      </c>
      <c r="M1169" s="30">
        <v>167951</v>
      </c>
      <c r="N1169" s="28" t="s">
        <v>26</v>
      </c>
      <c r="O1169" s="6">
        <v>167951</v>
      </c>
      <c r="P1169" s="28" t="s">
        <v>184</v>
      </c>
      <c r="Q1169" s="4" t="s">
        <v>1716</v>
      </c>
      <c r="R1169" t="s">
        <v>1419</v>
      </c>
      <c r="S1169" t="s">
        <v>1420</v>
      </c>
      <c r="T1169" t="s">
        <v>1458</v>
      </c>
      <c r="U1169" t="s">
        <v>1312</v>
      </c>
      <c r="V1169" t="s">
        <v>1310</v>
      </c>
      <c r="W1169" s="2">
        <v>1</v>
      </c>
      <c r="X1169" s="33">
        <v>167951</v>
      </c>
      <c r="Y1169" t="s">
        <v>34</v>
      </c>
      <c r="Z1169" t="s">
        <v>1313</v>
      </c>
      <c r="AA1169" t="s">
        <v>36</v>
      </c>
      <c r="AB1169" t="s">
        <v>37</v>
      </c>
      <c r="AC1169">
        <v>21</v>
      </c>
    </row>
    <row r="1170" spans="1:29" customFormat="1" x14ac:dyDescent="0.35">
      <c r="A1170" s="11">
        <v>1170</v>
      </c>
      <c r="B1170" s="20" t="s">
        <v>1742</v>
      </c>
      <c r="C1170" s="3">
        <v>3.2107000350179999E+18</v>
      </c>
      <c r="D1170" s="1">
        <v>43208</v>
      </c>
      <c r="E1170" t="s">
        <v>1468</v>
      </c>
      <c r="F1170" s="8">
        <f t="shared" si="94"/>
        <v>0</v>
      </c>
      <c r="G1170" s="8">
        <f t="shared" si="90"/>
        <v>0</v>
      </c>
      <c r="H1170" s="8">
        <f t="shared" si="91"/>
        <v>1</v>
      </c>
      <c r="I1170" s="8">
        <f t="shared" si="92"/>
        <v>1</v>
      </c>
      <c r="J1170" s="9">
        <f t="shared" si="93"/>
        <v>2</v>
      </c>
      <c r="K1170" t="s">
        <v>64</v>
      </c>
      <c r="L1170" t="s">
        <v>65</v>
      </c>
      <c r="M1170" s="30">
        <v>171450</v>
      </c>
      <c r="N1170" s="28" t="s">
        <v>26</v>
      </c>
      <c r="O1170" s="6">
        <v>171450</v>
      </c>
      <c r="P1170" s="28" t="s">
        <v>184</v>
      </c>
      <c r="Q1170" s="4" t="s">
        <v>1716</v>
      </c>
      <c r="R1170" t="s">
        <v>1419</v>
      </c>
      <c r="S1170" t="s">
        <v>1420</v>
      </c>
      <c r="T1170" t="s">
        <v>1458</v>
      </c>
      <c r="U1170" t="s">
        <v>1312</v>
      </c>
      <c r="V1170" t="s">
        <v>1310</v>
      </c>
      <c r="W1170" s="2">
        <v>1</v>
      </c>
      <c r="X1170" s="33">
        <v>171450</v>
      </c>
      <c r="Y1170" t="s">
        <v>34</v>
      </c>
      <c r="Z1170" t="s">
        <v>1313</v>
      </c>
      <c r="AA1170" t="s">
        <v>36</v>
      </c>
      <c r="AB1170" t="s">
        <v>37</v>
      </c>
      <c r="AC1170">
        <v>21</v>
      </c>
    </row>
    <row r="1171" spans="1:29" customFormat="1" x14ac:dyDescent="0.35">
      <c r="A1171" s="11">
        <v>1171</v>
      </c>
      <c r="B1171" s="20" t="s">
        <v>1742</v>
      </c>
      <c r="C1171" s="3">
        <v>3.2107000350179999E+18</v>
      </c>
      <c r="D1171" s="1">
        <v>43208</v>
      </c>
      <c r="E1171" t="s">
        <v>1470</v>
      </c>
      <c r="F1171" s="8">
        <f t="shared" si="94"/>
        <v>0</v>
      </c>
      <c r="G1171" s="8">
        <f t="shared" si="90"/>
        <v>0</v>
      </c>
      <c r="H1171" s="8">
        <f t="shared" si="91"/>
        <v>0</v>
      </c>
      <c r="I1171" s="8">
        <f t="shared" si="92"/>
        <v>1</v>
      </c>
      <c r="J1171" s="9">
        <f t="shared" si="93"/>
        <v>1</v>
      </c>
      <c r="K1171" t="s">
        <v>64</v>
      </c>
      <c r="L1171" t="s">
        <v>65</v>
      </c>
      <c r="M1171" s="30">
        <v>39653</v>
      </c>
      <c r="N1171" s="28" t="s">
        <v>26</v>
      </c>
      <c r="O1171" s="6">
        <v>39653</v>
      </c>
      <c r="P1171" s="28" t="s">
        <v>184</v>
      </c>
      <c r="Q1171" s="4" t="s">
        <v>1716</v>
      </c>
      <c r="R1171" t="s">
        <v>1419</v>
      </c>
      <c r="S1171" t="s">
        <v>1420</v>
      </c>
      <c r="T1171" t="s">
        <v>1458</v>
      </c>
      <c r="U1171" t="s">
        <v>1312</v>
      </c>
      <c r="V1171" t="s">
        <v>1310</v>
      </c>
      <c r="W1171" s="2">
        <v>1</v>
      </c>
      <c r="X1171" s="33">
        <v>39653</v>
      </c>
      <c r="Y1171" t="s">
        <v>34</v>
      </c>
      <c r="Z1171" t="s">
        <v>1313</v>
      </c>
      <c r="AA1171" t="s">
        <v>36</v>
      </c>
      <c r="AB1171" t="s">
        <v>37</v>
      </c>
      <c r="AC1171">
        <v>21</v>
      </c>
    </row>
    <row r="1172" spans="1:29" customFormat="1" x14ac:dyDescent="0.35">
      <c r="A1172" s="11">
        <v>1172</v>
      </c>
      <c r="B1172" s="20" t="s">
        <v>1742</v>
      </c>
      <c r="C1172" s="3">
        <v>3.2107000350189998E+18</v>
      </c>
      <c r="D1172" s="1">
        <v>43592</v>
      </c>
      <c r="E1172" t="s">
        <v>1472</v>
      </c>
      <c r="F1172" s="8">
        <f t="shared" si="94"/>
        <v>0</v>
      </c>
      <c r="G1172" s="8">
        <f t="shared" si="90"/>
        <v>1</v>
      </c>
      <c r="H1172" s="8">
        <f t="shared" si="91"/>
        <v>0</v>
      </c>
      <c r="I1172" s="8">
        <f t="shared" si="92"/>
        <v>0</v>
      </c>
      <c r="J1172" s="9">
        <f t="shared" si="93"/>
        <v>1</v>
      </c>
      <c r="K1172" t="s">
        <v>25</v>
      </c>
      <c r="L1172" t="s">
        <v>25</v>
      </c>
      <c r="M1172" s="30">
        <v>172857</v>
      </c>
      <c r="N1172" s="28" t="s">
        <v>39</v>
      </c>
      <c r="O1172" s="6">
        <v>172857</v>
      </c>
      <c r="P1172" s="28" t="s">
        <v>27</v>
      </c>
      <c r="Q1172" s="4" t="s">
        <v>1716</v>
      </c>
      <c r="R1172" t="s">
        <v>1419</v>
      </c>
      <c r="S1172" t="s">
        <v>1420</v>
      </c>
      <c r="T1172" t="s">
        <v>1311</v>
      </c>
      <c r="U1172" t="s">
        <v>1312</v>
      </c>
      <c r="V1172" t="s">
        <v>1310</v>
      </c>
      <c r="W1172" s="2">
        <v>1</v>
      </c>
      <c r="X1172" s="33">
        <v>172857</v>
      </c>
      <c r="Y1172" t="s">
        <v>34</v>
      </c>
      <c r="Z1172" t="s">
        <v>1313</v>
      </c>
      <c r="AA1172" t="s">
        <v>36</v>
      </c>
      <c r="AB1172" t="s">
        <v>37</v>
      </c>
      <c r="AC1172">
        <v>21</v>
      </c>
    </row>
    <row r="1173" spans="1:29" customFormat="1" x14ac:dyDescent="0.35">
      <c r="A1173" s="11">
        <v>1173</v>
      </c>
      <c r="B1173" s="20" t="s">
        <v>1742</v>
      </c>
      <c r="C1173" s="3">
        <v>3.2107000350189998E+18</v>
      </c>
      <c r="D1173" s="1">
        <v>43598</v>
      </c>
      <c r="E1173" t="s">
        <v>1472</v>
      </c>
      <c r="F1173" s="8">
        <f t="shared" si="94"/>
        <v>0</v>
      </c>
      <c r="G1173" s="8">
        <f t="shared" si="90"/>
        <v>1</v>
      </c>
      <c r="H1173" s="8">
        <f t="shared" si="91"/>
        <v>0</v>
      </c>
      <c r="I1173" s="8">
        <f t="shared" si="92"/>
        <v>0</v>
      </c>
      <c r="J1173" s="9">
        <f t="shared" si="93"/>
        <v>1</v>
      </c>
      <c r="K1173" t="s">
        <v>25</v>
      </c>
      <c r="L1173" t="s">
        <v>25</v>
      </c>
      <c r="M1173" s="30">
        <v>39577.17</v>
      </c>
      <c r="N1173" s="28" t="s">
        <v>39</v>
      </c>
      <c r="O1173" s="6">
        <v>39577.17</v>
      </c>
      <c r="P1173" s="28" t="s">
        <v>27</v>
      </c>
      <c r="Q1173" s="4" t="s">
        <v>1716</v>
      </c>
      <c r="R1173" t="s">
        <v>1419</v>
      </c>
      <c r="S1173" t="s">
        <v>1420</v>
      </c>
      <c r="T1173" t="s">
        <v>1311</v>
      </c>
      <c r="U1173" t="s">
        <v>1312</v>
      </c>
      <c r="V1173" t="s">
        <v>1310</v>
      </c>
      <c r="W1173" s="2">
        <v>1</v>
      </c>
      <c r="X1173" s="33">
        <v>39577.17</v>
      </c>
      <c r="Y1173" t="s">
        <v>34</v>
      </c>
      <c r="Z1173" t="s">
        <v>1313</v>
      </c>
      <c r="AA1173" t="s">
        <v>36</v>
      </c>
      <c r="AB1173" t="s">
        <v>37</v>
      </c>
      <c r="AC1173">
        <v>21</v>
      </c>
    </row>
    <row r="1174" spans="1:29" customFormat="1" x14ac:dyDescent="0.35">
      <c r="A1174" s="11">
        <v>1174</v>
      </c>
      <c r="B1174" s="20" t="s">
        <v>1742</v>
      </c>
      <c r="C1174" s="3">
        <v>3.2109001260169999E+18</v>
      </c>
      <c r="D1174" s="1">
        <v>42780</v>
      </c>
      <c r="E1174" t="s">
        <v>1468</v>
      </c>
      <c r="F1174" s="8">
        <f t="shared" si="94"/>
        <v>0</v>
      </c>
      <c r="G1174" s="8">
        <f t="shared" si="90"/>
        <v>0</v>
      </c>
      <c r="H1174" s="8">
        <f t="shared" si="91"/>
        <v>1</v>
      </c>
      <c r="I1174" s="8">
        <f t="shared" si="92"/>
        <v>1</v>
      </c>
      <c r="J1174" s="9">
        <f t="shared" si="93"/>
        <v>2</v>
      </c>
      <c r="K1174" t="s">
        <v>64</v>
      </c>
      <c r="L1174" t="s">
        <v>65</v>
      </c>
      <c r="M1174" s="30">
        <v>150645</v>
      </c>
      <c r="N1174" s="28" t="s">
        <v>264</v>
      </c>
      <c r="O1174" s="6">
        <v>150645</v>
      </c>
      <c r="P1174" s="28" t="s">
        <v>184</v>
      </c>
      <c r="Q1174" s="4" t="s">
        <v>1692</v>
      </c>
      <c r="R1174" t="s">
        <v>1359</v>
      </c>
      <c r="S1174" t="s">
        <v>1310</v>
      </c>
      <c r="T1174" t="s">
        <v>1458</v>
      </c>
      <c r="U1174" t="s">
        <v>1312</v>
      </c>
      <c r="V1174" t="s">
        <v>1310</v>
      </c>
      <c r="W1174" s="2">
        <v>1</v>
      </c>
      <c r="X1174" s="33">
        <v>150645</v>
      </c>
      <c r="Y1174" t="s">
        <v>34</v>
      </c>
      <c r="Z1174" t="s">
        <v>1313</v>
      </c>
      <c r="AA1174" t="s">
        <v>36</v>
      </c>
      <c r="AB1174" t="s">
        <v>37</v>
      </c>
      <c r="AC1174">
        <v>21</v>
      </c>
    </row>
    <row r="1175" spans="1:29" customFormat="1" x14ac:dyDescent="0.35">
      <c r="A1175" s="11">
        <v>1175</v>
      </c>
      <c r="B1175" s="20" t="s">
        <v>1742</v>
      </c>
      <c r="C1175" s="3">
        <v>3.2109001260169999E+18</v>
      </c>
      <c r="D1175" s="1">
        <v>42780</v>
      </c>
      <c r="E1175" t="s">
        <v>1473</v>
      </c>
      <c r="F1175" s="8">
        <f t="shared" si="94"/>
        <v>0</v>
      </c>
      <c r="G1175" s="8">
        <f t="shared" si="90"/>
        <v>0</v>
      </c>
      <c r="H1175" s="8">
        <f t="shared" si="91"/>
        <v>1</v>
      </c>
      <c r="I1175" s="8">
        <f t="shared" si="92"/>
        <v>1</v>
      </c>
      <c r="J1175" s="9">
        <f t="shared" si="93"/>
        <v>2</v>
      </c>
      <c r="K1175" t="s">
        <v>64</v>
      </c>
      <c r="L1175" t="s">
        <v>65</v>
      </c>
      <c r="M1175" s="30">
        <v>146394</v>
      </c>
      <c r="N1175" s="28" t="s">
        <v>26</v>
      </c>
      <c r="O1175" s="6">
        <v>146394</v>
      </c>
      <c r="P1175" s="28" t="s">
        <v>184</v>
      </c>
      <c r="Q1175" s="4" t="s">
        <v>1692</v>
      </c>
      <c r="R1175" t="s">
        <v>1359</v>
      </c>
      <c r="S1175" t="s">
        <v>1310</v>
      </c>
      <c r="T1175" t="s">
        <v>1458</v>
      </c>
      <c r="U1175" t="s">
        <v>1312</v>
      </c>
      <c r="V1175" t="s">
        <v>1310</v>
      </c>
      <c r="W1175" s="2">
        <v>1</v>
      </c>
      <c r="X1175" s="33">
        <v>146394</v>
      </c>
      <c r="Y1175" t="s">
        <v>34</v>
      </c>
      <c r="Z1175" t="s">
        <v>1313</v>
      </c>
      <c r="AA1175" t="s">
        <v>36</v>
      </c>
      <c r="AB1175" t="s">
        <v>37</v>
      </c>
      <c r="AC1175">
        <v>21</v>
      </c>
    </row>
    <row r="1176" spans="1:29" customFormat="1" x14ac:dyDescent="0.35">
      <c r="A1176" s="11">
        <v>1176</v>
      </c>
      <c r="B1176" s="20" t="s">
        <v>1742</v>
      </c>
      <c r="C1176" s="3">
        <v>3.2109001260169999E+18</v>
      </c>
      <c r="D1176" s="1">
        <v>42780</v>
      </c>
      <c r="E1176" t="s">
        <v>1469</v>
      </c>
      <c r="F1176" s="8">
        <f t="shared" si="94"/>
        <v>0</v>
      </c>
      <c r="G1176" s="8">
        <f t="shared" si="90"/>
        <v>0</v>
      </c>
      <c r="H1176" s="8">
        <f t="shared" si="91"/>
        <v>1</v>
      </c>
      <c r="I1176" s="8">
        <f t="shared" si="92"/>
        <v>1</v>
      </c>
      <c r="J1176" s="9">
        <f t="shared" si="93"/>
        <v>2</v>
      </c>
      <c r="K1176" t="s">
        <v>64</v>
      </c>
      <c r="L1176" t="s">
        <v>65</v>
      </c>
      <c r="M1176" s="30">
        <v>38350</v>
      </c>
      <c r="N1176" s="28" t="s">
        <v>26</v>
      </c>
      <c r="O1176" s="6">
        <v>38350</v>
      </c>
      <c r="P1176" s="28" t="s">
        <v>184</v>
      </c>
      <c r="Q1176" s="4" t="s">
        <v>1692</v>
      </c>
      <c r="R1176" t="s">
        <v>1359</v>
      </c>
      <c r="S1176" t="s">
        <v>1310</v>
      </c>
      <c r="T1176" t="s">
        <v>1458</v>
      </c>
      <c r="U1176" t="s">
        <v>1312</v>
      </c>
      <c r="V1176" t="s">
        <v>1310</v>
      </c>
      <c r="W1176" s="2">
        <v>1</v>
      </c>
      <c r="X1176" s="33">
        <v>38350</v>
      </c>
      <c r="Y1176" t="s">
        <v>34</v>
      </c>
      <c r="Z1176" t="s">
        <v>1313</v>
      </c>
      <c r="AA1176" t="s">
        <v>36</v>
      </c>
      <c r="AB1176" t="s">
        <v>37</v>
      </c>
      <c r="AC1176">
        <v>21</v>
      </c>
    </row>
    <row r="1177" spans="1:29" customFormat="1" x14ac:dyDescent="0.35">
      <c r="A1177" s="11">
        <v>1177</v>
      </c>
      <c r="B1177" s="20" t="s">
        <v>1742</v>
      </c>
      <c r="C1177" s="3">
        <v>3.2117001137170002E+18</v>
      </c>
      <c r="D1177" s="1">
        <v>42780</v>
      </c>
      <c r="E1177" t="s">
        <v>1468</v>
      </c>
      <c r="F1177" s="8">
        <f t="shared" si="94"/>
        <v>0</v>
      </c>
      <c r="G1177" s="8">
        <f t="shared" si="90"/>
        <v>0</v>
      </c>
      <c r="H1177" s="8">
        <f t="shared" si="91"/>
        <v>1</v>
      </c>
      <c r="I1177" s="8">
        <f t="shared" si="92"/>
        <v>1</v>
      </c>
      <c r="J1177" s="9">
        <f t="shared" si="93"/>
        <v>2</v>
      </c>
      <c r="K1177" t="s">
        <v>64</v>
      </c>
      <c r="L1177" t="s">
        <v>65</v>
      </c>
      <c r="M1177" s="30">
        <v>157388</v>
      </c>
      <c r="N1177" s="28" t="s">
        <v>264</v>
      </c>
      <c r="O1177" s="6">
        <v>157388</v>
      </c>
      <c r="P1177" s="28" t="s">
        <v>184</v>
      </c>
      <c r="Q1177" s="4" t="s">
        <v>1717</v>
      </c>
      <c r="R1177" t="s">
        <v>1718</v>
      </c>
      <c r="S1177" t="s">
        <v>1719</v>
      </c>
      <c r="T1177" t="s">
        <v>1458</v>
      </c>
      <c r="U1177" t="s">
        <v>1312</v>
      </c>
      <c r="V1177" t="s">
        <v>1310</v>
      </c>
      <c r="W1177" s="2">
        <v>1</v>
      </c>
      <c r="X1177" s="33">
        <v>157388</v>
      </c>
      <c r="Y1177" t="s">
        <v>34</v>
      </c>
      <c r="Z1177" t="s">
        <v>1313</v>
      </c>
      <c r="AA1177" t="s">
        <v>36</v>
      </c>
      <c r="AB1177" t="s">
        <v>37</v>
      </c>
      <c r="AC1177">
        <v>21</v>
      </c>
    </row>
    <row r="1178" spans="1:29" customFormat="1" x14ac:dyDescent="0.35">
      <c r="A1178" s="11">
        <v>1178</v>
      </c>
      <c r="B1178" s="20" t="s">
        <v>1742</v>
      </c>
      <c r="C1178" s="3">
        <v>3.2117001137170002E+18</v>
      </c>
      <c r="D1178" s="1">
        <v>42780</v>
      </c>
      <c r="E1178" t="s">
        <v>1473</v>
      </c>
      <c r="F1178" s="8">
        <f t="shared" si="94"/>
        <v>0</v>
      </c>
      <c r="G1178" s="8">
        <f t="shared" si="90"/>
        <v>0</v>
      </c>
      <c r="H1178" s="8">
        <f t="shared" si="91"/>
        <v>1</v>
      </c>
      <c r="I1178" s="8">
        <f t="shared" si="92"/>
        <v>1</v>
      </c>
      <c r="J1178" s="9">
        <f t="shared" si="93"/>
        <v>2</v>
      </c>
      <c r="K1178" t="s">
        <v>64</v>
      </c>
      <c r="L1178" t="s">
        <v>65</v>
      </c>
      <c r="M1178" s="30">
        <v>153512</v>
      </c>
      <c r="N1178" s="28" t="s">
        <v>264</v>
      </c>
      <c r="O1178" s="6">
        <v>153512</v>
      </c>
      <c r="P1178" s="28" t="s">
        <v>184</v>
      </c>
      <c r="Q1178" s="4" t="s">
        <v>1717</v>
      </c>
      <c r="R1178" t="s">
        <v>1718</v>
      </c>
      <c r="S1178" t="s">
        <v>1719</v>
      </c>
      <c r="T1178" t="s">
        <v>1458</v>
      </c>
      <c r="U1178" t="s">
        <v>1312</v>
      </c>
      <c r="V1178" t="s">
        <v>1310</v>
      </c>
      <c r="W1178" s="2">
        <v>1</v>
      </c>
      <c r="X1178" s="33">
        <v>153512</v>
      </c>
      <c r="Y1178" t="s">
        <v>34</v>
      </c>
      <c r="Z1178" t="s">
        <v>1313</v>
      </c>
      <c r="AA1178" t="s">
        <v>36</v>
      </c>
      <c r="AB1178" t="s">
        <v>37</v>
      </c>
      <c r="AC1178">
        <v>21</v>
      </c>
    </row>
    <row r="1179" spans="1:29" customFormat="1" x14ac:dyDescent="0.35">
      <c r="A1179" s="11">
        <v>1179</v>
      </c>
      <c r="B1179" s="20" t="s">
        <v>1742</v>
      </c>
      <c r="C1179" s="3">
        <v>3.2117001137170002E+18</v>
      </c>
      <c r="D1179" s="1">
        <v>42780</v>
      </c>
      <c r="E1179" t="s">
        <v>1469</v>
      </c>
      <c r="F1179" s="8">
        <f t="shared" si="94"/>
        <v>0</v>
      </c>
      <c r="G1179" s="8">
        <f t="shared" si="90"/>
        <v>0</v>
      </c>
      <c r="H1179" s="8">
        <f t="shared" si="91"/>
        <v>1</v>
      </c>
      <c r="I1179" s="8">
        <f t="shared" si="92"/>
        <v>1</v>
      </c>
      <c r="J1179" s="9">
        <f t="shared" si="93"/>
        <v>2</v>
      </c>
      <c r="K1179" t="s">
        <v>64</v>
      </c>
      <c r="L1179" t="s">
        <v>65</v>
      </c>
      <c r="M1179" s="30">
        <v>38350</v>
      </c>
      <c r="N1179" s="28" t="s">
        <v>264</v>
      </c>
      <c r="O1179" s="6">
        <v>38350</v>
      </c>
      <c r="P1179" s="28" t="s">
        <v>184</v>
      </c>
      <c r="Q1179" s="4" t="s">
        <v>1717</v>
      </c>
      <c r="R1179" t="s">
        <v>1718</v>
      </c>
      <c r="S1179" t="s">
        <v>1719</v>
      </c>
      <c r="T1179" t="s">
        <v>1458</v>
      </c>
      <c r="U1179" t="s">
        <v>1312</v>
      </c>
      <c r="V1179" t="s">
        <v>1310</v>
      </c>
      <c r="W1179" s="2">
        <v>1</v>
      </c>
      <c r="X1179" s="33">
        <v>38350</v>
      </c>
      <c r="Y1179" t="s">
        <v>34</v>
      </c>
      <c r="Z1179" t="s">
        <v>1313</v>
      </c>
      <c r="AA1179" t="s">
        <v>36</v>
      </c>
      <c r="AB1179" t="s">
        <v>37</v>
      </c>
      <c r="AC1179">
        <v>21</v>
      </c>
    </row>
    <row r="1180" spans="1:29" customFormat="1" x14ac:dyDescent="0.35">
      <c r="A1180" s="11">
        <v>1180</v>
      </c>
      <c r="B1180" s="20" t="s">
        <v>1742</v>
      </c>
      <c r="C1180" s="3">
        <v>3.2117001137180001E+18</v>
      </c>
      <c r="D1180" s="1">
        <v>43209</v>
      </c>
      <c r="E1180" t="s">
        <v>1470</v>
      </c>
      <c r="F1180" s="8">
        <f t="shared" si="94"/>
        <v>0</v>
      </c>
      <c r="G1180" s="8">
        <f t="shared" si="90"/>
        <v>0</v>
      </c>
      <c r="H1180" s="8">
        <f t="shared" si="91"/>
        <v>0</v>
      </c>
      <c r="I1180" s="8">
        <f t="shared" si="92"/>
        <v>1</v>
      </c>
      <c r="J1180" s="9">
        <f t="shared" si="93"/>
        <v>1</v>
      </c>
      <c r="K1180" t="s">
        <v>64</v>
      </c>
      <c r="L1180" t="s">
        <v>65</v>
      </c>
      <c r="M1180" s="30">
        <v>39653</v>
      </c>
      <c r="N1180" s="28" t="s">
        <v>26</v>
      </c>
      <c r="O1180" s="6">
        <v>39653</v>
      </c>
      <c r="P1180" s="28" t="s">
        <v>184</v>
      </c>
      <c r="Q1180" s="4" t="s">
        <v>1717</v>
      </c>
      <c r="R1180" t="s">
        <v>1718</v>
      </c>
      <c r="S1180" t="s">
        <v>1719</v>
      </c>
      <c r="T1180" t="s">
        <v>1458</v>
      </c>
      <c r="U1180" t="s">
        <v>1312</v>
      </c>
      <c r="V1180" t="s">
        <v>1310</v>
      </c>
      <c r="W1180" s="2">
        <v>1</v>
      </c>
      <c r="X1180" s="33">
        <v>39653</v>
      </c>
      <c r="Y1180" t="s">
        <v>34</v>
      </c>
      <c r="Z1180" t="s">
        <v>1313</v>
      </c>
      <c r="AA1180" t="s">
        <v>36</v>
      </c>
      <c r="AB1180" t="s">
        <v>37</v>
      </c>
      <c r="AC1180">
        <v>21</v>
      </c>
    </row>
    <row r="1181" spans="1:29" customFormat="1" x14ac:dyDescent="0.35">
      <c r="A1181" s="11">
        <v>1181</v>
      </c>
      <c r="B1181" s="20" t="s">
        <v>1742</v>
      </c>
      <c r="C1181" s="3">
        <v>3.2117001137180001E+18</v>
      </c>
      <c r="D1181" s="1">
        <v>43209</v>
      </c>
      <c r="E1181" t="s">
        <v>1468</v>
      </c>
      <c r="F1181" s="8">
        <f t="shared" si="94"/>
        <v>0</v>
      </c>
      <c r="G1181" s="8">
        <f t="shared" si="90"/>
        <v>0</v>
      </c>
      <c r="H1181" s="8">
        <f t="shared" si="91"/>
        <v>1</v>
      </c>
      <c r="I1181" s="8">
        <f t="shared" si="92"/>
        <v>1</v>
      </c>
      <c r="J1181" s="9">
        <f t="shared" si="93"/>
        <v>2</v>
      </c>
      <c r="K1181" t="s">
        <v>64</v>
      </c>
      <c r="L1181" t="s">
        <v>65</v>
      </c>
      <c r="M1181" s="30">
        <v>161548</v>
      </c>
      <c r="N1181" s="28" t="s">
        <v>26</v>
      </c>
      <c r="O1181" s="6">
        <v>161548</v>
      </c>
      <c r="P1181" s="28" t="s">
        <v>184</v>
      </c>
      <c r="Q1181" s="4" t="s">
        <v>1717</v>
      </c>
      <c r="R1181" t="s">
        <v>1718</v>
      </c>
      <c r="S1181" t="s">
        <v>1719</v>
      </c>
      <c r="T1181" t="s">
        <v>1458</v>
      </c>
      <c r="U1181" t="s">
        <v>1312</v>
      </c>
      <c r="V1181" t="s">
        <v>1310</v>
      </c>
      <c r="W1181" s="2">
        <v>1</v>
      </c>
      <c r="X1181" s="33">
        <v>161548</v>
      </c>
      <c r="Y1181" t="s">
        <v>34</v>
      </c>
      <c r="Z1181" t="s">
        <v>1313</v>
      </c>
      <c r="AA1181" t="s">
        <v>36</v>
      </c>
      <c r="AB1181" t="s">
        <v>37</v>
      </c>
      <c r="AC1181">
        <v>21</v>
      </c>
    </row>
    <row r="1182" spans="1:29" customFormat="1" x14ac:dyDescent="0.35">
      <c r="A1182" s="11">
        <v>1182</v>
      </c>
      <c r="B1182" s="20" t="s">
        <v>1742</v>
      </c>
      <c r="C1182" s="3">
        <v>3.2117001137180001E+18</v>
      </c>
      <c r="D1182" s="1">
        <v>43209</v>
      </c>
      <c r="E1182" t="s">
        <v>1471</v>
      </c>
      <c r="F1182" s="8">
        <f t="shared" si="94"/>
        <v>0</v>
      </c>
      <c r="G1182" s="8">
        <f t="shared" si="90"/>
        <v>0</v>
      </c>
      <c r="H1182" s="8">
        <f t="shared" si="91"/>
        <v>0</v>
      </c>
      <c r="I1182" s="8">
        <f t="shared" si="92"/>
        <v>1</v>
      </c>
      <c r="J1182" s="9">
        <f t="shared" si="93"/>
        <v>1</v>
      </c>
      <c r="K1182" t="s">
        <v>64</v>
      </c>
      <c r="L1182" t="s">
        <v>65</v>
      </c>
      <c r="M1182" s="30">
        <v>158835</v>
      </c>
      <c r="N1182" s="28" t="s">
        <v>26</v>
      </c>
      <c r="O1182" s="6">
        <v>158835</v>
      </c>
      <c r="P1182" s="28" t="s">
        <v>184</v>
      </c>
      <c r="Q1182" s="4" t="s">
        <v>1717</v>
      </c>
      <c r="R1182" t="s">
        <v>1718</v>
      </c>
      <c r="S1182" t="s">
        <v>1719</v>
      </c>
      <c r="T1182" t="s">
        <v>1458</v>
      </c>
      <c r="U1182" t="s">
        <v>1312</v>
      </c>
      <c r="V1182" t="s">
        <v>1310</v>
      </c>
      <c r="W1182" s="2">
        <v>1</v>
      </c>
      <c r="X1182" s="33">
        <v>158835</v>
      </c>
      <c r="Y1182" t="s">
        <v>34</v>
      </c>
      <c r="Z1182" t="s">
        <v>1313</v>
      </c>
      <c r="AA1182" t="s">
        <v>36</v>
      </c>
      <c r="AB1182" t="s">
        <v>37</v>
      </c>
      <c r="AC1182">
        <v>21</v>
      </c>
    </row>
    <row r="1183" spans="1:29" customFormat="1" x14ac:dyDescent="0.35">
      <c r="A1183" s="11">
        <v>1183</v>
      </c>
      <c r="B1183" s="20" t="s">
        <v>1742</v>
      </c>
      <c r="C1183" s="3">
        <v>3.2117001137190001E+18</v>
      </c>
      <c r="D1183" s="1">
        <v>43598</v>
      </c>
      <c r="E1183" t="s">
        <v>1472</v>
      </c>
      <c r="F1183" s="8">
        <f t="shared" si="94"/>
        <v>0</v>
      </c>
      <c r="G1183" s="8">
        <f t="shared" si="90"/>
        <v>1</v>
      </c>
      <c r="H1183" s="8">
        <f t="shared" si="91"/>
        <v>0</v>
      </c>
      <c r="I1183" s="8">
        <f t="shared" si="92"/>
        <v>0</v>
      </c>
      <c r="J1183" s="9">
        <f t="shared" si="93"/>
        <v>1</v>
      </c>
      <c r="K1183" t="s">
        <v>25</v>
      </c>
      <c r="L1183" t="s">
        <v>25</v>
      </c>
      <c r="M1183" s="30">
        <v>213471</v>
      </c>
      <c r="N1183" s="28" t="s">
        <v>39</v>
      </c>
      <c r="O1183" s="6">
        <v>213471</v>
      </c>
      <c r="P1183" s="28" t="s">
        <v>27</v>
      </c>
      <c r="Q1183" s="4" t="s">
        <v>1717</v>
      </c>
      <c r="R1183" t="s">
        <v>1718</v>
      </c>
      <c r="S1183" t="s">
        <v>1719</v>
      </c>
      <c r="T1183" t="s">
        <v>1311</v>
      </c>
      <c r="U1183" t="s">
        <v>1312</v>
      </c>
      <c r="V1183" t="s">
        <v>1310</v>
      </c>
      <c r="W1183" s="2">
        <v>1</v>
      </c>
      <c r="X1183" s="33">
        <v>213471</v>
      </c>
      <c r="Y1183" t="s">
        <v>34</v>
      </c>
      <c r="Z1183" t="s">
        <v>1313</v>
      </c>
      <c r="AA1183" t="s">
        <v>36</v>
      </c>
      <c r="AB1183" t="s">
        <v>37</v>
      </c>
      <c r="AC1183">
        <v>21</v>
      </c>
    </row>
    <row r="1184" spans="1:29" customFormat="1" x14ac:dyDescent="0.35">
      <c r="A1184" s="11">
        <v>1184</v>
      </c>
      <c r="B1184" s="20" t="s">
        <v>1742</v>
      </c>
      <c r="C1184" s="3">
        <v>3.2117001137190001E+18</v>
      </c>
      <c r="D1184" s="1">
        <v>43598</v>
      </c>
      <c r="E1184" t="s">
        <v>1472</v>
      </c>
      <c r="F1184" s="8">
        <f t="shared" si="94"/>
        <v>0</v>
      </c>
      <c r="G1184" s="8">
        <f t="shared" si="90"/>
        <v>1</v>
      </c>
      <c r="H1184" s="8">
        <f t="shared" si="91"/>
        <v>0</v>
      </c>
      <c r="I1184" s="8">
        <f t="shared" si="92"/>
        <v>0</v>
      </c>
      <c r="J1184" s="9">
        <f t="shared" si="93"/>
        <v>1</v>
      </c>
      <c r="K1184" t="s">
        <v>25</v>
      </c>
      <c r="L1184" t="s">
        <v>25</v>
      </c>
      <c r="M1184" s="30">
        <v>162873</v>
      </c>
      <c r="N1184" s="28" t="s">
        <v>39</v>
      </c>
      <c r="O1184" s="6">
        <v>162873</v>
      </c>
      <c r="P1184" s="28" t="s">
        <v>27</v>
      </c>
      <c r="Q1184" s="4" t="s">
        <v>1717</v>
      </c>
      <c r="R1184" t="s">
        <v>1718</v>
      </c>
      <c r="S1184" t="s">
        <v>1719</v>
      </c>
      <c r="T1184" t="s">
        <v>1311</v>
      </c>
      <c r="U1184" t="s">
        <v>1312</v>
      </c>
      <c r="V1184" t="s">
        <v>1310</v>
      </c>
      <c r="W1184" s="2">
        <v>1</v>
      </c>
      <c r="X1184" s="33">
        <v>162873</v>
      </c>
      <c r="Y1184" t="s">
        <v>34</v>
      </c>
      <c r="Z1184" t="s">
        <v>1313</v>
      </c>
      <c r="AA1184" t="s">
        <v>36</v>
      </c>
      <c r="AB1184" t="s">
        <v>37</v>
      </c>
      <c r="AC1184">
        <v>21</v>
      </c>
    </row>
    <row r="1185" spans="1:29" customFormat="1" x14ac:dyDescent="0.35">
      <c r="A1185" s="11">
        <v>1185</v>
      </c>
      <c r="B1185" s="20" t="s">
        <v>1742</v>
      </c>
      <c r="C1185" s="3">
        <v>3.2117001137190001E+18</v>
      </c>
      <c r="D1185" s="1">
        <v>43600</v>
      </c>
      <c r="E1185" t="s">
        <v>1472</v>
      </c>
      <c r="F1185" s="8">
        <f t="shared" si="94"/>
        <v>0</v>
      </c>
      <c r="G1185" s="8">
        <f t="shared" si="90"/>
        <v>1</v>
      </c>
      <c r="H1185" s="8">
        <f t="shared" si="91"/>
        <v>0</v>
      </c>
      <c r="I1185" s="8">
        <f t="shared" si="92"/>
        <v>0</v>
      </c>
      <c r="J1185" s="9">
        <f t="shared" si="93"/>
        <v>1</v>
      </c>
      <c r="K1185" t="s">
        <v>25</v>
      </c>
      <c r="L1185" t="s">
        <v>25</v>
      </c>
      <c r="M1185" s="30">
        <v>39577.17</v>
      </c>
      <c r="N1185" s="28" t="s">
        <v>39</v>
      </c>
      <c r="O1185" s="6">
        <v>39577.17</v>
      </c>
      <c r="P1185" s="28" t="s">
        <v>27</v>
      </c>
      <c r="Q1185" s="4" t="s">
        <v>1717</v>
      </c>
      <c r="R1185" t="s">
        <v>1718</v>
      </c>
      <c r="S1185" t="s">
        <v>1719</v>
      </c>
      <c r="T1185" t="s">
        <v>1311</v>
      </c>
      <c r="U1185" t="s">
        <v>1312</v>
      </c>
      <c r="V1185" t="s">
        <v>1310</v>
      </c>
      <c r="W1185" s="2">
        <v>1</v>
      </c>
      <c r="X1185" s="33">
        <v>39577.17</v>
      </c>
      <c r="Y1185" t="s">
        <v>34</v>
      </c>
      <c r="Z1185" t="s">
        <v>1313</v>
      </c>
      <c r="AA1185" t="s">
        <v>36</v>
      </c>
      <c r="AB1185" t="s">
        <v>37</v>
      </c>
      <c r="AC1185">
        <v>21</v>
      </c>
    </row>
    <row r="1186" spans="1:29" customFormat="1" x14ac:dyDescent="0.35">
      <c r="A1186" s="11">
        <v>1186</v>
      </c>
      <c r="B1186" s="20" t="s">
        <v>1742</v>
      </c>
      <c r="C1186" s="3">
        <v>3.2126002602150001E+18</v>
      </c>
      <c r="D1186" s="1">
        <v>42041</v>
      </c>
      <c r="E1186" t="s">
        <v>1504</v>
      </c>
      <c r="F1186" s="8">
        <f t="shared" si="94"/>
        <v>0</v>
      </c>
      <c r="G1186" s="8">
        <f t="shared" si="90"/>
        <v>0</v>
      </c>
      <c r="H1186" s="8">
        <f t="shared" si="91"/>
        <v>1</v>
      </c>
      <c r="I1186" s="8">
        <f t="shared" si="92"/>
        <v>1</v>
      </c>
      <c r="J1186" s="9">
        <f t="shared" si="93"/>
        <v>2</v>
      </c>
      <c r="K1186" t="s">
        <v>453</v>
      </c>
      <c r="L1186" t="s">
        <v>454</v>
      </c>
      <c r="M1186" s="30">
        <v>115939.38</v>
      </c>
      <c r="N1186" s="28" t="s">
        <v>264</v>
      </c>
      <c r="O1186" s="6">
        <v>115939.38</v>
      </c>
      <c r="P1186" s="28" t="s">
        <v>184</v>
      </c>
      <c r="Q1186" s="4" t="s">
        <v>1720</v>
      </c>
      <c r="R1186" t="s">
        <v>1426</v>
      </c>
      <c r="S1186" t="s">
        <v>1310</v>
      </c>
      <c r="T1186" t="s">
        <v>1333</v>
      </c>
      <c r="U1186" t="s">
        <v>1312</v>
      </c>
      <c r="V1186" t="s">
        <v>1310</v>
      </c>
      <c r="W1186" s="2">
        <v>1</v>
      </c>
      <c r="X1186" s="33">
        <v>115939.38</v>
      </c>
      <c r="Y1186" t="s">
        <v>34</v>
      </c>
      <c r="Z1186" t="s">
        <v>1313</v>
      </c>
      <c r="AA1186" t="s">
        <v>36</v>
      </c>
      <c r="AB1186" t="s">
        <v>37</v>
      </c>
      <c r="AC1186">
        <v>21</v>
      </c>
    </row>
    <row r="1187" spans="1:29" customFormat="1" x14ac:dyDescent="0.35">
      <c r="A1187" s="11">
        <v>1187</v>
      </c>
      <c r="B1187" s="20" t="s">
        <v>1742</v>
      </c>
      <c r="C1187" s="3">
        <v>3.2126002602150001E+18</v>
      </c>
      <c r="D1187" s="1">
        <v>42041</v>
      </c>
      <c r="E1187" t="s">
        <v>1502</v>
      </c>
      <c r="F1187" s="8">
        <f t="shared" si="94"/>
        <v>0</v>
      </c>
      <c r="G1187" s="8">
        <f t="shared" si="90"/>
        <v>0</v>
      </c>
      <c r="H1187" s="8">
        <f t="shared" si="91"/>
        <v>1</v>
      </c>
      <c r="I1187" s="8">
        <f t="shared" si="92"/>
        <v>1</v>
      </c>
      <c r="J1187" s="9">
        <f t="shared" si="93"/>
        <v>2</v>
      </c>
      <c r="K1187" t="s">
        <v>453</v>
      </c>
      <c r="L1187" t="s">
        <v>454</v>
      </c>
      <c r="M1187" s="30">
        <v>119253.65</v>
      </c>
      <c r="N1187" s="28" t="s">
        <v>264</v>
      </c>
      <c r="O1187" s="6">
        <v>119253.65</v>
      </c>
      <c r="P1187" s="28" t="s">
        <v>184</v>
      </c>
      <c r="Q1187" s="4" t="s">
        <v>1720</v>
      </c>
      <c r="R1187" t="s">
        <v>1426</v>
      </c>
      <c r="S1187" t="s">
        <v>1310</v>
      </c>
      <c r="T1187" t="s">
        <v>1333</v>
      </c>
      <c r="U1187" t="s">
        <v>1312</v>
      </c>
      <c r="V1187" t="s">
        <v>1310</v>
      </c>
      <c r="W1187" s="2">
        <v>1</v>
      </c>
      <c r="X1187" s="33">
        <v>119253.65</v>
      </c>
      <c r="Y1187" t="s">
        <v>34</v>
      </c>
      <c r="Z1187" t="s">
        <v>1313</v>
      </c>
      <c r="AA1187" t="s">
        <v>36</v>
      </c>
      <c r="AB1187" t="s">
        <v>37</v>
      </c>
      <c r="AC1187">
        <v>21</v>
      </c>
    </row>
    <row r="1188" spans="1:29" customFormat="1" x14ac:dyDescent="0.35">
      <c r="A1188" s="11">
        <v>1188</v>
      </c>
      <c r="B1188" s="20" t="s">
        <v>1742</v>
      </c>
      <c r="C1188" s="3">
        <v>3.212600260216E+18</v>
      </c>
      <c r="D1188" s="1">
        <v>42410</v>
      </c>
      <c r="E1188" t="s">
        <v>1483</v>
      </c>
      <c r="F1188" s="8">
        <f t="shared" si="94"/>
        <v>0</v>
      </c>
      <c r="G1188" s="8">
        <f t="shared" si="90"/>
        <v>0</v>
      </c>
      <c r="H1188" s="8">
        <f t="shared" si="91"/>
        <v>0</v>
      </c>
      <c r="I1188" s="8">
        <f t="shared" si="92"/>
        <v>1</v>
      </c>
      <c r="J1188" s="9">
        <f t="shared" si="93"/>
        <v>1</v>
      </c>
      <c r="K1188" t="s">
        <v>1001</v>
      </c>
      <c r="L1188" t="s">
        <v>1002</v>
      </c>
      <c r="M1188" s="30">
        <v>119300</v>
      </c>
      <c r="N1188" s="28" t="s">
        <v>264</v>
      </c>
      <c r="O1188" s="6">
        <v>119300</v>
      </c>
      <c r="P1188" s="28" t="s">
        <v>184</v>
      </c>
      <c r="Q1188" s="4" t="s">
        <v>1721</v>
      </c>
      <c r="R1188" t="s">
        <v>1426</v>
      </c>
      <c r="S1188" t="s">
        <v>1310</v>
      </c>
      <c r="T1188" t="s">
        <v>1458</v>
      </c>
      <c r="U1188" t="s">
        <v>1312</v>
      </c>
      <c r="V1188" t="s">
        <v>1310</v>
      </c>
      <c r="W1188" s="2">
        <v>1</v>
      </c>
      <c r="X1188" s="33">
        <v>119300</v>
      </c>
      <c r="Y1188" t="s">
        <v>34</v>
      </c>
      <c r="Z1188" t="s">
        <v>1313</v>
      </c>
      <c r="AA1188" t="s">
        <v>36</v>
      </c>
      <c r="AB1188" t="s">
        <v>37</v>
      </c>
      <c r="AC1188">
        <v>21</v>
      </c>
    </row>
    <row r="1189" spans="1:29" customFormat="1" x14ac:dyDescent="0.35">
      <c r="A1189" s="11">
        <v>1189</v>
      </c>
      <c r="B1189" s="20" t="s">
        <v>1742</v>
      </c>
      <c r="C1189" s="3">
        <v>3.212600260216E+18</v>
      </c>
      <c r="D1189" s="1">
        <v>42410</v>
      </c>
      <c r="E1189" t="s">
        <v>1462</v>
      </c>
      <c r="F1189" s="8">
        <f t="shared" si="94"/>
        <v>0</v>
      </c>
      <c r="G1189" s="8">
        <f t="shared" si="90"/>
        <v>0</v>
      </c>
      <c r="H1189" s="8">
        <f t="shared" si="91"/>
        <v>0</v>
      </c>
      <c r="I1189" s="8">
        <f t="shared" si="92"/>
        <v>1</v>
      </c>
      <c r="J1189" s="9">
        <f t="shared" si="93"/>
        <v>1</v>
      </c>
      <c r="K1189" t="s">
        <v>1001</v>
      </c>
      <c r="L1189" t="s">
        <v>1002</v>
      </c>
      <c r="M1189" s="30">
        <v>115940</v>
      </c>
      <c r="N1189" s="28" t="s">
        <v>264</v>
      </c>
      <c r="O1189" s="6">
        <v>115940</v>
      </c>
      <c r="P1189" s="28" t="s">
        <v>184</v>
      </c>
      <c r="Q1189" s="4" t="s">
        <v>1721</v>
      </c>
      <c r="R1189" t="s">
        <v>1426</v>
      </c>
      <c r="S1189" t="s">
        <v>1310</v>
      </c>
      <c r="T1189" t="s">
        <v>1458</v>
      </c>
      <c r="U1189" t="s">
        <v>1312</v>
      </c>
      <c r="V1189" t="s">
        <v>1310</v>
      </c>
      <c r="W1189" s="2">
        <v>1</v>
      </c>
      <c r="X1189" s="33">
        <v>115940</v>
      </c>
      <c r="Y1189" t="s">
        <v>34</v>
      </c>
      <c r="Z1189" t="s">
        <v>1313</v>
      </c>
      <c r="AA1189" t="s">
        <v>36</v>
      </c>
      <c r="AB1189" t="s">
        <v>37</v>
      </c>
      <c r="AC1189">
        <v>21</v>
      </c>
    </row>
    <row r="1190" spans="1:29" customFormat="1" x14ac:dyDescent="0.35">
      <c r="A1190" s="11">
        <v>1190</v>
      </c>
      <c r="B1190" s="20" t="s">
        <v>1742</v>
      </c>
      <c r="C1190" s="3">
        <v>3.2126002602169999E+18</v>
      </c>
      <c r="D1190" s="1">
        <v>42780</v>
      </c>
      <c r="E1190" t="s">
        <v>1468</v>
      </c>
      <c r="F1190" s="8">
        <f t="shared" si="94"/>
        <v>0</v>
      </c>
      <c r="G1190" s="8">
        <f t="shared" si="90"/>
        <v>0</v>
      </c>
      <c r="H1190" s="8">
        <f t="shared" si="91"/>
        <v>1</v>
      </c>
      <c r="I1190" s="8">
        <f t="shared" si="92"/>
        <v>1</v>
      </c>
      <c r="J1190" s="9">
        <f t="shared" si="93"/>
        <v>2</v>
      </c>
      <c r="K1190" t="s">
        <v>64</v>
      </c>
      <c r="L1190" t="s">
        <v>65</v>
      </c>
      <c r="M1190" s="30">
        <v>119311</v>
      </c>
      <c r="N1190" s="28" t="s">
        <v>264</v>
      </c>
      <c r="O1190" s="6">
        <v>119311</v>
      </c>
      <c r="P1190" s="28" t="s">
        <v>184</v>
      </c>
      <c r="Q1190" s="4" t="s">
        <v>1722</v>
      </c>
      <c r="R1190" t="s">
        <v>1426</v>
      </c>
      <c r="S1190" t="s">
        <v>1310</v>
      </c>
      <c r="T1190" t="s">
        <v>1458</v>
      </c>
      <c r="U1190" t="s">
        <v>1312</v>
      </c>
      <c r="V1190" t="s">
        <v>1310</v>
      </c>
      <c r="W1190" s="2">
        <v>1</v>
      </c>
      <c r="X1190" s="33">
        <v>119311</v>
      </c>
      <c r="Y1190" t="s">
        <v>34</v>
      </c>
      <c r="Z1190" t="s">
        <v>1313</v>
      </c>
      <c r="AA1190" t="s">
        <v>36</v>
      </c>
      <c r="AB1190" t="s">
        <v>37</v>
      </c>
      <c r="AC1190">
        <v>21</v>
      </c>
    </row>
    <row r="1191" spans="1:29" customFormat="1" x14ac:dyDescent="0.35">
      <c r="A1191" s="11">
        <v>1191</v>
      </c>
      <c r="B1191" s="20" t="s">
        <v>1742</v>
      </c>
      <c r="C1191" s="3">
        <v>3.2126002602169999E+18</v>
      </c>
      <c r="D1191" s="1">
        <v>42780</v>
      </c>
      <c r="E1191" t="s">
        <v>1473</v>
      </c>
      <c r="F1191" s="8">
        <f t="shared" si="94"/>
        <v>0</v>
      </c>
      <c r="G1191" s="8">
        <f t="shared" si="90"/>
        <v>0</v>
      </c>
      <c r="H1191" s="8">
        <f t="shared" si="91"/>
        <v>1</v>
      </c>
      <c r="I1191" s="8">
        <f t="shared" si="92"/>
        <v>1</v>
      </c>
      <c r="J1191" s="9">
        <f t="shared" si="93"/>
        <v>2</v>
      </c>
      <c r="K1191" t="s">
        <v>64</v>
      </c>
      <c r="L1191" t="s">
        <v>65</v>
      </c>
      <c r="M1191" s="30">
        <v>115944</v>
      </c>
      <c r="N1191" s="28" t="s">
        <v>264</v>
      </c>
      <c r="O1191" s="6">
        <v>115944</v>
      </c>
      <c r="P1191" s="28" t="s">
        <v>184</v>
      </c>
      <c r="Q1191" s="4" t="s">
        <v>1722</v>
      </c>
      <c r="R1191" t="s">
        <v>1426</v>
      </c>
      <c r="S1191" t="s">
        <v>1310</v>
      </c>
      <c r="T1191" t="s">
        <v>1458</v>
      </c>
      <c r="U1191" t="s">
        <v>1312</v>
      </c>
      <c r="V1191" t="s">
        <v>1310</v>
      </c>
      <c r="W1191" s="2">
        <v>1</v>
      </c>
      <c r="X1191" s="33">
        <v>115944</v>
      </c>
      <c r="Y1191" t="s">
        <v>34</v>
      </c>
      <c r="Z1191" t="s">
        <v>1313</v>
      </c>
      <c r="AA1191" t="s">
        <v>36</v>
      </c>
      <c r="AB1191" t="s">
        <v>37</v>
      </c>
      <c r="AC1191">
        <v>21</v>
      </c>
    </row>
    <row r="1192" spans="1:29" customFormat="1" x14ac:dyDescent="0.35">
      <c r="A1192" s="11">
        <v>1192</v>
      </c>
      <c r="B1192" s="20" t="s">
        <v>1742</v>
      </c>
      <c r="C1192" s="3">
        <v>3.2126002602179999E+18</v>
      </c>
      <c r="D1192" s="1">
        <v>43210</v>
      </c>
      <c r="E1192" t="s">
        <v>1468</v>
      </c>
      <c r="F1192" s="8">
        <f t="shared" si="94"/>
        <v>0</v>
      </c>
      <c r="G1192" s="8">
        <f t="shared" si="90"/>
        <v>0</v>
      </c>
      <c r="H1192" s="8">
        <f t="shared" si="91"/>
        <v>1</v>
      </c>
      <c r="I1192" s="8">
        <f t="shared" si="92"/>
        <v>1</v>
      </c>
      <c r="J1192" s="9">
        <f t="shared" si="93"/>
        <v>2</v>
      </c>
      <c r="K1192" t="s">
        <v>64</v>
      </c>
      <c r="L1192" t="s">
        <v>65</v>
      </c>
      <c r="M1192" s="30">
        <v>122464</v>
      </c>
      <c r="N1192" s="28" t="s">
        <v>26</v>
      </c>
      <c r="O1192" s="6">
        <v>122464</v>
      </c>
      <c r="P1192" s="28" t="s">
        <v>184</v>
      </c>
      <c r="Q1192" s="4" t="s">
        <v>1592</v>
      </c>
      <c r="R1192" t="s">
        <v>1593</v>
      </c>
      <c r="S1192" t="s">
        <v>1310</v>
      </c>
      <c r="T1192" t="s">
        <v>1458</v>
      </c>
      <c r="U1192" t="s">
        <v>1312</v>
      </c>
      <c r="V1192" t="s">
        <v>1310</v>
      </c>
      <c r="W1192" s="2">
        <v>1</v>
      </c>
      <c r="X1192" s="33">
        <v>122464</v>
      </c>
      <c r="Y1192" t="s">
        <v>34</v>
      </c>
      <c r="Z1192" t="s">
        <v>1313</v>
      </c>
      <c r="AA1192" t="s">
        <v>36</v>
      </c>
      <c r="AB1192" t="s">
        <v>37</v>
      </c>
      <c r="AC1192">
        <v>21</v>
      </c>
    </row>
    <row r="1193" spans="1:29" customFormat="1" x14ac:dyDescent="0.35">
      <c r="A1193" s="11">
        <v>1193</v>
      </c>
      <c r="B1193" s="20" t="s">
        <v>1742</v>
      </c>
      <c r="C1193" s="3">
        <v>3.2126002602179999E+18</v>
      </c>
      <c r="D1193" s="1">
        <v>43210</v>
      </c>
      <c r="E1193" t="s">
        <v>1471</v>
      </c>
      <c r="F1193" s="8">
        <f t="shared" si="94"/>
        <v>0</v>
      </c>
      <c r="G1193" s="8">
        <f t="shared" si="90"/>
        <v>0</v>
      </c>
      <c r="H1193" s="8">
        <f t="shared" si="91"/>
        <v>0</v>
      </c>
      <c r="I1193" s="8">
        <f t="shared" si="92"/>
        <v>1</v>
      </c>
      <c r="J1193" s="9">
        <f t="shared" si="93"/>
        <v>1</v>
      </c>
      <c r="K1193" t="s">
        <v>64</v>
      </c>
      <c r="L1193" t="s">
        <v>65</v>
      </c>
      <c r="M1193" s="30">
        <v>119965</v>
      </c>
      <c r="N1193" s="28" t="s">
        <v>26</v>
      </c>
      <c r="O1193" s="6">
        <v>119965</v>
      </c>
      <c r="P1193" s="28" t="s">
        <v>184</v>
      </c>
      <c r="Q1193" s="4" t="s">
        <v>1592</v>
      </c>
      <c r="R1193" t="s">
        <v>1593</v>
      </c>
      <c r="S1193" t="s">
        <v>1310</v>
      </c>
      <c r="T1193" t="s">
        <v>1458</v>
      </c>
      <c r="U1193" t="s">
        <v>1312</v>
      </c>
      <c r="V1193" t="s">
        <v>1310</v>
      </c>
      <c r="W1193" s="2">
        <v>1</v>
      </c>
      <c r="X1193" s="33">
        <v>119965</v>
      </c>
      <c r="Y1193" t="s">
        <v>34</v>
      </c>
      <c r="Z1193" t="s">
        <v>1313</v>
      </c>
      <c r="AA1193" t="s">
        <v>36</v>
      </c>
      <c r="AB1193" t="s">
        <v>37</v>
      </c>
      <c r="AC1193">
        <v>21</v>
      </c>
    </row>
    <row r="1194" spans="1:29" customFormat="1" x14ac:dyDescent="0.35">
      <c r="A1194" s="11">
        <v>1194</v>
      </c>
      <c r="B1194" s="20" t="s">
        <v>1742</v>
      </c>
      <c r="C1194" s="3">
        <v>3.2126002610150001E+18</v>
      </c>
      <c r="D1194" s="1">
        <v>42212</v>
      </c>
      <c r="E1194" t="s">
        <v>1481</v>
      </c>
      <c r="F1194" s="8">
        <f t="shared" si="94"/>
        <v>0</v>
      </c>
      <c r="G1194" s="8">
        <f t="shared" si="90"/>
        <v>0</v>
      </c>
      <c r="H1194" s="8">
        <f t="shared" si="91"/>
        <v>0</v>
      </c>
      <c r="I1194" s="8">
        <f t="shared" si="92"/>
        <v>1</v>
      </c>
      <c r="J1194" s="9">
        <f t="shared" si="93"/>
        <v>1</v>
      </c>
      <c r="K1194" t="s">
        <v>453</v>
      </c>
      <c r="L1194" t="s">
        <v>454</v>
      </c>
      <c r="M1194" s="30">
        <v>70000</v>
      </c>
      <c r="N1194" s="28" t="s">
        <v>329</v>
      </c>
      <c r="O1194" s="6">
        <v>70000</v>
      </c>
      <c r="P1194" s="28" t="s">
        <v>184</v>
      </c>
      <c r="Q1194" s="4" t="s">
        <v>1723</v>
      </c>
      <c r="R1194" t="s">
        <v>1428</v>
      </c>
      <c r="S1194" t="s">
        <v>1310</v>
      </c>
      <c r="T1194" t="s">
        <v>1458</v>
      </c>
      <c r="U1194" t="s">
        <v>1312</v>
      </c>
      <c r="V1194" t="s">
        <v>1310</v>
      </c>
      <c r="W1194" s="2">
        <v>1</v>
      </c>
      <c r="X1194" s="33">
        <v>70000</v>
      </c>
      <c r="Y1194" t="s">
        <v>34</v>
      </c>
      <c r="Z1194" t="s">
        <v>1313</v>
      </c>
      <c r="AA1194" t="s">
        <v>36</v>
      </c>
      <c r="AB1194" t="s">
        <v>37</v>
      </c>
      <c r="AC1194">
        <v>21</v>
      </c>
    </row>
    <row r="1195" spans="1:29" customFormat="1" x14ac:dyDescent="0.35">
      <c r="A1195" s="11">
        <v>1195</v>
      </c>
      <c r="B1195" s="20" t="s">
        <v>1742</v>
      </c>
      <c r="C1195" s="3">
        <v>3.2126002610150001E+18</v>
      </c>
      <c r="D1195" s="1">
        <v>42263</v>
      </c>
      <c r="E1195" t="s">
        <v>1724</v>
      </c>
      <c r="F1195" s="8">
        <f t="shared" si="94"/>
        <v>0</v>
      </c>
      <c r="G1195" s="8">
        <f t="shared" si="90"/>
        <v>0</v>
      </c>
      <c r="H1195" s="8">
        <f t="shared" si="91"/>
        <v>1</v>
      </c>
      <c r="I1195" s="8">
        <f t="shared" si="92"/>
        <v>0</v>
      </c>
      <c r="J1195" s="9">
        <f t="shared" si="93"/>
        <v>1</v>
      </c>
      <c r="K1195" t="s">
        <v>453</v>
      </c>
      <c r="L1195" t="s">
        <v>454</v>
      </c>
      <c r="M1195" s="30">
        <v>580000</v>
      </c>
      <c r="N1195" s="28" t="s">
        <v>264</v>
      </c>
      <c r="O1195" s="6">
        <v>580000</v>
      </c>
      <c r="P1195" s="28" t="s">
        <v>184</v>
      </c>
      <c r="Q1195" s="4" t="s">
        <v>1723</v>
      </c>
      <c r="R1195" t="s">
        <v>1428</v>
      </c>
      <c r="S1195" t="s">
        <v>1310</v>
      </c>
      <c r="T1195" t="s">
        <v>1458</v>
      </c>
      <c r="U1195" t="s">
        <v>1312</v>
      </c>
      <c r="V1195" t="s">
        <v>1310</v>
      </c>
      <c r="W1195" s="2">
        <v>1</v>
      </c>
      <c r="X1195" s="33">
        <v>580000</v>
      </c>
      <c r="Y1195" t="s">
        <v>34</v>
      </c>
      <c r="Z1195" t="s">
        <v>1313</v>
      </c>
      <c r="AA1195" t="s">
        <v>36</v>
      </c>
      <c r="AB1195" t="s">
        <v>37</v>
      </c>
      <c r="AC1195">
        <v>21</v>
      </c>
    </row>
    <row r="1196" spans="1:29" customFormat="1" x14ac:dyDescent="0.35">
      <c r="A1196" s="11">
        <v>1196</v>
      </c>
      <c r="B1196" s="20" t="s">
        <v>1742</v>
      </c>
      <c r="C1196" s="3">
        <v>3.212600261016E+18</v>
      </c>
      <c r="D1196" s="1">
        <v>42410</v>
      </c>
      <c r="E1196" t="s">
        <v>1462</v>
      </c>
      <c r="F1196" s="8">
        <f t="shared" si="94"/>
        <v>0</v>
      </c>
      <c r="G1196" s="8">
        <f t="shared" si="90"/>
        <v>0</v>
      </c>
      <c r="H1196" s="8">
        <f t="shared" si="91"/>
        <v>0</v>
      </c>
      <c r="I1196" s="8">
        <f t="shared" si="92"/>
        <v>1</v>
      </c>
      <c r="J1196" s="9">
        <f t="shared" si="93"/>
        <v>1</v>
      </c>
      <c r="K1196" t="s">
        <v>1001</v>
      </c>
      <c r="L1196" t="s">
        <v>1002</v>
      </c>
      <c r="M1196" s="30">
        <v>346160</v>
      </c>
      <c r="N1196" s="28" t="s">
        <v>329</v>
      </c>
      <c r="O1196" s="6">
        <v>346160</v>
      </c>
      <c r="P1196" s="28" t="s">
        <v>184</v>
      </c>
      <c r="Q1196" s="4" t="s">
        <v>1725</v>
      </c>
      <c r="R1196" t="s">
        <v>1428</v>
      </c>
      <c r="S1196" t="s">
        <v>1310</v>
      </c>
      <c r="T1196" t="s">
        <v>1458</v>
      </c>
      <c r="U1196" t="s">
        <v>1312</v>
      </c>
      <c r="V1196" t="s">
        <v>1310</v>
      </c>
      <c r="W1196" s="2">
        <v>1</v>
      </c>
      <c r="X1196" s="33">
        <v>346160</v>
      </c>
      <c r="Y1196" t="s">
        <v>34</v>
      </c>
      <c r="Z1196" t="s">
        <v>1313</v>
      </c>
      <c r="AA1196" t="s">
        <v>36</v>
      </c>
      <c r="AB1196" t="s">
        <v>37</v>
      </c>
      <c r="AC1196">
        <v>21</v>
      </c>
    </row>
    <row r="1197" spans="1:29" customFormat="1" x14ac:dyDescent="0.35">
      <c r="A1197" s="11">
        <v>1197</v>
      </c>
      <c r="B1197" s="20" t="s">
        <v>1742</v>
      </c>
      <c r="C1197" s="3">
        <v>3.212600261016E+18</v>
      </c>
      <c r="D1197" s="1">
        <v>42410</v>
      </c>
      <c r="E1197" t="s">
        <v>1481</v>
      </c>
      <c r="F1197" s="8">
        <f t="shared" si="94"/>
        <v>0</v>
      </c>
      <c r="G1197" s="8">
        <f t="shared" si="90"/>
        <v>0</v>
      </c>
      <c r="H1197" s="8">
        <f t="shared" si="91"/>
        <v>0</v>
      </c>
      <c r="I1197" s="8">
        <f t="shared" si="92"/>
        <v>1</v>
      </c>
      <c r="J1197" s="9">
        <f t="shared" si="93"/>
        <v>1</v>
      </c>
      <c r="K1197" t="s">
        <v>1001</v>
      </c>
      <c r="L1197" t="s">
        <v>1002</v>
      </c>
      <c r="M1197" s="30">
        <v>70000</v>
      </c>
      <c r="N1197" s="28" t="s">
        <v>329</v>
      </c>
      <c r="O1197" s="6">
        <v>70000</v>
      </c>
      <c r="P1197" s="28" t="s">
        <v>184</v>
      </c>
      <c r="Q1197" s="4" t="s">
        <v>1725</v>
      </c>
      <c r="R1197" t="s">
        <v>1428</v>
      </c>
      <c r="S1197" t="s">
        <v>1310</v>
      </c>
      <c r="T1197" t="s">
        <v>1458</v>
      </c>
      <c r="U1197" t="s">
        <v>1312</v>
      </c>
      <c r="V1197" t="s">
        <v>1310</v>
      </c>
      <c r="W1197" s="2">
        <v>1</v>
      </c>
      <c r="X1197" s="33">
        <v>70000</v>
      </c>
      <c r="Y1197" t="s">
        <v>34</v>
      </c>
      <c r="Z1197" t="s">
        <v>1313</v>
      </c>
      <c r="AA1197" t="s">
        <v>36</v>
      </c>
      <c r="AB1197" t="s">
        <v>37</v>
      </c>
      <c r="AC1197">
        <v>21</v>
      </c>
    </row>
    <row r="1198" spans="1:29" customFormat="1" x14ac:dyDescent="0.35">
      <c r="A1198" s="11">
        <v>1198</v>
      </c>
      <c r="B1198" s="20" t="s">
        <v>1742</v>
      </c>
      <c r="C1198" s="3">
        <v>3.212600261016E+18</v>
      </c>
      <c r="D1198" s="1">
        <v>42410</v>
      </c>
      <c r="E1198" t="s">
        <v>1483</v>
      </c>
      <c r="F1198" s="8">
        <f t="shared" si="94"/>
        <v>0</v>
      </c>
      <c r="G1198" s="8">
        <f t="shared" si="90"/>
        <v>0</v>
      </c>
      <c r="H1198" s="8">
        <f t="shared" si="91"/>
        <v>0</v>
      </c>
      <c r="I1198" s="8">
        <f t="shared" si="92"/>
        <v>1</v>
      </c>
      <c r="J1198" s="9">
        <f t="shared" si="93"/>
        <v>1</v>
      </c>
      <c r="K1198" t="s">
        <v>1001</v>
      </c>
      <c r="L1198" t="s">
        <v>1002</v>
      </c>
      <c r="M1198" s="30">
        <v>385000</v>
      </c>
      <c r="N1198" s="28" t="s">
        <v>329</v>
      </c>
      <c r="O1198" s="6">
        <v>385000</v>
      </c>
      <c r="P1198" s="28" t="s">
        <v>184</v>
      </c>
      <c r="Q1198" s="4" t="s">
        <v>1725</v>
      </c>
      <c r="R1198" t="s">
        <v>1428</v>
      </c>
      <c r="S1198" t="s">
        <v>1310</v>
      </c>
      <c r="T1198" t="s">
        <v>1458</v>
      </c>
      <c r="U1198" t="s">
        <v>1312</v>
      </c>
      <c r="V1198" t="s">
        <v>1310</v>
      </c>
      <c r="W1198" s="2">
        <v>1</v>
      </c>
      <c r="X1198" s="33">
        <v>385000</v>
      </c>
      <c r="Y1198" t="s">
        <v>34</v>
      </c>
      <c r="Z1198" t="s">
        <v>1313</v>
      </c>
      <c r="AA1198" t="s">
        <v>36</v>
      </c>
      <c r="AB1198" t="s">
        <v>37</v>
      </c>
      <c r="AC1198">
        <v>21</v>
      </c>
    </row>
    <row r="1199" spans="1:29" customFormat="1" x14ac:dyDescent="0.35">
      <c r="A1199" s="11">
        <v>1199</v>
      </c>
      <c r="B1199" s="20" t="s">
        <v>1742</v>
      </c>
      <c r="C1199" s="3">
        <v>3.212600261016E+18</v>
      </c>
      <c r="D1199" s="1">
        <v>42569</v>
      </c>
      <c r="E1199" t="s">
        <v>1726</v>
      </c>
      <c r="F1199" s="8">
        <f t="shared" si="94"/>
        <v>0</v>
      </c>
      <c r="G1199" s="8">
        <f t="shared" si="90"/>
        <v>0</v>
      </c>
      <c r="H1199" s="8">
        <f t="shared" si="91"/>
        <v>1</v>
      </c>
      <c r="I1199" s="8">
        <f t="shared" si="92"/>
        <v>0</v>
      </c>
      <c r="J1199" s="9">
        <f t="shared" si="93"/>
        <v>1</v>
      </c>
      <c r="K1199" t="s">
        <v>186</v>
      </c>
      <c r="L1199" t="s">
        <v>187</v>
      </c>
      <c r="M1199" s="30">
        <v>1150000</v>
      </c>
      <c r="N1199" s="28" t="s">
        <v>264</v>
      </c>
      <c r="O1199" s="6">
        <v>1150000</v>
      </c>
      <c r="P1199" s="28" t="s">
        <v>184</v>
      </c>
      <c r="Q1199" s="4" t="s">
        <v>1727</v>
      </c>
      <c r="R1199" t="s">
        <v>1428</v>
      </c>
      <c r="S1199" t="s">
        <v>1310</v>
      </c>
      <c r="T1199" t="s">
        <v>1458</v>
      </c>
      <c r="U1199" t="s">
        <v>1312</v>
      </c>
      <c r="V1199" t="s">
        <v>1310</v>
      </c>
      <c r="W1199" s="2">
        <v>1</v>
      </c>
      <c r="X1199" s="33">
        <v>1150000</v>
      </c>
      <c r="Y1199" t="s">
        <v>34</v>
      </c>
      <c r="Z1199" t="s">
        <v>1313</v>
      </c>
      <c r="AA1199" t="s">
        <v>36</v>
      </c>
      <c r="AB1199" t="s">
        <v>37</v>
      </c>
      <c r="AC1199">
        <v>21</v>
      </c>
    </row>
    <row r="1200" spans="1:29" customFormat="1" x14ac:dyDescent="0.35">
      <c r="A1200" s="11">
        <v>1200</v>
      </c>
      <c r="B1200" s="20" t="s">
        <v>1742</v>
      </c>
      <c r="C1200" s="3">
        <v>3.212600261016E+18</v>
      </c>
      <c r="D1200" s="1">
        <v>42619</v>
      </c>
      <c r="E1200" t="s">
        <v>1728</v>
      </c>
      <c r="F1200" s="8">
        <f t="shared" si="94"/>
        <v>0</v>
      </c>
      <c r="G1200" s="8">
        <f t="shared" si="90"/>
        <v>0</v>
      </c>
      <c r="H1200" s="8">
        <f t="shared" si="91"/>
        <v>1</v>
      </c>
      <c r="I1200" s="8">
        <f t="shared" si="92"/>
        <v>0</v>
      </c>
      <c r="J1200" s="9">
        <f t="shared" si="93"/>
        <v>1</v>
      </c>
      <c r="K1200" t="s">
        <v>186</v>
      </c>
      <c r="L1200" t="s">
        <v>187</v>
      </c>
      <c r="M1200" s="30">
        <v>360000</v>
      </c>
      <c r="N1200" s="28" t="s">
        <v>264</v>
      </c>
      <c r="O1200" s="6">
        <v>360000</v>
      </c>
      <c r="P1200" s="28" t="s">
        <v>184</v>
      </c>
      <c r="Q1200" s="4" t="s">
        <v>1727</v>
      </c>
      <c r="R1200" t="s">
        <v>1428</v>
      </c>
      <c r="S1200" t="s">
        <v>1310</v>
      </c>
      <c r="T1200" t="s">
        <v>1458</v>
      </c>
      <c r="U1200" t="s">
        <v>1312</v>
      </c>
      <c r="V1200" t="s">
        <v>1310</v>
      </c>
      <c r="W1200" s="2">
        <v>1</v>
      </c>
      <c r="X1200" s="33">
        <v>360000</v>
      </c>
      <c r="Y1200" t="s">
        <v>34</v>
      </c>
      <c r="Z1200" t="s">
        <v>1313</v>
      </c>
      <c r="AA1200" t="s">
        <v>36</v>
      </c>
      <c r="AB1200" t="s">
        <v>37</v>
      </c>
      <c r="AC1200">
        <v>21</v>
      </c>
    </row>
    <row r="1201" spans="1:29" customFormat="1" x14ac:dyDescent="0.35">
      <c r="A1201" s="11">
        <v>1201</v>
      </c>
      <c r="B1201" s="20" t="s">
        <v>1742</v>
      </c>
      <c r="C1201" s="3">
        <v>3.2126002610169999E+18</v>
      </c>
      <c r="D1201" s="1">
        <v>42780</v>
      </c>
      <c r="E1201" t="s">
        <v>1469</v>
      </c>
      <c r="F1201" s="8">
        <f t="shared" si="94"/>
        <v>0</v>
      </c>
      <c r="G1201" s="8">
        <f t="shared" si="90"/>
        <v>0</v>
      </c>
      <c r="H1201" s="8">
        <f t="shared" si="91"/>
        <v>1</v>
      </c>
      <c r="I1201" s="8">
        <f t="shared" si="92"/>
        <v>1</v>
      </c>
      <c r="J1201" s="9">
        <f t="shared" si="93"/>
        <v>2</v>
      </c>
      <c r="K1201" t="s">
        <v>64</v>
      </c>
      <c r="L1201" t="s">
        <v>65</v>
      </c>
      <c r="M1201" s="30">
        <v>70000</v>
      </c>
      <c r="N1201" s="28" t="s">
        <v>264</v>
      </c>
      <c r="O1201" s="6">
        <v>70000</v>
      </c>
      <c r="P1201" s="28" t="s">
        <v>184</v>
      </c>
      <c r="Q1201" s="4" t="s">
        <v>1727</v>
      </c>
      <c r="R1201" t="s">
        <v>1428</v>
      </c>
      <c r="S1201" t="s">
        <v>1310</v>
      </c>
      <c r="T1201" t="s">
        <v>1458</v>
      </c>
      <c r="U1201" t="s">
        <v>1312</v>
      </c>
      <c r="V1201" t="s">
        <v>1310</v>
      </c>
      <c r="W1201" s="2">
        <v>1</v>
      </c>
      <c r="X1201" s="33">
        <v>70000</v>
      </c>
      <c r="Y1201" t="s">
        <v>34</v>
      </c>
      <c r="Z1201" t="s">
        <v>1313</v>
      </c>
      <c r="AA1201" t="s">
        <v>36</v>
      </c>
      <c r="AB1201" t="s">
        <v>37</v>
      </c>
      <c r="AC1201">
        <v>21</v>
      </c>
    </row>
    <row r="1202" spans="1:29" customFormat="1" x14ac:dyDescent="0.35">
      <c r="A1202" s="11">
        <v>1202</v>
      </c>
      <c r="B1202" s="20" t="s">
        <v>1742</v>
      </c>
      <c r="C1202" s="3">
        <v>3.2126002610169999E+18</v>
      </c>
      <c r="D1202" s="1">
        <v>42780</v>
      </c>
      <c r="E1202" t="s">
        <v>1473</v>
      </c>
      <c r="F1202" s="8">
        <f t="shared" si="94"/>
        <v>0</v>
      </c>
      <c r="G1202" s="8">
        <f t="shared" si="90"/>
        <v>0</v>
      </c>
      <c r="H1202" s="8">
        <f t="shared" si="91"/>
        <v>1</v>
      </c>
      <c r="I1202" s="8">
        <f t="shared" si="92"/>
        <v>1</v>
      </c>
      <c r="J1202" s="9">
        <f t="shared" si="93"/>
        <v>2</v>
      </c>
      <c r="K1202" t="s">
        <v>64</v>
      </c>
      <c r="L1202" t="s">
        <v>65</v>
      </c>
      <c r="M1202" s="30">
        <v>346175</v>
      </c>
      <c r="N1202" s="28" t="s">
        <v>264</v>
      </c>
      <c r="O1202" s="6">
        <v>346175</v>
      </c>
      <c r="P1202" s="28" t="s">
        <v>184</v>
      </c>
      <c r="Q1202" s="4" t="s">
        <v>1727</v>
      </c>
      <c r="R1202" t="s">
        <v>1428</v>
      </c>
      <c r="S1202" t="s">
        <v>1310</v>
      </c>
      <c r="T1202" t="s">
        <v>1458</v>
      </c>
      <c r="U1202" t="s">
        <v>1312</v>
      </c>
      <c r="V1202" t="s">
        <v>1310</v>
      </c>
      <c r="W1202" s="2">
        <v>1</v>
      </c>
      <c r="X1202" s="33">
        <v>346175</v>
      </c>
      <c r="Y1202" t="s">
        <v>34</v>
      </c>
      <c r="Z1202" t="s">
        <v>1313</v>
      </c>
      <c r="AA1202" t="s">
        <v>36</v>
      </c>
      <c r="AB1202" t="s">
        <v>37</v>
      </c>
      <c r="AC1202">
        <v>21</v>
      </c>
    </row>
    <row r="1203" spans="1:29" customFormat="1" x14ac:dyDescent="0.35">
      <c r="A1203" s="11">
        <v>1203</v>
      </c>
      <c r="B1203" s="20" t="s">
        <v>1742</v>
      </c>
      <c r="C1203" s="3">
        <v>3.2126002610169999E+18</v>
      </c>
      <c r="D1203" s="1">
        <v>42780</v>
      </c>
      <c r="E1203" t="s">
        <v>1468</v>
      </c>
      <c r="F1203" s="8">
        <f t="shared" si="94"/>
        <v>0</v>
      </c>
      <c r="G1203" s="8">
        <f t="shared" si="90"/>
        <v>0</v>
      </c>
      <c r="H1203" s="8">
        <f t="shared" si="91"/>
        <v>1</v>
      </c>
      <c r="I1203" s="8">
        <f t="shared" si="92"/>
        <v>1</v>
      </c>
      <c r="J1203" s="9">
        <f t="shared" si="93"/>
        <v>2</v>
      </c>
      <c r="K1203" t="s">
        <v>64</v>
      </c>
      <c r="L1203" t="s">
        <v>65</v>
      </c>
      <c r="M1203" s="30">
        <v>385000</v>
      </c>
      <c r="N1203" s="28" t="s">
        <v>264</v>
      </c>
      <c r="O1203" s="6">
        <v>385000</v>
      </c>
      <c r="P1203" s="28" t="s">
        <v>184</v>
      </c>
      <c r="Q1203" s="4" t="s">
        <v>1727</v>
      </c>
      <c r="R1203" t="s">
        <v>1428</v>
      </c>
      <c r="S1203" t="s">
        <v>1310</v>
      </c>
      <c r="T1203" t="s">
        <v>1458</v>
      </c>
      <c r="U1203" t="s">
        <v>1312</v>
      </c>
      <c r="V1203" t="s">
        <v>1310</v>
      </c>
      <c r="W1203" s="2">
        <v>1</v>
      </c>
      <c r="X1203" s="33">
        <v>385000</v>
      </c>
      <c r="Y1203" t="s">
        <v>34</v>
      </c>
      <c r="Z1203" t="s">
        <v>1313</v>
      </c>
      <c r="AA1203" t="s">
        <v>36</v>
      </c>
      <c r="AB1203" t="s">
        <v>37</v>
      </c>
      <c r="AC1203">
        <v>21</v>
      </c>
    </row>
    <row r="1204" spans="1:29" customFormat="1" x14ac:dyDescent="0.35">
      <c r="A1204" s="11">
        <v>1204</v>
      </c>
      <c r="B1204" s="20" t="s">
        <v>1742</v>
      </c>
      <c r="C1204" s="3">
        <v>3.2126002610169999E+18</v>
      </c>
      <c r="D1204" s="1">
        <v>42899</v>
      </c>
      <c r="E1204" t="s">
        <v>1729</v>
      </c>
      <c r="F1204" s="8">
        <f t="shared" si="94"/>
        <v>0</v>
      </c>
      <c r="G1204" s="8">
        <f t="shared" si="90"/>
        <v>0</v>
      </c>
      <c r="H1204" s="8">
        <f t="shared" si="91"/>
        <v>1</v>
      </c>
      <c r="I1204" s="8">
        <f t="shared" si="92"/>
        <v>0</v>
      </c>
      <c r="J1204" s="9">
        <f t="shared" si="93"/>
        <v>1</v>
      </c>
      <c r="K1204" t="s">
        <v>186</v>
      </c>
      <c r="L1204" t="s">
        <v>187</v>
      </c>
      <c r="M1204" s="30">
        <v>1200000</v>
      </c>
      <c r="N1204" s="28" t="s">
        <v>264</v>
      </c>
      <c r="O1204" s="6">
        <v>1200000</v>
      </c>
      <c r="P1204" s="28" t="s">
        <v>184</v>
      </c>
      <c r="Q1204" s="4" t="s">
        <v>1727</v>
      </c>
      <c r="R1204" t="s">
        <v>1428</v>
      </c>
      <c r="S1204" t="s">
        <v>1310</v>
      </c>
      <c r="T1204" t="s">
        <v>1458</v>
      </c>
      <c r="U1204" t="s">
        <v>1312</v>
      </c>
      <c r="V1204" t="s">
        <v>1310</v>
      </c>
      <c r="W1204" s="2">
        <v>1</v>
      </c>
      <c r="X1204" s="33">
        <v>1200000</v>
      </c>
      <c r="Y1204" t="s">
        <v>34</v>
      </c>
      <c r="Z1204" t="s">
        <v>1313</v>
      </c>
      <c r="AA1204" t="s">
        <v>36</v>
      </c>
      <c r="AB1204" t="s">
        <v>37</v>
      </c>
      <c r="AC1204">
        <v>21</v>
      </c>
    </row>
    <row r="1205" spans="1:29" customFormat="1" x14ac:dyDescent="0.35">
      <c r="A1205" s="11">
        <v>1205</v>
      </c>
      <c r="B1205" s="20" t="s">
        <v>1742</v>
      </c>
      <c r="C1205" s="3">
        <v>3.2126002610179999E+18</v>
      </c>
      <c r="D1205" s="1">
        <v>43201</v>
      </c>
      <c r="E1205" t="s">
        <v>1470</v>
      </c>
      <c r="F1205" s="8">
        <f t="shared" si="94"/>
        <v>0</v>
      </c>
      <c r="G1205" s="8">
        <f t="shared" si="90"/>
        <v>0</v>
      </c>
      <c r="H1205" s="8">
        <f t="shared" si="91"/>
        <v>0</v>
      </c>
      <c r="I1205" s="8">
        <f t="shared" si="92"/>
        <v>1</v>
      </c>
      <c r="J1205" s="9">
        <f t="shared" si="93"/>
        <v>1</v>
      </c>
      <c r="K1205" t="s">
        <v>64</v>
      </c>
      <c r="L1205" t="s">
        <v>65</v>
      </c>
      <c r="M1205" s="30">
        <v>88000</v>
      </c>
      <c r="N1205" s="28" t="s">
        <v>26</v>
      </c>
      <c r="O1205" s="6">
        <v>88000</v>
      </c>
      <c r="P1205" s="28" t="s">
        <v>184</v>
      </c>
      <c r="Q1205" s="4" t="s">
        <v>1727</v>
      </c>
      <c r="R1205" t="s">
        <v>1428</v>
      </c>
      <c r="S1205" t="s">
        <v>1310</v>
      </c>
      <c r="T1205" t="s">
        <v>1458</v>
      </c>
      <c r="U1205" t="s">
        <v>1312</v>
      </c>
      <c r="V1205" t="s">
        <v>1310</v>
      </c>
      <c r="W1205" s="2">
        <v>1</v>
      </c>
      <c r="X1205" s="33">
        <v>88000</v>
      </c>
      <c r="Y1205" t="s">
        <v>34</v>
      </c>
      <c r="Z1205" t="s">
        <v>1313</v>
      </c>
      <c r="AA1205" t="s">
        <v>36</v>
      </c>
      <c r="AB1205" t="s">
        <v>37</v>
      </c>
      <c r="AC1205">
        <v>21</v>
      </c>
    </row>
    <row r="1206" spans="1:29" customFormat="1" x14ac:dyDescent="0.35">
      <c r="A1206" s="11">
        <v>1206</v>
      </c>
      <c r="B1206" s="20" t="s">
        <v>1742</v>
      </c>
      <c r="C1206" s="3">
        <v>3.2126002610179999E+18</v>
      </c>
      <c r="D1206" s="1">
        <v>43201</v>
      </c>
      <c r="E1206" t="s">
        <v>1471</v>
      </c>
      <c r="F1206" s="8">
        <f t="shared" si="94"/>
        <v>0</v>
      </c>
      <c r="G1206" s="8">
        <f t="shared" si="90"/>
        <v>0</v>
      </c>
      <c r="H1206" s="8">
        <f t="shared" si="91"/>
        <v>0</v>
      </c>
      <c r="I1206" s="8">
        <f t="shared" si="92"/>
        <v>1</v>
      </c>
      <c r="J1206" s="9">
        <f t="shared" si="93"/>
        <v>1</v>
      </c>
      <c r="K1206" t="s">
        <v>64</v>
      </c>
      <c r="L1206" t="s">
        <v>65</v>
      </c>
      <c r="M1206" s="30">
        <v>408282</v>
      </c>
      <c r="N1206" s="28" t="s">
        <v>26</v>
      </c>
      <c r="O1206" s="6">
        <v>408282</v>
      </c>
      <c r="P1206" s="28" t="s">
        <v>184</v>
      </c>
      <c r="Q1206" s="4" t="s">
        <v>1727</v>
      </c>
      <c r="R1206" t="s">
        <v>1428</v>
      </c>
      <c r="S1206" t="s">
        <v>1310</v>
      </c>
      <c r="T1206" t="s">
        <v>1458</v>
      </c>
      <c r="U1206" t="s">
        <v>1312</v>
      </c>
      <c r="V1206" t="s">
        <v>1310</v>
      </c>
      <c r="W1206" s="2">
        <v>1</v>
      </c>
      <c r="X1206" s="33">
        <v>408282</v>
      </c>
      <c r="Y1206" t="s">
        <v>34</v>
      </c>
      <c r="Z1206" t="s">
        <v>1313</v>
      </c>
      <c r="AA1206" t="s">
        <v>36</v>
      </c>
      <c r="AB1206" t="s">
        <v>37</v>
      </c>
      <c r="AC1206">
        <v>21</v>
      </c>
    </row>
    <row r="1207" spans="1:29" customFormat="1" x14ac:dyDescent="0.35">
      <c r="A1207" s="11">
        <v>1207</v>
      </c>
      <c r="B1207" s="20" t="s">
        <v>1742</v>
      </c>
      <c r="C1207" s="3">
        <v>3.2126002610179999E+18</v>
      </c>
      <c r="D1207" s="1">
        <v>43203</v>
      </c>
      <c r="E1207" t="s">
        <v>1468</v>
      </c>
      <c r="F1207" s="8">
        <f t="shared" si="94"/>
        <v>0</v>
      </c>
      <c r="G1207" s="8">
        <f t="shared" si="90"/>
        <v>0</v>
      </c>
      <c r="H1207" s="8">
        <f t="shared" si="91"/>
        <v>1</v>
      </c>
      <c r="I1207" s="8">
        <f t="shared" si="92"/>
        <v>1</v>
      </c>
      <c r="J1207" s="9">
        <f t="shared" si="93"/>
        <v>2</v>
      </c>
      <c r="K1207" t="s">
        <v>64</v>
      </c>
      <c r="L1207" t="s">
        <v>65</v>
      </c>
      <c r="M1207" s="30">
        <v>440678</v>
      </c>
      <c r="N1207" s="28" t="s">
        <v>26</v>
      </c>
      <c r="O1207" s="6">
        <v>440678</v>
      </c>
      <c r="P1207" s="28" t="s">
        <v>184</v>
      </c>
      <c r="Q1207" s="4" t="s">
        <v>1727</v>
      </c>
      <c r="R1207" t="s">
        <v>1428</v>
      </c>
      <c r="S1207" t="s">
        <v>1310</v>
      </c>
      <c r="T1207" t="s">
        <v>1458</v>
      </c>
      <c r="U1207" t="s">
        <v>1312</v>
      </c>
      <c r="V1207" t="s">
        <v>1310</v>
      </c>
      <c r="W1207" s="2">
        <v>1</v>
      </c>
      <c r="X1207" s="33">
        <v>440678</v>
      </c>
      <c r="Y1207" t="s">
        <v>34</v>
      </c>
      <c r="Z1207" t="s">
        <v>1313</v>
      </c>
      <c r="AA1207" t="s">
        <v>36</v>
      </c>
      <c r="AB1207" t="s">
        <v>37</v>
      </c>
      <c r="AC1207">
        <v>21</v>
      </c>
    </row>
    <row r="1208" spans="1:29" customFormat="1" x14ac:dyDescent="0.35">
      <c r="A1208" s="11">
        <v>1208</v>
      </c>
      <c r="B1208" s="20" t="s">
        <v>1742</v>
      </c>
      <c r="C1208" s="3">
        <v>3.2126002610179999E+18</v>
      </c>
      <c r="D1208" s="1">
        <v>43458</v>
      </c>
      <c r="E1208" t="s">
        <v>1730</v>
      </c>
      <c r="F1208" s="8">
        <f t="shared" si="94"/>
        <v>0</v>
      </c>
      <c r="G1208" s="8">
        <f t="shared" si="90"/>
        <v>0</v>
      </c>
      <c r="H1208" s="8">
        <f t="shared" si="91"/>
        <v>1</v>
      </c>
      <c r="I1208" s="8">
        <f t="shared" si="92"/>
        <v>0</v>
      </c>
      <c r="J1208" s="9">
        <f t="shared" si="93"/>
        <v>1</v>
      </c>
      <c r="K1208" t="s">
        <v>193</v>
      </c>
      <c r="L1208" t="s">
        <v>194</v>
      </c>
      <c r="M1208" s="30">
        <v>1460000</v>
      </c>
      <c r="N1208" s="28" t="s">
        <v>39</v>
      </c>
      <c r="O1208" s="6">
        <v>1460000</v>
      </c>
      <c r="P1208" s="28" t="s">
        <v>27</v>
      </c>
      <c r="Q1208" s="4" t="s">
        <v>1727</v>
      </c>
      <c r="R1208" t="s">
        <v>1428</v>
      </c>
      <c r="S1208" t="s">
        <v>1310</v>
      </c>
      <c r="T1208" t="s">
        <v>1458</v>
      </c>
      <c r="U1208" t="s">
        <v>1312</v>
      </c>
      <c r="V1208" t="s">
        <v>1310</v>
      </c>
      <c r="W1208" s="2">
        <v>1</v>
      </c>
      <c r="X1208" s="33">
        <v>1460000</v>
      </c>
      <c r="Y1208" t="s">
        <v>34</v>
      </c>
      <c r="Z1208" t="s">
        <v>1313</v>
      </c>
      <c r="AA1208" t="s">
        <v>36</v>
      </c>
      <c r="AB1208" t="s">
        <v>37</v>
      </c>
      <c r="AC1208">
        <v>21</v>
      </c>
    </row>
    <row r="1209" spans="1:29" customFormat="1" x14ac:dyDescent="0.35">
      <c r="A1209" s="11">
        <v>1209</v>
      </c>
      <c r="B1209" s="20" t="s">
        <v>1742</v>
      </c>
      <c r="C1209" s="3">
        <v>3.2126002610189998E+18</v>
      </c>
      <c r="D1209" s="1">
        <v>43598</v>
      </c>
      <c r="E1209" t="s">
        <v>1472</v>
      </c>
      <c r="F1209" s="8">
        <f t="shared" si="94"/>
        <v>0</v>
      </c>
      <c r="G1209" s="8">
        <f t="shared" si="90"/>
        <v>1</v>
      </c>
      <c r="H1209" s="8">
        <f t="shared" si="91"/>
        <v>0</v>
      </c>
      <c r="I1209" s="8">
        <f t="shared" si="92"/>
        <v>0</v>
      </c>
      <c r="J1209" s="9">
        <f t="shared" si="93"/>
        <v>1</v>
      </c>
      <c r="K1209" t="s">
        <v>25</v>
      </c>
      <c r="L1209" t="s">
        <v>25</v>
      </c>
      <c r="M1209" s="30">
        <v>88485.54</v>
      </c>
      <c r="N1209" s="28" t="s">
        <v>39</v>
      </c>
      <c r="O1209" s="6">
        <v>88485.54</v>
      </c>
      <c r="P1209" s="28" t="s">
        <v>27</v>
      </c>
      <c r="Q1209" s="4" t="s">
        <v>1727</v>
      </c>
      <c r="R1209" t="s">
        <v>1428</v>
      </c>
      <c r="S1209" t="s">
        <v>1310</v>
      </c>
      <c r="T1209" t="s">
        <v>1458</v>
      </c>
      <c r="U1209" t="s">
        <v>1312</v>
      </c>
      <c r="V1209" t="s">
        <v>1310</v>
      </c>
      <c r="W1209" s="2">
        <v>1</v>
      </c>
      <c r="X1209" s="33">
        <v>88485.54</v>
      </c>
      <c r="Y1209" t="s">
        <v>34</v>
      </c>
      <c r="Z1209" t="s">
        <v>1313</v>
      </c>
      <c r="AA1209" t="s">
        <v>36</v>
      </c>
      <c r="AB1209" t="s">
        <v>37</v>
      </c>
      <c r="AC1209">
        <v>21</v>
      </c>
    </row>
    <row r="1210" spans="1:29" customFormat="1" x14ac:dyDescent="0.35">
      <c r="A1210" s="11">
        <v>1210</v>
      </c>
      <c r="B1210" s="20" t="s">
        <v>1742</v>
      </c>
      <c r="C1210" s="3">
        <v>3.2126002610189998E+18</v>
      </c>
      <c r="D1210" s="1">
        <v>43600</v>
      </c>
      <c r="E1210" t="s">
        <v>1472</v>
      </c>
      <c r="F1210" s="8">
        <f t="shared" si="94"/>
        <v>0</v>
      </c>
      <c r="G1210" s="8">
        <f t="shared" si="90"/>
        <v>1</v>
      </c>
      <c r="H1210" s="8">
        <f t="shared" si="91"/>
        <v>0</v>
      </c>
      <c r="I1210" s="8">
        <f t="shared" si="92"/>
        <v>0</v>
      </c>
      <c r="J1210" s="9">
        <f t="shared" si="93"/>
        <v>1</v>
      </c>
      <c r="K1210" t="s">
        <v>25</v>
      </c>
      <c r="L1210" t="s">
        <v>25</v>
      </c>
      <c r="M1210" s="30">
        <v>445659.04</v>
      </c>
      <c r="N1210" s="28" t="s">
        <v>39</v>
      </c>
      <c r="O1210" s="6">
        <v>445659.04</v>
      </c>
      <c r="P1210" s="28" t="s">
        <v>27</v>
      </c>
      <c r="Q1210" s="4" t="s">
        <v>1727</v>
      </c>
      <c r="R1210" t="s">
        <v>1428</v>
      </c>
      <c r="S1210" t="s">
        <v>1310</v>
      </c>
      <c r="T1210" t="s">
        <v>1458</v>
      </c>
      <c r="U1210" t="s">
        <v>1312</v>
      </c>
      <c r="V1210" t="s">
        <v>1310</v>
      </c>
      <c r="W1210" s="2">
        <v>1</v>
      </c>
      <c r="X1210" s="33">
        <v>445659.04</v>
      </c>
      <c r="Y1210" t="s">
        <v>34</v>
      </c>
      <c r="Z1210" t="s">
        <v>1313</v>
      </c>
      <c r="AA1210" t="s">
        <v>36</v>
      </c>
      <c r="AB1210" t="s">
        <v>37</v>
      </c>
      <c r="AC1210">
        <v>21</v>
      </c>
    </row>
    <row r="1211" spans="1:29" customFormat="1" x14ac:dyDescent="0.35">
      <c r="A1211" s="11">
        <v>1211</v>
      </c>
      <c r="B1211" s="20" t="s">
        <v>1742</v>
      </c>
      <c r="C1211" s="3">
        <v>3.2126002610189998E+18</v>
      </c>
      <c r="D1211" s="1">
        <v>43600</v>
      </c>
      <c r="E1211" t="s">
        <v>1472</v>
      </c>
      <c r="F1211" s="8">
        <f t="shared" si="94"/>
        <v>0</v>
      </c>
      <c r="G1211" s="8">
        <f t="shared" si="90"/>
        <v>1</v>
      </c>
      <c r="H1211" s="8">
        <f t="shared" si="91"/>
        <v>0</v>
      </c>
      <c r="I1211" s="8">
        <f t="shared" si="92"/>
        <v>0</v>
      </c>
      <c r="J1211" s="9">
        <f t="shared" si="93"/>
        <v>1</v>
      </c>
      <c r="K1211" t="s">
        <v>25</v>
      </c>
      <c r="L1211" t="s">
        <v>25</v>
      </c>
      <c r="M1211" s="30">
        <v>464124.19</v>
      </c>
      <c r="N1211" s="28" t="s">
        <v>39</v>
      </c>
      <c r="O1211" s="6">
        <v>464124.19</v>
      </c>
      <c r="P1211" s="28" t="s">
        <v>27</v>
      </c>
      <c r="Q1211" s="4" t="s">
        <v>1727</v>
      </c>
      <c r="R1211" t="s">
        <v>1428</v>
      </c>
      <c r="S1211" t="s">
        <v>1310</v>
      </c>
      <c r="T1211" t="s">
        <v>1458</v>
      </c>
      <c r="U1211" t="s">
        <v>1312</v>
      </c>
      <c r="V1211" t="s">
        <v>1310</v>
      </c>
      <c r="W1211" s="2">
        <v>1</v>
      </c>
      <c r="X1211" s="33">
        <v>464124.19</v>
      </c>
      <c r="Y1211" t="s">
        <v>34</v>
      </c>
      <c r="Z1211" t="s">
        <v>1313</v>
      </c>
      <c r="AA1211" t="s">
        <v>36</v>
      </c>
      <c r="AB1211" t="s">
        <v>37</v>
      </c>
      <c r="AC1211">
        <v>21</v>
      </c>
    </row>
    <row r="1212" spans="1:29" customFormat="1" x14ac:dyDescent="0.35">
      <c r="A1212" s="11">
        <v>1212</v>
      </c>
      <c r="B1212" s="20" t="s">
        <v>1742</v>
      </c>
      <c r="C1212" s="3">
        <v>3.2128700095149998E+18</v>
      </c>
      <c r="D1212" s="1">
        <v>42038</v>
      </c>
      <c r="E1212" t="s">
        <v>1502</v>
      </c>
      <c r="F1212" s="8">
        <f t="shared" si="94"/>
        <v>0</v>
      </c>
      <c r="G1212" s="8">
        <f t="shared" si="90"/>
        <v>0</v>
      </c>
      <c r="H1212" s="8">
        <f t="shared" si="91"/>
        <v>1</v>
      </c>
      <c r="I1212" s="8">
        <f t="shared" si="92"/>
        <v>1</v>
      </c>
      <c r="J1212" s="9">
        <f t="shared" si="93"/>
        <v>2</v>
      </c>
      <c r="K1212" t="s">
        <v>453</v>
      </c>
      <c r="L1212" t="s">
        <v>454</v>
      </c>
      <c r="M1212" s="30">
        <v>258378.11</v>
      </c>
      <c r="N1212" s="28" t="s">
        <v>329</v>
      </c>
      <c r="O1212" s="6">
        <v>258378.11</v>
      </c>
      <c r="P1212" s="28" t="s">
        <v>184</v>
      </c>
      <c r="Q1212" s="4" t="s">
        <v>1409</v>
      </c>
      <c r="R1212" t="s">
        <v>1410</v>
      </c>
      <c r="S1212" t="s">
        <v>1310</v>
      </c>
      <c r="T1212" t="s">
        <v>1333</v>
      </c>
      <c r="U1212" t="s">
        <v>1312</v>
      </c>
      <c r="V1212" t="s">
        <v>1310</v>
      </c>
      <c r="W1212" s="2">
        <v>1</v>
      </c>
      <c r="X1212" s="33">
        <v>258378.11</v>
      </c>
      <c r="Y1212" t="s">
        <v>34</v>
      </c>
      <c r="Z1212" t="s">
        <v>1313</v>
      </c>
      <c r="AA1212" t="s">
        <v>36</v>
      </c>
      <c r="AB1212" t="s">
        <v>37</v>
      </c>
      <c r="AC1212">
        <v>21</v>
      </c>
    </row>
    <row r="1213" spans="1:29" customFormat="1" x14ac:dyDescent="0.35">
      <c r="A1213" s="11">
        <v>1213</v>
      </c>
      <c r="B1213" s="20" t="s">
        <v>1742</v>
      </c>
      <c r="C1213" s="3">
        <v>3.2128700095149998E+18</v>
      </c>
      <c r="D1213" s="1">
        <v>42038</v>
      </c>
      <c r="E1213" t="s">
        <v>1504</v>
      </c>
      <c r="F1213" s="8">
        <f t="shared" si="94"/>
        <v>0</v>
      </c>
      <c r="G1213" s="8">
        <f t="shared" si="90"/>
        <v>0</v>
      </c>
      <c r="H1213" s="8">
        <f t="shared" si="91"/>
        <v>1</v>
      </c>
      <c r="I1213" s="8">
        <f t="shared" si="92"/>
        <v>1</v>
      </c>
      <c r="J1213" s="9">
        <f t="shared" si="93"/>
        <v>2</v>
      </c>
      <c r="K1213" t="s">
        <v>453</v>
      </c>
      <c r="L1213" t="s">
        <v>454</v>
      </c>
      <c r="M1213" s="30">
        <v>209992.78</v>
      </c>
      <c r="N1213" s="28" t="s">
        <v>329</v>
      </c>
      <c r="O1213" s="6">
        <v>209992.78</v>
      </c>
      <c r="P1213" s="28" t="s">
        <v>184</v>
      </c>
      <c r="Q1213" s="4" t="s">
        <v>1409</v>
      </c>
      <c r="R1213" t="s">
        <v>1410</v>
      </c>
      <c r="S1213" t="s">
        <v>1310</v>
      </c>
      <c r="T1213" t="s">
        <v>1333</v>
      </c>
      <c r="U1213" t="s">
        <v>1312</v>
      </c>
      <c r="V1213" t="s">
        <v>1310</v>
      </c>
      <c r="W1213" s="2">
        <v>1</v>
      </c>
      <c r="X1213" s="33">
        <v>209992.78</v>
      </c>
      <c r="Y1213" t="s">
        <v>34</v>
      </c>
      <c r="Z1213" t="s">
        <v>1313</v>
      </c>
      <c r="AA1213" t="s">
        <v>36</v>
      </c>
      <c r="AB1213" t="s">
        <v>37</v>
      </c>
      <c r="AC1213">
        <v>21</v>
      </c>
    </row>
    <row r="1214" spans="1:29" customFormat="1" x14ac:dyDescent="0.35">
      <c r="A1214" s="11">
        <v>1214</v>
      </c>
      <c r="B1214" s="20" t="s">
        <v>1742</v>
      </c>
      <c r="C1214" s="3">
        <v>3.2128700095149998E+18</v>
      </c>
      <c r="D1214" s="1">
        <v>42212</v>
      </c>
      <c r="E1214" t="s">
        <v>1731</v>
      </c>
      <c r="F1214" s="8">
        <f t="shared" si="94"/>
        <v>0</v>
      </c>
      <c r="G1214" s="8">
        <f t="shared" si="90"/>
        <v>0</v>
      </c>
      <c r="H1214" s="8">
        <f t="shared" si="91"/>
        <v>0</v>
      </c>
      <c r="I1214" s="8">
        <f t="shared" si="92"/>
        <v>1</v>
      </c>
      <c r="J1214" s="9">
        <f t="shared" si="93"/>
        <v>1</v>
      </c>
      <c r="K1214" t="s">
        <v>453</v>
      </c>
      <c r="L1214" t="s">
        <v>454</v>
      </c>
      <c r="M1214" s="30">
        <v>50000</v>
      </c>
      <c r="N1214" s="28" t="s">
        <v>1442</v>
      </c>
      <c r="O1214" s="6">
        <v>50000</v>
      </c>
      <c r="P1214" s="28" t="s">
        <v>184</v>
      </c>
      <c r="Q1214" s="4" t="s">
        <v>1732</v>
      </c>
      <c r="R1214" t="s">
        <v>1410</v>
      </c>
      <c r="S1214" t="s">
        <v>1310</v>
      </c>
      <c r="T1214" t="s">
        <v>1458</v>
      </c>
      <c r="U1214" t="s">
        <v>1312</v>
      </c>
      <c r="V1214" t="s">
        <v>1310</v>
      </c>
      <c r="W1214" s="2">
        <v>1</v>
      </c>
      <c r="X1214" s="33">
        <v>50000</v>
      </c>
      <c r="Y1214" t="s">
        <v>34</v>
      </c>
      <c r="Z1214" t="s">
        <v>1313</v>
      </c>
      <c r="AA1214" t="s">
        <v>36</v>
      </c>
      <c r="AB1214" t="s">
        <v>37</v>
      </c>
      <c r="AC1214">
        <v>21</v>
      </c>
    </row>
    <row r="1215" spans="1:29" customFormat="1" x14ac:dyDescent="0.35">
      <c r="A1215" s="11">
        <v>1215</v>
      </c>
      <c r="B1215" s="20" t="s">
        <v>1742</v>
      </c>
      <c r="C1215" s="3">
        <v>3.2128700095160003E+18</v>
      </c>
      <c r="D1215" s="1">
        <v>42410</v>
      </c>
      <c r="E1215" t="s">
        <v>1481</v>
      </c>
      <c r="F1215" s="8">
        <f t="shared" si="94"/>
        <v>0</v>
      </c>
      <c r="G1215" s="8">
        <f t="shared" si="90"/>
        <v>0</v>
      </c>
      <c r="H1215" s="8">
        <f t="shared" si="91"/>
        <v>0</v>
      </c>
      <c r="I1215" s="8">
        <f t="shared" si="92"/>
        <v>1</v>
      </c>
      <c r="J1215" s="9">
        <f t="shared" si="93"/>
        <v>1</v>
      </c>
      <c r="K1215" t="s">
        <v>1733</v>
      </c>
      <c r="L1215" t="s">
        <v>1734</v>
      </c>
      <c r="M1215" s="30">
        <v>50000</v>
      </c>
      <c r="N1215" s="28" t="s">
        <v>264</v>
      </c>
      <c r="O1215" s="6">
        <v>50000</v>
      </c>
      <c r="P1215" s="28" t="s">
        <v>184</v>
      </c>
      <c r="Q1215" s="4" t="s">
        <v>1735</v>
      </c>
      <c r="R1215" t="s">
        <v>1410</v>
      </c>
      <c r="S1215" t="s">
        <v>1310</v>
      </c>
      <c r="T1215" t="s">
        <v>1458</v>
      </c>
      <c r="U1215" t="s">
        <v>1312</v>
      </c>
      <c r="V1215" t="s">
        <v>1310</v>
      </c>
      <c r="W1215" s="2">
        <v>1</v>
      </c>
      <c r="X1215" s="33">
        <v>50000</v>
      </c>
      <c r="Y1215" t="s">
        <v>34</v>
      </c>
      <c r="Z1215" t="s">
        <v>1313</v>
      </c>
      <c r="AA1215" t="s">
        <v>36</v>
      </c>
      <c r="AB1215" t="s">
        <v>37</v>
      </c>
      <c r="AC1215">
        <v>21</v>
      </c>
    </row>
    <row r="1216" spans="1:29" customFormat="1" x14ac:dyDescent="0.35">
      <c r="A1216" s="11">
        <v>1216</v>
      </c>
      <c r="B1216" s="20" t="s">
        <v>1742</v>
      </c>
      <c r="C1216" s="3">
        <v>3.2128700095160003E+18</v>
      </c>
      <c r="D1216" s="1">
        <v>42410</v>
      </c>
      <c r="E1216" t="s">
        <v>1462</v>
      </c>
      <c r="F1216" s="8">
        <f t="shared" si="94"/>
        <v>0</v>
      </c>
      <c r="G1216" s="8">
        <f t="shared" si="90"/>
        <v>0</v>
      </c>
      <c r="H1216" s="8">
        <f t="shared" si="91"/>
        <v>0</v>
      </c>
      <c r="I1216" s="8">
        <f t="shared" si="92"/>
        <v>1</v>
      </c>
      <c r="J1216" s="9">
        <f t="shared" si="93"/>
        <v>1</v>
      </c>
      <c r="K1216" t="s">
        <v>1733</v>
      </c>
      <c r="L1216" t="s">
        <v>1734</v>
      </c>
      <c r="M1216" s="30">
        <v>210000</v>
      </c>
      <c r="N1216" s="28" t="s">
        <v>264</v>
      </c>
      <c r="O1216" s="6">
        <v>210000</v>
      </c>
      <c r="P1216" s="28" t="s">
        <v>184</v>
      </c>
      <c r="Q1216" s="4" t="s">
        <v>1735</v>
      </c>
      <c r="R1216" t="s">
        <v>1410</v>
      </c>
      <c r="S1216" t="s">
        <v>1310</v>
      </c>
      <c r="T1216" t="s">
        <v>1458</v>
      </c>
      <c r="U1216" t="s">
        <v>1312</v>
      </c>
      <c r="V1216" t="s">
        <v>1310</v>
      </c>
      <c r="W1216" s="2">
        <v>1</v>
      </c>
      <c r="X1216" s="33">
        <v>210000</v>
      </c>
      <c r="Y1216" t="s">
        <v>34</v>
      </c>
      <c r="Z1216" t="s">
        <v>1313</v>
      </c>
      <c r="AA1216" t="s">
        <v>36</v>
      </c>
      <c r="AB1216" t="s">
        <v>37</v>
      </c>
      <c r="AC1216">
        <v>21</v>
      </c>
    </row>
    <row r="1217" spans="1:29" customFormat="1" x14ac:dyDescent="0.35">
      <c r="A1217" s="11">
        <v>1217</v>
      </c>
      <c r="B1217" s="20" t="s">
        <v>1742</v>
      </c>
      <c r="C1217" s="3">
        <v>3.2128700095160003E+18</v>
      </c>
      <c r="D1217" s="1">
        <v>42410</v>
      </c>
      <c r="E1217" t="s">
        <v>1483</v>
      </c>
      <c r="F1217" s="8">
        <f t="shared" si="94"/>
        <v>0</v>
      </c>
      <c r="G1217" s="8">
        <f t="shared" si="90"/>
        <v>0</v>
      </c>
      <c r="H1217" s="8">
        <f t="shared" si="91"/>
        <v>0</v>
      </c>
      <c r="I1217" s="8">
        <f t="shared" si="92"/>
        <v>1</v>
      </c>
      <c r="J1217" s="9">
        <f t="shared" si="93"/>
        <v>1</v>
      </c>
      <c r="K1217" t="s">
        <v>1733</v>
      </c>
      <c r="L1217" t="s">
        <v>1734</v>
      </c>
      <c r="M1217" s="30">
        <v>258500</v>
      </c>
      <c r="N1217" s="28" t="s">
        <v>264</v>
      </c>
      <c r="O1217" s="6">
        <v>258500</v>
      </c>
      <c r="P1217" s="28" t="s">
        <v>184</v>
      </c>
      <c r="Q1217" s="4" t="s">
        <v>1735</v>
      </c>
      <c r="R1217" t="s">
        <v>1410</v>
      </c>
      <c r="S1217" t="s">
        <v>1310</v>
      </c>
      <c r="T1217" t="s">
        <v>1458</v>
      </c>
      <c r="U1217" t="s">
        <v>1312</v>
      </c>
      <c r="V1217" t="s">
        <v>1310</v>
      </c>
      <c r="W1217" s="2">
        <v>1</v>
      </c>
      <c r="X1217" s="33">
        <v>258500</v>
      </c>
      <c r="Y1217" t="s">
        <v>34</v>
      </c>
      <c r="Z1217" t="s">
        <v>1313</v>
      </c>
      <c r="AA1217" t="s">
        <v>36</v>
      </c>
      <c r="AB1217" t="s">
        <v>37</v>
      </c>
      <c r="AC1217">
        <v>21</v>
      </c>
    </row>
    <row r="1218" spans="1:29" customFormat="1" x14ac:dyDescent="0.35">
      <c r="A1218" s="11">
        <v>1218</v>
      </c>
      <c r="B1218" s="20" t="s">
        <v>1742</v>
      </c>
      <c r="C1218" s="3">
        <v>3.2128700095170002E+18</v>
      </c>
      <c r="D1218" s="1">
        <v>42776</v>
      </c>
      <c r="E1218" t="s">
        <v>1473</v>
      </c>
      <c r="F1218" s="8">
        <f t="shared" si="94"/>
        <v>0</v>
      </c>
      <c r="G1218" s="8">
        <f t="shared" ref="G1218:G1281" si="95">IF(OR(ISNUMBER(SEARCH("проектиро",E1218)), ISNUMBER(SEARCH("разработка",E1218)),  ISNUMBER(SEARCH("приобрет",E1218)),  ISNUMBER(SEARCH("установк",E1218)), ISNUMBER(SEARCH("постав",E1218)),  (ISNUMBER(SEARCH("создани",E1218)))),1,0)</f>
        <v>0</v>
      </c>
      <c r="H1218" s="8">
        <f t="shared" ref="H1218:H1281" si="96">IF(OR(ISNUMBER(SEARCH("развит",E1218)), ISNUMBER(SEARCH("модифика",E1218)), ISNUMBER(SEARCH("интегра",E1218)),  ISNUMBER(SEARCH("внедрен",E1218)), ISNUMBER(SEARCH("расшир",E1218)), ISNUMBER(SEARCH("адаптац",E1218)),ISNUMBER(SEARCH("настрой",E1218)), ISNUMBER(SEARCH("подключ",E1218)),   (ISNUMBER(SEARCH("модерниз",E1218)))),1,0)</f>
        <v>1</v>
      </c>
      <c r="I1218" s="8">
        <f t="shared" ref="I1218:I1281" si="97">IF(OR(ISNUMBER(SEARCH("сопрово",E1218)), ISNUMBER(SEARCH("поддержк",E1218)), ISNUMBER(SEARCH("эксплуат",E1218)), ISNUMBER(SEARCH("обслужи",E1218)), ISNUMBER(SEARCH("подготов",E1218)), (ISNUMBER(SEARCH("обуче",E1218)))),1,0)</f>
        <v>1</v>
      </c>
      <c r="J1218" s="9">
        <f t="shared" ref="J1218:J1281" si="98">SUM(G1218:I1218)</f>
        <v>2</v>
      </c>
      <c r="K1218" t="s">
        <v>64</v>
      </c>
      <c r="L1218" t="s">
        <v>65</v>
      </c>
      <c r="M1218" s="30">
        <v>1</v>
      </c>
      <c r="N1218" s="28" t="s">
        <v>264</v>
      </c>
      <c r="O1218" s="6">
        <v>210000</v>
      </c>
      <c r="P1218" s="28" t="s">
        <v>1736</v>
      </c>
      <c r="Q1218" s="4" t="s">
        <v>1735</v>
      </c>
      <c r="R1218" t="s">
        <v>1410</v>
      </c>
      <c r="S1218" t="s">
        <v>1310</v>
      </c>
      <c r="T1218" t="s">
        <v>1458</v>
      </c>
      <c r="U1218" t="s">
        <v>1312</v>
      </c>
      <c r="V1218" t="s">
        <v>1310</v>
      </c>
      <c r="W1218" s="2">
        <v>1</v>
      </c>
      <c r="X1218" s="33">
        <v>210000</v>
      </c>
      <c r="Y1218" t="s">
        <v>34</v>
      </c>
      <c r="Z1218" t="s">
        <v>1313</v>
      </c>
      <c r="AA1218" t="s">
        <v>36</v>
      </c>
      <c r="AB1218" t="s">
        <v>37</v>
      </c>
      <c r="AC1218">
        <v>21</v>
      </c>
    </row>
    <row r="1219" spans="1:29" customFormat="1" x14ac:dyDescent="0.35">
      <c r="A1219" s="11">
        <v>1219</v>
      </c>
      <c r="B1219" s="20" t="s">
        <v>1742</v>
      </c>
      <c r="C1219" s="3">
        <v>3.2128700095170002E+18</v>
      </c>
      <c r="D1219" s="1">
        <v>42776</v>
      </c>
      <c r="E1219" t="s">
        <v>1468</v>
      </c>
      <c r="F1219" s="8">
        <f t="shared" ref="F1219:F1282" si="99">IF(OR(ISNUMBER(SEARCH("фонд",Q1219)), ISNUMBER(SEARCH("ФОМС",Q1219))), 1,0)</f>
        <v>0</v>
      </c>
      <c r="G1219" s="8">
        <f t="shared" si="95"/>
        <v>0</v>
      </c>
      <c r="H1219" s="8">
        <f t="shared" si="96"/>
        <v>1</v>
      </c>
      <c r="I1219" s="8">
        <f t="shared" si="97"/>
        <v>1</v>
      </c>
      <c r="J1219" s="9">
        <f t="shared" si="98"/>
        <v>2</v>
      </c>
      <c r="K1219" t="s">
        <v>64</v>
      </c>
      <c r="L1219" t="s">
        <v>65</v>
      </c>
      <c r="M1219" s="30">
        <v>1</v>
      </c>
      <c r="N1219" s="28" t="s">
        <v>264</v>
      </c>
      <c r="O1219" s="6">
        <v>258500</v>
      </c>
      <c r="P1219" s="28" t="s">
        <v>1737</v>
      </c>
      <c r="Q1219" s="4" t="s">
        <v>1735</v>
      </c>
      <c r="R1219" t="s">
        <v>1410</v>
      </c>
      <c r="S1219" t="s">
        <v>1310</v>
      </c>
      <c r="T1219" t="s">
        <v>1458</v>
      </c>
      <c r="U1219" t="s">
        <v>1312</v>
      </c>
      <c r="V1219" t="s">
        <v>1310</v>
      </c>
      <c r="W1219" s="2">
        <v>1</v>
      </c>
      <c r="X1219" s="33">
        <v>258500</v>
      </c>
      <c r="Y1219" t="s">
        <v>34</v>
      </c>
      <c r="Z1219" t="s">
        <v>1313</v>
      </c>
      <c r="AA1219" t="s">
        <v>36</v>
      </c>
      <c r="AB1219" t="s">
        <v>37</v>
      </c>
      <c r="AC1219">
        <v>21</v>
      </c>
    </row>
    <row r="1220" spans="1:29" customFormat="1" x14ac:dyDescent="0.35">
      <c r="A1220" s="11">
        <v>1220</v>
      </c>
      <c r="B1220" s="20" t="s">
        <v>1742</v>
      </c>
      <c r="C1220" s="3">
        <v>3.2128700095170002E+18</v>
      </c>
      <c r="D1220" s="1">
        <v>42776</v>
      </c>
      <c r="E1220" t="s">
        <v>1469</v>
      </c>
      <c r="F1220" s="8">
        <f t="shared" si="99"/>
        <v>0</v>
      </c>
      <c r="G1220" s="8">
        <f t="shared" si="95"/>
        <v>0</v>
      </c>
      <c r="H1220" s="8">
        <f t="shared" si="96"/>
        <v>1</v>
      </c>
      <c r="I1220" s="8">
        <f t="shared" si="97"/>
        <v>1</v>
      </c>
      <c r="J1220" s="9">
        <f t="shared" si="98"/>
        <v>2</v>
      </c>
      <c r="K1220" t="s">
        <v>64</v>
      </c>
      <c r="L1220" t="s">
        <v>65</v>
      </c>
      <c r="M1220" s="30">
        <v>1</v>
      </c>
      <c r="N1220" s="28" t="s">
        <v>264</v>
      </c>
      <c r="O1220" s="6">
        <v>50000</v>
      </c>
      <c r="P1220" s="28" t="s">
        <v>1694</v>
      </c>
      <c r="Q1220" s="4" t="s">
        <v>1735</v>
      </c>
      <c r="R1220" t="s">
        <v>1410</v>
      </c>
      <c r="S1220" t="s">
        <v>1310</v>
      </c>
      <c r="T1220" t="s">
        <v>1458</v>
      </c>
      <c r="U1220" t="s">
        <v>1312</v>
      </c>
      <c r="V1220" t="s">
        <v>1310</v>
      </c>
      <c r="W1220" s="2">
        <v>1</v>
      </c>
      <c r="X1220" s="33">
        <v>50000</v>
      </c>
      <c r="Y1220" t="s">
        <v>34</v>
      </c>
      <c r="Z1220" t="s">
        <v>1313</v>
      </c>
      <c r="AA1220" t="s">
        <v>36</v>
      </c>
      <c r="AB1220" t="s">
        <v>37</v>
      </c>
      <c r="AC1220">
        <v>21</v>
      </c>
    </row>
    <row r="1221" spans="1:29" customFormat="1" x14ac:dyDescent="0.35">
      <c r="A1221" s="11">
        <v>1221</v>
      </c>
      <c r="B1221" s="20" t="s">
        <v>1742</v>
      </c>
      <c r="C1221" s="3">
        <v>3.2128700095180001E+18</v>
      </c>
      <c r="D1221" s="1">
        <v>43208</v>
      </c>
      <c r="E1221" t="s">
        <v>1471</v>
      </c>
      <c r="F1221" s="8">
        <f t="shared" si="99"/>
        <v>0</v>
      </c>
      <c r="G1221" s="8">
        <f t="shared" si="95"/>
        <v>0</v>
      </c>
      <c r="H1221" s="8">
        <f t="shared" si="96"/>
        <v>0</v>
      </c>
      <c r="I1221" s="8">
        <f t="shared" si="97"/>
        <v>1</v>
      </c>
      <c r="J1221" s="9">
        <f t="shared" si="98"/>
        <v>1</v>
      </c>
      <c r="K1221" t="s">
        <v>64</v>
      </c>
      <c r="L1221" t="s">
        <v>65</v>
      </c>
      <c r="M1221" s="30">
        <v>217283</v>
      </c>
      <c r="N1221" s="28" t="s">
        <v>26</v>
      </c>
      <c r="O1221" s="6">
        <v>217283</v>
      </c>
      <c r="P1221" s="28" t="s">
        <v>184</v>
      </c>
      <c r="Q1221" s="4" t="s">
        <v>1735</v>
      </c>
      <c r="R1221" t="s">
        <v>1410</v>
      </c>
      <c r="S1221" t="s">
        <v>1310</v>
      </c>
      <c r="T1221" t="s">
        <v>1458</v>
      </c>
      <c r="U1221" t="s">
        <v>1312</v>
      </c>
      <c r="V1221" t="s">
        <v>1310</v>
      </c>
      <c r="W1221" s="2">
        <v>1</v>
      </c>
      <c r="X1221" s="33">
        <v>217283</v>
      </c>
      <c r="Y1221" t="s">
        <v>34</v>
      </c>
      <c r="Z1221" t="s">
        <v>1313</v>
      </c>
      <c r="AA1221" t="s">
        <v>36</v>
      </c>
      <c r="AB1221" t="s">
        <v>37</v>
      </c>
      <c r="AC1221">
        <v>21</v>
      </c>
    </row>
    <row r="1222" spans="1:29" customFormat="1" x14ac:dyDescent="0.35">
      <c r="A1222" s="11">
        <v>1222</v>
      </c>
      <c r="B1222" s="20" t="s">
        <v>1742</v>
      </c>
      <c r="C1222" s="3">
        <v>3.2128700095180001E+18</v>
      </c>
      <c r="D1222" s="1">
        <v>43208</v>
      </c>
      <c r="E1222" t="s">
        <v>1468</v>
      </c>
      <c r="F1222" s="8">
        <f t="shared" si="99"/>
        <v>0</v>
      </c>
      <c r="G1222" s="8">
        <f t="shared" si="95"/>
        <v>0</v>
      </c>
      <c r="H1222" s="8">
        <f t="shared" si="96"/>
        <v>1</v>
      </c>
      <c r="I1222" s="8">
        <f t="shared" si="97"/>
        <v>1</v>
      </c>
      <c r="J1222" s="9">
        <f t="shared" si="98"/>
        <v>2</v>
      </c>
      <c r="K1222" t="s">
        <v>64</v>
      </c>
      <c r="L1222" t="s">
        <v>65</v>
      </c>
      <c r="M1222" s="30">
        <v>265332</v>
      </c>
      <c r="N1222" s="28" t="s">
        <v>26</v>
      </c>
      <c r="O1222" s="6">
        <v>265332</v>
      </c>
      <c r="P1222" s="28" t="s">
        <v>184</v>
      </c>
      <c r="Q1222" s="4" t="s">
        <v>1735</v>
      </c>
      <c r="R1222" t="s">
        <v>1410</v>
      </c>
      <c r="S1222" t="s">
        <v>1310</v>
      </c>
      <c r="T1222" t="s">
        <v>1458</v>
      </c>
      <c r="U1222" t="s">
        <v>1312</v>
      </c>
      <c r="V1222" t="s">
        <v>1310</v>
      </c>
      <c r="W1222" s="2">
        <v>1</v>
      </c>
      <c r="X1222" s="33">
        <v>265332</v>
      </c>
      <c r="Y1222" t="s">
        <v>34</v>
      </c>
      <c r="Z1222" t="s">
        <v>1313</v>
      </c>
      <c r="AA1222" t="s">
        <v>36</v>
      </c>
      <c r="AB1222" t="s">
        <v>37</v>
      </c>
      <c r="AC1222">
        <v>21</v>
      </c>
    </row>
    <row r="1223" spans="1:29" customFormat="1" x14ac:dyDescent="0.35">
      <c r="A1223" s="11">
        <v>1223</v>
      </c>
      <c r="B1223" s="20" t="s">
        <v>1742</v>
      </c>
      <c r="C1223" s="3">
        <v>3.2128700095180001E+18</v>
      </c>
      <c r="D1223" s="1">
        <v>43208</v>
      </c>
      <c r="E1223" t="s">
        <v>1470</v>
      </c>
      <c r="F1223" s="8">
        <f t="shared" si="99"/>
        <v>0</v>
      </c>
      <c r="G1223" s="8">
        <f t="shared" si="95"/>
        <v>0</v>
      </c>
      <c r="H1223" s="8">
        <f t="shared" si="96"/>
        <v>0</v>
      </c>
      <c r="I1223" s="8">
        <f t="shared" si="97"/>
        <v>1</v>
      </c>
      <c r="J1223" s="9">
        <f t="shared" si="98"/>
        <v>1</v>
      </c>
      <c r="K1223" t="s">
        <v>64</v>
      </c>
      <c r="L1223" t="s">
        <v>65</v>
      </c>
      <c r="M1223" s="30">
        <v>51699</v>
      </c>
      <c r="N1223" s="28" t="s">
        <v>26</v>
      </c>
      <c r="O1223" s="6">
        <v>51699</v>
      </c>
      <c r="P1223" s="28" t="s">
        <v>184</v>
      </c>
      <c r="Q1223" s="4" t="s">
        <v>1735</v>
      </c>
      <c r="R1223" t="s">
        <v>1410</v>
      </c>
      <c r="S1223" t="s">
        <v>1310</v>
      </c>
      <c r="T1223" t="s">
        <v>1458</v>
      </c>
      <c r="U1223" t="s">
        <v>1312</v>
      </c>
      <c r="V1223" t="s">
        <v>1310</v>
      </c>
      <c r="W1223" s="2">
        <v>1</v>
      </c>
      <c r="X1223" s="33">
        <v>51699</v>
      </c>
      <c r="Y1223" t="s">
        <v>34</v>
      </c>
      <c r="Z1223" t="s">
        <v>1313</v>
      </c>
      <c r="AA1223" t="s">
        <v>36</v>
      </c>
      <c r="AB1223" t="s">
        <v>37</v>
      </c>
      <c r="AC1223">
        <v>21</v>
      </c>
    </row>
    <row r="1224" spans="1:29" customFormat="1" x14ac:dyDescent="0.35">
      <c r="A1224" s="11">
        <v>1224</v>
      </c>
      <c r="B1224" s="20" t="s">
        <v>1742</v>
      </c>
      <c r="C1224" s="3">
        <v>3.2128700095190001E+18</v>
      </c>
      <c r="D1224" s="1">
        <v>43593</v>
      </c>
      <c r="E1224" t="s">
        <v>1472</v>
      </c>
      <c r="F1224" s="8">
        <f t="shared" si="99"/>
        <v>0</v>
      </c>
      <c r="G1224" s="8">
        <f t="shared" si="95"/>
        <v>1</v>
      </c>
      <c r="H1224" s="8">
        <f t="shared" si="96"/>
        <v>0</v>
      </c>
      <c r="I1224" s="8">
        <f t="shared" si="97"/>
        <v>0</v>
      </c>
      <c r="J1224" s="9">
        <f t="shared" si="98"/>
        <v>1</v>
      </c>
      <c r="K1224" t="s">
        <v>25</v>
      </c>
      <c r="L1224" t="s">
        <v>25</v>
      </c>
      <c r="M1224" s="30">
        <v>271983.27</v>
      </c>
      <c r="N1224" s="28" t="s">
        <v>39</v>
      </c>
      <c r="O1224" s="6">
        <v>271983.27</v>
      </c>
      <c r="P1224" s="28" t="s">
        <v>27</v>
      </c>
      <c r="Q1224" s="4" t="s">
        <v>1735</v>
      </c>
      <c r="R1224" t="s">
        <v>1410</v>
      </c>
      <c r="S1224" t="s">
        <v>1310</v>
      </c>
      <c r="T1224" t="s">
        <v>1311</v>
      </c>
      <c r="U1224" t="s">
        <v>1312</v>
      </c>
      <c r="V1224" t="s">
        <v>1310</v>
      </c>
      <c r="W1224" s="2">
        <v>1</v>
      </c>
      <c r="X1224" s="33">
        <v>271983.27</v>
      </c>
      <c r="Y1224" t="s">
        <v>34</v>
      </c>
      <c r="Z1224" t="s">
        <v>1313</v>
      </c>
      <c r="AA1224" t="s">
        <v>36</v>
      </c>
      <c r="AB1224" t="s">
        <v>37</v>
      </c>
      <c r="AC1224">
        <v>21</v>
      </c>
    </row>
    <row r="1225" spans="1:29" customFormat="1" x14ac:dyDescent="0.35">
      <c r="A1225" s="11">
        <v>1225</v>
      </c>
      <c r="B1225" s="20" t="s">
        <v>1742</v>
      </c>
      <c r="C1225" s="3">
        <v>3.2128700095190001E+18</v>
      </c>
      <c r="D1225" s="1">
        <v>43593</v>
      </c>
      <c r="E1225" t="s">
        <v>1472</v>
      </c>
      <c r="F1225" s="8">
        <f t="shared" si="99"/>
        <v>0</v>
      </c>
      <c r="G1225" s="8">
        <f t="shared" si="95"/>
        <v>1</v>
      </c>
      <c r="H1225" s="8">
        <f t="shared" si="96"/>
        <v>0</v>
      </c>
      <c r="I1225" s="8">
        <f t="shared" si="97"/>
        <v>0</v>
      </c>
      <c r="J1225" s="9">
        <f t="shared" si="98"/>
        <v>1</v>
      </c>
      <c r="K1225" t="s">
        <v>25</v>
      </c>
      <c r="L1225" t="s">
        <v>25</v>
      </c>
      <c r="M1225" s="30">
        <v>267509</v>
      </c>
      <c r="N1225" s="28" t="s">
        <v>39</v>
      </c>
      <c r="O1225" s="6">
        <v>267509</v>
      </c>
      <c r="P1225" s="28" t="s">
        <v>27</v>
      </c>
      <c r="Q1225" s="4" t="s">
        <v>1735</v>
      </c>
      <c r="R1225" t="s">
        <v>1410</v>
      </c>
      <c r="S1225" t="s">
        <v>1310</v>
      </c>
      <c r="T1225" t="s">
        <v>1311</v>
      </c>
      <c r="U1225" t="s">
        <v>1312</v>
      </c>
      <c r="V1225" t="s">
        <v>1310</v>
      </c>
      <c r="W1225" s="2">
        <v>1</v>
      </c>
      <c r="X1225" s="33">
        <v>267509</v>
      </c>
      <c r="Y1225" t="s">
        <v>34</v>
      </c>
      <c r="Z1225" t="s">
        <v>1313</v>
      </c>
      <c r="AA1225" t="s">
        <v>36</v>
      </c>
      <c r="AB1225" t="s">
        <v>37</v>
      </c>
      <c r="AC1225">
        <v>21</v>
      </c>
    </row>
    <row r="1226" spans="1:29" customFormat="1" x14ac:dyDescent="0.35">
      <c r="A1226" s="11">
        <v>1226</v>
      </c>
      <c r="B1226" s="20" t="s">
        <v>1742</v>
      </c>
      <c r="C1226" s="3">
        <v>3.2128700095190001E+18</v>
      </c>
      <c r="D1226" s="1">
        <v>43598</v>
      </c>
      <c r="E1226" t="s">
        <v>1472</v>
      </c>
      <c r="F1226" s="8">
        <f t="shared" si="99"/>
        <v>0</v>
      </c>
      <c r="G1226" s="8">
        <f t="shared" si="95"/>
        <v>1</v>
      </c>
      <c r="H1226" s="8">
        <f t="shared" si="96"/>
        <v>0</v>
      </c>
      <c r="I1226" s="8">
        <f t="shared" si="97"/>
        <v>0</v>
      </c>
      <c r="J1226" s="9">
        <f t="shared" si="98"/>
        <v>1</v>
      </c>
      <c r="K1226" t="s">
        <v>25</v>
      </c>
      <c r="L1226" t="s">
        <v>25</v>
      </c>
      <c r="M1226" s="30">
        <v>51482.5</v>
      </c>
      <c r="N1226" s="28" t="s">
        <v>39</v>
      </c>
      <c r="O1226" s="6">
        <v>51482.5</v>
      </c>
      <c r="P1226" s="28" t="s">
        <v>27</v>
      </c>
      <c r="Q1226" s="4" t="s">
        <v>1735</v>
      </c>
      <c r="R1226" t="s">
        <v>1410</v>
      </c>
      <c r="S1226" t="s">
        <v>1310</v>
      </c>
      <c r="T1226" t="s">
        <v>1458</v>
      </c>
      <c r="U1226" t="s">
        <v>1312</v>
      </c>
      <c r="V1226" t="s">
        <v>1310</v>
      </c>
      <c r="W1226" s="2">
        <v>1</v>
      </c>
      <c r="X1226" s="33">
        <v>51482.5</v>
      </c>
      <c r="Y1226" t="s">
        <v>34</v>
      </c>
      <c r="Z1226" t="s">
        <v>1313</v>
      </c>
      <c r="AA1226" t="s">
        <v>36</v>
      </c>
      <c r="AB1226" t="s">
        <v>37</v>
      </c>
      <c r="AC1226">
        <v>21</v>
      </c>
    </row>
    <row r="1227" spans="1:29" customFormat="1" x14ac:dyDescent="0.35">
      <c r="A1227" s="11">
        <v>1227</v>
      </c>
      <c r="B1227" s="20" t="s">
        <v>1742</v>
      </c>
      <c r="C1227" s="3">
        <v>4.0541012412179999E+18</v>
      </c>
      <c r="D1227" s="1">
        <v>43422</v>
      </c>
      <c r="E1227" t="s">
        <v>76</v>
      </c>
      <c r="F1227" s="8">
        <f t="shared" si="99"/>
        <v>1</v>
      </c>
      <c r="G1227" s="8">
        <f t="shared" si="95"/>
        <v>0</v>
      </c>
      <c r="H1227" s="8">
        <f t="shared" si="96"/>
        <v>0</v>
      </c>
      <c r="I1227" s="8">
        <f t="shared" si="97"/>
        <v>1</v>
      </c>
      <c r="J1227" s="9">
        <f t="shared" si="98"/>
        <v>1</v>
      </c>
      <c r="K1227" t="s">
        <v>82</v>
      </c>
      <c r="L1227" t="s">
        <v>76</v>
      </c>
      <c r="M1227" s="30">
        <v>300000</v>
      </c>
      <c r="N1227" s="28" t="s">
        <v>26</v>
      </c>
      <c r="O1227" s="6">
        <v>300000</v>
      </c>
      <c r="P1227" s="28" t="s">
        <v>27</v>
      </c>
      <c r="Q1227" s="4" t="s">
        <v>1738</v>
      </c>
      <c r="R1227" t="s">
        <v>1739</v>
      </c>
      <c r="S1227" t="s">
        <v>1740</v>
      </c>
      <c r="T1227" t="s">
        <v>1458</v>
      </c>
      <c r="U1227" t="s">
        <v>1312</v>
      </c>
      <c r="V1227" t="s">
        <v>1310</v>
      </c>
      <c r="W1227" s="2">
        <v>1</v>
      </c>
      <c r="X1227" s="33">
        <v>300000</v>
      </c>
      <c r="Y1227" t="s">
        <v>34</v>
      </c>
      <c r="Z1227" t="s">
        <v>556</v>
      </c>
      <c r="AA1227" t="s">
        <v>36</v>
      </c>
      <c r="AB1227" t="s">
        <v>37</v>
      </c>
      <c r="AC1227">
        <v>5</v>
      </c>
    </row>
    <row r="1228" spans="1:29" customFormat="1" x14ac:dyDescent="0.35">
      <c r="A1228" s="11">
        <v>1228</v>
      </c>
      <c r="B1228" s="20" t="s">
        <v>1742</v>
      </c>
      <c r="C1228" s="3">
        <v>4.0541012412189998E+18</v>
      </c>
      <c r="D1228" s="1">
        <v>43721</v>
      </c>
      <c r="E1228" t="s">
        <v>1741</v>
      </c>
      <c r="F1228" s="8">
        <f t="shared" si="99"/>
        <v>1</v>
      </c>
      <c r="G1228" s="8">
        <f t="shared" si="95"/>
        <v>0</v>
      </c>
      <c r="H1228" s="8">
        <f t="shared" si="96"/>
        <v>1</v>
      </c>
      <c r="I1228" s="8">
        <f t="shared" si="97"/>
        <v>0</v>
      </c>
      <c r="J1228" s="9">
        <f t="shared" si="98"/>
        <v>1</v>
      </c>
      <c r="K1228" t="s">
        <v>64</v>
      </c>
      <c r="L1228" t="s">
        <v>65</v>
      </c>
      <c r="M1228" s="30">
        <v>933333.33</v>
      </c>
      <c r="N1228" s="28" t="s">
        <v>26</v>
      </c>
      <c r="O1228" s="6">
        <v>933333.33</v>
      </c>
      <c r="P1228" s="28" t="s">
        <v>27</v>
      </c>
      <c r="Q1228" s="4" t="s">
        <v>1738</v>
      </c>
      <c r="R1228" t="s">
        <v>1739</v>
      </c>
      <c r="S1228" t="s">
        <v>1740</v>
      </c>
      <c r="T1228" t="s">
        <v>1458</v>
      </c>
      <c r="U1228" t="s">
        <v>1312</v>
      </c>
      <c r="V1228" t="s">
        <v>1310</v>
      </c>
      <c r="W1228" s="2">
        <v>1</v>
      </c>
      <c r="X1228" s="33">
        <v>933333.33</v>
      </c>
      <c r="Y1228" t="s">
        <v>34</v>
      </c>
      <c r="Z1228" t="s">
        <v>556</v>
      </c>
      <c r="AA1228" t="s">
        <v>36</v>
      </c>
      <c r="AB1228" t="s">
        <v>37</v>
      </c>
      <c r="AC1228">
        <v>5</v>
      </c>
    </row>
    <row r="1229" spans="1:29" customFormat="1" x14ac:dyDescent="0.35">
      <c r="A1229" s="11">
        <v>1229</v>
      </c>
      <c r="B1229" s="20" t="s">
        <v>2279</v>
      </c>
      <c r="C1229" s="3">
        <v>1.11200001814E+17</v>
      </c>
      <c r="D1229" s="1">
        <v>41967</v>
      </c>
      <c r="E1229" t="s">
        <v>1830</v>
      </c>
      <c r="F1229" s="8">
        <f t="shared" si="99"/>
        <v>0</v>
      </c>
      <c r="G1229" s="8">
        <f t="shared" si="95"/>
        <v>0</v>
      </c>
      <c r="H1229" s="8">
        <f t="shared" si="96"/>
        <v>0</v>
      </c>
      <c r="I1229" s="8">
        <f t="shared" si="97"/>
        <v>1</v>
      </c>
      <c r="J1229" s="9">
        <f t="shared" si="98"/>
        <v>1</v>
      </c>
      <c r="K1229" t="s">
        <v>456</v>
      </c>
      <c r="L1229" t="s">
        <v>457</v>
      </c>
      <c r="M1229" s="30">
        <v>4571000</v>
      </c>
      <c r="N1229" s="28" t="s">
        <v>264</v>
      </c>
      <c r="O1229">
        <v>4571000</v>
      </c>
      <c r="P1229" s="28" t="s">
        <v>184</v>
      </c>
      <c r="Q1229" s="4" t="s">
        <v>1831</v>
      </c>
      <c r="R1229" t="s">
        <v>1832</v>
      </c>
      <c r="S1229" t="s">
        <v>33</v>
      </c>
      <c r="T1229" t="s">
        <v>1833</v>
      </c>
      <c r="U1229" t="s">
        <v>1757</v>
      </c>
      <c r="V1229" t="s">
        <v>33</v>
      </c>
      <c r="W1229" s="2">
        <v>1</v>
      </c>
      <c r="X1229" s="33">
        <v>4571000</v>
      </c>
      <c r="Y1229" t="s">
        <v>34</v>
      </c>
      <c r="Z1229" t="s">
        <v>563</v>
      </c>
      <c r="AA1229" t="s">
        <v>36</v>
      </c>
      <c r="AB1229" t="s">
        <v>37</v>
      </c>
      <c r="AC1229">
        <v>16</v>
      </c>
    </row>
    <row r="1230" spans="1:29" customFormat="1" x14ac:dyDescent="0.35">
      <c r="A1230" s="11">
        <v>1230</v>
      </c>
      <c r="B1230" s="20" t="s">
        <v>2279</v>
      </c>
      <c r="C1230" s="3">
        <v>1.11200004014E+17</v>
      </c>
      <c r="D1230" s="1">
        <v>41880</v>
      </c>
      <c r="E1230" t="s">
        <v>1834</v>
      </c>
      <c r="F1230" s="8">
        <f t="shared" si="99"/>
        <v>0</v>
      </c>
      <c r="G1230" s="8">
        <f t="shared" si="95"/>
        <v>0</v>
      </c>
      <c r="H1230" s="8">
        <f t="shared" si="96"/>
        <v>0</v>
      </c>
      <c r="I1230" s="8">
        <f t="shared" si="97"/>
        <v>1</v>
      </c>
      <c r="J1230" s="9">
        <f t="shared" si="98"/>
        <v>1</v>
      </c>
      <c r="K1230" t="s">
        <v>492</v>
      </c>
      <c r="L1230" t="s">
        <v>25</v>
      </c>
      <c r="M1230" s="30">
        <v>1039500</v>
      </c>
      <c r="N1230" s="28" t="s">
        <v>264</v>
      </c>
      <c r="O1230">
        <v>1039500</v>
      </c>
      <c r="P1230" s="28" t="s">
        <v>27</v>
      </c>
      <c r="Q1230" s="4" t="s">
        <v>1835</v>
      </c>
      <c r="R1230" t="s">
        <v>1783</v>
      </c>
      <c r="S1230" t="s">
        <v>33</v>
      </c>
      <c r="T1230" t="s">
        <v>1836</v>
      </c>
      <c r="U1230" t="s">
        <v>1757</v>
      </c>
      <c r="V1230" t="s">
        <v>33</v>
      </c>
      <c r="W1230" s="2">
        <v>1</v>
      </c>
      <c r="X1230" s="33">
        <v>1039500</v>
      </c>
      <c r="Y1230" t="s">
        <v>34</v>
      </c>
      <c r="Z1230" t="s">
        <v>563</v>
      </c>
      <c r="AA1230" t="s">
        <v>36</v>
      </c>
      <c r="AB1230" t="s">
        <v>37</v>
      </c>
      <c r="AC1230">
        <v>16</v>
      </c>
    </row>
    <row r="1231" spans="1:29" customFormat="1" x14ac:dyDescent="0.35">
      <c r="A1231" s="11">
        <v>1231</v>
      </c>
      <c r="B1231" s="20" t="s">
        <v>2279</v>
      </c>
      <c r="C1231" s="3">
        <v>1.16200000414E+17</v>
      </c>
      <c r="D1231" s="1">
        <v>41677</v>
      </c>
      <c r="E1231" t="s">
        <v>785</v>
      </c>
      <c r="F1231" s="8">
        <f t="shared" si="99"/>
        <v>0</v>
      </c>
      <c r="G1231" s="8">
        <f t="shared" si="95"/>
        <v>1</v>
      </c>
      <c r="H1231" s="8">
        <f t="shared" si="96"/>
        <v>0</v>
      </c>
      <c r="I1231" s="8">
        <f t="shared" si="97"/>
        <v>0</v>
      </c>
      <c r="J1231" s="9">
        <f t="shared" si="98"/>
        <v>1</v>
      </c>
      <c r="K1231" t="s">
        <v>492</v>
      </c>
      <c r="L1231" t="s">
        <v>25</v>
      </c>
      <c r="M1231" s="30">
        <v>629000</v>
      </c>
      <c r="N1231" s="28" t="s">
        <v>264</v>
      </c>
      <c r="O1231">
        <v>629000</v>
      </c>
      <c r="P1231" s="28" t="s">
        <v>27</v>
      </c>
      <c r="Q1231" s="4" t="s">
        <v>1837</v>
      </c>
      <c r="R1231" t="s">
        <v>1838</v>
      </c>
      <c r="S1231" t="s">
        <v>1768</v>
      </c>
      <c r="T1231" t="s">
        <v>1839</v>
      </c>
      <c r="U1231" t="s">
        <v>1757</v>
      </c>
      <c r="V1231" t="s">
        <v>1810</v>
      </c>
      <c r="W1231" s="2">
        <v>1</v>
      </c>
      <c r="X1231" s="33">
        <v>629000</v>
      </c>
      <c r="Y1231" t="s">
        <v>34</v>
      </c>
      <c r="Z1231" t="s">
        <v>1770</v>
      </c>
      <c r="AA1231" t="s">
        <v>36</v>
      </c>
      <c r="AB1231" t="s">
        <v>37</v>
      </c>
      <c r="AC1231">
        <v>14</v>
      </c>
    </row>
    <row r="1232" spans="1:29" customFormat="1" x14ac:dyDescent="0.35">
      <c r="A1232" s="11">
        <v>1232</v>
      </c>
      <c r="B1232" s="20" t="s">
        <v>2279</v>
      </c>
      <c r="C1232" s="3">
        <v>1.36300000614E+17</v>
      </c>
      <c r="D1232" s="1">
        <v>41799</v>
      </c>
      <c r="E1232" t="s">
        <v>1840</v>
      </c>
      <c r="F1232" s="8">
        <f t="shared" si="99"/>
        <v>0</v>
      </c>
      <c r="G1232" s="8">
        <f t="shared" si="95"/>
        <v>0</v>
      </c>
      <c r="H1232" s="8">
        <f t="shared" si="96"/>
        <v>1</v>
      </c>
      <c r="I1232" s="8">
        <f t="shared" si="97"/>
        <v>0</v>
      </c>
      <c r="J1232" s="9">
        <f t="shared" si="98"/>
        <v>1</v>
      </c>
      <c r="K1232" t="s">
        <v>743</v>
      </c>
      <c r="L1232" t="s">
        <v>25</v>
      </c>
      <c r="M1232" s="30">
        <v>98000</v>
      </c>
      <c r="N1232" s="28" t="s">
        <v>264</v>
      </c>
      <c r="O1232">
        <v>98000</v>
      </c>
      <c r="P1232" s="28" t="s">
        <v>27</v>
      </c>
      <c r="Q1232" s="4" t="s">
        <v>1841</v>
      </c>
      <c r="R1232" t="s">
        <v>1842</v>
      </c>
      <c r="S1232" t="s">
        <v>1843</v>
      </c>
      <c r="T1232" t="s">
        <v>1836</v>
      </c>
      <c r="U1232" t="s">
        <v>1757</v>
      </c>
      <c r="V1232" t="s">
        <v>33</v>
      </c>
      <c r="W1232" s="2">
        <v>1</v>
      </c>
      <c r="X1232" s="33">
        <v>98000</v>
      </c>
      <c r="Y1232" t="s">
        <v>34</v>
      </c>
      <c r="Z1232" t="s">
        <v>579</v>
      </c>
      <c r="AA1232" t="s">
        <v>36</v>
      </c>
      <c r="AB1232" t="s">
        <v>37</v>
      </c>
      <c r="AC1232">
        <v>69</v>
      </c>
    </row>
    <row r="1233" spans="1:29" customFormat="1" x14ac:dyDescent="0.35">
      <c r="A1233" s="11">
        <v>1233</v>
      </c>
      <c r="B1233" s="20" t="s">
        <v>2279</v>
      </c>
      <c r="C1233" s="3">
        <v>1.46200000114E+17</v>
      </c>
      <c r="D1233" s="1">
        <v>41936</v>
      </c>
      <c r="E1233" t="s">
        <v>456</v>
      </c>
      <c r="F1233" s="8">
        <f t="shared" si="99"/>
        <v>0</v>
      </c>
      <c r="G1233" s="8">
        <f t="shared" si="95"/>
        <v>0</v>
      </c>
      <c r="H1233" s="8">
        <f t="shared" si="96"/>
        <v>0</v>
      </c>
      <c r="I1233" s="8">
        <f t="shared" si="97"/>
        <v>0</v>
      </c>
      <c r="J1233" s="9">
        <f t="shared" si="98"/>
        <v>0</v>
      </c>
      <c r="K1233" t="s">
        <v>456</v>
      </c>
      <c r="L1233" t="s">
        <v>25</v>
      </c>
      <c r="M1233" s="30">
        <v>1980000</v>
      </c>
      <c r="N1233" s="28" t="s">
        <v>264</v>
      </c>
      <c r="O1233">
        <v>1980000</v>
      </c>
      <c r="P1233" s="28" t="s">
        <v>27</v>
      </c>
      <c r="Q1233" s="4" t="s">
        <v>1753</v>
      </c>
      <c r="R1233" t="s">
        <v>1754</v>
      </c>
      <c r="S1233" t="s">
        <v>1755</v>
      </c>
      <c r="T1233" t="s">
        <v>1756</v>
      </c>
      <c r="U1233" t="s">
        <v>1757</v>
      </c>
      <c r="V1233" t="s">
        <v>33</v>
      </c>
      <c r="W1233" s="2">
        <v>2</v>
      </c>
      <c r="X1233" s="33">
        <v>1980000</v>
      </c>
      <c r="Y1233" t="s">
        <v>34</v>
      </c>
      <c r="Z1233" t="s">
        <v>534</v>
      </c>
      <c r="AA1233" t="s">
        <v>36</v>
      </c>
      <c r="AB1233" t="s">
        <v>37</v>
      </c>
      <c r="AC1233">
        <v>48</v>
      </c>
    </row>
    <row r="1234" spans="1:29" customFormat="1" x14ac:dyDescent="0.35">
      <c r="A1234" s="11">
        <v>1234</v>
      </c>
      <c r="B1234" s="20" t="s">
        <v>2279</v>
      </c>
      <c r="C1234" s="3">
        <v>1.51200001614E+17</v>
      </c>
      <c r="D1234" s="1">
        <v>41990</v>
      </c>
      <c r="E1234" t="s">
        <v>1325</v>
      </c>
      <c r="F1234" s="8">
        <f t="shared" si="99"/>
        <v>0</v>
      </c>
      <c r="G1234" s="8">
        <f t="shared" si="95"/>
        <v>0</v>
      </c>
      <c r="H1234" s="8">
        <f t="shared" si="96"/>
        <v>0</v>
      </c>
      <c r="I1234" s="8">
        <f t="shared" si="97"/>
        <v>0</v>
      </c>
      <c r="J1234" s="9">
        <f t="shared" si="98"/>
        <v>0</v>
      </c>
      <c r="K1234" t="s">
        <v>1324</v>
      </c>
      <c r="L1234" t="s">
        <v>1325</v>
      </c>
      <c r="M1234" s="30">
        <v>5200000</v>
      </c>
      <c r="N1234" s="28" t="s">
        <v>280</v>
      </c>
      <c r="O1234">
        <v>5200000</v>
      </c>
      <c r="P1234" s="28" t="s">
        <v>184</v>
      </c>
      <c r="Q1234" s="4" t="s">
        <v>1758</v>
      </c>
      <c r="R1234" t="s">
        <v>1759</v>
      </c>
      <c r="S1234" t="s">
        <v>1760</v>
      </c>
      <c r="T1234" t="s">
        <v>1761</v>
      </c>
      <c r="U1234" t="s">
        <v>1757</v>
      </c>
      <c r="V1234" t="s">
        <v>33</v>
      </c>
      <c r="W1234" s="2">
        <v>1</v>
      </c>
      <c r="X1234" s="33">
        <v>5200000</v>
      </c>
      <c r="Y1234" t="s">
        <v>34</v>
      </c>
      <c r="Z1234" t="s">
        <v>545</v>
      </c>
      <c r="AA1234" t="s">
        <v>36</v>
      </c>
      <c r="AB1234" t="s">
        <v>37</v>
      </c>
      <c r="AC1234">
        <v>53</v>
      </c>
    </row>
    <row r="1235" spans="1:29" customFormat="1" x14ac:dyDescent="0.35">
      <c r="A1235" s="11">
        <v>1235</v>
      </c>
      <c r="B1235" s="20" t="s">
        <v>2279</v>
      </c>
      <c r="C1235" s="3">
        <v>1.6920000101400099E+17</v>
      </c>
      <c r="D1235" s="1">
        <v>41977</v>
      </c>
      <c r="E1235" t="s">
        <v>1844</v>
      </c>
      <c r="F1235" s="8">
        <f t="shared" si="99"/>
        <v>0</v>
      </c>
      <c r="G1235" s="8">
        <f t="shared" si="95"/>
        <v>0</v>
      </c>
      <c r="H1235" s="8">
        <f t="shared" si="96"/>
        <v>0</v>
      </c>
      <c r="I1235" s="8">
        <f t="shared" si="97"/>
        <v>1</v>
      </c>
      <c r="J1235" s="9">
        <f t="shared" si="98"/>
        <v>1</v>
      </c>
      <c r="K1235" t="s">
        <v>456</v>
      </c>
      <c r="L1235" t="s">
        <v>457</v>
      </c>
      <c r="M1235" s="30">
        <v>9511509.75</v>
      </c>
      <c r="N1235" s="28" t="s">
        <v>264</v>
      </c>
      <c r="O1235">
        <v>9511509.75</v>
      </c>
      <c r="P1235" s="28" t="s">
        <v>184</v>
      </c>
      <c r="Q1235" s="4" t="s">
        <v>1845</v>
      </c>
      <c r="R1235" t="s">
        <v>1846</v>
      </c>
      <c r="S1235" t="s">
        <v>1847</v>
      </c>
      <c r="T1235" t="s">
        <v>1836</v>
      </c>
      <c r="U1235" t="s">
        <v>1757</v>
      </c>
      <c r="V1235" t="s">
        <v>33</v>
      </c>
      <c r="W1235" s="2">
        <v>1</v>
      </c>
      <c r="X1235" s="33">
        <v>9511509.75</v>
      </c>
      <c r="Y1235" t="s">
        <v>34</v>
      </c>
      <c r="Z1235" t="s">
        <v>586</v>
      </c>
      <c r="AA1235" t="s">
        <v>36</v>
      </c>
      <c r="AB1235" t="s">
        <v>37</v>
      </c>
      <c r="AC1235">
        <v>74</v>
      </c>
    </row>
    <row r="1236" spans="1:29" customFormat="1" x14ac:dyDescent="0.35">
      <c r="A1236" s="11">
        <v>1236</v>
      </c>
      <c r="B1236" s="20" t="s">
        <v>2279</v>
      </c>
      <c r="C1236" s="3">
        <v>1.73100000114E+17</v>
      </c>
      <c r="D1236" s="1">
        <v>41674</v>
      </c>
      <c r="E1236" t="s">
        <v>1848</v>
      </c>
      <c r="F1236" s="8">
        <f t="shared" si="99"/>
        <v>0</v>
      </c>
      <c r="G1236" s="8">
        <f t="shared" si="95"/>
        <v>0</v>
      </c>
      <c r="H1236" s="8">
        <f t="shared" si="96"/>
        <v>0</v>
      </c>
      <c r="I1236" s="8">
        <f t="shared" si="97"/>
        <v>0</v>
      </c>
      <c r="J1236" s="9">
        <f t="shared" si="98"/>
        <v>0</v>
      </c>
      <c r="K1236" t="s">
        <v>453</v>
      </c>
      <c r="L1236" t="s">
        <v>25</v>
      </c>
      <c r="M1236" s="30">
        <v>29997000</v>
      </c>
      <c r="N1236" s="28" t="s">
        <v>329</v>
      </c>
      <c r="O1236">
        <v>29997000</v>
      </c>
      <c r="P1236" s="28" t="s">
        <v>27</v>
      </c>
      <c r="Q1236" s="4" t="s">
        <v>1849</v>
      </c>
      <c r="R1236" t="s">
        <v>1850</v>
      </c>
      <c r="S1236" t="s">
        <v>1851</v>
      </c>
      <c r="T1236" t="s">
        <v>1756</v>
      </c>
      <c r="U1236" t="s">
        <v>1757</v>
      </c>
      <c r="V1236" t="s">
        <v>33</v>
      </c>
      <c r="W1236" s="2">
        <v>1</v>
      </c>
      <c r="X1236" s="33">
        <v>29997000</v>
      </c>
      <c r="Y1236" t="s">
        <v>34</v>
      </c>
      <c r="Z1236" t="s">
        <v>535</v>
      </c>
      <c r="AA1236" t="s">
        <v>36</v>
      </c>
      <c r="AB1236" t="s">
        <v>37</v>
      </c>
      <c r="AC1236">
        <v>77</v>
      </c>
    </row>
    <row r="1237" spans="1:29" customFormat="1" x14ac:dyDescent="0.35">
      <c r="A1237" s="11">
        <v>1237</v>
      </c>
      <c r="B1237" s="20" t="s">
        <v>2279</v>
      </c>
      <c r="C1237" s="3">
        <v>1.73200001514E+17</v>
      </c>
      <c r="D1237" s="1">
        <v>41654</v>
      </c>
      <c r="E1237" t="s">
        <v>1762</v>
      </c>
      <c r="F1237" s="8">
        <f t="shared" si="99"/>
        <v>0</v>
      </c>
      <c r="G1237" s="8">
        <f t="shared" si="95"/>
        <v>0</v>
      </c>
      <c r="H1237" s="8">
        <f t="shared" si="96"/>
        <v>0</v>
      </c>
      <c r="I1237" s="8">
        <f t="shared" si="97"/>
        <v>0</v>
      </c>
      <c r="J1237" s="9">
        <f t="shared" si="98"/>
        <v>0</v>
      </c>
      <c r="K1237" t="s">
        <v>456</v>
      </c>
      <c r="L1237" t="s">
        <v>25</v>
      </c>
      <c r="M1237" s="30">
        <v>11348030.93</v>
      </c>
      <c r="N1237" s="28" t="s">
        <v>329</v>
      </c>
      <c r="O1237">
        <v>11348030.93</v>
      </c>
      <c r="P1237" s="28" t="s">
        <v>27</v>
      </c>
      <c r="Q1237" s="4" t="s">
        <v>1763</v>
      </c>
      <c r="R1237" t="s">
        <v>1764</v>
      </c>
      <c r="S1237" t="s">
        <v>1765</v>
      </c>
      <c r="T1237" t="s">
        <v>1756</v>
      </c>
      <c r="U1237" t="s">
        <v>1757</v>
      </c>
      <c r="V1237" t="s">
        <v>33</v>
      </c>
      <c r="W1237" s="2">
        <v>1</v>
      </c>
      <c r="X1237" s="33">
        <v>11348030.93</v>
      </c>
      <c r="Y1237" t="s">
        <v>34</v>
      </c>
      <c r="Z1237" t="s">
        <v>535</v>
      </c>
      <c r="AA1237" t="s">
        <v>36</v>
      </c>
      <c r="AB1237" t="s">
        <v>37</v>
      </c>
      <c r="AC1237">
        <v>77</v>
      </c>
    </row>
    <row r="1238" spans="1:29" customFormat="1" x14ac:dyDescent="0.35">
      <c r="A1238" s="11">
        <v>1238</v>
      </c>
      <c r="B1238" s="20" t="s">
        <v>2279</v>
      </c>
      <c r="C1238" s="3">
        <v>2.11200000114E+17</v>
      </c>
      <c r="D1238" s="1">
        <v>41904</v>
      </c>
      <c r="E1238" t="s">
        <v>1852</v>
      </c>
      <c r="F1238" s="8">
        <f t="shared" si="99"/>
        <v>1</v>
      </c>
      <c r="G1238" s="8">
        <f t="shared" si="95"/>
        <v>0</v>
      </c>
      <c r="H1238" s="8">
        <f t="shared" si="96"/>
        <v>0</v>
      </c>
      <c r="I1238" s="8">
        <f t="shared" si="97"/>
        <v>1</v>
      </c>
      <c r="J1238" s="9">
        <f t="shared" si="98"/>
        <v>1</v>
      </c>
      <c r="K1238" t="s">
        <v>456</v>
      </c>
      <c r="L1238" t="s">
        <v>25</v>
      </c>
      <c r="M1238" s="30">
        <v>121440.01</v>
      </c>
      <c r="N1238" s="28" t="s">
        <v>329</v>
      </c>
      <c r="O1238">
        <v>121440.01</v>
      </c>
      <c r="P1238" s="28" t="s">
        <v>27</v>
      </c>
      <c r="Q1238" s="4" t="s">
        <v>1853</v>
      </c>
      <c r="R1238" t="s">
        <v>1854</v>
      </c>
      <c r="S1238" t="s">
        <v>33</v>
      </c>
      <c r="T1238" t="s">
        <v>1836</v>
      </c>
      <c r="U1238" t="s">
        <v>1757</v>
      </c>
      <c r="V1238" t="s">
        <v>33</v>
      </c>
      <c r="W1238" s="2">
        <v>1</v>
      </c>
      <c r="X1238" s="33">
        <v>121440.01</v>
      </c>
      <c r="Y1238" t="s">
        <v>34</v>
      </c>
      <c r="Z1238" t="s">
        <v>563</v>
      </c>
      <c r="AA1238" t="s">
        <v>36</v>
      </c>
      <c r="AB1238" t="s">
        <v>37</v>
      </c>
      <c r="AC1238">
        <v>16</v>
      </c>
    </row>
    <row r="1239" spans="1:29" customFormat="1" x14ac:dyDescent="0.35">
      <c r="A1239" s="11">
        <v>1239</v>
      </c>
      <c r="B1239" s="20" t="s">
        <v>2279</v>
      </c>
      <c r="C1239" s="3">
        <v>2.11200000114E+17</v>
      </c>
      <c r="D1239" s="1">
        <v>42003</v>
      </c>
      <c r="E1239" t="s">
        <v>1855</v>
      </c>
      <c r="F1239" s="8">
        <f t="shared" si="99"/>
        <v>1</v>
      </c>
      <c r="G1239" s="8">
        <f t="shared" si="95"/>
        <v>0</v>
      </c>
      <c r="H1239" s="8">
        <f t="shared" si="96"/>
        <v>0</v>
      </c>
      <c r="I1239" s="8">
        <f t="shared" si="97"/>
        <v>1</v>
      </c>
      <c r="J1239" s="9">
        <f t="shared" si="98"/>
        <v>1</v>
      </c>
      <c r="K1239" t="s">
        <v>459</v>
      </c>
      <c r="L1239" t="s">
        <v>460</v>
      </c>
      <c r="M1239" s="30">
        <v>303600.01</v>
      </c>
      <c r="N1239" s="28" t="s">
        <v>264</v>
      </c>
      <c r="O1239">
        <v>303600.01</v>
      </c>
      <c r="P1239" s="28" t="s">
        <v>184</v>
      </c>
      <c r="Q1239" s="4" t="s">
        <v>1853</v>
      </c>
      <c r="R1239" t="s">
        <v>1854</v>
      </c>
      <c r="S1239" t="s">
        <v>33</v>
      </c>
      <c r="T1239" t="s">
        <v>1836</v>
      </c>
      <c r="U1239" t="s">
        <v>1757</v>
      </c>
      <c r="V1239" t="s">
        <v>33</v>
      </c>
      <c r="W1239" s="2">
        <v>1</v>
      </c>
      <c r="X1239" s="33">
        <v>303600.01</v>
      </c>
      <c r="Y1239" t="s">
        <v>34</v>
      </c>
      <c r="Z1239" t="s">
        <v>563</v>
      </c>
      <c r="AA1239" t="s">
        <v>36</v>
      </c>
      <c r="AB1239" t="s">
        <v>37</v>
      </c>
      <c r="AC1239">
        <v>16</v>
      </c>
    </row>
    <row r="1240" spans="1:29" customFormat="1" x14ac:dyDescent="0.35">
      <c r="A1240" s="11">
        <v>1240</v>
      </c>
      <c r="B1240" s="20" t="s">
        <v>2279</v>
      </c>
      <c r="C1240" s="3">
        <v>2.91100000714E+17</v>
      </c>
      <c r="D1240" s="1">
        <v>41862</v>
      </c>
      <c r="E1240" t="s">
        <v>1856</v>
      </c>
      <c r="F1240" s="8">
        <f t="shared" si="99"/>
        <v>1</v>
      </c>
      <c r="G1240" s="8">
        <f t="shared" si="95"/>
        <v>0</v>
      </c>
      <c r="H1240" s="8">
        <f t="shared" si="96"/>
        <v>0</v>
      </c>
      <c r="I1240" s="8">
        <f t="shared" si="97"/>
        <v>1</v>
      </c>
      <c r="J1240" s="9">
        <f t="shared" si="98"/>
        <v>1</v>
      </c>
      <c r="K1240" t="s">
        <v>453</v>
      </c>
      <c r="L1240" t="s">
        <v>25</v>
      </c>
      <c r="M1240" s="30">
        <v>272852.88</v>
      </c>
      <c r="N1240" s="28" t="s">
        <v>409</v>
      </c>
      <c r="O1240">
        <v>272852.88</v>
      </c>
      <c r="P1240" s="28" t="s">
        <v>27</v>
      </c>
      <c r="Q1240" s="4" t="s">
        <v>1857</v>
      </c>
      <c r="R1240" t="s">
        <v>1858</v>
      </c>
      <c r="S1240" t="s">
        <v>1859</v>
      </c>
      <c r="T1240" t="s">
        <v>1839</v>
      </c>
      <c r="U1240" t="s">
        <v>1757</v>
      </c>
      <c r="V1240" t="s">
        <v>1810</v>
      </c>
      <c r="W1240" s="2">
        <v>1</v>
      </c>
      <c r="X1240" s="33">
        <v>272852.88</v>
      </c>
      <c r="Y1240" t="s">
        <v>34</v>
      </c>
      <c r="Z1240" t="s">
        <v>514</v>
      </c>
      <c r="AA1240" t="s">
        <v>36</v>
      </c>
      <c r="AB1240" t="s">
        <v>37</v>
      </c>
      <c r="AC1240">
        <v>75</v>
      </c>
    </row>
    <row r="1241" spans="1:29" customFormat="1" x14ac:dyDescent="0.35">
      <c r="A1241" s="11">
        <v>1241</v>
      </c>
      <c r="B1241" s="20" t="s">
        <v>2279</v>
      </c>
      <c r="C1241" s="3">
        <v>2.94100000114E+17</v>
      </c>
      <c r="D1241" s="1">
        <v>41806</v>
      </c>
      <c r="E1241" t="s">
        <v>1860</v>
      </c>
      <c r="F1241" s="8">
        <f t="shared" si="99"/>
        <v>1</v>
      </c>
      <c r="G1241" s="8">
        <f t="shared" si="95"/>
        <v>0</v>
      </c>
      <c r="H1241" s="8">
        <f t="shared" si="96"/>
        <v>1</v>
      </c>
      <c r="I1241" s="8">
        <f t="shared" si="97"/>
        <v>0</v>
      </c>
      <c r="J1241" s="9">
        <f t="shared" si="98"/>
        <v>1</v>
      </c>
      <c r="K1241" t="s">
        <v>1316</v>
      </c>
      <c r="L1241" t="s">
        <v>25</v>
      </c>
      <c r="M1241" s="30">
        <v>3475340</v>
      </c>
      <c r="N1241" s="28" t="s">
        <v>280</v>
      </c>
      <c r="O1241">
        <v>3475340</v>
      </c>
      <c r="P1241" s="28" t="s">
        <v>27</v>
      </c>
      <c r="Q1241" s="4" t="s">
        <v>1861</v>
      </c>
      <c r="R1241" t="s">
        <v>1460</v>
      </c>
      <c r="S1241" t="s">
        <v>1461</v>
      </c>
      <c r="T1241" t="s">
        <v>1862</v>
      </c>
      <c r="U1241" t="s">
        <v>1757</v>
      </c>
      <c r="V1241" t="s">
        <v>33</v>
      </c>
      <c r="W1241" s="2">
        <v>1</v>
      </c>
      <c r="X1241" s="33">
        <v>3475340</v>
      </c>
      <c r="Y1241" t="s">
        <v>34</v>
      </c>
      <c r="Z1241" t="s">
        <v>589</v>
      </c>
      <c r="AA1241" t="s">
        <v>36</v>
      </c>
      <c r="AB1241" t="s">
        <v>37</v>
      </c>
      <c r="AC1241">
        <v>20</v>
      </c>
    </row>
    <row r="1242" spans="1:29" customFormat="1" x14ac:dyDescent="0.35">
      <c r="A1242" s="11">
        <v>1242</v>
      </c>
      <c r="B1242" s="20" t="s">
        <v>2279</v>
      </c>
      <c r="C1242" s="3">
        <v>3.10200016114E+17</v>
      </c>
      <c r="D1242" s="1">
        <v>41712</v>
      </c>
      <c r="E1242" t="s">
        <v>1863</v>
      </c>
      <c r="F1242" s="8">
        <f t="shared" si="99"/>
        <v>0</v>
      </c>
      <c r="G1242" s="8">
        <f t="shared" si="95"/>
        <v>0</v>
      </c>
      <c r="H1242" s="8">
        <f t="shared" si="96"/>
        <v>0</v>
      </c>
      <c r="I1242" s="8">
        <f t="shared" si="97"/>
        <v>1</v>
      </c>
      <c r="J1242" s="9">
        <f t="shared" si="98"/>
        <v>1</v>
      </c>
      <c r="K1242" t="s">
        <v>768</v>
      </c>
      <c r="L1242" t="s">
        <v>25</v>
      </c>
      <c r="M1242" s="30">
        <v>2999999</v>
      </c>
      <c r="N1242" s="28" t="s">
        <v>329</v>
      </c>
      <c r="O1242">
        <v>2999999</v>
      </c>
      <c r="P1242" s="28" t="s">
        <v>27</v>
      </c>
      <c r="Q1242" s="4" t="s">
        <v>1864</v>
      </c>
      <c r="R1242" t="s">
        <v>1865</v>
      </c>
      <c r="S1242" t="s">
        <v>1866</v>
      </c>
      <c r="T1242" t="s">
        <v>1867</v>
      </c>
      <c r="U1242" t="s">
        <v>1757</v>
      </c>
      <c r="V1242" t="s">
        <v>33</v>
      </c>
      <c r="W1242" s="2">
        <v>1</v>
      </c>
      <c r="X1242" s="33">
        <v>2999999</v>
      </c>
      <c r="Y1242" t="s">
        <v>34</v>
      </c>
      <c r="Z1242" t="s">
        <v>1868</v>
      </c>
      <c r="AA1242" t="s">
        <v>36</v>
      </c>
      <c r="AB1242" t="s">
        <v>37</v>
      </c>
      <c r="AC1242">
        <v>15</v>
      </c>
    </row>
    <row r="1243" spans="1:29" customFormat="1" x14ac:dyDescent="0.35">
      <c r="A1243" s="11">
        <v>1243</v>
      </c>
      <c r="B1243" s="20" t="s">
        <v>2279</v>
      </c>
      <c r="C1243" s="3">
        <v>3.11100002614E+17</v>
      </c>
      <c r="D1243" s="1">
        <v>41677</v>
      </c>
      <c r="E1243" t="s">
        <v>1869</v>
      </c>
      <c r="F1243" s="8">
        <f t="shared" si="99"/>
        <v>0</v>
      </c>
      <c r="G1243" s="8">
        <f t="shared" si="95"/>
        <v>1</v>
      </c>
      <c r="H1243" s="8">
        <f t="shared" si="96"/>
        <v>1</v>
      </c>
      <c r="I1243" s="8">
        <f t="shared" si="97"/>
        <v>0</v>
      </c>
      <c r="J1243" s="9">
        <f t="shared" si="98"/>
        <v>2</v>
      </c>
      <c r="K1243" t="s">
        <v>472</v>
      </c>
      <c r="L1243" t="s">
        <v>473</v>
      </c>
      <c r="M1243" s="30">
        <v>1785149.99</v>
      </c>
      <c r="N1243" s="28" t="s">
        <v>329</v>
      </c>
      <c r="O1243">
        <v>1785149.99</v>
      </c>
      <c r="P1243" s="28" t="s">
        <v>184</v>
      </c>
      <c r="Q1243" s="4" t="s">
        <v>1870</v>
      </c>
      <c r="R1243" t="s">
        <v>1871</v>
      </c>
      <c r="S1243" t="s">
        <v>33</v>
      </c>
      <c r="T1243" t="s">
        <v>1774</v>
      </c>
      <c r="U1243" t="s">
        <v>1757</v>
      </c>
      <c r="V1243" t="s">
        <v>33</v>
      </c>
      <c r="W1243" s="2">
        <v>1</v>
      </c>
      <c r="X1243" s="33">
        <v>1785149.99</v>
      </c>
      <c r="Y1243" t="s">
        <v>34</v>
      </c>
      <c r="Z1243" t="s">
        <v>563</v>
      </c>
      <c r="AA1243" t="s">
        <v>36</v>
      </c>
      <c r="AB1243" t="s">
        <v>37</v>
      </c>
      <c r="AC1243">
        <v>16</v>
      </c>
    </row>
    <row r="1244" spans="1:29" customFormat="1" x14ac:dyDescent="0.35">
      <c r="A1244" s="11">
        <v>1244</v>
      </c>
      <c r="B1244" s="20" t="s">
        <v>2279</v>
      </c>
      <c r="C1244" s="3">
        <v>3.11200035314E+17</v>
      </c>
      <c r="D1244" s="1">
        <v>41771</v>
      </c>
      <c r="E1244" t="s">
        <v>1872</v>
      </c>
      <c r="F1244" s="8">
        <f t="shared" si="99"/>
        <v>0</v>
      </c>
      <c r="G1244" s="8">
        <f t="shared" si="95"/>
        <v>1</v>
      </c>
      <c r="H1244" s="8">
        <f t="shared" si="96"/>
        <v>0</v>
      </c>
      <c r="I1244" s="8">
        <f t="shared" si="97"/>
        <v>0</v>
      </c>
      <c r="J1244" s="9">
        <f t="shared" si="98"/>
        <v>1</v>
      </c>
      <c r="K1244" t="s">
        <v>492</v>
      </c>
      <c r="L1244" t="s">
        <v>25</v>
      </c>
      <c r="M1244" s="30">
        <v>2000000</v>
      </c>
      <c r="N1244" s="28" t="s">
        <v>329</v>
      </c>
      <c r="O1244">
        <v>2000000</v>
      </c>
      <c r="P1244" s="28" t="s">
        <v>27</v>
      </c>
      <c r="Q1244" s="4" t="s">
        <v>1873</v>
      </c>
      <c r="R1244" t="s">
        <v>1874</v>
      </c>
      <c r="S1244" t="s">
        <v>1875</v>
      </c>
      <c r="T1244" t="s">
        <v>1769</v>
      </c>
      <c r="U1244" t="s">
        <v>1757</v>
      </c>
      <c r="V1244" t="s">
        <v>33</v>
      </c>
      <c r="W1244" s="2">
        <v>1</v>
      </c>
      <c r="X1244" s="33">
        <v>2000000</v>
      </c>
      <c r="Y1244" t="s">
        <v>34</v>
      </c>
      <c r="Z1244" t="s">
        <v>563</v>
      </c>
      <c r="AA1244" t="s">
        <v>36</v>
      </c>
      <c r="AB1244" t="s">
        <v>37</v>
      </c>
      <c r="AC1244">
        <v>16</v>
      </c>
    </row>
    <row r="1245" spans="1:29" customFormat="1" x14ac:dyDescent="0.35">
      <c r="A1245" s="11">
        <v>1245</v>
      </c>
      <c r="B1245" s="20" t="s">
        <v>2279</v>
      </c>
      <c r="C1245" s="3">
        <v>3.11300119014E+17</v>
      </c>
      <c r="D1245" s="1">
        <v>41648</v>
      </c>
      <c r="E1245" t="s">
        <v>1876</v>
      </c>
      <c r="F1245" s="8">
        <f t="shared" si="99"/>
        <v>0</v>
      </c>
      <c r="G1245" s="8">
        <f t="shared" si="95"/>
        <v>0</v>
      </c>
      <c r="H1245" s="8">
        <f t="shared" si="96"/>
        <v>0</v>
      </c>
      <c r="I1245" s="8">
        <f t="shared" si="97"/>
        <v>1</v>
      </c>
      <c r="J1245" s="9">
        <f t="shared" si="98"/>
        <v>1</v>
      </c>
      <c r="K1245" t="s">
        <v>456</v>
      </c>
      <c r="L1245" t="s">
        <v>25</v>
      </c>
      <c r="M1245" s="30">
        <v>81455.38</v>
      </c>
      <c r="N1245" s="28" t="s">
        <v>409</v>
      </c>
      <c r="O1245">
        <v>81455.38</v>
      </c>
      <c r="P1245" s="28" t="s">
        <v>27</v>
      </c>
      <c r="Q1245" s="4" t="s">
        <v>1877</v>
      </c>
      <c r="R1245" t="s">
        <v>1878</v>
      </c>
      <c r="S1245" t="s">
        <v>1879</v>
      </c>
      <c r="T1245" t="s">
        <v>1836</v>
      </c>
      <c r="U1245" t="s">
        <v>1757</v>
      </c>
      <c r="V1245" t="s">
        <v>33</v>
      </c>
      <c r="W1245" s="2">
        <v>1</v>
      </c>
      <c r="X1245" s="33">
        <v>81455.38</v>
      </c>
      <c r="Y1245" t="s">
        <v>34</v>
      </c>
      <c r="Z1245" t="s">
        <v>563</v>
      </c>
      <c r="AA1245" t="s">
        <v>36</v>
      </c>
      <c r="AB1245" t="s">
        <v>37</v>
      </c>
      <c r="AC1245">
        <v>16</v>
      </c>
    </row>
    <row r="1246" spans="1:29" customFormat="1" x14ac:dyDescent="0.35">
      <c r="A1246" s="11">
        <v>1246</v>
      </c>
      <c r="B1246" s="20" t="s">
        <v>2279</v>
      </c>
      <c r="C1246" s="3">
        <v>3.11300119014E+17</v>
      </c>
      <c r="D1246" s="1">
        <v>41828</v>
      </c>
      <c r="E1246" t="s">
        <v>1876</v>
      </c>
      <c r="F1246" s="8">
        <f t="shared" si="99"/>
        <v>0</v>
      </c>
      <c r="G1246" s="8">
        <f t="shared" si="95"/>
        <v>0</v>
      </c>
      <c r="H1246" s="8">
        <f t="shared" si="96"/>
        <v>0</v>
      </c>
      <c r="I1246" s="8">
        <f t="shared" si="97"/>
        <v>1</v>
      </c>
      <c r="J1246" s="9">
        <f t="shared" si="98"/>
        <v>1</v>
      </c>
      <c r="K1246" t="s">
        <v>492</v>
      </c>
      <c r="L1246" t="s">
        <v>25</v>
      </c>
      <c r="M1246" s="30">
        <v>13665.95</v>
      </c>
      <c r="N1246" s="28" t="s">
        <v>409</v>
      </c>
      <c r="O1246">
        <v>13665.95</v>
      </c>
      <c r="P1246" s="28" t="s">
        <v>27</v>
      </c>
      <c r="Q1246" s="4" t="s">
        <v>1877</v>
      </c>
      <c r="R1246" t="s">
        <v>1878</v>
      </c>
      <c r="S1246" t="s">
        <v>1879</v>
      </c>
      <c r="T1246" t="s">
        <v>1836</v>
      </c>
      <c r="U1246" t="s">
        <v>1757</v>
      </c>
      <c r="V1246" t="s">
        <v>33</v>
      </c>
      <c r="W1246" s="2">
        <v>1</v>
      </c>
      <c r="X1246" s="33">
        <v>81990.95</v>
      </c>
      <c r="Y1246" t="s">
        <v>34</v>
      </c>
      <c r="Z1246" t="s">
        <v>563</v>
      </c>
      <c r="AA1246" t="s">
        <v>36</v>
      </c>
      <c r="AB1246" t="s">
        <v>37</v>
      </c>
      <c r="AC1246">
        <v>16</v>
      </c>
    </row>
    <row r="1247" spans="1:29" customFormat="1" x14ac:dyDescent="0.35">
      <c r="A1247" s="11">
        <v>1247</v>
      </c>
      <c r="B1247" s="20" t="s">
        <v>2279</v>
      </c>
      <c r="C1247" s="3">
        <v>3.15300048114E+17</v>
      </c>
      <c r="D1247" s="1">
        <v>41722</v>
      </c>
      <c r="E1247" t="s">
        <v>1880</v>
      </c>
      <c r="F1247" s="8">
        <f t="shared" si="99"/>
        <v>0</v>
      </c>
      <c r="G1247" s="8">
        <f t="shared" si="95"/>
        <v>0</v>
      </c>
      <c r="H1247" s="8">
        <f t="shared" si="96"/>
        <v>1</v>
      </c>
      <c r="I1247" s="8">
        <f t="shared" si="97"/>
        <v>1</v>
      </c>
      <c r="J1247" s="9">
        <f t="shared" si="98"/>
        <v>2</v>
      </c>
      <c r="K1247" t="s">
        <v>456</v>
      </c>
      <c r="L1247" t="s">
        <v>25</v>
      </c>
      <c r="M1247" s="30">
        <v>331650</v>
      </c>
      <c r="N1247" s="28" t="s">
        <v>329</v>
      </c>
      <c r="O1247">
        <v>331650</v>
      </c>
      <c r="P1247" s="28" t="s">
        <v>27</v>
      </c>
      <c r="Q1247" s="4" t="s">
        <v>1427</v>
      </c>
      <c r="R1247" t="s">
        <v>1428</v>
      </c>
      <c r="S1247" t="s">
        <v>1310</v>
      </c>
      <c r="T1247" t="s">
        <v>1867</v>
      </c>
      <c r="U1247" t="s">
        <v>1757</v>
      </c>
      <c r="V1247" t="s">
        <v>33</v>
      </c>
      <c r="W1247" s="2">
        <v>1</v>
      </c>
      <c r="X1247" s="33">
        <v>331650</v>
      </c>
      <c r="Y1247" t="s">
        <v>34</v>
      </c>
      <c r="Z1247" t="s">
        <v>1313</v>
      </c>
      <c r="AA1247" t="s">
        <v>36</v>
      </c>
      <c r="AB1247" t="s">
        <v>37</v>
      </c>
      <c r="AC1247">
        <v>21</v>
      </c>
    </row>
    <row r="1248" spans="1:29" customFormat="1" x14ac:dyDescent="0.35">
      <c r="A1248" s="11">
        <v>1248</v>
      </c>
      <c r="B1248" s="20" t="s">
        <v>2279</v>
      </c>
      <c r="C1248" s="3">
        <v>3.16200000614E+17</v>
      </c>
      <c r="D1248" s="1">
        <v>41738</v>
      </c>
      <c r="E1248" t="s">
        <v>1881</v>
      </c>
      <c r="F1248" s="8">
        <f t="shared" si="99"/>
        <v>0</v>
      </c>
      <c r="G1248" s="8">
        <f t="shared" si="95"/>
        <v>0</v>
      </c>
      <c r="H1248" s="8">
        <f t="shared" si="96"/>
        <v>1</v>
      </c>
      <c r="I1248" s="8">
        <f t="shared" si="97"/>
        <v>0</v>
      </c>
      <c r="J1248" s="9">
        <f t="shared" si="98"/>
        <v>1</v>
      </c>
      <c r="K1248" t="s">
        <v>1316</v>
      </c>
      <c r="L1248" t="s">
        <v>1882</v>
      </c>
      <c r="M1248" s="30">
        <v>58772020</v>
      </c>
      <c r="N1248" s="28" t="s">
        <v>329</v>
      </c>
      <c r="O1248">
        <v>58772020</v>
      </c>
      <c r="P1248" s="28" t="s">
        <v>184</v>
      </c>
      <c r="Q1248" s="4" t="s">
        <v>1883</v>
      </c>
      <c r="R1248" t="s">
        <v>1767</v>
      </c>
      <c r="S1248" t="s">
        <v>1768</v>
      </c>
      <c r="T1248" t="s">
        <v>1769</v>
      </c>
      <c r="U1248" t="s">
        <v>1757</v>
      </c>
      <c r="V1248" t="s">
        <v>33</v>
      </c>
      <c r="W1248" s="2">
        <v>1</v>
      </c>
      <c r="X1248" s="33">
        <v>58772020</v>
      </c>
      <c r="Y1248" t="s">
        <v>34</v>
      </c>
      <c r="Z1248" t="s">
        <v>1770</v>
      </c>
      <c r="AA1248" t="s">
        <v>36</v>
      </c>
      <c r="AB1248" t="s">
        <v>37</v>
      </c>
      <c r="AC1248">
        <v>14</v>
      </c>
    </row>
    <row r="1249" spans="1:29" customFormat="1" x14ac:dyDescent="0.35">
      <c r="A1249" s="11">
        <v>1249</v>
      </c>
      <c r="B1249" s="20" t="s">
        <v>2279</v>
      </c>
      <c r="C1249" s="3">
        <v>3.16200000614E+17</v>
      </c>
      <c r="D1249" s="1">
        <v>41918</v>
      </c>
      <c r="E1249" t="s">
        <v>475</v>
      </c>
      <c r="F1249" s="8">
        <f t="shared" si="99"/>
        <v>0</v>
      </c>
      <c r="G1249" s="8">
        <f t="shared" si="95"/>
        <v>0</v>
      </c>
      <c r="H1249" s="8">
        <f t="shared" si="96"/>
        <v>0</v>
      </c>
      <c r="I1249" s="8">
        <f t="shared" si="97"/>
        <v>0</v>
      </c>
      <c r="J1249" s="9">
        <f t="shared" si="98"/>
        <v>0</v>
      </c>
      <c r="K1249" t="s">
        <v>475</v>
      </c>
      <c r="L1249" t="s">
        <v>25</v>
      </c>
      <c r="M1249" s="30">
        <v>3800000</v>
      </c>
      <c r="N1249" s="28" t="s">
        <v>280</v>
      </c>
      <c r="O1249">
        <v>3800000</v>
      </c>
      <c r="P1249" s="28" t="s">
        <v>27</v>
      </c>
      <c r="Q1249" s="4" t="s">
        <v>1766</v>
      </c>
      <c r="R1249" t="s">
        <v>1767</v>
      </c>
      <c r="S1249" t="s">
        <v>1768</v>
      </c>
      <c r="T1249" t="s">
        <v>1769</v>
      </c>
      <c r="U1249" t="s">
        <v>1757</v>
      </c>
      <c r="V1249" t="s">
        <v>33</v>
      </c>
      <c r="W1249" s="2">
        <v>1</v>
      </c>
      <c r="X1249" s="33">
        <v>3800000</v>
      </c>
      <c r="Y1249" t="s">
        <v>34</v>
      </c>
      <c r="Z1249" t="s">
        <v>1770</v>
      </c>
      <c r="AA1249" t="s">
        <v>36</v>
      </c>
      <c r="AB1249" t="s">
        <v>37</v>
      </c>
      <c r="AC1249">
        <v>14</v>
      </c>
    </row>
    <row r="1250" spans="1:29" customFormat="1" x14ac:dyDescent="0.35">
      <c r="A1250" s="11">
        <v>1250</v>
      </c>
      <c r="B1250" s="20" t="s">
        <v>2279</v>
      </c>
      <c r="C1250" s="3">
        <v>3.17200041914E+17</v>
      </c>
      <c r="D1250" s="1">
        <v>41661</v>
      </c>
      <c r="E1250" t="s">
        <v>1884</v>
      </c>
      <c r="F1250" s="8">
        <f t="shared" si="99"/>
        <v>0</v>
      </c>
      <c r="G1250" s="8">
        <f t="shared" si="95"/>
        <v>0</v>
      </c>
      <c r="H1250" s="8">
        <f t="shared" si="96"/>
        <v>0</v>
      </c>
      <c r="I1250" s="8">
        <f t="shared" si="97"/>
        <v>0</v>
      </c>
      <c r="J1250" s="9">
        <f t="shared" si="98"/>
        <v>0</v>
      </c>
      <c r="K1250" t="s">
        <v>465</v>
      </c>
      <c r="L1250" t="s">
        <v>25</v>
      </c>
      <c r="M1250" s="30">
        <v>607292</v>
      </c>
      <c r="N1250" s="28" t="s">
        <v>329</v>
      </c>
      <c r="O1250">
        <v>607292</v>
      </c>
      <c r="P1250" s="28" t="s">
        <v>27</v>
      </c>
      <c r="Q1250" s="4" t="s">
        <v>1885</v>
      </c>
      <c r="R1250" t="s">
        <v>1886</v>
      </c>
      <c r="S1250" t="s">
        <v>1887</v>
      </c>
      <c r="T1250" t="s">
        <v>1839</v>
      </c>
      <c r="U1250" t="s">
        <v>1757</v>
      </c>
      <c r="V1250" t="s">
        <v>1810</v>
      </c>
      <c r="W1250" s="2">
        <v>1</v>
      </c>
      <c r="X1250" s="33">
        <v>607292</v>
      </c>
      <c r="Y1250" t="s">
        <v>34</v>
      </c>
      <c r="Z1250" t="s">
        <v>493</v>
      </c>
      <c r="AA1250" t="s">
        <v>36</v>
      </c>
      <c r="AB1250" t="s">
        <v>37</v>
      </c>
      <c r="AC1250">
        <v>22</v>
      </c>
    </row>
    <row r="1251" spans="1:29" customFormat="1" x14ac:dyDescent="0.35">
      <c r="A1251" s="11">
        <v>1251</v>
      </c>
      <c r="B1251" s="20" t="s">
        <v>2279</v>
      </c>
      <c r="C1251" s="3">
        <v>3.38200012714E+17</v>
      </c>
      <c r="D1251" s="1">
        <v>41964</v>
      </c>
      <c r="E1251" t="s">
        <v>1888</v>
      </c>
      <c r="F1251" s="8">
        <f t="shared" si="99"/>
        <v>0</v>
      </c>
      <c r="G1251" s="8">
        <f t="shared" si="95"/>
        <v>0</v>
      </c>
      <c r="H1251" s="8">
        <f t="shared" si="96"/>
        <v>1</v>
      </c>
      <c r="I1251" s="8">
        <f t="shared" si="97"/>
        <v>0</v>
      </c>
      <c r="J1251" s="9">
        <f t="shared" si="98"/>
        <v>1</v>
      </c>
      <c r="K1251" t="s">
        <v>459</v>
      </c>
      <c r="L1251" t="s">
        <v>460</v>
      </c>
      <c r="M1251" s="30">
        <v>712800</v>
      </c>
      <c r="N1251" s="28" t="s">
        <v>264</v>
      </c>
      <c r="O1251">
        <v>712800</v>
      </c>
      <c r="P1251" s="28" t="s">
        <v>184</v>
      </c>
      <c r="Q1251" s="4" t="s">
        <v>1889</v>
      </c>
      <c r="R1251" t="s">
        <v>1890</v>
      </c>
      <c r="S1251" t="s">
        <v>1891</v>
      </c>
      <c r="T1251" t="s">
        <v>1892</v>
      </c>
      <c r="U1251" t="s">
        <v>1757</v>
      </c>
      <c r="V1251" t="s">
        <v>1810</v>
      </c>
      <c r="W1251" s="2">
        <v>1</v>
      </c>
      <c r="X1251" s="33">
        <v>712800</v>
      </c>
      <c r="Y1251" t="s">
        <v>34</v>
      </c>
      <c r="Z1251" t="s">
        <v>522</v>
      </c>
      <c r="AA1251" t="s">
        <v>36</v>
      </c>
      <c r="AB1251" t="s">
        <v>37</v>
      </c>
      <c r="AC1251">
        <v>41</v>
      </c>
    </row>
    <row r="1252" spans="1:29" customFormat="1" x14ac:dyDescent="0.35">
      <c r="A1252" s="11">
        <v>1252</v>
      </c>
      <c r="B1252" s="20" t="s">
        <v>2279</v>
      </c>
      <c r="C1252" s="3">
        <v>3.58200051214E+17</v>
      </c>
      <c r="D1252" s="1">
        <v>41709</v>
      </c>
      <c r="E1252" t="s">
        <v>1893</v>
      </c>
      <c r="F1252" s="8">
        <f t="shared" si="99"/>
        <v>0</v>
      </c>
      <c r="G1252" s="8">
        <f t="shared" si="95"/>
        <v>1</v>
      </c>
      <c r="H1252" s="8">
        <f t="shared" si="96"/>
        <v>0</v>
      </c>
      <c r="I1252" s="8">
        <f t="shared" si="97"/>
        <v>1</v>
      </c>
      <c r="J1252" s="9">
        <f t="shared" si="98"/>
        <v>2</v>
      </c>
      <c r="K1252" t="s">
        <v>456</v>
      </c>
      <c r="L1252" t="s">
        <v>25</v>
      </c>
      <c r="M1252" s="30">
        <v>1003992.6</v>
      </c>
      <c r="N1252" s="28" t="s">
        <v>329</v>
      </c>
      <c r="O1252">
        <v>1003992.6</v>
      </c>
      <c r="P1252" s="28" t="s">
        <v>27</v>
      </c>
      <c r="Q1252" s="4" t="s">
        <v>1894</v>
      </c>
      <c r="R1252" t="s">
        <v>1895</v>
      </c>
      <c r="S1252" t="s">
        <v>1896</v>
      </c>
      <c r="T1252" t="s">
        <v>1756</v>
      </c>
      <c r="U1252" t="s">
        <v>1757</v>
      </c>
      <c r="V1252" t="s">
        <v>33</v>
      </c>
      <c r="W1252" s="2">
        <v>1</v>
      </c>
      <c r="X1252" s="33">
        <v>1003992.6</v>
      </c>
      <c r="Y1252" t="s">
        <v>34</v>
      </c>
      <c r="Z1252" t="s">
        <v>566</v>
      </c>
      <c r="AA1252" t="s">
        <v>36</v>
      </c>
      <c r="AB1252" t="s">
        <v>37</v>
      </c>
      <c r="AC1252">
        <v>61</v>
      </c>
    </row>
    <row r="1253" spans="1:29" customFormat="1" x14ac:dyDescent="0.35">
      <c r="A1253" s="11">
        <v>1253</v>
      </c>
      <c r="B1253" s="20" t="s">
        <v>2279</v>
      </c>
      <c r="C1253" s="3">
        <v>3.65300045914E+17</v>
      </c>
      <c r="D1253" s="1">
        <v>41988</v>
      </c>
      <c r="E1253" t="s">
        <v>1897</v>
      </c>
      <c r="F1253" s="8">
        <f t="shared" si="99"/>
        <v>0</v>
      </c>
      <c r="G1253" s="8">
        <f t="shared" si="95"/>
        <v>0</v>
      </c>
      <c r="H1253" s="8">
        <f t="shared" si="96"/>
        <v>0</v>
      </c>
      <c r="I1253" s="8">
        <f t="shared" si="97"/>
        <v>1</v>
      </c>
      <c r="J1253" s="9">
        <f t="shared" si="98"/>
        <v>1</v>
      </c>
      <c r="K1253" t="s">
        <v>456</v>
      </c>
      <c r="L1253" t="s">
        <v>457</v>
      </c>
      <c r="M1253" s="30">
        <v>68497</v>
      </c>
      <c r="N1253" s="28" t="s">
        <v>266</v>
      </c>
      <c r="O1253">
        <v>68497</v>
      </c>
      <c r="P1253" s="28" t="s">
        <v>184</v>
      </c>
      <c r="Q1253" s="4" t="s">
        <v>1898</v>
      </c>
      <c r="R1253" t="s">
        <v>1899</v>
      </c>
      <c r="S1253" t="s">
        <v>1900</v>
      </c>
      <c r="T1253" t="s">
        <v>1804</v>
      </c>
      <c r="U1253" t="s">
        <v>1757</v>
      </c>
      <c r="V1253" t="s">
        <v>33</v>
      </c>
      <c r="W1253" s="2">
        <v>1</v>
      </c>
      <c r="X1253" s="33">
        <v>821997</v>
      </c>
      <c r="Y1253" t="s">
        <v>34</v>
      </c>
      <c r="Z1253" t="s">
        <v>580</v>
      </c>
      <c r="AA1253" t="s">
        <v>36</v>
      </c>
      <c r="AB1253" t="s">
        <v>37</v>
      </c>
      <c r="AC1253">
        <v>70</v>
      </c>
    </row>
    <row r="1254" spans="1:29" customFormat="1" x14ac:dyDescent="0.35">
      <c r="A1254" s="11">
        <v>1254</v>
      </c>
      <c r="B1254" s="20" t="s">
        <v>2279</v>
      </c>
      <c r="C1254" s="3">
        <v>7.11200023714E+17</v>
      </c>
      <c r="D1254" s="1">
        <v>41967</v>
      </c>
      <c r="E1254" t="s">
        <v>1901</v>
      </c>
      <c r="F1254" s="8">
        <f t="shared" si="99"/>
        <v>0</v>
      </c>
      <c r="G1254" s="8">
        <f t="shared" si="95"/>
        <v>0</v>
      </c>
      <c r="H1254" s="8">
        <f t="shared" si="96"/>
        <v>0</v>
      </c>
      <c r="I1254" s="8">
        <f t="shared" si="97"/>
        <v>1</v>
      </c>
      <c r="J1254" s="9">
        <f t="shared" si="98"/>
        <v>1</v>
      </c>
      <c r="K1254" t="s">
        <v>1902</v>
      </c>
      <c r="L1254" t="s">
        <v>1903</v>
      </c>
      <c r="M1254" s="30">
        <v>990000</v>
      </c>
      <c r="N1254" s="28" t="s">
        <v>264</v>
      </c>
      <c r="O1254">
        <v>990000</v>
      </c>
      <c r="P1254" s="28" t="s">
        <v>184</v>
      </c>
      <c r="Q1254" s="4" t="s">
        <v>1904</v>
      </c>
      <c r="R1254" t="s">
        <v>1905</v>
      </c>
      <c r="S1254" t="s">
        <v>33</v>
      </c>
      <c r="T1254" t="s">
        <v>1836</v>
      </c>
      <c r="U1254" t="s">
        <v>1757</v>
      </c>
      <c r="V1254" t="s">
        <v>33</v>
      </c>
      <c r="W1254" s="2">
        <v>1</v>
      </c>
      <c r="X1254" s="33">
        <v>990000</v>
      </c>
      <c r="Y1254" t="s">
        <v>34</v>
      </c>
      <c r="Z1254" t="s">
        <v>563</v>
      </c>
      <c r="AA1254" t="s">
        <v>36</v>
      </c>
      <c r="AB1254" t="s">
        <v>37</v>
      </c>
      <c r="AC1254">
        <v>16</v>
      </c>
    </row>
    <row r="1255" spans="1:29" customFormat="1" x14ac:dyDescent="0.35">
      <c r="A1255" s="11">
        <v>1255</v>
      </c>
      <c r="B1255" s="20" t="s">
        <v>2279</v>
      </c>
      <c r="C1255" s="3">
        <v>8.16200000414E+17</v>
      </c>
      <c r="D1255" s="1">
        <v>41855</v>
      </c>
      <c r="E1255" t="s">
        <v>1906</v>
      </c>
      <c r="F1255" s="8">
        <f t="shared" si="99"/>
        <v>0</v>
      </c>
      <c r="G1255" s="8">
        <f t="shared" si="95"/>
        <v>0</v>
      </c>
      <c r="H1255" s="8">
        <f t="shared" si="96"/>
        <v>0</v>
      </c>
      <c r="I1255" s="8">
        <f t="shared" si="97"/>
        <v>1</v>
      </c>
      <c r="J1255" s="9">
        <f t="shared" si="98"/>
        <v>1</v>
      </c>
      <c r="K1255" t="s">
        <v>1907</v>
      </c>
      <c r="L1255" t="s">
        <v>25</v>
      </c>
      <c r="M1255" s="30">
        <v>498000</v>
      </c>
      <c r="N1255" s="28" t="s">
        <v>329</v>
      </c>
      <c r="O1255">
        <v>498000</v>
      </c>
      <c r="P1255" s="28" t="s">
        <v>27</v>
      </c>
      <c r="Q1255" s="4" t="s">
        <v>1908</v>
      </c>
      <c r="R1255" t="s">
        <v>1909</v>
      </c>
      <c r="S1255" t="s">
        <v>1768</v>
      </c>
      <c r="T1255" t="s">
        <v>1756</v>
      </c>
      <c r="U1255" t="s">
        <v>1757</v>
      </c>
      <c r="V1255" t="s">
        <v>1810</v>
      </c>
      <c r="W1255" s="2">
        <v>1</v>
      </c>
      <c r="X1255" s="33">
        <v>498000</v>
      </c>
      <c r="Y1255" t="s">
        <v>34</v>
      </c>
      <c r="Z1255" t="s">
        <v>1770</v>
      </c>
      <c r="AA1255" t="s">
        <v>36</v>
      </c>
      <c r="AB1255" t="s">
        <v>37</v>
      </c>
      <c r="AC1255">
        <v>14</v>
      </c>
    </row>
    <row r="1256" spans="1:29" customFormat="1" x14ac:dyDescent="0.35">
      <c r="A1256" s="11">
        <v>1256</v>
      </c>
      <c r="B1256" s="20" t="s">
        <v>2279</v>
      </c>
      <c r="C1256" s="3">
        <v>1.7704014010169999E+18</v>
      </c>
      <c r="D1256" s="1">
        <v>42746</v>
      </c>
      <c r="E1256" t="s">
        <v>1910</v>
      </c>
      <c r="F1256" s="8">
        <f t="shared" si="99"/>
        <v>0</v>
      </c>
      <c r="G1256" s="8">
        <f t="shared" si="95"/>
        <v>0</v>
      </c>
      <c r="H1256" s="8">
        <f t="shared" si="96"/>
        <v>0</v>
      </c>
      <c r="I1256" s="8">
        <f t="shared" si="97"/>
        <v>1</v>
      </c>
      <c r="J1256" s="9">
        <f t="shared" si="98"/>
        <v>1</v>
      </c>
      <c r="K1256" t="s">
        <v>186</v>
      </c>
      <c r="L1256" t="s">
        <v>187</v>
      </c>
      <c r="M1256" s="30">
        <v>660000</v>
      </c>
      <c r="N1256" s="28" t="s">
        <v>329</v>
      </c>
      <c r="O1256">
        <v>660000</v>
      </c>
      <c r="P1256" s="28" t="s">
        <v>184</v>
      </c>
      <c r="Q1256" s="4" t="s">
        <v>1911</v>
      </c>
      <c r="R1256" t="s">
        <v>1912</v>
      </c>
      <c r="S1256" t="s">
        <v>634</v>
      </c>
      <c r="T1256" t="s">
        <v>1774</v>
      </c>
      <c r="U1256" t="s">
        <v>1757</v>
      </c>
      <c r="V1256" t="s">
        <v>33</v>
      </c>
      <c r="W1256" s="2">
        <v>1</v>
      </c>
      <c r="X1256" s="33">
        <v>660000</v>
      </c>
      <c r="Y1256" t="s">
        <v>34</v>
      </c>
      <c r="Z1256" t="s">
        <v>535</v>
      </c>
      <c r="AA1256" t="s">
        <v>36</v>
      </c>
      <c r="AB1256" t="s">
        <v>37</v>
      </c>
      <c r="AC1256">
        <v>77</v>
      </c>
    </row>
    <row r="1257" spans="1:29" customFormat="1" x14ac:dyDescent="0.35">
      <c r="A1257" s="11">
        <v>1257</v>
      </c>
      <c r="B1257" s="20" t="s">
        <v>2279</v>
      </c>
      <c r="C1257" s="3">
        <v>1.770403237916E+18</v>
      </c>
      <c r="D1257" s="1">
        <v>42725</v>
      </c>
      <c r="E1257" t="s">
        <v>1771</v>
      </c>
      <c r="F1257" s="8">
        <f t="shared" si="99"/>
        <v>0</v>
      </c>
      <c r="G1257" s="8">
        <f t="shared" si="95"/>
        <v>0</v>
      </c>
      <c r="H1257" s="8">
        <f t="shared" si="96"/>
        <v>0</v>
      </c>
      <c r="I1257" s="8">
        <f t="shared" si="97"/>
        <v>0</v>
      </c>
      <c r="J1257" s="9">
        <f t="shared" si="98"/>
        <v>0</v>
      </c>
      <c r="K1257" t="s">
        <v>53</v>
      </c>
      <c r="L1257" t="s">
        <v>52</v>
      </c>
      <c r="M1257" s="30">
        <v>183113.28</v>
      </c>
      <c r="N1257" s="28" t="s">
        <v>264</v>
      </c>
      <c r="O1257">
        <v>183113.28</v>
      </c>
      <c r="P1257" s="28" t="s">
        <v>184</v>
      </c>
      <c r="Q1257" s="4" t="s">
        <v>1772</v>
      </c>
      <c r="R1257" t="s">
        <v>1773</v>
      </c>
      <c r="S1257" t="s">
        <v>634</v>
      </c>
      <c r="T1257" t="s">
        <v>1774</v>
      </c>
      <c r="U1257" t="s">
        <v>1757</v>
      </c>
      <c r="V1257" t="s">
        <v>33</v>
      </c>
      <c r="W1257" s="2">
        <v>1</v>
      </c>
      <c r="X1257" s="33">
        <v>6103776.2000000002</v>
      </c>
      <c r="Y1257" t="s">
        <v>34</v>
      </c>
      <c r="Z1257" t="s">
        <v>535</v>
      </c>
      <c r="AA1257" t="s">
        <v>36</v>
      </c>
      <c r="AB1257" t="s">
        <v>37</v>
      </c>
      <c r="AC1257">
        <v>77</v>
      </c>
    </row>
    <row r="1258" spans="1:29" customFormat="1" x14ac:dyDescent="0.35">
      <c r="A1258" s="11">
        <v>1258</v>
      </c>
      <c r="B1258" s="20" t="s">
        <v>2279</v>
      </c>
      <c r="C1258" s="3">
        <v>1.7704040281180001E+18</v>
      </c>
      <c r="D1258" s="1">
        <v>43424</v>
      </c>
      <c r="E1258" t="s">
        <v>1913</v>
      </c>
      <c r="F1258" s="8">
        <f t="shared" si="99"/>
        <v>0</v>
      </c>
      <c r="G1258" s="8">
        <f t="shared" si="95"/>
        <v>1</v>
      </c>
      <c r="H1258" s="8">
        <f t="shared" si="96"/>
        <v>0</v>
      </c>
      <c r="I1258" s="8">
        <f t="shared" si="97"/>
        <v>1</v>
      </c>
      <c r="J1258" s="9">
        <f t="shared" si="98"/>
        <v>2</v>
      </c>
      <c r="K1258" t="s">
        <v>45</v>
      </c>
      <c r="L1258" t="s">
        <v>46</v>
      </c>
      <c r="M1258" s="30">
        <v>15000000</v>
      </c>
      <c r="N1258" s="28" t="s">
        <v>26</v>
      </c>
      <c r="O1258">
        <v>15000000</v>
      </c>
      <c r="P1258" s="28" t="s">
        <v>27</v>
      </c>
      <c r="Q1258" s="4" t="s">
        <v>1914</v>
      </c>
      <c r="R1258" t="s">
        <v>633</v>
      </c>
      <c r="S1258" t="s">
        <v>634</v>
      </c>
      <c r="T1258" t="s">
        <v>1774</v>
      </c>
      <c r="U1258" t="s">
        <v>1757</v>
      </c>
      <c r="V1258" t="s">
        <v>33</v>
      </c>
      <c r="W1258" s="2">
        <v>1</v>
      </c>
      <c r="X1258" s="33">
        <v>15000000</v>
      </c>
      <c r="Y1258" t="s">
        <v>34</v>
      </c>
      <c r="Z1258" t="s">
        <v>535</v>
      </c>
      <c r="AA1258" t="s">
        <v>36</v>
      </c>
      <c r="AB1258" t="s">
        <v>37</v>
      </c>
      <c r="AC1258">
        <v>77</v>
      </c>
    </row>
    <row r="1259" spans="1:29" customFormat="1" x14ac:dyDescent="0.35">
      <c r="A1259" s="11">
        <v>1259</v>
      </c>
      <c r="B1259" s="20" t="s">
        <v>2279</v>
      </c>
      <c r="C1259" s="3">
        <v>1.770601611816E+18</v>
      </c>
      <c r="D1259" s="1">
        <v>42580</v>
      </c>
      <c r="E1259" t="s">
        <v>1915</v>
      </c>
      <c r="F1259" s="8">
        <f t="shared" si="99"/>
        <v>1</v>
      </c>
      <c r="G1259" s="8">
        <f t="shared" si="95"/>
        <v>0</v>
      </c>
      <c r="H1259" s="8">
        <f t="shared" si="96"/>
        <v>1</v>
      </c>
      <c r="I1259" s="8">
        <f t="shared" si="97"/>
        <v>0</v>
      </c>
      <c r="J1259" s="9">
        <f t="shared" si="98"/>
        <v>1</v>
      </c>
      <c r="K1259" t="s">
        <v>45</v>
      </c>
      <c r="L1259" t="s">
        <v>46</v>
      </c>
      <c r="M1259" s="30">
        <v>15675900</v>
      </c>
      <c r="N1259" s="28" t="s">
        <v>264</v>
      </c>
      <c r="O1259">
        <v>15675900</v>
      </c>
      <c r="P1259" s="28" t="s">
        <v>184</v>
      </c>
      <c r="Q1259" s="4" t="s">
        <v>1916</v>
      </c>
      <c r="R1259" t="s">
        <v>1917</v>
      </c>
      <c r="S1259" t="s">
        <v>1918</v>
      </c>
      <c r="T1259" t="s">
        <v>1804</v>
      </c>
      <c r="U1259" t="s">
        <v>1757</v>
      </c>
      <c r="V1259" t="s">
        <v>33</v>
      </c>
      <c r="W1259" s="2">
        <v>1</v>
      </c>
      <c r="X1259" s="33">
        <v>15675900</v>
      </c>
      <c r="Y1259" t="s">
        <v>34</v>
      </c>
      <c r="Z1259" t="s">
        <v>535</v>
      </c>
      <c r="AA1259" t="s">
        <v>36</v>
      </c>
      <c r="AB1259" t="s">
        <v>37</v>
      </c>
      <c r="AC1259">
        <v>77</v>
      </c>
    </row>
    <row r="1260" spans="1:29" customFormat="1" x14ac:dyDescent="0.35">
      <c r="A1260" s="11">
        <v>1260</v>
      </c>
      <c r="B1260" s="20" t="s">
        <v>2279</v>
      </c>
      <c r="C1260" s="3">
        <v>1.770640629116E+18</v>
      </c>
      <c r="D1260" s="1">
        <v>42583</v>
      </c>
      <c r="E1260" t="s">
        <v>1919</v>
      </c>
      <c r="F1260" s="8">
        <f t="shared" si="99"/>
        <v>0</v>
      </c>
      <c r="G1260" s="8">
        <f t="shared" si="95"/>
        <v>0</v>
      </c>
      <c r="H1260" s="8">
        <f t="shared" si="96"/>
        <v>0</v>
      </c>
      <c r="I1260" s="8">
        <f t="shared" si="97"/>
        <v>1</v>
      </c>
      <c r="J1260" s="9">
        <f t="shared" si="98"/>
        <v>1</v>
      </c>
      <c r="K1260" t="s">
        <v>346</v>
      </c>
      <c r="L1260" t="s">
        <v>347</v>
      </c>
      <c r="M1260" s="30">
        <v>350000</v>
      </c>
      <c r="N1260" s="28" t="s">
        <v>329</v>
      </c>
      <c r="O1260">
        <v>350000</v>
      </c>
      <c r="P1260" s="28" t="s">
        <v>184</v>
      </c>
      <c r="Q1260" s="4" t="s">
        <v>1920</v>
      </c>
      <c r="R1260" t="s">
        <v>1921</v>
      </c>
      <c r="S1260" t="s">
        <v>1918</v>
      </c>
      <c r="T1260" t="s">
        <v>1804</v>
      </c>
      <c r="U1260" t="s">
        <v>1757</v>
      </c>
      <c r="V1260" t="s">
        <v>33</v>
      </c>
      <c r="W1260" s="2">
        <v>1</v>
      </c>
      <c r="X1260" s="33">
        <v>350000</v>
      </c>
      <c r="Y1260" t="s">
        <v>34</v>
      </c>
      <c r="Z1260" t="s">
        <v>535</v>
      </c>
      <c r="AA1260" t="s">
        <v>36</v>
      </c>
      <c r="AB1260" t="s">
        <v>37</v>
      </c>
      <c r="AC1260">
        <v>77</v>
      </c>
    </row>
    <row r="1261" spans="1:29" customFormat="1" x14ac:dyDescent="0.35">
      <c r="A1261" s="11">
        <v>1261</v>
      </c>
      <c r="B1261" s="20" t="s">
        <v>2279</v>
      </c>
      <c r="C1261" s="3">
        <v>1.770807545416E+18</v>
      </c>
      <c r="D1261" s="1">
        <v>42587</v>
      </c>
      <c r="E1261" t="s">
        <v>1922</v>
      </c>
      <c r="F1261" s="8">
        <f t="shared" si="99"/>
        <v>0</v>
      </c>
      <c r="G1261" s="8">
        <f t="shared" si="95"/>
        <v>1</v>
      </c>
      <c r="H1261" s="8">
        <f t="shared" si="96"/>
        <v>0</v>
      </c>
      <c r="I1261" s="8">
        <f t="shared" si="97"/>
        <v>0</v>
      </c>
      <c r="J1261" s="9">
        <f t="shared" si="98"/>
        <v>1</v>
      </c>
      <c r="K1261" t="s">
        <v>45</v>
      </c>
      <c r="L1261" t="s">
        <v>46</v>
      </c>
      <c r="M1261" s="30">
        <v>57740000</v>
      </c>
      <c r="N1261" s="28" t="s">
        <v>280</v>
      </c>
      <c r="O1261">
        <v>57740000</v>
      </c>
      <c r="P1261" s="28" t="s">
        <v>184</v>
      </c>
      <c r="Q1261" s="4" t="s">
        <v>1923</v>
      </c>
      <c r="R1261" t="s">
        <v>1924</v>
      </c>
      <c r="S1261" t="s">
        <v>1925</v>
      </c>
      <c r="T1261" t="s">
        <v>1774</v>
      </c>
      <c r="U1261" t="s">
        <v>1757</v>
      </c>
      <c r="V1261" t="s">
        <v>33</v>
      </c>
      <c r="W1261" s="2">
        <v>1</v>
      </c>
      <c r="X1261" s="33">
        <v>57740000</v>
      </c>
      <c r="Y1261" t="s">
        <v>34</v>
      </c>
      <c r="Z1261" t="s">
        <v>535</v>
      </c>
      <c r="AA1261" t="s">
        <v>36</v>
      </c>
      <c r="AB1261" t="s">
        <v>37</v>
      </c>
      <c r="AC1261">
        <v>77</v>
      </c>
    </row>
    <row r="1262" spans="1:29" customFormat="1" x14ac:dyDescent="0.35">
      <c r="A1262" s="11">
        <v>1262</v>
      </c>
      <c r="B1262" s="20" t="s">
        <v>2279</v>
      </c>
      <c r="C1262" s="3">
        <v>1.7708098645150001E+18</v>
      </c>
      <c r="D1262" s="1">
        <v>42338</v>
      </c>
      <c r="E1262" t="s">
        <v>1926</v>
      </c>
      <c r="F1262" s="8">
        <f t="shared" si="99"/>
        <v>0</v>
      </c>
      <c r="G1262" s="8">
        <f t="shared" si="95"/>
        <v>0</v>
      </c>
      <c r="H1262" s="8">
        <f t="shared" si="96"/>
        <v>1</v>
      </c>
      <c r="I1262" s="8">
        <f t="shared" si="97"/>
        <v>0</v>
      </c>
      <c r="J1262" s="9">
        <f t="shared" si="98"/>
        <v>1</v>
      </c>
      <c r="K1262" t="s">
        <v>25</v>
      </c>
      <c r="L1262" t="s">
        <v>25</v>
      </c>
      <c r="M1262" s="30">
        <v>1500000</v>
      </c>
      <c r="N1262" s="28" t="s">
        <v>329</v>
      </c>
      <c r="O1262">
        <v>1500000</v>
      </c>
      <c r="P1262" s="28" t="s">
        <v>184</v>
      </c>
      <c r="Q1262" s="4" t="s">
        <v>1927</v>
      </c>
      <c r="R1262" t="s">
        <v>1928</v>
      </c>
      <c r="S1262" t="s">
        <v>1925</v>
      </c>
      <c r="T1262" t="s">
        <v>1793</v>
      </c>
      <c r="U1262" t="s">
        <v>1757</v>
      </c>
      <c r="V1262" t="s">
        <v>33</v>
      </c>
      <c r="W1262" s="2">
        <v>1</v>
      </c>
      <c r="X1262" s="33">
        <v>1500000</v>
      </c>
      <c r="Y1262" t="s">
        <v>34</v>
      </c>
      <c r="Z1262" t="s">
        <v>535</v>
      </c>
      <c r="AA1262" t="s">
        <v>36</v>
      </c>
      <c r="AB1262" t="s">
        <v>37</v>
      </c>
      <c r="AC1262">
        <v>77</v>
      </c>
    </row>
    <row r="1263" spans="1:29" customFormat="1" x14ac:dyDescent="0.35">
      <c r="A1263" s="11">
        <v>1263</v>
      </c>
      <c r="B1263" s="20" t="s">
        <v>2279</v>
      </c>
      <c r="C1263" s="3">
        <v>1.7709895509169999E+18</v>
      </c>
      <c r="D1263" s="1">
        <v>43053</v>
      </c>
      <c r="E1263" t="s">
        <v>1929</v>
      </c>
      <c r="F1263" s="8">
        <f t="shared" si="99"/>
        <v>0</v>
      </c>
      <c r="G1263" s="8">
        <f t="shared" si="95"/>
        <v>0</v>
      </c>
      <c r="H1263" s="8">
        <f t="shared" si="96"/>
        <v>0</v>
      </c>
      <c r="I1263" s="8">
        <f t="shared" si="97"/>
        <v>0</v>
      </c>
      <c r="J1263" s="9">
        <f t="shared" si="98"/>
        <v>0</v>
      </c>
      <c r="K1263" t="s">
        <v>82</v>
      </c>
      <c r="L1263" t="s">
        <v>76</v>
      </c>
      <c r="M1263" s="30">
        <v>1091866</v>
      </c>
      <c r="N1263" s="28" t="s">
        <v>26</v>
      </c>
      <c r="O1263">
        <v>1091866</v>
      </c>
      <c r="P1263" s="28" t="s">
        <v>184</v>
      </c>
      <c r="Q1263" s="4" t="s">
        <v>1930</v>
      </c>
      <c r="R1263" t="s">
        <v>1931</v>
      </c>
      <c r="S1263" t="s">
        <v>1932</v>
      </c>
      <c r="T1263" t="s">
        <v>1774</v>
      </c>
      <c r="U1263" t="s">
        <v>1757</v>
      </c>
      <c r="V1263" t="s">
        <v>33</v>
      </c>
      <c r="W1263" s="2">
        <v>1</v>
      </c>
      <c r="X1263" s="33">
        <v>8135060</v>
      </c>
      <c r="Y1263" t="s">
        <v>34</v>
      </c>
      <c r="Z1263" t="s">
        <v>535</v>
      </c>
      <c r="AA1263" t="s">
        <v>36</v>
      </c>
      <c r="AB1263" t="s">
        <v>37</v>
      </c>
      <c r="AC1263">
        <v>77</v>
      </c>
    </row>
    <row r="1264" spans="1:29" customFormat="1" x14ac:dyDescent="0.35">
      <c r="A1264" s="11">
        <v>1264</v>
      </c>
      <c r="B1264" s="20" t="s">
        <v>2279</v>
      </c>
      <c r="C1264" s="3">
        <v>1.7709895509180001E+18</v>
      </c>
      <c r="D1264" s="1">
        <v>43200</v>
      </c>
      <c r="E1264" t="s">
        <v>1933</v>
      </c>
      <c r="F1264" s="8">
        <f t="shared" si="99"/>
        <v>0</v>
      </c>
      <c r="G1264" s="8">
        <f t="shared" si="95"/>
        <v>0</v>
      </c>
      <c r="H1264" s="8">
        <f t="shared" si="96"/>
        <v>0</v>
      </c>
      <c r="I1264" s="8">
        <f t="shared" si="97"/>
        <v>1</v>
      </c>
      <c r="J1264" s="9">
        <f t="shared" si="98"/>
        <v>1</v>
      </c>
      <c r="K1264" t="s">
        <v>82</v>
      </c>
      <c r="L1264" t="s">
        <v>76</v>
      </c>
      <c r="M1264" s="30">
        <v>4414121.22</v>
      </c>
      <c r="N1264" s="28" t="s">
        <v>26</v>
      </c>
      <c r="O1264">
        <v>4414121.22</v>
      </c>
      <c r="P1264" s="28" t="s">
        <v>184</v>
      </c>
      <c r="Q1264" s="4" t="s">
        <v>1930</v>
      </c>
      <c r="R1264" t="s">
        <v>1931</v>
      </c>
      <c r="S1264" t="s">
        <v>1932</v>
      </c>
      <c r="T1264" t="s">
        <v>1774</v>
      </c>
      <c r="U1264" t="s">
        <v>1757</v>
      </c>
      <c r="V1264" t="s">
        <v>33</v>
      </c>
      <c r="W1264" s="2">
        <v>1</v>
      </c>
      <c r="X1264" s="33">
        <v>13133424.84</v>
      </c>
      <c r="Y1264" t="s">
        <v>34</v>
      </c>
      <c r="Z1264" t="s">
        <v>535</v>
      </c>
      <c r="AA1264" t="s">
        <v>36</v>
      </c>
      <c r="AB1264" t="s">
        <v>37</v>
      </c>
      <c r="AC1264">
        <v>77</v>
      </c>
    </row>
    <row r="1265" spans="1:29" customFormat="1" x14ac:dyDescent="0.35">
      <c r="A1265" s="11">
        <v>1265</v>
      </c>
      <c r="B1265" s="20" t="s">
        <v>2279</v>
      </c>
      <c r="C1265" s="3">
        <v>1.7709895509180001E+18</v>
      </c>
      <c r="D1265" s="1">
        <v>43367</v>
      </c>
      <c r="E1265" t="s">
        <v>1934</v>
      </c>
      <c r="F1265" s="8">
        <f t="shared" si="99"/>
        <v>0</v>
      </c>
      <c r="G1265" s="8">
        <f t="shared" si="95"/>
        <v>0</v>
      </c>
      <c r="H1265" s="8">
        <f t="shared" si="96"/>
        <v>0</v>
      </c>
      <c r="I1265" s="8">
        <f t="shared" si="97"/>
        <v>1</v>
      </c>
      <c r="J1265" s="9">
        <f t="shared" si="98"/>
        <v>1</v>
      </c>
      <c r="K1265" t="s">
        <v>82</v>
      </c>
      <c r="L1265" t="s">
        <v>76</v>
      </c>
      <c r="M1265" s="30">
        <v>18282152.93</v>
      </c>
      <c r="N1265" s="28" t="s">
        <v>26</v>
      </c>
      <c r="O1265">
        <v>18282152.93</v>
      </c>
      <c r="P1265" s="28" t="s">
        <v>27</v>
      </c>
      <c r="Q1265" s="4" t="s">
        <v>1930</v>
      </c>
      <c r="R1265" t="s">
        <v>1931</v>
      </c>
      <c r="S1265" t="s">
        <v>1932</v>
      </c>
      <c r="T1265" t="s">
        <v>1774</v>
      </c>
      <c r="U1265" t="s">
        <v>1757</v>
      </c>
      <c r="V1265" t="s">
        <v>33</v>
      </c>
      <c r="W1265" s="2">
        <v>1</v>
      </c>
      <c r="X1265" s="33">
        <v>18282152.93</v>
      </c>
      <c r="Y1265" t="s">
        <v>34</v>
      </c>
      <c r="Z1265" t="s">
        <v>535</v>
      </c>
      <c r="AA1265" t="s">
        <v>36</v>
      </c>
      <c r="AB1265" t="s">
        <v>37</v>
      </c>
      <c r="AC1265">
        <v>77</v>
      </c>
    </row>
    <row r="1266" spans="1:29" customFormat="1" x14ac:dyDescent="0.35">
      <c r="A1266" s="11">
        <v>1266</v>
      </c>
      <c r="B1266" s="20" t="s">
        <v>2279</v>
      </c>
      <c r="C1266" s="3">
        <v>1.7714061756179999E+18</v>
      </c>
      <c r="D1266" s="1">
        <v>43136</v>
      </c>
      <c r="E1266" t="s">
        <v>1935</v>
      </c>
      <c r="F1266" s="8">
        <f t="shared" si="99"/>
        <v>0</v>
      </c>
      <c r="G1266" s="8">
        <f t="shared" si="95"/>
        <v>0</v>
      </c>
      <c r="H1266" s="8">
        <f t="shared" si="96"/>
        <v>1</v>
      </c>
      <c r="I1266" s="8">
        <f t="shared" si="97"/>
        <v>1</v>
      </c>
      <c r="J1266" s="9">
        <f t="shared" si="98"/>
        <v>2</v>
      </c>
      <c r="K1266" t="s">
        <v>53</v>
      </c>
      <c r="L1266" t="s">
        <v>52</v>
      </c>
      <c r="M1266" s="30">
        <v>7118136</v>
      </c>
      <c r="N1266" s="28" t="s">
        <v>1278</v>
      </c>
      <c r="O1266">
        <v>7118136</v>
      </c>
      <c r="P1266" s="28" t="s">
        <v>184</v>
      </c>
      <c r="Q1266" s="4" t="s">
        <v>1936</v>
      </c>
      <c r="R1266" t="s">
        <v>1937</v>
      </c>
      <c r="S1266" t="s">
        <v>1938</v>
      </c>
      <c r="T1266" t="s">
        <v>1774</v>
      </c>
      <c r="U1266" t="s">
        <v>1757</v>
      </c>
      <c r="V1266" t="s">
        <v>33</v>
      </c>
      <c r="W1266" s="2">
        <v>1</v>
      </c>
      <c r="X1266" s="33">
        <v>7118136</v>
      </c>
      <c r="Y1266" t="s">
        <v>34</v>
      </c>
      <c r="Z1266" t="s">
        <v>535</v>
      </c>
      <c r="AA1266" t="s">
        <v>36</v>
      </c>
      <c r="AB1266" t="s">
        <v>37</v>
      </c>
      <c r="AC1266">
        <v>77</v>
      </c>
    </row>
    <row r="1267" spans="1:29" customFormat="1" x14ac:dyDescent="0.35">
      <c r="A1267" s="11">
        <v>1267</v>
      </c>
      <c r="B1267" s="20" t="s">
        <v>2279</v>
      </c>
      <c r="C1267" s="3">
        <v>1.7714061756179999E+18</v>
      </c>
      <c r="D1267" s="1">
        <v>43297</v>
      </c>
      <c r="E1267" t="s">
        <v>52</v>
      </c>
      <c r="F1267" s="8">
        <f t="shared" si="99"/>
        <v>0</v>
      </c>
      <c r="G1267" s="8">
        <f t="shared" si="95"/>
        <v>0</v>
      </c>
      <c r="H1267" s="8">
        <f t="shared" si="96"/>
        <v>0</v>
      </c>
      <c r="I1267" s="8">
        <f t="shared" si="97"/>
        <v>1</v>
      </c>
      <c r="J1267" s="9">
        <f t="shared" si="98"/>
        <v>1</v>
      </c>
      <c r="K1267" t="s">
        <v>53</v>
      </c>
      <c r="L1267" t="s">
        <v>52</v>
      </c>
      <c r="M1267" s="30">
        <v>10700000</v>
      </c>
      <c r="N1267" s="28" t="s">
        <v>1278</v>
      </c>
      <c r="O1267">
        <v>10700000</v>
      </c>
      <c r="P1267" s="28" t="s">
        <v>184</v>
      </c>
      <c r="Q1267" s="4" t="s">
        <v>1936</v>
      </c>
      <c r="R1267" t="s">
        <v>1937</v>
      </c>
      <c r="S1267" t="s">
        <v>1938</v>
      </c>
      <c r="T1267" t="s">
        <v>1774</v>
      </c>
      <c r="U1267" t="s">
        <v>1757</v>
      </c>
      <c r="V1267" t="s">
        <v>33</v>
      </c>
      <c r="W1267" s="2">
        <v>1</v>
      </c>
      <c r="X1267" s="33">
        <v>10700000</v>
      </c>
      <c r="Y1267" t="s">
        <v>34</v>
      </c>
      <c r="Z1267" t="s">
        <v>535</v>
      </c>
      <c r="AA1267" t="s">
        <v>36</v>
      </c>
      <c r="AB1267" t="s">
        <v>37</v>
      </c>
      <c r="AC1267">
        <v>77</v>
      </c>
    </row>
    <row r="1268" spans="1:29" customFormat="1" x14ac:dyDescent="0.35">
      <c r="A1268" s="11">
        <v>1268</v>
      </c>
      <c r="B1268" s="20" t="s">
        <v>2279</v>
      </c>
      <c r="C1268" s="3">
        <v>1.7714061756179999E+18</v>
      </c>
      <c r="D1268" s="1">
        <v>43374</v>
      </c>
      <c r="E1268" t="s">
        <v>1939</v>
      </c>
      <c r="F1268" s="8">
        <f t="shared" si="99"/>
        <v>0</v>
      </c>
      <c r="G1268" s="8">
        <f t="shared" si="95"/>
        <v>0</v>
      </c>
      <c r="H1268" s="8">
        <f t="shared" si="96"/>
        <v>1</v>
      </c>
      <c r="I1268" s="8">
        <f t="shared" si="97"/>
        <v>0</v>
      </c>
      <c r="J1268" s="9">
        <f t="shared" si="98"/>
        <v>1</v>
      </c>
      <c r="K1268" t="s">
        <v>45</v>
      </c>
      <c r="L1268" t="s">
        <v>46</v>
      </c>
      <c r="M1268" s="30">
        <v>22300000</v>
      </c>
      <c r="N1268" s="28" t="s">
        <v>1278</v>
      </c>
      <c r="O1268">
        <v>22300000</v>
      </c>
      <c r="P1268" s="28" t="s">
        <v>27</v>
      </c>
      <c r="Q1268" s="4" t="s">
        <v>1936</v>
      </c>
      <c r="R1268" t="s">
        <v>1937</v>
      </c>
      <c r="S1268" t="s">
        <v>1938</v>
      </c>
      <c r="T1268" t="s">
        <v>1774</v>
      </c>
      <c r="U1268" t="s">
        <v>1757</v>
      </c>
      <c r="V1268" t="s">
        <v>33</v>
      </c>
      <c r="W1268" s="2">
        <v>1</v>
      </c>
      <c r="X1268" s="33">
        <v>22300000</v>
      </c>
      <c r="Y1268" t="s">
        <v>34</v>
      </c>
      <c r="Z1268" t="s">
        <v>535</v>
      </c>
      <c r="AA1268" t="s">
        <v>36</v>
      </c>
      <c r="AB1268" t="s">
        <v>37</v>
      </c>
      <c r="AC1268">
        <v>77</v>
      </c>
    </row>
    <row r="1269" spans="1:29" customFormat="1" x14ac:dyDescent="0.35">
      <c r="A1269" s="11">
        <v>1269</v>
      </c>
      <c r="B1269" s="20" t="s">
        <v>2279</v>
      </c>
      <c r="C1269" s="3">
        <v>1.7714061756190001E+18</v>
      </c>
      <c r="D1269" s="1">
        <v>43474</v>
      </c>
      <c r="E1269" t="s">
        <v>1940</v>
      </c>
      <c r="F1269" s="8">
        <f t="shared" si="99"/>
        <v>0</v>
      </c>
      <c r="G1269" s="8">
        <f t="shared" si="95"/>
        <v>0</v>
      </c>
      <c r="H1269" s="8">
        <f t="shared" si="96"/>
        <v>0</v>
      </c>
      <c r="I1269" s="8">
        <f t="shared" si="97"/>
        <v>1</v>
      </c>
      <c r="J1269" s="9">
        <f t="shared" si="98"/>
        <v>1</v>
      </c>
      <c r="K1269" t="s">
        <v>53</v>
      </c>
      <c r="L1269" t="s">
        <v>52</v>
      </c>
      <c r="M1269" s="30">
        <v>12062820</v>
      </c>
      <c r="N1269" s="28" t="s">
        <v>1278</v>
      </c>
      <c r="O1269">
        <v>12062820</v>
      </c>
      <c r="P1269" s="28" t="s">
        <v>27</v>
      </c>
      <c r="Q1269" s="4" t="s">
        <v>1936</v>
      </c>
      <c r="R1269" t="s">
        <v>1937</v>
      </c>
      <c r="S1269" t="s">
        <v>1938</v>
      </c>
      <c r="T1269" t="s">
        <v>1774</v>
      </c>
      <c r="U1269" t="s">
        <v>1757</v>
      </c>
      <c r="V1269" t="s">
        <v>33</v>
      </c>
      <c r="W1269" s="2">
        <v>1</v>
      </c>
      <c r="X1269" s="33">
        <v>12062820</v>
      </c>
      <c r="Y1269" t="s">
        <v>34</v>
      </c>
      <c r="Z1269" t="s">
        <v>535</v>
      </c>
      <c r="AA1269" t="s">
        <v>36</v>
      </c>
      <c r="AB1269" t="s">
        <v>37</v>
      </c>
      <c r="AC1269">
        <v>77</v>
      </c>
    </row>
    <row r="1270" spans="1:29" customFormat="1" x14ac:dyDescent="0.35">
      <c r="A1270" s="11">
        <v>1270</v>
      </c>
      <c r="B1270" s="20" t="s">
        <v>2279</v>
      </c>
      <c r="C1270" s="3">
        <v>1.7714061756190001E+18</v>
      </c>
      <c r="D1270" s="1">
        <v>43745</v>
      </c>
      <c r="E1270" t="s">
        <v>1941</v>
      </c>
      <c r="F1270" s="8">
        <f t="shared" si="99"/>
        <v>0</v>
      </c>
      <c r="G1270" s="8">
        <f t="shared" si="95"/>
        <v>0</v>
      </c>
      <c r="H1270" s="8">
        <f t="shared" si="96"/>
        <v>1</v>
      </c>
      <c r="I1270" s="8">
        <f t="shared" si="97"/>
        <v>0</v>
      </c>
      <c r="J1270" s="9">
        <f t="shared" si="98"/>
        <v>1</v>
      </c>
      <c r="K1270" t="s">
        <v>53</v>
      </c>
      <c r="L1270" t="s">
        <v>52</v>
      </c>
      <c r="M1270" s="30">
        <v>12468000</v>
      </c>
      <c r="N1270" s="28" t="s">
        <v>1278</v>
      </c>
      <c r="O1270">
        <v>12468000</v>
      </c>
      <c r="P1270" s="28" t="s">
        <v>27</v>
      </c>
      <c r="Q1270" s="4" t="s">
        <v>1936</v>
      </c>
      <c r="R1270" t="s">
        <v>1937</v>
      </c>
      <c r="S1270" t="s">
        <v>1938</v>
      </c>
      <c r="T1270" t="s">
        <v>1774</v>
      </c>
      <c r="U1270" t="s">
        <v>1757</v>
      </c>
      <c r="V1270" t="s">
        <v>33</v>
      </c>
      <c r="W1270" s="2">
        <v>1</v>
      </c>
      <c r="X1270" s="33">
        <v>12468000</v>
      </c>
      <c r="Y1270" t="s">
        <v>34</v>
      </c>
      <c r="Z1270" t="s">
        <v>535</v>
      </c>
      <c r="AA1270" t="s">
        <v>36</v>
      </c>
      <c r="AB1270" t="s">
        <v>37</v>
      </c>
      <c r="AC1270">
        <v>77</v>
      </c>
    </row>
    <row r="1271" spans="1:29" customFormat="1" x14ac:dyDescent="0.35">
      <c r="A1271" s="11">
        <v>1271</v>
      </c>
      <c r="B1271" s="20" t="s">
        <v>2279</v>
      </c>
      <c r="C1271" s="3">
        <v>1.771454974416E+18</v>
      </c>
      <c r="D1271" s="1">
        <v>42584</v>
      </c>
      <c r="E1271" t="s">
        <v>1942</v>
      </c>
      <c r="F1271" s="8">
        <f t="shared" si="99"/>
        <v>0</v>
      </c>
      <c r="G1271" s="8">
        <f t="shared" si="95"/>
        <v>1</v>
      </c>
      <c r="H1271" s="8">
        <f t="shared" si="96"/>
        <v>0</v>
      </c>
      <c r="I1271" s="8">
        <f t="shared" si="97"/>
        <v>0</v>
      </c>
      <c r="J1271" s="9">
        <f t="shared" si="98"/>
        <v>1</v>
      </c>
      <c r="K1271" t="s">
        <v>1943</v>
      </c>
      <c r="L1271" t="s">
        <v>1944</v>
      </c>
      <c r="M1271" s="30">
        <v>3999766.67</v>
      </c>
      <c r="N1271" s="28" t="s">
        <v>329</v>
      </c>
      <c r="O1271">
        <v>3999766.67</v>
      </c>
      <c r="P1271" s="28" t="s">
        <v>184</v>
      </c>
      <c r="Q1271" s="4" t="s">
        <v>1945</v>
      </c>
      <c r="R1271" t="s">
        <v>1946</v>
      </c>
      <c r="S1271" t="s">
        <v>1938</v>
      </c>
      <c r="T1271" t="s">
        <v>1947</v>
      </c>
      <c r="U1271" t="s">
        <v>1757</v>
      </c>
      <c r="V1271" t="s">
        <v>33</v>
      </c>
      <c r="W1271" s="2">
        <v>1</v>
      </c>
      <c r="X1271" s="33">
        <v>3999766.67</v>
      </c>
      <c r="Y1271" t="s">
        <v>34</v>
      </c>
      <c r="Z1271" t="s">
        <v>535</v>
      </c>
      <c r="AA1271" t="s">
        <v>36</v>
      </c>
      <c r="AB1271" t="s">
        <v>37</v>
      </c>
      <c r="AC1271">
        <v>77</v>
      </c>
    </row>
    <row r="1272" spans="1:29" customFormat="1" x14ac:dyDescent="0.35">
      <c r="A1272" s="11">
        <v>1272</v>
      </c>
      <c r="B1272" s="20" t="s">
        <v>2279</v>
      </c>
      <c r="C1272" s="3">
        <v>1.7714549751169999E+18</v>
      </c>
      <c r="D1272" s="1">
        <v>43046</v>
      </c>
      <c r="E1272" t="s">
        <v>1948</v>
      </c>
      <c r="F1272" s="8">
        <f t="shared" si="99"/>
        <v>0</v>
      </c>
      <c r="G1272" s="8">
        <f t="shared" si="95"/>
        <v>1</v>
      </c>
      <c r="H1272" s="8">
        <f t="shared" si="96"/>
        <v>1</v>
      </c>
      <c r="I1272" s="8">
        <f t="shared" si="97"/>
        <v>0</v>
      </c>
      <c r="J1272" s="9">
        <f t="shared" si="98"/>
        <v>2</v>
      </c>
      <c r="K1272" t="s">
        <v>45</v>
      </c>
      <c r="L1272" t="s">
        <v>46</v>
      </c>
      <c r="M1272" s="30">
        <v>33384085.699999999</v>
      </c>
      <c r="N1272" s="28" t="s">
        <v>329</v>
      </c>
      <c r="O1272">
        <v>33384085.699999999</v>
      </c>
      <c r="P1272" s="28" t="s">
        <v>184</v>
      </c>
      <c r="Q1272" s="4" t="s">
        <v>1949</v>
      </c>
      <c r="R1272" t="s">
        <v>1950</v>
      </c>
      <c r="S1272" t="s">
        <v>1938</v>
      </c>
      <c r="T1272" t="s">
        <v>1774</v>
      </c>
      <c r="U1272" t="s">
        <v>1757</v>
      </c>
      <c r="V1272" t="s">
        <v>33</v>
      </c>
      <c r="W1272" s="2">
        <v>1</v>
      </c>
      <c r="X1272" s="33">
        <v>33384085.699999999</v>
      </c>
      <c r="Y1272" t="s">
        <v>34</v>
      </c>
      <c r="Z1272" t="s">
        <v>535</v>
      </c>
      <c r="AA1272" t="s">
        <v>36</v>
      </c>
      <c r="AB1272" t="s">
        <v>37</v>
      </c>
      <c r="AC1272">
        <v>77</v>
      </c>
    </row>
    <row r="1273" spans="1:29" customFormat="1" x14ac:dyDescent="0.35">
      <c r="A1273" s="11">
        <v>1273</v>
      </c>
      <c r="B1273" s="20" t="s">
        <v>2279</v>
      </c>
      <c r="C1273" s="3">
        <v>1.7714549751180001E+18</v>
      </c>
      <c r="D1273" s="1">
        <v>43400</v>
      </c>
      <c r="E1273" t="s">
        <v>1951</v>
      </c>
      <c r="F1273" s="8">
        <f t="shared" si="99"/>
        <v>0</v>
      </c>
      <c r="G1273" s="8">
        <f t="shared" si="95"/>
        <v>1</v>
      </c>
      <c r="H1273" s="8">
        <f t="shared" si="96"/>
        <v>1</v>
      </c>
      <c r="I1273" s="8">
        <f t="shared" si="97"/>
        <v>0</v>
      </c>
      <c r="J1273" s="9">
        <f t="shared" si="98"/>
        <v>2</v>
      </c>
      <c r="K1273" t="s">
        <v>45</v>
      </c>
      <c r="L1273" t="s">
        <v>46</v>
      </c>
      <c r="M1273" s="30">
        <v>51081260.25</v>
      </c>
      <c r="N1273" s="28" t="s">
        <v>26</v>
      </c>
      <c r="O1273">
        <v>51081260.25</v>
      </c>
      <c r="P1273" s="28" t="s">
        <v>27</v>
      </c>
      <c r="Q1273" s="4" t="s">
        <v>1949</v>
      </c>
      <c r="R1273" t="s">
        <v>1950</v>
      </c>
      <c r="S1273" t="s">
        <v>1938</v>
      </c>
      <c r="T1273" t="s">
        <v>1774</v>
      </c>
      <c r="U1273" t="s">
        <v>1757</v>
      </c>
      <c r="V1273" t="s">
        <v>33</v>
      </c>
      <c r="W1273" s="2">
        <v>1</v>
      </c>
      <c r="X1273" s="33">
        <v>51081260.25</v>
      </c>
      <c r="Y1273" t="s">
        <v>34</v>
      </c>
      <c r="Z1273" t="s">
        <v>535</v>
      </c>
      <c r="AA1273" t="s">
        <v>36</v>
      </c>
      <c r="AB1273" t="s">
        <v>37</v>
      </c>
      <c r="AC1273">
        <v>77</v>
      </c>
    </row>
    <row r="1274" spans="1:29" customFormat="1" x14ac:dyDescent="0.35">
      <c r="A1274" s="11">
        <v>1274</v>
      </c>
      <c r="B1274" s="20" t="s">
        <v>2279</v>
      </c>
      <c r="C1274" s="3">
        <v>1.7715217798150001E+18</v>
      </c>
      <c r="D1274" s="1">
        <v>42333</v>
      </c>
      <c r="E1274" t="s">
        <v>1952</v>
      </c>
      <c r="F1274" s="8">
        <f t="shared" si="99"/>
        <v>0</v>
      </c>
      <c r="G1274" s="8">
        <f t="shared" si="95"/>
        <v>0</v>
      </c>
      <c r="H1274" s="8">
        <f t="shared" si="96"/>
        <v>1</v>
      </c>
      <c r="I1274" s="8">
        <f t="shared" si="97"/>
        <v>1</v>
      </c>
      <c r="J1274" s="9">
        <f t="shared" si="98"/>
        <v>2</v>
      </c>
      <c r="K1274" t="s">
        <v>25</v>
      </c>
      <c r="L1274" t="s">
        <v>25</v>
      </c>
      <c r="M1274" s="30">
        <v>5298396</v>
      </c>
      <c r="N1274" s="28" t="s">
        <v>329</v>
      </c>
      <c r="O1274">
        <v>5298396</v>
      </c>
      <c r="P1274" s="28" t="s">
        <v>184</v>
      </c>
      <c r="Q1274" s="4" t="s">
        <v>1953</v>
      </c>
      <c r="R1274" t="s">
        <v>1954</v>
      </c>
      <c r="S1274" t="s">
        <v>1955</v>
      </c>
      <c r="T1274" t="s">
        <v>1774</v>
      </c>
      <c r="U1274" t="s">
        <v>1757</v>
      </c>
      <c r="V1274" t="s">
        <v>33</v>
      </c>
      <c r="W1274" s="2">
        <v>1</v>
      </c>
      <c r="X1274" s="33">
        <v>5298396</v>
      </c>
      <c r="Y1274" t="s">
        <v>34</v>
      </c>
      <c r="Z1274" t="s">
        <v>535</v>
      </c>
      <c r="AA1274" t="s">
        <v>36</v>
      </c>
      <c r="AB1274" t="s">
        <v>37</v>
      </c>
      <c r="AC1274">
        <v>77</v>
      </c>
    </row>
    <row r="1275" spans="1:29" customFormat="1" x14ac:dyDescent="0.35">
      <c r="A1275" s="11">
        <v>1275</v>
      </c>
      <c r="B1275" s="20" t="s">
        <v>2279</v>
      </c>
      <c r="C1275" s="3">
        <v>1.771521779816E+18</v>
      </c>
      <c r="D1275" s="1">
        <v>42674</v>
      </c>
      <c r="E1275" t="s">
        <v>1956</v>
      </c>
      <c r="F1275" s="8">
        <f t="shared" si="99"/>
        <v>0</v>
      </c>
      <c r="G1275" s="8">
        <f t="shared" si="95"/>
        <v>1</v>
      </c>
      <c r="H1275" s="8">
        <f t="shared" si="96"/>
        <v>0</v>
      </c>
      <c r="I1275" s="8">
        <f t="shared" si="97"/>
        <v>0</v>
      </c>
      <c r="J1275" s="9">
        <f t="shared" si="98"/>
        <v>1</v>
      </c>
      <c r="K1275" t="s">
        <v>1957</v>
      </c>
      <c r="L1275" t="s">
        <v>1958</v>
      </c>
      <c r="M1275" s="30">
        <v>8568900</v>
      </c>
      <c r="N1275" s="28" t="s">
        <v>264</v>
      </c>
      <c r="O1275">
        <v>8568900</v>
      </c>
      <c r="P1275" s="28" t="s">
        <v>184</v>
      </c>
      <c r="Q1275" s="4" t="s">
        <v>1953</v>
      </c>
      <c r="R1275" t="s">
        <v>1954</v>
      </c>
      <c r="S1275" t="s">
        <v>1955</v>
      </c>
      <c r="T1275" t="s">
        <v>1774</v>
      </c>
      <c r="U1275" t="s">
        <v>1757</v>
      </c>
      <c r="V1275" t="s">
        <v>33</v>
      </c>
      <c r="W1275" s="2">
        <v>1</v>
      </c>
      <c r="X1275" s="33">
        <v>8568900</v>
      </c>
      <c r="Y1275" t="s">
        <v>34</v>
      </c>
      <c r="Z1275" t="s">
        <v>535</v>
      </c>
      <c r="AA1275" t="s">
        <v>36</v>
      </c>
      <c r="AB1275" t="s">
        <v>37</v>
      </c>
      <c r="AC1275">
        <v>77</v>
      </c>
    </row>
    <row r="1276" spans="1:29" customFormat="1" x14ac:dyDescent="0.35">
      <c r="A1276" s="11">
        <v>1276</v>
      </c>
      <c r="B1276" s="20" t="s">
        <v>2279</v>
      </c>
      <c r="C1276" s="3">
        <v>1.7717525244150001E+18</v>
      </c>
      <c r="D1276" s="1">
        <v>42342</v>
      </c>
      <c r="E1276" t="s">
        <v>1959</v>
      </c>
      <c r="F1276" s="8">
        <f t="shared" si="99"/>
        <v>0</v>
      </c>
      <c r="G1276" s="8">
        <f t="shared" si="95"/>
        <v>0</v>
      </c>
      <c r="H1276" s="8">
        <f t="shared" si="96"/>
        <v>1</v>
      </c>
      <c r="I1276" s="8">
        <f t="shared" si="97"/>
        <v>1</v>
      </c>
      <c r="J1276" s="9">
        <f t="shared" si="98"/>
        <v>2</v>
      </c>
      <c r="K1276" t="s">
        <v>25</v>
      </c>
      <c r="L1276" t="s">
        <v>25</v>
      </c>
      <c r="M1276" s="30">
        <v>44250000</v>
      </c>
      <c r="N1276" s="28" t="s">
        <v>264</v>
      </c>
      <c r="O1276">
        <v>44250000</v>
      </c>
      <c r="P1276" s="28" t="s">
        <v>184</v>
      </c>
      <c r="Q1276" s="4" t="s">
        <v>1960</v>
      </c>
      <c r="R1276" t="s">
        <v>1961</v>
      </c>
      <c r="S1276" t="s">
        <v>1765</v>
      </c>
      <c r="T1276" t="s">
        <v>1774</v>
      </c>
      <c r="U1276" t="s">
        <v>1757</v>
      </c>
      <c r="V1276" t="s">
        <v>33</v>
      </c>
      <c r="W1276" s="2">
        <v>1</v>
      </c>
      <c r="X1276" s="33">
        <v>44250000</v>
      </c>
      <c r="Y1276" t="s">
        <v>34</v>
      </c>
      <c r="Z1276" t="s">
        <v>535</v>
      </c>
      <c r="AA1276" t="s">
        <v>36</v>
      </c>
      <c r="AB1276" t="s">
        <v>37</v>
      </c>
      <c r="AC1276">
        <v>77</v>
      </c>
    </row>
    <row r="1277" spans="1:29" customFormat="1" x14ac:dyDescent="0.35">
      <c r="A1277" s="11">
        <v>1277</v>
      </c>
      <c r="B1277" s="20" t="s">
        <v>2279</v>
      </c>
      <c r="C1277" s="3">
        <v>1.7724075162179999E+18</v>
      </c>
      <c r="D1277" s="1">
        <v>43406</v>
      </c>
      <c r="E1277" t="s">
        <v>1962</v>
      </c>
      <c r="F1277" s="8">
        <f t="shared" si="99"/>
        <v>0</v>
      </c>
      <c r="G1277" s="8">
        <f t="shared" si="95"/>
        <v>1</v>
      </c>
      <c r="H1277" s="8">
        <f t="shared" si="96"/>
        <v>0</v>
      </c>
      <c r="I1277" s="8">
        <f t="shared" si="97"/>
        <v>0</v>
      </c>
      <c r="J1277" s="9">
        <f t="shared" si="98"/>
        <v>1</v>
      </c>
      <c r="K1277" t="s">
        <v>1575</v>
      </c>
      <c r="L1277" t="s">
        <v>1576</v>
      </c>
      <c r="M1277" s="30">
        <v>5718000</v>
      </c>
      <c r="N1277" s="28" t="s">
        <v>39</v>
      </c>
      <c r="O1277">
        <v>5718000</v>
      </c>
      <c r="P1277" s="28" t="s">
        <v>27</v>
      </c>
      <c r="Q1277" s="4" t="s">
        <v>1963</v>
      </c>
      <c r="R1277" t="s">
        <v>1964</v>
      </c>
      <c r="S1277" t="s">
        <v>1965</v>
      </c>
      <c r="T1277" t="s">
        <v>1774</v>
      </c>
      <c r="U1277" t="s">
        <v>1757</v>
      </c>
      <c r="V1277" t="s">
        <v>33</v>
      </c>
      <c r="W1277" s="2">
        <v>1</v>
      </c>
      <c r="X1277" s="33">
        <v>5718000</v>
      </c>
      <c r="Y1277" t="s">
        <v>34</v>
      </c>
      <c r="Z1277" t="s">
        <v>535</v>
      </c>
      <c r="AA1277" t="s">
        <v>36</v>
      </c>
      <c r="AB1277" t="s">
        <v>37</v>
      </c>
      <c r="AC1277">
        <v>77</v>
      </c>
    </row>
    <row r="1278" spans="1:29" customFormat="1" x14ac:dyDescent="0.35">
      <c r="A1278" s="11">
        <v>1278</v>
      </c>
      <c r="B1278" s="20" t="s">
        <v>2279</v>
      </c>
      <c r="C1278" s="3">
        <v>1.7724075162190001E+18</v>
      </c>
      <c r="D1278" s="1">
        <v>43475</v>
      </c>
      <c r="E1278" t="s">
        <v>1966</v>
      </c>
      <c r="F1278" s="8">
        <f t="shared" si="99"/>
        <v>0</v>
      </c>
      <c r="G1278" s="8">
        <f t="shared" si="95"/>
        <v>0</v>
      </c>
      <c r="H1278" s="8">
        <f t="shared" si="96"/>
        <v>1</v>
      </c>
      <c r="I1278" s="8">
        <f t="shared" si="97"/>
        <v>0</v>
      </c>
      <c r="J1278" s="9">
        <f t="shared" si="98"/>
        <v>1</v>
      </c>
      <c r="K1278" t="s">
        <v>45</v>
      </c>
      <c r="L1278" t="s">
        <v>46</v>
      </c>
      <c r="M1278" s="30">
        <v>48487390</v>
      </c>
      <c r="N1278" s="28" t="s">
        <v>39</v>
      </c>
      <c r="O1278">
        <v>48487390</v>
      </c>
      <c r="P1278" s="28" t="s">
        <v>27</v>
      </c>
      <c r="Q1278" s="4" t="s">
        <v>1963</v>
      </c>
      <c r="R1278" t="s">
        <v>1964</v>
      </c>
      <c r="S1278" t="s">
        <v>1965</v>
      </c>
      <c r="T1278" t="s">
        <v>1774</v>
      </c>
      <c r="U1278" t="s">
        <v>1757</v>
      </c>
      <c r="V1278" t="s">
        <v>33</v>
      </c>
      <c r="W1278" s="2">
        <v>1</v>
      </c>
      <c r="X1278" s="33">
        <v>48487390</v>
      </c>
      <c r="Y1278" t="s">
        <v>34</v>
      </c>
      <c r="Z1278" t="s">
        <v>535</v>
      </c>
      <c r="AA1278" t="s">
        <v>36</v>
      </c>
      <c r="AB1278" t="s">
        <v>37</v>
      </c>
      <c r="AC1278">
        <v>77</v>
      </c>
    </row>
    <row r="1279" spans="1:29" customFormat="1" x14ac:dyDescent="0.35">
      <c r="A1279" s="11">
        <v>1279</v>
      </c>
      <c r="B1279" s="20" t="s">
        <v>2279</v>
      </c>
      <c r="C1279" s="3">
        <v>1.772949881316E+18</v>
      </c>
      <c r="D1279" s="1">
        <v>42709</v>
      </c>
      <c r="E1279" t="s">
        <v>1967</v>
      </c>
      <c r="F1279" s="8">
        <f t="shared" si="99"/>
        <v>0</v>
      </c>
      <c r="G1279" s="8">
        <f t="shared" si="95"/>
        <v>0</v>
      </c>
      <c r="H1279" s="8">
        <f t="shared" si="96"/>
        <v>1</v>
      </c>
      <c r="I1279" s="8">
        <f t="shared" si="97"/>
        <v>0</v>
      </c>
      <c r="J1279" s="9">
        <f t="shared" si="98"/>
        <v>1</v>
      </c>
      <c r="K1279" t="s">
        <v>45</v>
      </c>
      <c r="L1279" t="s">
        <v>46</v>
      </c>
      <c r="M1279" s="30">
        <v>15000000</v>
      </c>
      <c r="N1279" s="28" t="s">
        <v>264</v>
      </c>
      <c r="O1279">
        <v>15000000</v>
      </c>
      <c r="P1279" s="28" t="s">
        <v>184</v>
      </c>
      <c r="Q1279" s="4" t="s">
        <v>1968</v>
      </c>
      <c r="R1279" t="s">
        <v>1969</v>
      </c>
      <c r="S1279" t="s">
        <v>1970</v>
      </c>
      <c r="T1279" t="s">
        <v>1774</v>
      </c>
      <c r="U1279" t="s">
        <v>1757</v>
      </c>
      <c r="V1279" t="s">
        <v>33</v>
      </c>
      <c r="W1279" s="2">
        <v>1</v>
      </c>
      <c r="X1279" s="33">
        <v>15000000</v>
      </c>
      <c r="Y1279" t="s">
        <v>34</v>
      </c>
      <c r="Z1279" t="s">
        <v>535</v>
      </c>
      <c r="AA1279" t="s">
        <v>36</v>
      </c>
      <c r="AB1279" t="s">
        <v>37</v>
      </c>
      <c r="AC1279">
        <v>77</v>
      </c>
    </row>
    <row r="1280" spans="1:29" customFormat="1" x14ac:dyDescent="0.35">
      <c r="A1280" s="11">
        <v>1280</v>
      </c>
      <c r="B1280" s="20" t="s">
        <v>2279</v>
      </c>
      <c r="C1280" s="3">
        <v>1.7729498813169999E+18</v>
      </c>
      <c r="D1280" s="1">
        <v>43077</v>
      </c>
      <c r="E1280" t="s">
        <v>1971</v>
      </c>
      <c r="F1280" s="8">
        <f t="shared" si="99"/>
        <v>0</v>
      </c>
      <c r="G1280" s="8">
        <f t="shared" si="95"/>
        <v>0</v>
      </c>
      <c r="H1280" s="8">
        <f t="shared" si="96"/>
        <v>0</v>
      </c>
      <c r="I1280" s="8">
        <f t="shared" si="97"/>
        <v>1</v>
      </c>
      <c r="J1280" s="9">
        <f t="shared" si="98"/>
        <v>1</v>
      </c>
      <c r="K1280" t="s">
        <v>82</v>
      </c>
      <c r="L1280" t="s">
        <v>76</v>
      </c>
      <c r="M1280" s="30">
        <v>3850000</v>
      </c>
      <c r="N1280" s="28" t="s">
        <v>26</v>
      </c>
      <c r="O1280">
        <v>3850000</v>
      </c>
      <c r="P1280" s="28" t="s">
        <v>184</v>
      </c>
      <c r="Q1280" s="4" t="s">
        <v>1968</v>
      </c>
      <c r="R1280" t="s">
        <v>1969</v>
      </c>
      <c r="S1280" t="s">
        <v>1970</v>
      </c>
      <c r="T1280" t="s">
        <v>1774</v>
      </c>
      <c r="U1280" t="s">
        <v>1757</v>
      </c>
      <c r="V1280" t="s">
        <v>33</v>
      </c>
      <c r="W1280" s="2">
        <v>1</v>
      </c>
      <c r="X1280" s="33">
        <v>3850000</v>
      </c>
      <c r="Y1280" t="s">
        <v>34</v>
      </c>
      <c r="Z1280" t="s">
        <v>535</v>
      </c>
      <c r="AA1280" t="s">
        <v>36</v>
      </c>
      <c r="AB1280" t="s">
        <v>37</v>
      </c>
      <c r="AC1280">
        <v>77</v>
      </c>
    </row>
    <row r="1281" spans="1:29" customFormat="1" x14ac:dyDescent="0.35">
      <c r="A1281" s="11">
        <v>1281</v>
      </c>
      <c r="B1281" s="20" t="s">
        <v>2279</v>
      </c>
      <c r="C1281" s="3">
        <v>1.7730654471180001E+18</v>
      </c>
      <c r="D1281" s="1">
        <v>43355</v>
      </c>
      <c r="E1281" t="s">
        <v>1972</v>
      </c>
      <c r="F1281" s="8">
        <f t="shared" si="99"/>
        <v>0</v>
      </c>
      <c r="G1281" s="8">
        <f t="shared" si="95"/>
        <v>0</v>
      </c>
      <c r="H1281" s="8">
        <f t="shared" si="96"/>
        <v>1</v>
      </c>
      <c r="I1281" s="8">
        <f t="shared" si="97"/>
        <v>1</v>
      </c>
      <c r="J1281" s="9">
        <f t="shared" si="98"/>
        <v>2</v>
      </c>
      <c r="K1281" t="s">
        <v>53</v>
      </c>
      <c r="L1281" t="s">
        <v>52</v>
      </c>
      <c r="M1281" s="30">
        <v>36221292.030000001</v>
      </c>
      <c r="N1281" s="28" t="s">
        <v>1278</v>
      </c>
      <c r="O1281">
        <v>36221292.030000001</v>
      </c>
      <c r="P1281" s="28" t="s">
        <v>27</v>
      </c>
      <c r="Q1281" s="4" t="s">
        <v>1973</v>
      </c>
      <c r="R1281" t="s">
        <v>1974</v>
      </c>
      <c r="S1281" t="s">
        <v>1975</v>
      </c>
      <c r="T1281" t="s">
        <v>1779</v>
      </c>
      <c r="U1281" t="s">
        <v>1757</v>
      </c>
      <c r="V1281" t="s">
        <v>33</v>
      </c>
      <c r="W1281" s="2">
        <v>1</v>
      </c>
      <c r="X1281" s="33">
        <v>124509192.03</v>
      </c>
      <c r="Y1281" t="s">
        <v>34</v>
      </c>
      <c r="Z1281" t="s">
        <v>535</v>
      </c>
      <c r="AA1281" t="s">
        <v>36</v>
      </c>
      <c r="AB1281" t="s">
        <v>37</v>
      </c>
      <c r="AC1281">
        <v>77</v>
      </c>
    </row>
    <row r="1282" spans="1:29" customFormat="1" x14ac:dyDescent="0.35">
      <c r="A1282" s="11">
        <v>1282</v>
      </c>
      <c r="B1282" s="20" t="s">
        <v>2279</v>
      </c>
      <c r="C1282" s="3">
        <v>1.7736056647150001E+18</v>
      </c>
      <c r="D1282" s="1">
        <v>42100</v>
      </c>
      <c r="E1282" t="s">
        <v>1976</v>
      </c>
      <c r="F1282" s="8">
        <f t="shared" si="99"/>
        <v>1</v>
      </c>
      <c r="G1282" s="8">
        <f t="shared" ref="G1282:G1345" si="100">IF(OR(ISNUMBER(SEARCH("проектиро",E1282)), ISNUMBER(SEARCH("разработка",E1282)),  ISNUMBER(SEARCH("приобрет",E1282)),  ISNUMBER(SEARCH("установк",E1282)), ISNUMBER(SEARCH("постав",E1282)),  (ISNUMBER(SEARCH("создани",E1282)))),1,0)</f>
        <v>1</v>
      </c>
      <c r="H1282" s="8">
        <f t="shared" ref="H1282:H1345" si="101">IF(OR(ISNUMBER(SEARCH("развит",E1282)), ISNUMBER(SEARCH("модифика",E1282)), ISNUMBER(SEARCH("интегра",E1282)),  ISNUMBER(SEARCH("внедрен",E1282)), ISNUMBER(SEARCH("расшир",E1282)), ISNUMBER(SEARCH("адаптац",E1282)),ISNUMBER(SEARCH("настрой",E1282)), ISNUMBER(SEARCH("подключ",E1282)),   (ISNUMBER(SEARCH("модерниз",E1282)))),1,0)</f>
        <v>0</v>
      </c>
      <c r="I1282" s="8">
        <f t="shared" ref="I1282:I1345" si="102">IF(OR(ISNUMBER(SEARCH("сопрово",E1282)), ISNUMBER(SEARCH("поддержк",E1282)), ISNUMBER(SEARCH("эксплуат",E1282)), ISNUMBER(SEARCH("обслужи",E1282)), ISNUMBER(SEARCH("подготов",E1282)), (ISNUMBER(SEARCH("обуче",E1282)))),1,0)</f>
        <v>1</v>
      </c>
      <c r="J1282" s="9">
        <f t="shared" ref="J1282:J1345" si="103">SUM(G1282:I1282)</f>
        <v>2</v>
      </c>
      <c r="K1282" t="s">
        <v>25</v>
      </c>
      <c r="L1282" t="s">
        <v>25</v>
      </c>
      <c r="M1282" s="30">
        <v>11562210</v>
      </c>
      <c r="N1282" s="28" t="s">
        <v>329</v>
      </c>
      <c r="O1282">
        <v>11562210</v>
      </c>
      <c r="P1282" s="28" t="s">
        <v>184</v>
      </c>
      <c r="Q1282" s="4" t="s">
        <v>1977</v>
      </c>
      <c r="R1282" t="s">
        <v>1978</v>
      </c>
      <c r="S1282" t="s">
        <v>1925</v>
      </c>
      <c r="T1282" t="s">
        <v>1774</v>
      </c>
      <c r="U1282" t="s">
        <v>1757</v>
      </c>
      <c r="V1282" t="s">
        <v>33</v>
      </c>
      <c r="W1282" s="2">
        <v>1</v>
      </c>
      <c r="X1282" s="33">
        <v>11562210</v>
      </c>
      <c r="Y1282" t="s">
        <v>34</v>
      </c>
      <c r="Z1282" t="s">
        <v>535</v>
      </c>
      <c r="AA1282" t="s">
        <v>36</v>
      </c>
      <c r="AB1282" t="s">
        <v>37</v>
      </c>
      <c r="AC1282">
        <v>77</v>
      </c>
    </row>
    <row r="1283" spans="1:29" customFormat="1" x14ac:dyDescent="0.35">
      <c r="A1283" s="11">
        <v>1283</v>
      </c>
      <c r="B1283" s="20" t="s">
        <v>2279</v>
      </c>
      <c r="C1283" s="3">
        <v>2.0562067892150001E+18</v>
      </c>
      <c r="D1283" s="1">
        <v>42015</v>
      </c>
      <c r="E1283" t="s">
        <v>1979</v>
      </c>
      <c r="F1283" s="8">
        <f t="shared" ref="F1283:F1346" si="104">IF(OR(ISNUMBER(SEARCH("фонд",Q1283)), ISNUMBER(SEARCH("ФОМС",Q1283))), 1,0)</f>
        <v>0</v>
      </c>
      <c r="G1283" s="8">
        <f t="shared" si="100"/>
        <v>0</v>
      </c>
      <c r="H1283" s="8">
        <f t="shared" si="101"/>
        <v>1</v>
      </c>
      <c r="I1283" s="8">
        <f t="shared" si="102"/>
        <v>1</v>
      </c>
      <c r="J1283" s="9">
        <f t="shared" si="103"/>
        <v>2</v>
      </c>
      <c r="K1283" t="s">
        <v>25</v>
      </c>
      <c r="L1283" t="s">
        <v>25</v>
      </c>
      <c r="M1283" s="30">
        <v>9564056.1600000001</v>
      </c>
      <c r="N1283" s="28" t="s">
        <v>264</v>
      </c>
      <c r="O1283">
        <v>9564056.1600000001</v>
      </c>
      <c r="P1283" s="28" t="s">
        <v>184</v>
      </c>
      <c r="Q1283" s="4" t="s">
        <v>1980</v>
      </c>
      <c r="R1283" t="s">
        <v>1981</v>
      </c>
      <c r="S1283" t="s">
        <v>1740</v>
      </c>
      <c r="T1283" t="s">
        <v>1833</v>
      </c>
      <c r="U1283" t="s">
        <v>1757</v>
      </c>
      <c r="V1283" t="s">
        <v>33</v>
      </c>
      <c r="W1283" s="2">
        <v>1</v>
      </c>
      <c r="X1283" s="33">
        <v>9564056.1600000001</v>
      </c>
      <c r="Y1283" t="s">
        <v>34</v>
      </c>
      <c r="Z1283" t="s">
        <v>556</v>
      </c>
      <c r="AA1283" t="s">
        <v>36</v>
      </c>
      <c r="AB1283" t="s">
        <v>37</v>
      </c>
      <c r="AC1283">
        <v>5</v>
      </c>
    </row>
    <row r="1284" spans="1:29" customFormat="1" x14ac:dyDescent="0.35">
      <c r="A1284" s="11">
        <v>1284</v>
      </c>
      <c r="B1284" s="20" t="s">
        <v>2279</v>
      </c>
      <c r="C1284" s="3">
        <v>2.0721018445150001E+18</v>
      </c>
      <c r="D1284" s="1">
        <v>42326</v>
      </c>
      <c r="E1284" t="s">
        <v>1775</v>
      </c>
      <c r="F1284" s="8">
        <f t="shared" si="104"/>
        <v>0</v>
      </c>
      <c r="G1284" s="8">
        <f t="shared" si="100"/>
        <v>0</v>
      </c>
      <c r="H1284" s="8">
        <f t="shared" si="101"/>
        <v>0</v>
      </c>
      <c r="I1284" s="8">
        <f t="shared" si="102"/>
        <v>0</v>
      </c>
      <c r="J1284" s="9">
        <f t="shared" si="103"/>
        <v>0</v>
      </c>
      <c r="K1284" t="s">
        <v>25</v>
      </c>
      <c r="L1284" t="s">
        <v>25</v>
      </c>
      <c r="M1284" s="30">
        <v>1154200</v>
      </c>
      <c r="N1284" s="28" t="s">
        <v>264</v>
      </c>
      <c r="O1284">
        <v>1154200</v>
      </c>
      <c r="P1284" s="28" t="s">
        <v>184</v>
      </c>
      <c r="Q1284" s="4" t="s">
        <v>1776</v>
      </c>
      <c r="R1284" t="s">
        <v>1777</v>
      </c>
      <c r="S1284" t="s">
        <v>1778</v>
      </c>
      <c r="T1284" t="s">
        <v>1779</v>
      </c>
      <c r="U1284" t="s">
        <v>1757</v>
      </c>
      <c r="V1284" t="s">
        <v>33</v>
      </c>
      <c r="W1284" s="2">
        <v>1</v>
      </c>
      <c r="X1284" s="33">
        <v>1154200</v>
      </c>
      <c r="Y1284" t="s">
        <v>34</v>
      </c>
      <c r="Z1284" t="s">
        <v>1780</v>
      </c>
      <c r="AA1284" t="s">
        <v>36</v>
      </c>
      <c r="AB1284" t="s">
        <v>37</v>
      </c>
      <c r="AC1284">
        <v>7</v>
      </c>
    </row>
    <row r="1285" spans="1:29" customFormat="1" x14ac:dyDescent="0.35">
      <c r="A1285" s="11">
        <v>1285</v>
      </c>
      <c r="B1285" s="20" t="s">
        <v>2279</v>
      </c>
      <c r="C1285" s="3">
        <v>2.1001043062150001E+18</v>
      </c>
      <c r="D1285" s="1">
        <v>42324</v>
      </c>
      <c r="E1285" t="s">
        <v>1982</v>
      </c>
      <c r="F1285" s="8">
        <f t="shared" si="104"/>
        <v>0</v>
      </c>
      <c r="G1285" s="8">
        <f t="shared" si="100"/>
        <v>1</v>
      </c>
      <c r="H1285" s="8">
        <f t="shared" si="101"/>
        <v>0</v>
      </c>
      <c r="I1285" s="8">
        <f t="shared" si="102"/>
        <v>1</v>
      </c>
      <c r="J1285" s="9">
        <f t="shared" si="103"/>
        <v>2</v>
      </c>
      <c r="K1285" t="s">
        <v>25</v>
      </c>
      <c r="L1285" t="s">
        <v>25</v>
      </c>
      <c r="M1285" s="30">
        <v>380000</v>
      </c>
      <c r="N1285" s="28" t="s">
        <v>280</v>
      </c>
      <c r="O1285">
        <v>380000</v>
      </c>
      <c r="P1285" s="28" t="s">
        <v>184</v>
      </c>
      <c r="Q1285" s="4" t="s">
        <v>1983</v>
      </c>
      <c r="R1285" t="s">
        <v>1984</v>
      </c>
      <c r="S1285" t="s">
        <v>30</v>
      </c>
      <c r="T1285" t="s">
        <v>1774</v>
      </c>
      <c r="U1285" t="s">
        <v>1757</v>
      </c>
      <c r="V1285" t="s">
        <v>33</v>
      </c>
      <c r="W1285" s="2">
        <v>1</v>
      </c>
      <c r="X1285" s="33">
        <v>380000</v>
      </c>
      <c r="Y1285" t="s">
        <v>34</v>
      </c>
      <c r="Z1285" t="s">
        <v>35</v>
      </c>
      <c r="AA1285" t="s">
        <v>36</v>
      </c>
      <c r="AB1285" t="s">
        <v>37</v>
      </c>
      <c r="AC1285">
        <v>10</v>
      </c>
    </row>
    <row r="1286" spans="1:29" customFormat="1" x14ac:dyDescent="0.35">
      <c r="A1286" s="11">
        <v>1286</v>
      </c>
      <c r="B1286" s="20" t="s">
        <v>2279</v>
      </c>
      <c r="C1286" s="3">
        <v>2.100104306216E+18</v>
      </c>
      <c r="D1286" s="1">
        <v>42692</v>
      </c>
      <c r="E1286" t="s">
        <v>1985</v>
      </c>
      <c r="F1286" s="8">
        <f t="shared" si="104"/>
        <v>0</v>
      </c>
      <c r="G1286" s="8">
        <f t="shared" si="100"/>
        <v>1</v>
      </c>
      <c r="H1286" s="8">
        <f t="shared" si="101"/>
        <v>0</v>
      </c>
      <c r="I1286" s="8">
        <f t="shared" si="102"/>
        <v>1</v>
      </c>
      <c r="J1286" s="9">
        <f t="shared" si="103"/>
        <v>2</v>
      </c>
      <c r="K1286" t="s">
        <v>142</v>
      </c>
      <c r="L1286" t="s">
        <v>143</v>
      </c>
      <c r="M1286" s="30">
        <v>348250</v>
      </c>
      <c r="N1286" s="28" t="s">
        <v>329</v>
      </c>
      <c r="O1286">
        <v>348250</v>
      </c>
      <c r="P1286" s="28" t="s">
        <v>184</v>
      </c>
      <c r="Q1286" s="4" t="s">
        <v>1983</v>
      </c>
      <c r="R1286" t="s">
        <v>1984</v>
      </c>
      <c r="S1286" t="s">
        <v>30</v>
      </c>
      <c r="T1286" t="s">
        <v>1774</v>
      </c>
      <c r="U1286" t="s">
        <v>1757</v>
      </c>
      <c r="V1286" t="s">
        <v>33</v>
      </c>
      <c r="W1286" s="2">
        <v>1</v>
      </c>
      <c r="X1286" s="33">
        <v>348250</v>
      </c>
      <c r="Y1286" t="s">
        <v>34</v>
      </c>
      <c r="Z1286" t="s">
        <v>35</v>
      </c>
      <c r="AA1286" t="s">
        <v>36</v>
      </c>
      <c r="AB1286" t="s">
        <v>37</v>
      </c>
      <c r="AC1286">
        <v>10</v>
      </c>
    </row>
    <row r="1287" spans="1:29" customFormat="1" x14ac:dyDescent="0.35">
      <c r="A1287" s="11">
        <v>1287</v>
      </c>
      <c r="B1287" s="20" t="s">
        <v>2279</v>
      </c>
      <c r="C1287" s="3">
        <v>2.100104552816E+18</v>
      </c>
      <c r="D1287" s="1">
        <v>42650</v>
      </c>
      <c r="E1287" t="s">
        <v>1986</v>
      </c>
      <c r="F1287" s="8">
        <f t="shared" si="104"/>
        <v>0</v>
      </c>
      <c r="G1287" s="8">
        <f t="shared" si="100"/>
        <v>0</v>
      </c>
      <c r="H1287" s="8">
        <f t="shared" si="101"/>
        <v>1</v>
      </c>
      <c r="I1287" s="8">
        <f t="shared" si="102"/>
        <v>0</v>
      </c>
      <c r="J1287" s="9">
        <f t="shared" si="103"/>
        <v>1</v>
      </c>
      <c r="K1287" t="s">
        <v>45</v>
      </c>
      <c r="L1287" t="s">
        <v>46</v>
      </c>
      <c r="M1287" s="30">
        <v>4841360</v>
      </c>
      <c r="N1287" s="28" t="s">
        <v>264</v>
      </c>
      <c r="O1287">
        <v>4841360</v>
      </c>
      <c r="P1287" s="28" t="s">
        <v>184</v>
      </c>
      <c r="Q1287" s="4" t="s">
        <v>1987</v>
      </c>
      <c r="R1287" t="s">
        <v>1988</v>
      </c>
      <c r="S1287" t="s">
        <v>30</v>
      </c>
      <c r="T1287" t="s">
        <v>1804</v>
      </c>
      <c r="U1287" t="s">
        <v>1757</v>
      </c>
      <c r="V1287" t="s">
        <v>33</v>
      </c>
      <c r="W1287" s="2">
        <v>1</v>
      </c>
      <c r="X1287" s="33">
        <v>4841360</v>
      </c>
      <c r="Y1287" t="s">
        <v>34</v>
      </c>
      <c r="Z1287" t="s">
        <v>35</v>
      </c>
      <c r="AA1287" t="s">
        <v>36</v>
      </c>
      <c r="AB1287" t="s">
        <v>37</v>
      </c>
      <c r="AC1287">
        <v>10</v>
      </c>
    </row>
    <row r="1288" spans="1:29" customFormat="1" x14ac:dyDescent="0.35">
      <c r="A1288" s="11">
        <v>1288</v>
      </c>
      <c r="B1288" s="20" t="s">
        <v>2279</v>
      </c>
      <c r="C1288" s="3">
        <v>2.1435037181150001E+18</v>
      </c>
      <c r="D1288" s="1">
        <v>42080</v>
      </c>
      <c r="E1288" t="s">
        <v>1989</v>
      </c>
      <c r="F1288" s="8">
        <f t="shared" si="104"/>
        <v>0</v>
      </c>
      <c r="G1288" s="8">
        <f t="shared" si="100"/>
        <v>0</v>
      </c>
      <c r="H1288" s="8">
        <f t="shared" si="101"/>
        <v>0</v>
      </c>
      <c r="I1288" s="8">
        <f t="shared" si="102"/>
        <v>1</v>
      </c>
      <c r="J1288" s="9">
        <f t="shared" si="103"/>
        <v>1</v>
      </c>
      <c r="K1288" t="s">
        <v>25</v>
      </c>
      <c r="L1288" t="s">
        <v>25</v>
      </c>
      <c r="M1288" s="30">
        <v>657855</v>
      </c>
      <c r="N1288" s="28" t="s">
        <v>264</v>
      </c>
      <c r="O1288">
        <v>657855</v>
      </c>
      <c r="P1288" s="28" t="s">
        <v>184</v>
      </c>
      <c r="Q1288" s="4" t="s">
        <v>1990</v>
      </c>
      <c r="R1288" t="s">
        <v>1838</v>
      </c>
      <c r="S1288" t="s">
        <v>1768</v>
      </c>
      <c r="T1288" t="s">
        <v>1804</v>
      </c>
      <c r="U1288" t="s">
        <v>1757</v>
      </c>
      <c r="V1288" t="s">
        <v>1810</v>
      </c>
      <c r="W1288" s="2">
        <v>1</v>
      </c>
      <c r="X1288" s="33">
        <v>657855</v>
      </c>
      <c r="Y1288" t="s">
        <v>34</v>
      </c>
      <c r="Z1288" t="s">
        <v>1770</v>
      </c>
      <c r="AA1288" t="s">
        <v>36</v>
      </c>
      <c r="AB1288" t="s">
        <v>37</v>
      </c>
      <c r="AC1288">
        <v>14</v>
      </c>
    </row>
    <row r="1289" spans="1:29" customFormat="1" x14ac:dyDescent="0.35">
      <c r="A1289" s="11">
        <v>1289</v>
      </c>
      <c r="B1289" s="20" t="s">
        <v>2279</v>
      </c>
      <c r="C1289" s="3">
        <v>2.1435037181169999E+18</v>
      </c>
      <c r="D1289" s="1">
        <v>42858</v>
      </c>
      <c r="E1289" t="s">
        <v>1991</v>
      </c>
      <c r="F1289" s="8">
        <f t="shared" si="104"/>
        <v>0</v>
      </c>
      <c r="G1289" s="8">
        <f t="shared" si="100"/>
        <v>0</v>
      </c>
      <c r="H1289" s="8">
        <f t="shared" si="101"/>
        <v>0</v>
      </c>
      <c r="I1289" s="8">
        <f t="shared" si="102"/>
        <v>1</v>
      </c>
      <c r="J1289" s="9">
        <f t="shared" si="103"/>
        <v>1</v>
      </c>
      <c r="K1289" t="s">
        <v>1992</v>
      </c>
      <c r="L1289" t="s">
        <v>1993</v>
      </c>
      <c r="M1289" s="30">
        <v>630502.51</v>
      </c>
      <c r="N1289" s="28" t="s">
        <v>264</v>
      </c>
      <c r="O1289">
        <v>630502.51</v>
      </c>
      <c r="P1289" s="28" t="s">
        <v>184</v>
      </c>
      <c r="Q1289" s="4" t="s">
        <v>1990</v>
      </c>
      <c r="R1289" t="s">
        <v>1838</v>
      </c>
      <c r="S1289" t="s">
        <v>1768</v>
      </c>
      <c r="T1289" t="s">
        <v>1994</v>
      </c>
      <c r="U1289" t="s">
        <v>1757</v>
      </c>
      <c r="V1289" t="s">
        <v>1810</v>
      </c>
      <c r="W1289" s="2">
        <v>1</v>
      </c>
      <c r="X1289" s="33">
        <v>630502.51</v>
      </c>
      <c r="Y1289" t="s">
        <v>34</v>
      </c>
      <c r="Z1289" t="s">
        <v>1770</v>
      </c>
      <c r="AA1289" t="s">
        <v>36</v>
      </c>
      <c r="AB1289" t="s">
        <v>37</v>
      </c>
      <c r="AC1289">
        <v>14</v>
      </c>
    </row>
    <row r="1290" spans="1:29" customFormat="1" x14ac:dyDescent="0.35">
      <c r="A1290" s="11">
        <v>1290</v>
      </c>
      <c r="B1290" s="20" t="s">
        <v>2279</v>
      </c>
      <c r="C1290" s="3">
        <v>2.143511823216E+18</v>
      </c>
      <c r="D1290" s="1">
        <v>42598</v>
      </c>
      <c r="E1290" t="s">
        <v>1995</v>
      </c>
      <c r="F1290" s="8">
        <f t="shared" si="104"/>
        <v>0</v>
      </c>
      <c r="G1290" s="8">
        <f t="shared" si="100"/>
        <v>0</v>
      </c>
      <c r="H1290" s="8">
        <f t="shared" si="101"/>
        <v>1</v>
      </c>
      <c r="I1290" s="8">
        <f t="shared" si="102"/>
        <v>0</v>
      </c>
      <c r="J1290" s="9">
        <f t="shared" si="103"/>
        <v>1</v>
      </c>
      <c r="K1290" t="s">
        <v>45</v>
      </c>
      <c r="L1290" t="s">
        <v>46</v>
      </c>
      <c r="M1290" s="30">
        <v>1950000</v>
      </c>
      <c r="N1290" s="28" t="s">
        <v>280</v>
      </c>
      <c r="O1290">
        <v>1950000</v>
      </c>
      <c r="P1290" s="28" t="s">
        <v>184</v>
      </c>
      <c r="Q1290" s="4" t="s">
        <v>1883</v>
      </c>
      <c r="R1290" t="s">
        <v>1767</v>
      </c>
      <c r="S1290" t="s">
        <v>1768</v>
      </c>
      <c r="T1290" t="s">
        <v>1774</v>
      </c>
      <c r="U1290" t="s">
        <v>1757</v>
      </c>
      <c r="V1290" t="s">
        <v>33</v>
      </c>
      <c r="W1290" s="2">
        <v>1</v>
      </c>
      <c r="X1290" s="33">
        <v>1950000</v>
      </c>
      <c r="Y1290" t="s">
        <v>34</v>
      </c>
      <c r="Z1290" t="s">
        <v>1770</v>
      </c>
      <c r="AA1290" t="s">
        <v>36</v>
      </c>
      <c r="AB1290" t="s">
        <v>37</v>
      </c>
      <c r="AC1290">
        <v>14</v>
      </c>
    </row>
    <row r="1291" spans="1:29" customFormat="1" x14ac:dyDescent="0.35">
      <c r="A1291" s="11">
        <v>1291</v>
      </c>
      <c r="B1291" s="20" t="s">
        <v>2279</v>
      </c>
      <c r="C1291" s="3">
        <v>2.143511823216E+18</v>
      </c>
      <c r="D1291" s="1">
        <v>42615</v>
      </c>
      <c r="E1291" t="s">
        <v>1996</v>
      </c>
      <c r="F1291" s="8">
        <f t="shared" si="104"/>
        <v>0</v>
      </c>
      <c r="G1291" s="8">
        <f t="shared" si="100"/>
        <v>0</v>
      </c>
      <c r="H1291" s="8">
        <f t="shared" si="101"/>
        <v>1</v>
      </c>
      <c r="I1291" s="8">
        <f t="shared" si="102"/>
        <v>0</v>
      </c>
      <c r="J1291" s="9">
        <f t="shared" si="103"/>
        <v>1</v>
      </c>
      <c r="K1291" t="s">
        <v>45</v>
      </c>
      <c r="L1291" t="s">
        <v>46</v>
      </c>
      <c r="M1291" s="30">
        <v>5744500</v>
      </c>
      <c r="N1291" s="28" t="s">
        <v>280</v>
      </c>
      <c r="O1291">
        <v>5744500</v>
      </c>
      <c r="P1291" s="28" t="s">
        <v>184</v>
      </c>
      <c r="Q1291" s="4" t="s">
        <v>1883</v>
      </c>
      <c r="R1291" t="s">
        <v>1767</v>
      </c>
      <c r="S1291" t="s">
        <v>1768</v>
      </c>
      <c r="T1291" t="s">
        <v>1774</v>
      </c>
      <c r="U1291" t="s">
        <v>1757</v>
      </c>
      <c r="V1291" t="s">
        <v>33</v>
      </c>
      <c r="W1291" s="2">
        <v>1</v>
      </c>
      <c r="X1291" s="33">
        <v>5744500</v>
      </c>
      <c r="Y1291" t="s">
        <v>34</v>
      </c>
      <c r="Z1291" t="s">
        <v>1770</v>
      </c>
      <c r="AA1291" t="s">
        <v>36</v>
      </c>
      <c r="AB1291" t="s">
        <v>37</v>
      </c>
      <c r="AC1291">
        <v>14</v>
      </c>
    </row>
    <row r="1292" spans="1:29" customFormat="1" x14ac:dyDescent="0.35">
      <c r="A1292" s="11">
        <v>1292</v>
      </c>
      <c r="B1292" s="20" t="s">
        <v>2279</v>
      </c>
      <c r="C1292" s="3">
        <v>2.143523743016E+18</v>
      </c>
      <c r="D1292" s="1">
        <v>42646</v>
      </c>
      <c r="E1292" t="s">
        <v>1997</v>
      </c>
      <c r="F1292" s="8">
        <f t="shared" si="104"/>
        <v>0</v>
      </c>
      <c r="G1292" s="8">
        <f t="shared" si="100"/>
        <v>0</v>
      </c>
      <c r="H1292" s="8">
        <f t="shared" si="101"/>
        <v>0</v>
      </c>
      <c r="I1292" s="8">
        <f t="shared" si="102"/>
        <v>1</v>
      </c>
      <c r="J1292" s="9">
        <f t="shared" si="103"/>
        <v>1</v>
      </c>
      <c r="K1292" t="s">
        <v>1998</v>
      </c>
      <c r="L1292" t="s">
        <v>1999</v>
      </c>
      <c r="M1292" s="30">
        <v>963000</v>
      </c>
      <c r="N1292" s="28" t="s">
        <v>329</v>
      </c>
      <c r="O1292">
        <v>963000</v>
      </c>
      <c r="P1292" s="28" t="s">
        <v>184</v>
      </c>
      <c r="Q1292" s="4" t="s">
        <v>2000</v>
      </c>
      <c r="R1292" t="s">
        <v>2001</v>
      </c>
      <c r="S1292" t="s">
        <v>1768</v>
      </c>
      <c r="T1292" t="s">
        <v>1804</v>
      </c>
      <c r="U1292" t="s">
        <v>1757</v>
      </c>
      <c r="V1292" t="s">
        <v>1810</v>
      </c>
      <c r="W1292" s="2">
        <v>1</v>
      </c>
      <c r="X1292" s="33">
        <v>963000</v>
      </c>
      <c r="Y1292" t="s">
        <v>34</v>
      </c>
      <c r="Z1292" t="s">
        <v>1770</v>
      </c>
      <c r="AA1292" t="s">
        <v>36</v>
      </c>
      <c r="AB1292" t="s">
        <v>37</v>
      </c>
      <c r="AC1292">
        <v>14</v>
      </c>
    </row>
    <row r="1293" spans="1:29" customFormat="1" x14ac:dyDescent="0.35">
      <c r="A1293" s="11">
        <v>1293</v>
      </c>
      <c r="B1293" s="20" t="s">
        <v>2279</v>
      </c>
      <c r="C1293" s="3">
        <v>2.1435237430169999E+18</v>
      </c>
      <c r="D1293" s="1">
        <v>42822</v>
      </c>
      <c r="E1293" t="s">
        <v>2002</v>
      </c>
      <c r="F1293" s="8">
        <f t="shared" si="104"/>
        <v>0</v>
      </c>
      <c r="G1293" s="8">
        <f t="shared" si="100"/>
        <v>0</v>
      </c>
      <c r="H1293" s="8">
        <f t="shared" si="101"/>
        <v>0</v>
      </c>
      <c r="I1293" s="8">
        <f t="shared" si="102"/>
        <v>1</v>
      </c>
      <c r="J1293" s="9">
        <f t="shared" si="103"/>
        <v>1</v>
      </c>
      <c r="K1293" t="s">
        <v>45</v>
      </c>
      <c r="L1293" t="s">
        <v>46</v>
      </c>
      <c r="M1293" s="30">
        <v>5445000</v>
      </c>
      <c r="N1293" s="28" t="s">
        <v>1278</v>
      </c>
      <c r="O1293">
        <v>5445000</v>
      </c>
      <c r="P1293" s="28" t="s">
        <v>184</v>
      </c>
      <c r="Q1293" s="4" t="s">
        <v>2000</v>
      </c>
      <c r="R1293" t="s">
        <v>2001</v>
      </c>
      <c r="S1293" t="s">
        <v>1768</v>
      </c>
      <c r="T1293" t="s">
        <v>1774</v>
      </c>
      <c r="U1293" t="s">
        <v>1757</v>
      </c>
      <c r="V1293" t="s">
        <v>33</v>
      </c>
      <c r="W1293" s="2">
        <v>1</v>
      </c>
      <c r="X1293" s="33">
        <v>5445000</v>
      </c>
      <c r="Y1293" t="s">
        <v>34</v>
      </c>
      <c r="Z1293" t="s">
        <v>1770</v>
      </c>
      <c r="AA1293" t="s">
        <v>36</v>
      </c>
      <c r="AB1293" t="s">
        <v>37</v>
      </c>
      <c r="AC1293">
        <v>14</v>
      </c>
    </row>
    <row r="1294" spans="1:29" customFormat="1" x14ac:dyDescent="0.35">
      <c r="A1294" s="11">
        <v>1294</v>
      </c>
      <c r="B1294" s="20" t="s">
        <v>2279</v>
      </c>
      <c r="C1294" s="3">
        <v>2.1647002310150001E+18</v>
      </c>
      <c r="D1294" s="1">
        <v>42016</v>
      </c>
      <c r="E1294" t="s">
        <v>2003</v>
      </c>
      <c r="F1294" s="8">
        <f t="shared" si="104"/>
        <v>0</v>
      </c>
      <c r="G1294" s="8">
        <f t="shared" si="100"/>
        <v>0</v>
      </c>
      <c r="H1294" s="8">
        <f t="shared" si="101"/>
        <v>0</v>
      </c>
      <c r="I1294" s="8">
        <f t="shared" si="102"/>
        <v>1</v>
      </c>
      <c r="J1294" s="9">
        <f t="shared" si="103"/>
        <v>1</v>
      </c>
      <c r="K1294" t="s">
        <v>25</v>
      </c>
      <c r="L1294" t="s">
        <v>25</v>
      </c>
      <c r="M1294" s="30">
        <v>90025.64</v>
      </c>
      <c r="N1294" s="28" t="s">
        <v>409</v>
      </c>
      <c r="O1294">
        <v>90025.64</v>
      </c>
      <c r="P1294" s="28" t="s">
        <v>184</v>
      </c>
      <c r="Q1294" s="4" t="s">
        <v>2004</v>
      </c>
      <c r="R1294" t="s">
        <v>1878</v>
      </c>
      <c r="S1294" t="s">
        <v>1879</v>
      </c>
      <c r="T1294" t="s">
        <v>1836</v>
      </c>
      <c r="U1294" t="s">
        <v>1757</v>
      </c>
      <c r="V1294" t="s">
        <v>33</v>
      </c>
      <c r="W1294" s="2">
        <v>1</v>
      </c>
      <c r="X1294" s="33">
        <v>90025.64</v>
      </c>
      <c r="Y1294" t="s">
        <v>34</v>
      </c>
      <c r="Z1294" t="s">
        <v>563</v>
      </c>
      <c r="AA1294" t="s">
        <v>36</v>
      </c>
      <c r="AB1294" t="s">
        <v>37</v>
      </c>
      <c r="AC1294">
        <v>16</v>
      </c>
    </row>
    <row r="1295" spans="1:29" customFormat="1" x14ac:dyDescent="0.35">
      <c r="A1295" s="11">
        <v>1295</v>
      </c>
      <c r="B1295" s="20" t="s">
        <v>2279</v>
      </c>
      <c r="C1295" s="3">
        <v>2.1647002310150001E+18</v>
      </c>
      <c r="D1295" s="1">
        <v>42359</v>
      </c>
      <c r="E1295" t="s">
        <v>2005</v>
      </c>
      <c r="F1295" s="8">
        <f t="shared" si="104"/>
        <v>0</v>
      </c>
      <c r="G1295" s="8">
        <f t="shared" si="100"/>
        <v>0</v>
      </c>
      <c r="H1295" s="8">
        <f t="shared" si="101"/>
        <v>0</v>
      </c>
      <c r="I1295" s="8">
        <f t="shared" si="102"/>
        <v>1</v>
      </c>
      <c r="J1295" s="9">
        <f t="shared" si="103"/>
        <v>1</v>
      </c>
      <c r="K1295" t="s">
        <v>25</v>
      </c>
      <c r="L1295" t="s">
        <v>25</v>
      </c>
      <c r="M1295" s="30">
        <v>97218</v>
      </c>
      <c r="N1295" s="28" t="s">
        <v>409</v>
      </c>
      <c r="O1295">
        <v>97218</v>
      </c>
      <c r="P1295" s="28" t="s">
        <v>184</v>
      </c>
      <c r="Q1295" s="4" t="s">
        <v>2004</v>
      </c>
      <c r="R1295" t="s">
        <v>1878</v>
      </c>
      <c r="S1295" t="s">
        <v>1879</v>
      </c>
      <c r="T1295" t="s">
        <v>1774</v>
      </c>
      <c r="U1295" t="s">
        <v>1757</v>
      </c>
      <c r="V1295" t="s">
        <v>33</v>
      </c>
      <c r="W1295" s="2">
        <v>1</v>
      </c>
      <c r="X1295" s="33">
        <v>97218</v>
      </c>
      <c r="Y1295" t="s">
        <v>34</v>
      </c>
      <c r="Z1295" t="s">
        <v>563</v>
      </c>
      <c r="AA1295" t="s">
        <v>36</v>
      </c>
      <c r="AB1295" t="s">
        <v>37</v>
      </c>
      <c r="AC1295">
        <v>16</v>
      </c>
    </row>
    <row r="1296" spans="1:29" customFormat="1" x14ac:dyDescent="0.35">
      <c r="A1296" s="11">
        <v>1296</v>
      </c>
      <c r="B1296" s="20" t="s">
        <v>2279</v>
      </c>
      <c r="C1296" s="3">
        <v>2.164700231016E+18</v>
      </c>
      <c r="D1296" s="1">
        <v>42571</v>
      </c>
      <c r="E1296" t="s">
        <v>2006</v>
      </c>
      <c r="F1296" s="8">
        <f t="shared" si="104"/>
        <v>0</v>
      </c>
      <c r="G1296" s="8">
        <f t="shared" si="100"/>
        <v>0</v>
      </c>
      <c r="H1296" s="8">
        <f t="shared" si="101"/>
        <v>0</v>
      </c>
      <c r="I1296" s="8">
        <f t="shared" si="102"/>
        <v>1</v>
      </c>
      <c r="J1296" s="9">
        <f t="shared" si="103"/>
        <v>1</v>
      </c>
      <c r="K1296" t="s">
        <v>186</v>
      </c>
      <c r="L1296" t="s">
        <v>187</v>
      </c>
      <c r="M1296" s="30">
        <v>50391</v>
      </c>
      <c r="N1296" s="28" t="s">
        <v>409</v>
      </c>
      <c r="O1296">
        <v>50391</v>
      </c>
      <c r="P1296" s="28" t="s">
        <v>184</v>
      </c>
      <c r="Q1296" s="4" t="s">
        <v>2004</v>
      </c>
      <c r="R1296" t="s">
        <v>1878</v>
      </c>
      <c r="S1296" t="s">
        <v>1879</v>
      </c>
      <c r="T1296" t="s">
        <v>1774</v>
      </c>
      <c r="U1296" t="s">
        <v>1757</v>
      </c>
      <c r="V1296" t="s">
        <v>33</v>
      </c>
      <c r="W1296" s="2">
        <v>1</v>
      </c>
      <c r="X1296" s="33">
        <v>50391</v>
      </c>
      <c r="Y1296" t="s">
        <v>34</v>
      </c>
      <c r="Z1296" t="s">
        <v>563</v>
      </c>
      <c r="AA1296" t="s">
        <v>36</v>
      </c>
      <c r="AB1296" t="s">
        <v>37</v>
      </c>
      <c r="AC1296">
        <v>16</v>
      </c>
    </row>
    <row r="1297" spans="1:29" customFormat="1" x14ac:dyDescent="0.35">
      <c r="A1297" s="11">
        <v>1297</v>
      </c>
      <c r="B1297" s="20" t="s">
        <v>2279</v>
      </c>
      <c r="C1297" s="3">
        <v>2.164700231016E+18</v>
      </c>
      <c r="D1297" s="1">
        <v>42723</v>
      </c>
      <c r="E1297" t="s">
        <v>2007</v>
      </c>
      <c r="F1297" s="8">
        <f t="shared" si="104"/>
        <v>0</v>
      </c>
      <c r="G1297" s="8">
        <f t="shared" si="100"/>
        <v>0</v>
      </c>
      <c r="H1297" s="8">
        <f t="shared" si="101"/>
        <v>0</v>
      </c>
      <c r="I1297" s="8">
        <f t="shared" si="102"/>
        <v>1</v>
      </c>
      <c r="J1297" s="9">
        <f t="shared" si="103"/>
        <v>1</v>
      </c>
      <c r="K1297" t="s">
        <v>186</v>
      </c>
      <c r="L1297" t="s">
        <v>187</v>
      </c>
      <c r="M1297" s="30">
        <v>93960.9</v>
      </c>
      <c r="N1297" s="28" t="s">
        <v>409</v>
      </c>
      <c r="O1297">
        <v>93960.9</v>
      </c>
      <c r="P1297" s="28" t="s">
        <v>184</v>
      </c>
      <c r="Q1297" s="4" t="s">
        <v>2004</v>
      </c>
      <c r="R1297" t="s">
        <v>1878</v>
      </c>
      <c r="S1297" t="s">
        <v>1879</v>
      </c>
      <c r="T1297" t="s">
        <v>1774</v>
      </c>
      <c r="U1297" t="s">
        <v>1757</v>
      </c>
      <c r="V1297" t="s">
        <v>33</v>
      </c>
      <c r="W1297" s="2">
        <v>1</v>
      </c>
      <c r="X1297" s="33">
        <v>93960.9</v>
      </c>
      <c r="Y1297" t="s">
        <v>34</v>
      </c>
      <c r="Z1297" t="s">
        <v>563</v>
      </c>
      <c r="AA1297" t="s">
        <v>36</v>
      </c>
      <c r="AB1297" t="s">
        <v>37</v>
      </c>
      <c r="AC1297">
        <v>16</v>
      </c>
    </row>
    <row r="1298" spans="1:29" customFormat="1" x14ac:dyDescent="0.35">
      <c r="A1298" s="11">
        <v>1298</v>
      </c>
      <c r="B1298" s="20" t="s">
        <v>2279</v>
      </c>
      <c r="C1298" s="3">
        <v>2.1650035820150001E+18</v>
      </c>
      <c r="D1298" s="1">
        <v>42172</v>
      </c>
      <c r="E1298" t="s">
        <v>2008</v>
      </c>
      <c r="F1298" s="8">
        <f t="shared" si="104"/>
        <v>0</v>
      </c>
      <c r="G1298" s="8">
        <f t="shared" si="100"/>
        <v>0</v>
      </c>
      <c r="H1298" s="8">
        <f t="shared" si="101"/>
        <v>0</v>
      </c>
      <c r="I1298" s="8">
        <f t="shared" si="102"/>
        <v>1</v>
      </c>
      <c r="J1298" s="9">
        <f t="shared" si="103"/>
        <v>1</v>
      </c>
      <c r="K1298" t="s">
        <v>25</v>
      </c>
      <c r="L1298" t="s">
        <v>25</v>
      </c>
      <c r="M1298" s="30">
        <v>101402.44</v>
      </c>
      <c r="N1298" s="28" t="s">
        <v>329</v>
      </c>
      <c r="O1298">
        <v>101402.44</v>
      </c>
      <c r="P1298" s="28" t="s">
        <v>184</v>
      </c>
      <c r="Q1298" s="4" t="s">
        <v>2009</v>
      </c>
      <c r="R1298" t="s">
        <v>2010</v>
      </c>
      <c r="S1298" t="s">
        <v>2011</v>
      </c>
      <c r="T1298" t="s">
        <v>1774</v>
      </c>
      <c r="U1298" t="s">
        <v>1757</v>
      </c>
      <c r="V1298" t="s">
        <v>33</v>
      </c>
      <c r="W1298" s="2">
        <v>1</v>
      </c>
      <c r="X1298" s="33">
        <v>101402.44</v>
      </c>
      <c r="Y1298" t="s">
        <v>34</v>
      </c>
      <c r="Z1298" t="s">
        <v>563</v>
      </c>
      <c r="AA1298" t="s">
        <v>36</v>
      </c>
      <c r="AB1298" t="s">
        <v>37</v>
      </c>
      <c r="AC1298">
        <v>16</v>
      </c>
    </row>
    <row r="1299" spans="1:29" customFormat="1" x14ac:dyDescent="0.35">
      <c r="A1299" s="11">
        <v>1299</v>
      </c>
      <c r="B1299" s="20" t="s">
        <v>2279</v>
      </c>
      <c r="C1299" s="3">
        <v>2.1653006786150001E+18</v>
      </c>
      <c r="D1299" s="1">
        <v>42262</v>
      </c>
      <c r="E1299" t="s">
        <v>2012</v>
      </c>
      <c r="F1299" s="8">
        <f t="shared" si="104"/>
        <v>1</v>
      </c>
      <c r="G1299" s="8">
        <f t="shared" si="100"/>
        <v>0</v>
      </c>
      <c r="H1299" s="8">
        <f t="shared" si="101"/>
        <v>1</v>
      </c>
      <c r="I1299" s="8">
        <f t="shared" si="102"/>
        <v>0</v>
      </c>
      <c r="J1299" s="9">
        <f t="shared" si="103"/>
        <v>1</v>
      </c>
      <c r="K1299" t="s">
        <v>25</v>
      </c>
      <c r="L1299" t="s">
        <v>25</v>
      </c>
      <c r="M1299" s="30">
        <v>1782000</v>
      </c>
      <c r="N1299" s="28" t="s">
        <v>264</v>
      </c>
      <c r="O1299">
        <v>1782000</v>
      </c>
      <c r="P1299" s="28" t="s">
        <v>184</v>
      </c>
      <c r="Q1299" s="4" t="s">
        <v>1853</v>
      </c>
      <c r="R1299" t="s">
        <v>1854</v>
      </c>
      <c r="S1299" t="s">
        <v>33</v>
      </c>
      <c r="T1299" t="s">
        <v>1774</v>
      </c>
      <c r="U1299" t="s">
        <v>1757</v>
      </c>
      <c r="V1299" t="s">
        <v>33</v>
      </c>
      <c r="W1299" s="2">
        <v>1</v>
      </c>
      <c r="X1299" s="33">
        <v>1782000</v>
      </c>
      <c r="Y1299" t="s">
        <v>34</v>
      </c>
      <c r="Z1299" t="s">
        <v>563</v>
      </c>
      <c r="AA1299" t="s">
        <v>36</v>
      </c>
      <c r="AB1299" t="s">
        <v>37</v>
      </c>
      <c r="AC1299">
        <v>16</v>
      </c>
    </row>
    <row r="1300" spans="1:29" customFormat="1" x14ac:dyDescent="0.35">
      <c r="A1300" s="11">
        <v>1300</v>
      </c>
      <c r="B1300" s="20" t="s">
        <v>2279</v>
      </c>
      <c r="C1300" s="3">
        <v>2.1653006786150001E+18</v>
      </c>
      <c r="D1300" s="1">
        <v>42360</v>
      </c>
      <c r="E1300" t="s">
        <v>1852</v>
      </c>
      <c r="F1300" s="8">
        <f t="shared" si="104"/>
        <v>1</v>
      </c>
      <c r="G1300" s="8">
        <f t="shared" si="100"/>
        <v>0</v>
      </c>
      <c r="H1300" s="8">
        <f t="shared" si="101"/>
        <v>0</v>
      </c>
      <c r="I1300" s="8">
        <f t="shared" si="102"/>
        <v>1</v>
      </c>
      <c r="J1300" s="9">
        <f t="shared" si="103"/>
        <v>1</v>
      </c>
      <c r="K1300" t="s">
        <v>25</v>
      </c>
      <c r="L1300" t="s">
        <v>25</v>
      </c>
      <c r="M1300" s="30">
        <v>297000</v>
      </c>
      <c r="N1300" s="28" t="s">
        <v>264</v>
      </c>
      <c r="O1300">
        <v>297000</v>
      </c>
      <c r="P1300" s="28" t="s">
        <v>184</v>
      </c>
      <c r="Q1300" s="4" t="s">
        <v>1853</v>
      </c>
      <c r="R1300" t="s">
        <v>1854</v>
      </c>
      <c r="S1300" t="s">
        <v>33</v>
      </c>
      <c r="T1300" t="s">
        <v>1774</v>
      </c>
      <c r="U1300" t="s">
        <v>1757</v>
      </c>
      <c r="V1300" t="s">
        <v>33</v>
      </c>
      <c r="W1300" s="2">
        <v>1</v>
      </c>
      <c r="X1300" s="33">
        <v>297000</v>
      </c>
      <c r="Y1300" t="s">
        <v>34</v>
      </c>
      <c r="Z1300" t="s">
        <v>563</v>
      </c>
      <c r="AA1300" t="s">
        <v>36</v>
      </c>
      <c r="AB1300" t="s">
        <v>37</v>
      </c>
      <c r="AC1300">
        <v>16</v>
      </c>
    </row>
    <row r="1301" spans="1:29" customFormat="1" x14ac:dyDescent="0.35">
      <c r="A1301" s="11">
        <v>1301</v>
      </c>
      <c r="B1301" s="20" t="s">
        <v>2279</v>
      </c>
      <c r="C1301" s="3">
        <v>2.1653006786150001E+18</v>
      </c>
      <c r="D1301" s="1">
        <v>42363</v>
      </c>
      <c r="E1301" t="s">
        <v>2013</v>
      </c>
      <c r="F1301" s="8">
        <f t="shared" si="104"/>
        <v>1</v>
      </c>
      <c r="G1301" s="8">
        <f t="shared" si="100"/>
        <v>0</v>
      </c>
      <c r="H1301" s="8">
        <f t="shared" si="101"/>
        <v>0</v>
      </c>
      <c r="I1301" s="8">
        <f t="shared" si="102"/>
        <v>1</v>
      </c>
      <c r="J1301" s="9">
        <f t="shared" si="103"/>
        <v>1</v>
      </c>
      <c r="K1301" t="s">
        <v>25</v>
      </c>
      <c r="L1301" t="s">
        <v>25</v>
      </c>
      <c r="M1301" s="30">
        <v>215159.99</v>
      </c>
      <c r="N1301" s="28" t="s">
        <v>264</v>
      </c>
      <c r="O1301">
        <v>215159.99</v>
      </c>
      <c r="P1301" s="28" t="s">
        <v>184</v>
      </c>
      <c r="Q1301" s="4" t="s">
        <v>1853</v>
      </c>
      <c r="R1301" t="s">
        <v>1854</v>
      </c>
      <c r="S1301" t="s">
        <v>33</v>
      </c>
      <c r="T1301" t="s">
        <v>1774</v>
      </c>
      <c r="U1301" t="s">
        <v>1757</v>
      </c>
      <c r="V1301" t="s">
        <v>33</v>
      </c>
      <c r="W1301" s="2">
        <v>1</v>
      </c>
      <c r="X1301" s="33">
        <v>215159.99</v>
      </c>
      <c r="Y1301" t="s">
        <v>34</v>
      </c>
      <c r="Z1301" t="s">
        <v>563</v>
      </c>
      <c r="AA1301" t="s">
        <v>36</v>
      </c>
      <c r="AB1301" t="s">
        <v>37</v>
      </c>
      <c r="AC1301">
        <v>16</v>
      </c>
    </row>
    <row r="1302" spans="1:29" customFormat="1" x14ac:dyDescent="0.35">
      <c r="A1302" s="11">
        <v>1302</v>
      </c>
      <c r="B1302" s="20" t="s">
        <v>2279</v>
      </c>
      <c r="C1302" s="3">
        <v>2.165300678616E+18</v>
      </c>
      <c r="D1302" s="1">
        <v>42485</v>
      </c>
      <c r="E1302" t="s">
        <v>2014</v>
      </c>
      <c r="F1302" s="8">
        <f t="shared" si="104"/>
        <v>1</v>
      </c>
      <c r="G1302" s="8">
        <f t="shared" si="100"/>
        <v>0</v>
      </c>
      <c r="H1302" s="8">
        <f t="shared" si="101"/>
        <v>1</v>
      </c>
      <c r="I1302" s="8">
        <f t="shared" si="102"/>
        <v>0</v>
      </c>
      <c r="J1302" s="9">
        <f t="shared" si="103"/>
        <v>1</v>
      </c>
      <c r="K1302" t="s">
        <v>45</v>
      </c>
      <c r="L1302" t="s">
        <v>46</v>
      </c>
      <c r="M1302" s="30">
        <v>4537499.66</v>
      </c>
      <c r="N1302" s="28" t="s">
        <v>264</v>
      </c>
      <c r="O1302">
        <v>4537499.66</v>
      </c>
      <c r="P1302" s="28" t="s">
        <v>184</v>
      </c>
      <c r="Q1302" s="4" t="s">
        <v>1853</v>
      </c>
      <c r="R1302" t="s">
        <v>1854</v>
      </c>
      <c r="S1302" t="s">
        <v>33</v>
      </c>
      <c r="T1302" t="s">
        <v>1774</v>
      </c>
      <c r="U1302" t="s">
        <v>1757</v>
      </c>
      <c r="V1302" t="s">
        <v>33</v>
      </c>
      <c r="W1302" s="2">
        <v>1</v>
      </c>
      <c r="X1302" s="33">
        <v>4537499.66</v>
      </c>
      <c r="Y1302" t="s">
        <v>34</v>
      </c>
      <c r="Z1302" t="s">
        <v>563</v>
      </c>
      <c r="AA1302" t="s">
        <v>36</v>
      </c>
      <c r="AB1302" t="s">
        <v>37</v>
      </c>
      <c r="AC1302">
        <v>16</v>
      </c>
    </row>
    <row r="1303" spans="1:29" customFormat="1" x14ac:dyDescent="0.35">
      <c r="A1303" s="11">
        <v>1303</v>
      </c>
      <c r="B1303" s="20" t="s">
        <v>2279</v>
      </c>
      <c r="C1303" s="3">
        <v>2.165300678616E+18</v>
      </c>
      <c r="D1303" s="1">
        <v>42646</v>
      </c>
      <c r="E1303" t="s">
        <v>2015</v>
      </c>
      <c r="F1303" s="8">
        <f t="shared" si="104"/>
        <v>1</v>
      </c>
      <c r="G1303" s="8">
        <f t="shared" si="100"/>
        <v>0</v>
      </c>
      <c r="H1303" s="8">
        <f t="shared" si="101"/>
        <v>1</v>
      </c>
      <c r="I1303" s="8">
        <f t="shared" si="102"/>
        <v>0</v>
      </c>
      <c r="J1303" s="9">
        <f t="shared" si="103"/>
        <v>1</v>
      </c>
      <c r="K1303" t="s">
        <v>45</v>
      </c>
      <c r="L1303" t="s">
        <v>46</v>
      </c>
      <c r="M1303" s="30">
        <v>1435500</v>
      </c>
      <c r="N1303" s="28" t="s">
        <v>264</v>
      </c>
      <c r="O1303">
        <v>1435500</v>
      </c>
      <c r="P1303" s="28" t="s">
        <v>184</v>
      </c>
      <c r="Q1303" s="4" t="s">
        <v>1853</v>
      </c>
      <c r="R1303" t="s">
        <v>1854</v>
      </c>
      <c r="S1303" t="s">
        <v>33</v>
      </c>
      <c r="T1303" t="s">
        <v>1774</v>
      </c>
      <c r="U1303" t="s">
        <v>1757</v>
      </c>
      <c r="V1303" t="s">
        <v>33</v>
      </c>
      <c r="W1303" s="2">
        <v>1</v>
      </c>
      <c r="X1303" s="33">
        <v>1435500</v>
      </c>
      <c r="Y1303" t="s">
        <v>34</v>
      </c>
      <c r="Z1303" t="s">
        <v>563</v>
      </c>
      <c r="AA1303" t="s">
        <v>36</v>
      </c>
      <c r="AB1303" t="s">
        <v>37</v>
      </c>
      <c r="AC1303">
        <v>16</v>
      </c>
    </row>
    <row r="1304" spans="1:29" customFormat="1" x14ac:dyDescent="0.35">
      <c r="A1304" s="11">
        <v>1304</v>
      </c>
      <c r="B1304" s="20" t="s">
        <v>2279</v>
      </c>
      <c r="C1304" s="3">
        <v>2.165300678616E+18</v>
      </c>
      <c r="D1304" s="1">
        <v>42723</v>
      </c>
      <c r="E1304" t="s">
        <v>2016</v>
      </c>
      <c r="F1304" s="8">
        <f t="shared" si="104"/>
        <v>1</v>
      </c>
      <c r="G1304" s="8">
        <f t="shared" si="100"/>
        <v>0</v>
      </c>
      <c r="H1304" s="8">
        <f t="shared" si="101"/>
        <v>0</v>
      </c>
      <c r="I1304" s="8">
        <f t="shared" si="102"/>
        <v>1</v>
      </c>
      <c r="J1304" s="9">
        <f t="shared" si="103"/>
        <v>1</v>
      </c>
      <c r="K1304" t="s">
        <v>82</v>
      </c>
      <c r="L1304" t="s">
        <v>76</v>
      </c>
      <c r="M1304" s="30">
        <v>200000</v>
      </c>
      <c r="N1304" s="28" t="s">
        <v>264</v>
      </c>
      <c r="O1304">
        <v>200000</v>
      </c>
      <c r="P1304" s="28" t="s">
        <v>184</v>
      </c>
      <c r="Q1304" s="4" t="s">
        <v>1853</v>
      </c>
      <c r="R1304" t="s">
        <v>1854</v>
      </c>
      <c r="S1304" t="s">
        <v>33</v>
      </c>
      <c r="T1304" t="s">
        <v>1774</v>
      </c>
      <c r="U1304" t="s">
        <v>1757</v>
      </c>
      <c r="V1304" t="s">
        <v>33</v>
      </c>
      <c r="W1304" s="2">
        <v>1</v>
      </c>
      <c r="X1304" s="33">
        <v>200000</v>
      </c>
      <c r="Y1304" t="s">
        <v>34</v>
      </c>
      <c r="Z1304" t="s">
        <v>563</v>
      </c>
      <c r="AA1304" t="s">
        <v>36</v>
      </c>
      <c r="AB1304" t="s">
        <v>37</v>
      </c>
      <c r="AC1304">
        <v>16</v>
      </c>
    </row>
    <row r="1305" spans="1:29" customFormat="1" x14ac:dyDescent="0.35">
      <c r="A1305" s="11">
        <v>1305</v>
      </c>
      <c r="B1305" s="20" t="s">
        <v>2279</v>
      </c>
      <c r="C1305" s="3">
        <v>2.1653006786169999E+18</v>
      </c>
      <c r="D1305" s="1">
        <v>42811</v>
      </c>
      <c r="E1305" t="s">
        <v>2017</v>
      </c>
      <c r="F1305" s="8">
        <f t="shared" si="104"/>
        <v>1</v>
      </c>
      <c r="G1305" s="8">
        <f t="shared" si="100"/>
        <v>0</v>
      </c>
      <c r="H1305" s="8">
        <f t="shared" si="101"/>
        <v>1</v>
      </c>
      <c r="I1305" s="8">
        <f t="shared" si="102"/>
        <v>1</v>
      </c>
      <c r="J1305" s="9">
        <f t="shared" si="103"/>
        <v>2</v>
      </c>
      <c r="K1305" t="s">
        <v>45</v>
      </c>
      <c r="L1305" t="s">
        <v>46</v>
      </c>
      <c r="M1305" s="30">
        <v>5742000</v>
      </c>
      <c r="N1305" s="28" t="s">
        <v>264</v>
      </c>
      <c r="O1305">
        <v>5742000</v>
      </c>
      <c r="P1305" s="28" t="s">
        <v>184</v>
      </c>
      <c r="Q1305" s="4" t="s">
        <v>2018</v>
      </c>
      <c r="R1305" t="s">
        <v>1854</v>
      </c>
      <c r="S1305" t="s">
        <v>33</v>
      </c>
      <c r="T1305" t="s">
        <v>1774</v>
      </c>
      <c r="U1305" t="s">
        <v>1757</v>
      </c>
      <c r="V1305" t="s">
        <v>33</v>
      </c>
      <c r="W1305" s="2">
        <v>1</v>
      </c>
      <c r="X1305" s="33">
        <v>5742000</v>
      </c>
      <c r="Y1305" t="s">
        <v>34</v>
      </c>
      <c r="Z1305" t="s">
        <v>563</v>
      </c>
      <c r="AA1305" t="s">
        <v>36</v>
      </c>
      <c r="AB1305" t="s">
        <v>37</v>
      </c>
      <c r="AC1305">
        <v>16</v>
      </c>
    </row>
    <row r="1306" spans="1:29" customFormat="1" x14ac:dyDescent="0.35">
      <c r="A1306" s="11">
        <v>1306</v>
      </c>
      <c r="B1306" s="20" t="s">
        <v>2279</v>
      </c>
      <c r="C1306" s="3">
        <v>2.1653007300150001E+18</v>
      </c>
      <c r="D1306" s="1">
        <v>42030</v>
      </c>
      <c r="E1306" t="s">
        <v>2019</v>
      </c>
      <c r="F1306" s="8">
        <f t="shared" si="104"/>
        <v>0</v>
      </c>
      <c r="G1306" s="8">
        <f t="shared" si="100"/>
        <v>0</v>
      </c>
      <c r="H1306" s="8">
        <f t="shared" si="101"/>
        <v>0</v>
      </c>
      <c r="I1306" s="8">
        <f t="shared" si="102"/>
        <v>1</v>
      </c>
      <c r="J1306" s="9">
        <f t="shared" si="103"/>
        <v>1</v>
      </c>
      <c r="K1306" t="s">
        <v>25</v>
      </c>
      <c r="L1306" t="s">
        <v>25</v>
      </c>
      <c r="M1306" s="30">
        <v>2366100</v>
      </c>
      <c r="N1306" s="28" t="s">
        <v>264</v>
      </c>
      <c r="O1306">
        <v>2366100</v>
      </c>
      <c r="P1306" s="28" t="s">
        <v>184</v>
      </c>
      <c r="Q1306" s="4" t="s">
        <v>1835</v>
      </c>
      <c r="R1306" t="s">
        <v>1783</v>
      </c>
      <c r="S1306" t="s">
        <v>33</v>
      </c>
      <c r="T1306" t="s">
        <v>1774</v>
      </c>
      <c r="U1306" t="s">
        <v>1757</v>
      </c>
      <c r="V1306" t="s">
        <v>33</v>
      </c>
      <c r="W1306" s="2">
        <v>1</v>
      </c>
      <c r="X1306" s="33">
        <v>2366100</v>
      </c>
      <c r="Y1306" t="s">
        <v>34</v>
      </c>
      <c r="Z1306" t="s">
        <v>563</v>
      </c>
      <c r="AA1306" t="s">
        <v>36</v>
      </c>
      <c r="AB1306" t="s">
        <v>37</v>
      </c>
      <c r="AC1306">
        <v>16</v>
      </c>
    </row>
    <row r="1307" spans="1:29" customFormat="1" x14ac:dyDescent="0.35">
      <c r="A1307" s="11">
        <v>1307</v>
      </c>
      <c r="B1307" s="20" t="s">
        <v>2279</v>
      </c>
      <c r="C1307" s="3">
        <v>2.1653007300150001E+18</v>
      </c>
      <c r="D1307" s="1">
        <v>42030</v>
      </c>
      <c r="E1307" t="s">
        <v>2020</v>
      </c>
      <c r="F1307" s="8">
        <f t="shared" si="104"/>
        <v>0</v>
      </c>
      <c r="G1307" s="8">
        <f t="shared" si="100"/>
        <v>0</v>
      </c>
      <c r="H1307" s="8">
        <f t="shared" si="101"/>
        <v>0</v>
      </c>
      <c r="I1307" s="8">
        <f t="shared" si="102"/>
        <v>1</v>
      </c>
      <c r="J1307" s="9">
        <f t="shared" si="103"/>
        <v>1</v>
      </c>
      <c r="K1307" t="s">
        <v>25</v>
      </c>
      <c r="L1307" t="s">
        <v>25</v>
      </c>
      <c r="M1307" s="30">
        <v>1347637.5</v>
      </c>
      <c r="N1307" s="28" t="s">
        <v>264</v>
      </c>
      <c r="O1307">
        <v>1347637.5</v>
      </c>
      <c r="P1307" s="28" t="s">
        <v>184</v>
      </c>
      <c r="Q1307" s="4" t="s">
        <v>1835</v>
      </c>
      <c r="R1307" t="s">
        <v>1783</v>
      </c>
      <c r="S1307" t="s">
        <v>33</v>
      </c>
      <c r="T1307" t="s">
        <v>1774</v>
      </c>
      <c r="U1307" t="s">
        <v>1757</v>
      </c>
      <c r="V1307" t="s">
        <v>33</v>
      </c>
      <c r="W1307" s="2">
        <v>1</v>
      </c>
      <c r="X1307" s="33">
        <v>1347637.5</v>
      </c>
      <c r="Y1307" t="s">
        <v>34</v>
      </c>
      <c r="Z1307" t="s">
        <v>563</v>
      </c>
      <c r="AA1307" t="s">
        <v>36</v>
      </c>
      <c r="AB1307" t="s">
        <v>37</v>
      </c>
      <c r="AC1307">
        <v>16</v>
      </c>
    </row>
    <row r="1308" spans="1:29" customFormat="1" x14ac:dyDescent="0.35">
      <c r="A1308" s="11">
        <v>1308</v>
      </c>
      <c r="B1308" s="20" t="s">
        <v>2279</v>
      </c>
      <c r="C1308" s="3">
        <v>2.165300730016E+18</v>
      </c>
      <c r="D1308" s="1">
        <v>42380</v>
      </c>
      <c r="E1308" t="s">
        <v>2019</v>
      </c>
      <c r="F1308" s="8">
        <f t="shared" si="104"/>
        <v>0</v>
      </c>
      <c r="G1308" s="8">
        <f t="shared" si="100"/>
        <v>0</v>
      </c>
      <c r="H1308" s="8">
        <f t="shared" si="101"/>
        <v>0</v>
      </c>
      <c r="I1308" s="8">
        <f t="shared" si="102"/>
        <v>1</v>
      </c>
      <c r="J1308" s="9">
        <f t="shared" si="103"/>
        <v>1</v>
      </c>
      <c r="K1308" t="s">
        <v>186</v>
      </c>
      <c r="L1308" t="s">
        <v>187</v>
      </c>
      <c r="M1308" s="30">
        <v>2366100</v>
      </c>
      <c r="N1308" s="28" t="s">
        <v>264</v>
      </c>
      <c r="O1308">
        <v>2366100</v>
      </c>
      <c r="P1308" s="28" t="s">
        <v>184</v>
      </c>
      <c r="Q1308" s="4" t="s">
        <v>1835</v>
      </c>
      <c r="R1308" t="s">
        <v>1783</v>
      </c>
      <c r="S1308" t="s">
        <v>33</v>
      </c>
      <c r="T1308" t="s">
        <v>1774</v>
      </c>
      <c r="U1308" t="s">
        <v>1757</v>
      </c>
      <c r="V1308" t="s">
        <v>33</v>
      </c>
      <c r="W1308" s="2">
        <v>1</v>
      </c>
      <c r="X1308" s="33">
        <v>2366100</v>
      </c>
      <c r="Y1308" t="s">
        <v>34</v>
      </c>
      <c r="Z1308" t="s">
        <v>563</v>
      </c>
      <c r="AA1308" t="s">
        <v>36</v>
      </c>
      <c r="AB1308" t="s">
        <v>37</v>
      </c>
      <c r="AC1308">
        <v>16</v>
      </c>
    </row>
    <row r="1309" spans="1:29" customFormat="1" x14ac:dyDescent="0.35">
      <c r="A1309" s="11">
        <v>1309</v>
      </c>
      <c r="B1309" s="20" t="s">
        <v>2279</v>
      </c>
      <c r="C1309" s="3">
        <v>2.165300730016E+18</v>
      </c>
      <c r="D1309" s="1">
        <v>42580</v>
      </c>
      <c r="E1309" t="s">
        <v>2021</v>
      </c>
      <c r="F1309" s="8">
        <f t="shared" si="104"/>
        <v>0</v>
      </c>
      <c r="G1309" s="8">
        <f t="shared" si="100"/>
        <v>0</v>
      </c>
      <c r="H1309" s="8">
        <f t="shared" si="101"/>
        <v>0</v>
      </c>
      <c r="I1309" s="8">
        <f t="shared" si="102"/>
        <v>1</v>
      </c>
      <c r="J1309" s="9">
        <f t="shared" si="103"/>
        <v>1</v>
      </c>
      <c r="K1309" t="s">
        <v>82</v>
      </c>
      <c r="L1309" t="s">
        <v>76</v>
      </c>
      <c r="M1309" s="30">
        <v>729981.43999999994</v>
      </c>
      <c r="N1309" s="28" t="s">
        <v>264</v>
      </c>
      <c r="O1309">
        <v>729981.43999999994</v>
      </c>
      <c r="P1309" s="28" t="s">
        <v>184</v>
      </c>
      <c r="Q1309" s="4" t="s">
        <v>1782</v>
      </c>
      <c r="R1309" t="s">
        <v>1783</v>
      </c>
      <c r="S1309" t="s">
        <v>33</v>
      </c>
      <c r="T1309" t="s">
        <v>1793</v>
      </c>
      <c r="U1309" t="s">
        <v>1757</v>
      </c>
      <c r="V1309" t="s">
        <v>33</v>
      </c>
      <c r="W1309" s="2">
        <v>1</v>
      </c>
      <c r="X1309" s="33">
        <v>729981.43999999994</v>
      </c>
      <c r="Y1309" t="s">
        <v>34</v>
      </c>
      <c r="Z1309" t="s">
        <v>563</v>
      </c>
      <c r="AA1309" t="s">
        <v>36</v>
      </c>
      <c r="AB1309" t="s">
        <v>37</v>
      </c>
      <c r="AC1309">
        <v>16</v>
      </c>
    </row>
    <row r="1310" spans="1:29" customFormat="1" x14ac:dyDescent="0.35">
      <c r="A1310" s="11">
        <v>1310</v>
      </c>
      <c r="B1310" s="20" t="s">
        <v>2279</v>
      </c>
      <c r="C1310" s="3">
        <v>2.1653007300169999E+18</v>
      </c>
      <c r="D1310" s="1">
        <v>42969</v>
      </c>
      <c r="E1310" t="s">
        <v>1781</v>
      </c>
      <c r="F1310" s="8">
        <f t="shared" si="104"/>
        <v>0</v>
      </c>
      <c r="G1310" s="8">
        <f t="shared" si="100"/>
        <v>0</v>
      </c>
      <c r="H1310" s="8">
        <f t="shared" si="101"/>
        <v>0</v>
      </c>
      <c r="I1310" s="8">
        <f t="shared" si="102"/>
        <v>0</v>
      </c>
      <c r="J1310" s="9">
        <f t="shared" si="103"/>
        <v>0</v>
      </c>
      <c r="K1310" t="s">
        <v>636</v>
      </c>
      <c r="L1310" t="s">
        <v>637</v>
      </c>
      <c r="M1310" s="30">
        <v>312473.7</v>
      </c>
      <c r="N1310" s="28" t="s">
        <v>329</v>
      </c>
      <c r="O1310">
        <v>624947.4</v>
      </c>
      <c r="P1310" s="28" t="s">
        <v>252</v>
      </c>
      <c r="Q1310" s="4" t="s">
        <v>1782</v>
      </c>
      <c r="R1310" t="s">
        <v>1783</v>
      </c>
      <c r="S1310" t="s">
        <v>33</v>
      </c>
      <c r="T1310" t="s">
        <v>1774</v>
      </c>
      <c r="U1310" t="s">
        <v>1757</v>
      </c>
      <c r="V1310" t="s">
        <v>33</v>
      </c>
      <c r="W1310" s="2">
        <v>1</v>
      </c>
      <c r="X1310" s="33">
        <v>624947.4</v>
      </c>
      <c r="Y1310" t="s">
        <v>34</v>
      </c>
      <c r="Z1310" t="s">
        <v>563</v>
      </c>
      <c r="AA1310" t="s">
        <v>36</v>
      </c>
      <c r="AB1310" t="s">
        <v>37</v>
      </c>
      <c r="AC1310">
        <v>16</v>
      </c>
    </row>
    <row r="1311" spans="1:29" customFormat="1" x14ac:dyDescent="0.35">
      <c r="A1311" s="11">
        <v>1311</v>
      </c>
      <c r="B1311" s="20" t="s">
        <v>2279</v>
      </c>
      <c r="C1311" s="3">
        <v>2.1653007300169999E+18</v>
      </c>
      <c r="D1311" s="1">
        <v>42745</v>
      </c>
      <c r="E1311" t="s">
        <v>2019</v>
      </c>
      <c r="F1311" s="8">
        <f t="shared" si="104"/>
        <v>0</v>
      </c>
      <c r="G1311" s="8">
        <f t="shared" si="100"/>
        <v>0</v>
      </c>
      <c r="H1311" s="8">
        <f t="shared" si="101"/>
        <v>0</v>
      </c>
      <c r="I1311" s="8">
        <f t="shared" si="102"/>
        <v>1</v>
      </c>
      <c r="J1311" s="9">
        <f t="shared" si="103"/>
        <v>1</v>
      </c>
      <c r="K1311" t="s">
        <v>82</v>
      </c>
      <c r="L1311" t="s">
        <v>76</v>
      </c>
      <c r="M1311" s="30">
        <v>2460836.06</v>
      </c>
      <c r="N1311" s="28" t="s">
        <v>264</v>
      </c>
      <c r="O1311">
        <v>2460836.06</v>
      </c>
      <c r="P1311" s="28" t="s">
        <v>184</v>
      </c>
      <c r="Q1311" s="4" t="s">
        <v>1782</v>
      </c>
      <c r="R1311" t="s">
        <v>1783</v>
      </c>
      <c r="S1311" t="s">
        <v>33</v>
      </c>
      <c r="T1311" t="s">
        <v>1774</v>
      </c>
      <c r="U1311" t="s">
        <v>1757</v>
      </c>
      <c r="V1311" t="s">
        <v>33</v>
      </c>
      <c r="W1311" s="2">
        <v>1</v>
      </c>
      <c r="X1311" s="33">
        <v>2460836.06</v>
      </c>
      <c r="Y1311" t="s">
        <v>34</v>
      </c>
      <c r="Z1311" t="s">
        <v>563</v>
      </c>
      <c r="AA1311" t="s">
        <v>36</v>
      </c>
      <c r="AB1311" t="s">
        <v>37</v>
      </c>
      <c r="AC1311">
        <v>16</v>
      </c>
    </row>
    <row r="1312" spans="1:29" customFormat="1" x14ac:dyDescent="0.35">
      <c r="A1312" s="11">
        <v>1312</v>
      </c>
      <c r="B1312" s="20" t="s">
        <v>2279</v>
      </c>
      <c r="C1312" s="3">
        <v>2.1653007300169999E+18</v>
      </c>
      <c r="D1312" s="1">
        <v>42853</v>
      </c>
      <c r="E1312" t="s">
        <v>2022</v>
      </c>
      <c r="F1312" s="8">
        <f t="shared" si="104"/>
        <v>0</v>
      </c>
      <c r="G1312" s="8">
        <f t="shared" si="100"/>
        <v>1</v>
      </c>
      <c r="H1312" s="8">
        <f t="shared" si="101"/>
        <v>0</v>
      </c>
      <c r="I1312" s="8">
        <f t="shared" si="102"/>
        <v>0</v>
      </c>
      <c r="J1312" s="9">
        <f t="shared" si="103"/>
        <v>1</v>
      </c>
      <c r="K1312" t="s">
        <v>45</v>
      </c>
      <c r="L1312" t="s">
        <v>46</v>
      </c>
      <c r="M1312" s="30">
        <v>95850</v>
      </c>
      <c r="N1312" s="28" t="s">
        <v>264</v>
      </c>
      <c r="O1312">
        <v>95850</v>
      </c>
      <c r="P1312" s="28" t="s">
        <v>184</v>
      </c>
      <c r="Q1312" s="4" t="s">
        <v>1782</v>
      </c>
      <c r="R1312" t="s">
        <v>1783</v>
      </c>
      <c r="S1312" t="s">
        <v>33</v>
      </c>
      <c r="T1312" t="s">
        <v>1774</v>
      </c>
      <c r="U1312" t="s">
        <v>1757</v>
      </c>
      <c r="V1312" t="s">
        <v>33</v>
      </c>
      <c r="W1312" s="2">
        <v>1</v>
      </c>
      <c r="X1312" s="33">
        <v>95850</v>
      </c>
      <c r="Y1312" t="s">
        <v>34</v>
      </c>
      <c r="Z1312" t="s">
        <v>563</v>
      </c>
      <c r="AA1312" t="s">
        <v>36</v>
      </c>
      <c r="AB1312" t="s">
        <v>37</v>
      </c>
      <c r="AC1312">
        <v>16</v>
      </c>
    </row>
    <row r="1313" spans="1:29" customFormat="1" x14ac:dyDescent="0.35">
      <c r="A1313" s="11">
        <v>1313</v>
      </c>
      <c r="B1313" s="20" t="s">
        <v>2279</v>
      </c>
      <c r="C1313" s="3">
        <v>2.1653007300169999E+18</v>
      </c>
      <c r="D1313" s="1">
        <v>42993</v>
      </c>
      <c r="E1313" t="s">
        <v>2023</v>
      </c>
      <c r="F1313" s="8">
        <f t="shared" si="104"/>
        <v>0</v>
      </c>
      <c r="G1313" s="8">
        <f t="shared" si="100"/>
        <v>0</v>
      </c>
      <c r="H1313" s="8">
        <f t="shared" si="101"/>
        <v>0</v>
      </c>
      <c r="I1313" s="8">
        <f t="shared" si="102"/>
        <v>0</v>
      </c>
      <c r="J1313" s="9">
        <f t="shared" si="103"/>
        <v>0</v>
      </c>
      <c r="K1313" t="s">
        <v>88</v>
      </c>
      <c r="L1313" t="s">
        <v>38</v>
      </c>
      <c r="M1313" s="30">
        <v>1199642.4099999999</v>
      </c>
      <c r="N1313" s="28" t="s">
        <v>329</v>
      </c>
      <c r="O1313">
        <v>1199642.4099999999</v>
      </c>
      <c r="P1313" s="28" t="s">
        <v>184</v>
      </c>
      <c r="Q1313" s="4" t="s">
        <v>1782</v>
      </c>
      <c r="R1313" t="s">
        <v>1783</v>
      </c>
      <c r="S1313" t="s">
        <v>33</v>
      </c>
      <c r="T1313" t="s">
        <v>1774</v>
      </c>
      <c r="U1313" t="s">
        <v>1757</v>
      </c>
      <c r="V1313" t="s">
        <v>33</v>
      </c>
      <c r="W1313" s="2">
        <v>1</v>
      </c>
      <c r="X1313" s="33">
        <v>2163081.6800000002</v>
      </c>
      <c r="Y1313" t="s">
        <v>34</v>
      </c>
      <c r="Z1313" t="s">
        <v>563</v>
      </c>
      <c r="AA1313" t="s">
        <v>36</v>
      </c>
      <c r="AB1313" t="s">
        <v>37</v>
      </c>
      <c r="AC1313">
        <v>16</v>
      </c>
    </row>
    <row r="1314" spans="1:29" customFormat="1" x14ac:dyDescent="0.35">
      <c r="A1314" s="11">
        <v>1314</v>
      </c>
      <c r="B1314" s="20" t="s">
        <v>2279</v>
      </c>
      <c r="C1314" s="3">
        <v>2.1653007300179999E+18</v>
      </c>
      <c r="D1314" s="1">
        <v>43111</v>
      </c>
      <c r="E1314" t="s">
        <v>2019</v>
      </c>
      <c r="F1314" s="8">
        <f t="shared" si="104"/>
        <v>0</v>
      </c>
      <c r="G1314" s="8">
        <f t="shared" si="100"/>
        <v>0</v>
      </c>
      <c r="H1314" s="8">
        <f t="shared" si="101"/>
        <v>0</v>
      </c>
      <c r="I1314" s="8">
        <f t="shared" si="102"/>
        <v>1</v>
      </c>
      <c r="J1314" s="9">
        <f t="shared" si="103"/>
        <v>1</v>
      </c>
      <c r="K1314" t="s">
        <v>82</v>
      </c>
      <c r="L1314" t="s">
        <v>76</v>
      </c>
      <c r="M1314" s="30">
        <v>2460836.06</v>
      </c>
      <c r="N1314" s="28" t="s">
        <v>26</v>
      </c>
      <c r="O1314">
        <v>2460836.06</v>
      </c>
      <c r="P1314" s="28" t="s">
        <v>184</v>
      </c>
      <c r="Q1314" s="4" t="s">
        <v>1782</v>
      </c>
      <c r="R1314" t="s">
        <v>1783</v>
      </c>
      <c r="S1314" t="s">
        <v>33</v>
      </c>
      <c r="T1314" t="s">
        <v>1774</v>
      </c>
      <c r="U1314" t="s">
        <v>1757</v>
      </c>
      <c r="V1314" t="s">
        <v>33</v>
      </c>
      <c r="W1314" s="2">
        <v>1</v>
      </c>
      <c r="X1314" s="33">
        <v>2460836.06</v>
      </c>
      <c r="Y1314" t="s">
        <v>34</v>
      </c>
      <c r="Z1314" t="s">
        <v>563</v>
      </c>
      <c r="AA1314" t="s">
        <v>36</v>
      </c>
      <c r="AB1314" t="s">
        <v>37</v>
      </c>
      <c r="AC1314">
        <v>16</v>
      </c>
    </row>
    <row r="1315" spans="1:29" customFormat="1" x14ac:dyDescent="0.35">
      <c r="A1315" s="11">
        <v>1315</v>
      </c>
      <c r="B1315" s="20" t="s">
        <v>2279</v>
      </c>
      <c r="C1315" s="3">
        <v>2.1653007300179999E+18</v>
      </c>
      <c r="D1315" s="1">
        <v>43455</v>
      </c>
      <c r="E1315" t="s">
        <v>2024</v>
      </c>
      <c r="F1315" s="8">
        <f t="shared" si="104"/>
        <v>0</v>
      </c>
      <c r="G1315" s="8">
        <f t="shared" si="100"/>
        <v>0</v>
      </c>
      <c r="H1315" s="8">
        <f t="shared" si="101"/>
        <v>0</v>
      </c>
      <c r="I1315" s="8">
        <f t="shared" si="102"/>
        <v>1</v>
      </c>
      <c r="J1315" s="9">
        <f t="shared" si="103"/>
        <v>1</v>
      </c>
      <c r="K1315" t="s">
        <v>82</v>
      </c>
      <c r="L1315" t="s">
        <v>76</v>
      </c>
      <c r="M1315" s="30">
        <v>1988551.53</v>
      </c>
      <c r="N1315" s="28" t="s">
        <v>26</v>
      </c>
      <c r="O1315">
        <v>1988551.53</v>
      </c>
      <c r="P1315" s="28" t="s">
        <v>27</v>
      </c>
      <c r="Q1315" s="4" t="s">
        <v>1782</v>
      </c>
      <c r="R1315" t="s">
        <v>1783</v>
      </c>
      <c r="S1315" t="s">
        <v>33</v>
      </c>
      <c r="T1315" t="s">
        <v>1793</v>
      </c>
      <c r="U1315" t="s">
        <v>1757</v>
      </c>
      <c r="V1315" t="s">
        <v>33</v>
      </c>
      <c r="W1315" s="2">
        <v>1</v>
      </c>
      <c r="X1315" s="33">
        <v>1988551.53</v>
      </c>
      <c r="Y1315" t="s">
        <v>34</v>
      </c>
      <c r="Z1315" t="s">
        <v>563</v>
      </c>
      <c r="AA1315" t="s">
        <v>36</v>
      </c>
      <c r="AB1315" t="s">
        <v>37</v>
      </c>
      <c r="AC1315">
        <v>16</v>
      </c>
    </row>
    <row r="1316" spans="1:29" customFormat="1" x14ac:dyDescent="0.35">
      <c r="A1316" s="11">
        <v>1316</v>
      </c>
      <c r="B1316" s="20" t="s">
        <v>2279</v>
      </c>
      <c r="C1316" s="3">
        <v>2.1653007300190001E+18</v>
      </c>
      <c r="D1316" s="1">
        <v>43784</v>
      </c>
      <c r="E1316" t="s">
        <v>1784</v>
      </c>
      <c r="F1316" s="8">
        <f t="shared" si="104"/>
        <v>0</v>
      </c>
      <c r="G1316" s="8">
        <f t="shared" si="100"/>
        <v>0</v>
      </c>
      <c r="H1316" s="8">
        <f t="shared" si="101"/>
        <v>0</v>
      </c>
      <c r="I1316" s="8">
        <f t="shared" si="102"/>
        <v>0</v>
      </c>
      <c r="J1316" s="9">
        <f t="shared" si="103"/>
        <v>0</v>
      </c>
      <c r="K1316" t="s">
        <v>1785</v>
      </c>
      <c r="L1316" t="s">
        <v>1786</v>
      </c>
      <c r="M1316" s="30">
        <v>11914</v>
      </c>
      <c r="N1316" s="28" t="s">
        <v>39</v>
      </c>
      <c r="O1316">
        <v>47656</v>
      </c>
      <c r="P1316" s="28" t="s">
        <v>1234</v>
      </c>
      <c r="Q1316" s="4" t="s">
        <v>1787</v>
      </c>
      <c r="R1316" t="s">
        <v>1783</v>
      </c>
      <c r="S1316" t="s">
        <v>33</v>
      </c>
      <c r="T1316" t="s">
        <v>1774</v>
      </c>
      <c r="U1316" t="s">
        <v>1757</v>
      </c>
      <c r="V1316" t="s">
        <v>33</v>
      </c>
      <c r="W1316" s="2">
        <v>1</v>
      </c>
      <c r="X1316" s="33">
        <v>894256</v>
      </c>
      <c r="Y1316" t="s">
        <v>34</v>
      </c>
      <c r="Z1316" t="s">
        <v>563</v>
      </c>
      <c r="AA1316" t="s">
        <v>36</v>
      </c>
      <c r="AB1316" t="s">
        <v>37</v>
      </c>
      <c r="AC1316">
        <v>16</v>
      </c>
    </row>
    <row r="1317" spans="1:29" customFormat="1" x14ac:dyDescent="0.35">
      <c r="A1317" s="11">
        <v>1317</v>
      </c>
      <c r="B1317" s="20" t="s">
        <v>2279</v>
      </c>
      <c r="C1317" s="3">
        <v>2.1653021329169999E+18</v>
      </c>
      <c r="D1317" s="1">
        <v>42773</v>
      </c>
      <c r="E1317" t="s">
        <v>2025</v>
      </c>
      <c r="F1317" s="8">
        <f t="shared" si="104"/>
        <v>0</v>
      </c>
      <c r="G1317" s="8">
        <f t="shared" si="100"/>
        <v>0</v>
      </c>
      <c r="H1317" s="8">
        <f t="shared" si="101"/>
        <v>1</v>
      </c>
      <c r="I1317" s="8">
        <f t="shared" si="102"/>
        <v>1</v>
      </c>
      <c r="J1317" s="9">
        <f t="shared" si="103"/>
        <v>2</v>
      </c>
      <c r="K1317" t="s">
        <v>2026</v>
      </c>
      <c r="L1317" t="s">
        <v>2027</v>
      </c>
      <c r="M1317" s="30">
        <v>6646400</v>
      </c>
      <c r="N1317" s="28" t="s">
        <v>1188</v>
      </c>
      <c r="O1317">
        <v>6646400</v>
      </c>
      <c r="P1317" s="28" t="s">
        <v>184</v>
      </c>
      <c r="Q1317" s="4" t="s">
        <v>2028</v>
      </c>
      <c r="R1317" t="s">
        <v>2029</v>
      </c>
      <c r="S1317" t="s">
        <v>2030</v>
      </c>
      <c r="T1317" t="s">
        <v>1774</v>
      </c>
      <c r="U1317" t="s">
        <v>1757</v>
      </c>
      <c r="V1317" t="s">
        <v>33</v>
      </c>
      <c r="W1317" s="2">
        <v>1</v>
      </c>
      <c r="X1317" s="33">
        <v>6646400</v>
      </c>
      <c r="Y1317" t="s">
        <v>34</v>
      </c>
      <c r="Z1317" t="s">
        <v>563</v>
      </c>
      <c r="AA1317" t="s">
        <v>36</v>
      </c>
      <c r="AB1317" t="s">
        <v>37</v>
      </c>
      <c r="AC1317">
        <v>16</v>
      </c>
    </row>
    <row r="1318" spans="1:29" customFormat="1" x14ac:dyDescent="0.35">
      <c r="A1318" s="11">
        <v>1318</v>
      </c>
      <c r="B1318" s="20" t="s">
        <v>2279</v>
      </c>
      <c r="C1318" s="3">
        <v>2.1653021329180001E+18</v>
      </c>
      <c r="D1318" s="1">
        <v>43260</v>
      </c>
      <c r="E1318" t="s">
        <v>2031</v>
      </c>
      <c r="F1318" s="8">
        <f t="shared" si="104"/>
        <v>0</v>
      </c>
      <c r="G1318" s="8">
        <f t="shared" si="100"/>
        <v>0</v>
      </c>
      <c r="H1318" s="8">
        <f t="shared" si="101"/>
        <v>1</v>
      </c>
      <c r="I1318" s="8">
        <f t="shared" si="102"/>
        <v>1</v>
      </c>
      <c r="J1318" s="9">
        <f t="shared" si="103"/>
        <v>2</v>
      </c>
      <c r="K1318" t="s">
        <v>2026</v>
      </c>
      <c r="L1318" t="s">
        <v>2027</v>
      </c>
      <c r="M1318" s="30">
        <v>6236988</v>
      </c>
      <c r="N1318" s="28" t="s">
        <v>26</v>
      </c>
      <c r="O1318">
        <v>6236988</v>
      </c>
      <c r="P1318" s="28" t="s">
        <v>27</v>
      </c>
      <c r="Q1318" s="4" t="s">
        <v>2028</v>
      </c>
      <c r="R1318" t="s">
        <v>2029</v>
      </c>
      <c r="S1318" t="s">
        <v>2030</v>
      </c>
      <c r="T1318" t="s">
        <v>1774</v>
      </c>
      <c r="U1318" t="s">
        <v>1757</v>
      </c>
      <c r="V1318" t="s">
        <v>33</v>
      </c>
      <c r="W1318" s="2">
        <v>1</v>
      </c>
      <c r="X1318" s="33">
        <v>6236988</v>
      </c>
      <c r="Y1318" t="s">
        <v>34</v>
      </c>
      <c r="Z1318" t="s">
        <v>563</v>
      </c>
      <c r="AA1318" t="s">
        <v>36</v>
      </c>
      <c r="AB1318" t="s">
        <v>37</v>
      </c>
      <c r="AC1318">
        <v>16</v>
      </c>
    </row>
    <row r="1319" spans="1:29" customFormat="1" x14ac:dyDescent="0.35">
      <c r="A1319" s="11">
        <v>1319</v>
      </c>
      <c r="B1319" s="20" t="s">
        <v>2279</v>
      </c>
      <c r="C1319" s="3">
        <v>2.1655010379150001E+18</v>
      </c>
      <c r="D1319" s="1">
        <v>42352</v>
      </c>
      <c r="E1319" t="s">
        <v>2032</v>
      </c>
      <c r="F1319" s="8">
        <f t="shared" si="104"/>
        <v>0</v>
      </c>
      <c r="G1319" s="8">
        <f t="shared" si="100"/>
        <v>0</v>
      </c>
      <c r="H1319" s="8">
        <f t="shared" si="101"/>
        <v>1</v>
      </c>
      <c r="I1319" s="8">
        <f t="shared" si="102"/>
        <v>1</v>
      </c>
      <c r="J1319" s="9">
        <f t="shared" si="103"/>
        <v>2</v>
      </c>
      <c r="K1319" t="s">
        <v>25</v>
      </c>
      <c r="L1319" t="s">
        <v>25</v>
      </c>
      <c r="M1319" s="30">
        <v>6400000</v>
      </c>
      <c r="N1319" s="28" t="s">
        <v>264</v>
      </c>
      <c r="O1319">
        <v>6400000</v>
      </c>
      <c r="P1319" s="28" t="s">
        <v>184</v>
      </c>
      <c r="Q1319" s="4" t="s">
        <v>2033</v>
      </c>
      <c r="R1319" t="s">
        <v>2034</v>
      </c>
      <c r="S1319" t="s">
        <v>485</v>
      </c>
      <c r="T1319" t="s">
        <v>1793</v>
      </c>
      <c r="U1319" t="s">
        <v>1757</v>
      </c>
      <c r="V1319" t="s">
        <v>33</v>
      </c>
      <c r="W1319" s="2">
        <v>1</v>
      </c>
      <c r="X1319" s="33">
        <v>6400000</v>
      </c>
      <c r="Y1319" t="s">
        <v>34</v>
      </c>
      <c r="Z1319" t="s">
        <v>563</v>
      </c>
      <c r="AA1319" t="s">
        <v>36</v>
      </c>
      <c r="AB1319" t="s">
        <v>37</v>
      </c>
      <c r="AC1319">
        <v>16</v>
      </c>
    </row>
    <row r="1320" spans="1:29" customFormat="1" x14ac:dyDescent="0.35">
      <c r="A1320" s="11">
        <v>1320</v>
      </c>
      <c r="B1320" s="20" t="s">
        <v>2279</v>
      </c>
      <c r="C1320" s="3">
        <v>2.1655028471150001E+18</v>
      </c>
      <c r="D1320" s="1">
        <v>42367</v>
      </c>
      <c r="E1320" t="s">
        <v>2035</v>
      </c>
      <c r="F1320" s="8">
        <f t="shared" si="104"/>
        <v>0</v>
      </c>
      <c r="G1320" s="8">
        <f t="shared" si="100"/>
        <v>0</v>
      </c>
      <c r="H1320" s="8">
        <f t="shared" si="101"/>
        <v>0</v>
      </c>
      <c r="I1320" s="8">
        <f t="shared" si="102"/>
        <v>1</v>
      </c>
      <c r="J1320" s="9">
        <f t="shared" si="103"/>
        <v>1</v>
      </c>
      <c r="K1320" t="s">
        <v>25</v>
      </c>
      <c r="L1320" t="s">
        <v>25</v>
      </c>
      <c r="M1320" s="30">
        <v>730000</v>
      </c>
      <c r="N1320" s="28" t="s">
        <v>264</v>
      </c>
      <c r="O1320">
        <v>730000</v>
      </c>
      <c r="P1320" s="28" t="s">
        <v>184</v>
      </c>
      <c r="Q1320" s="4" t="s">
        <v>2036</v>
      </c>
      <c r="R1320" t="s">
        <v>2037</v>
      </c>
      <c r="S1320" t="s">
        <v>33</v>
      </c>
      <c r="T1320" t="s">
        <v>1774</v>
      </c>
      <c r="U1320" t="s">
        <v>1757</v>
      </c>
      <c r="V1320" t="s">
        <v>33</v>
      </c>
      <c r="W1320" s="2">
        <v>1</v>
      </c>
      <c r="X1320" s="33">
        <v>730000</v>
      </c>
      <c r="Y1320" t="s">
        <v>34</v>
      </c>
      <c r="Z1320" t="s">
        <v>563</v>
      </c>
      <c r="AA1320" t="s">
        <v>36</v>
      </c>
      <c r="AB1320" t="s">
        <v>37</v>
      </c>
      <c r="AC1320">
        <v>16</v>
      </c>
    </row>
    <row r="1321" spans="1:29" customFormat="1" x14ac:dyDescent="0.35">
      <c r="A1321" s="11">
        <v>1321</v>
      </c>
      <c r="B1321" s="20" t="s">
        <v>2279</v>
      </c>
      <c r="C1321" s="3">
        <v>2.1655028471169999E+18</v>
      </c>
      <c r="D1321" s="1">
        <v>42759</v>
      </c>
      <c r="E1321" t="s">
        <v>2038</v>
      </c>
      <c r="F1321" s="8">
        <f t="shared" si="104"/>
        <v>0</v>
      </c>
      <c r="G1321" s="8">
        <f t="shared" si="100"/>
        <v>0</v>
      </c>
      <c r="H1321" s="8">
        <f t="shared" si="101"/>
        <v>0</v>
      </c>
      <c r="I1321" s="8">
        <f t="shared" si="102"/>
        <v>1</v>
      </c>
      <c r="J1321" s="9">
        <f t="shared" si="103"/>
        <v>1</v>
      </c>
      <c r="K1321" t="s">
        <v>53</v>
      </c>
      <c r="L1321" t="s">
        <v>52</v>
      </c>
      <c r="M1321" s="30">
        <v>738750</v>
      </c>
      <c r="N1321" s="28" t="s">
        <v>264</v>
      </c>
      <c r="O1321">
        <v>738750</v>
      </c>
      <c r="P1321" s="28" t="s">
        <v>184</v>
      </c>
      <c r="Q1321" s="4" t="s">
        <v>2039</v>
      </c>
      <c r="R1321" t="s">
        <v>2037</v>
      </c>
      <c r="S1321" t="s">
        <v>33</v>
      </c>
      <c r="T1321" t="s">
        <v>1804</v>
      </c>
      <c r="U1321" t="s">
        <v>1757</v>
      </c>
      <c r="V1321" t="s">
        <v>33</v>
      </c>
      <c r="W1321" s="2">
        <v>1</v>
      </c>
      <c r="X1321" s="33">
        <v>738750</v>
      </c>
      <c r="Y1321" t="s">
        <v>34</v>
      </c>
      <c r="Z1321" t="s">
        <v>563</v>
      </c>
      <c r="AA1321" t="s">
        <v>36</v>
      </c>
      <c r="AB1321" t="s">
        <v>37</v>
      </c>
      <c r="AC1321">
        <v>16</v>
      </c>
    </row>
    <row r="1322" spans="1:29" customFormat="1" x14ac:dyDescent="0.35">
      <c r="A1322" s="11">
        <v>1322</v>
      </c>
      <c r="B1322" s="20" t="s">
        <v>2279</v>
      </c>
      <c r="C1322" s="3">
        <v>2.165503256616E+18</v>
      </c>
      <c r="D1322" s="1">
        <v>42668</v>
      </c>
      <c r="E1322" t="s">
        <v>1788</v>
      </c>
      <c r="F1322" s="8">
        <f t="shared" si="104"/>
        <v>0</v>
      </c>
      <c r="G1322" s="8">
        <f t="shared" si="100"/>
        <v>0</v>
      </c>
      <c r="H1322" s="8">
        <f t="shared" si="101"/>
        <v>0</v>
      </c>
      <c r="I1322" s="8">
        <f t="shared" si="102"/>
        <v>0</v>
      </c>
      <c r="J1322" s="9">
        <f t="shared" si="103"/>
        <v>0</v>
      </c>
      <c r="K1322" t="s">
        <v>1789</v>
      </c>
      <c r="L1322" t="s">
        <v>1790</v>
      </c>
      <c r="M1322" s="30">
        <v>940500</v>
      </c>
      <c r="N1322" s="28" t="s">
        <v>409</v>
      </c>
      <c r="O1322">
        <v>940500</v>
      </c>
      <c r="P1322" s="28" t="s">
        <v>184</v>
      </c>
      <c r="Q1322" s="4" t="s">
        <v>1791</v>
      </c>
      <c r="R1322" t="s">
        <v>1792</v>
      </c>
      <c r="S1322" t="s">
        <v>33</v>
      </c>
      <c r="T1322" t="s">
        <v>1793</v>
      </c>
      <c r="U1322" t="s">
        <v>1757</v>
      </c>
      <c r="V1322" t="s">
        <v>33</v>
      </c>
      <c r="W1322" s="2">
        <v>1</v>
      </c>
      <c r="X1322" s="33">
        <v>940500</v>
      </c>
      <c r="Y1322" t="s">
        <v>34</v>
      </c>
      <c r="Z1322" t="s">
        <v>563</v>
      </c>
      <c r="AA1322" t="s">
        <v>36</v>
      </c>
      <c r="AB1322" t="s">
        <v>37</v>
      </c>
      <c r="AC1322">
        <v>16</v>
      </c>
    </row>
    <row r="1323" spans="1:29" customFormat="1" x14ac:dyDescent="0.35">
      <c r="A1323" s="11">
        <v>1323</v>
      </c>
      <c r="B1323" s="20" t="s">
        <v>2279</v>
      </c>
      <c r="C1323" s="3">
        <v>2.165503256616E+18</v>
      </c>
      <c r="D1323" s="1">
        <v>42608</v>
      </c>
      <c r="E1323" t="s">
        <v>2040</v>
      </c>
      <c r="F1323" s="8">
        <f t="shared" si="104"/>
        <v>0</v>
      </c>
      <c r="G1323" s="8">
        <f t="shared" si="100"/>
        <v>0</v>
      </c>
      <c r="H1323" s="8">
        <f t="shared" si="101"/>
        <v>0</v>
      </c>
      <c r="I1323" s="8">
        <f t="shared" si="102"/>
        <v>1</v>
      </c>
      <c r="J1323" s="9">
        <f t="shared" si="103"/>
        <v>1</v>
      </c>
      <c r="K1323" t="s">
        <v>1789</v>
      </c>
      <c r="L1323" t="s">
        <v>1790</v>
      </c>
      <c r="M1323" s="30">
        <v>290870.59000000003</v>
      </c>
      <c r="N1323" s="28" t="s">
        <v>409</v>
      </c>
      <c r="O1323">
        <v>290870.59000000003</v>
      </c>
      <c r="P1323" s="28" t="s">
        <v>184</v>
      </c>
      <c r="Q1323" s="4" t="s">
        <v>1791</v>
      </c>
      <c r="R1323" t="s">
        <v>1792</v>
      </c>
      <c r="S1323" t="s">
        <v>33</v>
      </c>
      <c r="T1323" t="s">
        <v>1793</v>
      </c>
      <c r="U1323" t="s">
        <v>1757</v>
      </c>
      <c r="V1323" t="s">
        <v>33</v>
      </c>
      <c r="W1323" s="2">
        <v>1</v>
      </c>
      <c r="X1323" s="33">
        <v>290870.59000000003</v>
      </c>
      <c r="Y1323" t="s">
        <v>34</v>
      </c>
      <c r="Z1323" t="s">
        <v>563</v>
      </c>
      <c r="AA1323" t="s">
        <v>36</v>
      </c>
      <c r="AB1323" t="s">
        <v>37</v>
      </c>
      <c r="AC1323">
        <v>16</v>
      </c>
    </row>
    <row r="1324" spans="1:29" customFormat="1" x14ac:dyDescent="0.35">
      <c r="A1324" s="11">
        <v>1324</v>
      </c>
      <c r="B1324" s="20" t="s">
        <v>2279</v>
      </c>
      <c r="C1324" s="3">
        <v>2.1657054678150001E+18</v>
      </c>
      <c r="D1324" s="1">
        <v>42016</v>
      </c>
      <c r="E1324" t="s">
        <v>457</v>
      </c>
      <c r="F1324" s="8">
        <f t="shared" si="104"/>
        <v>0</v>
      </c>
      <c r="G1324" s="8">
        <f t="shared" si="100"/>
        <v>0</v>
      </c>
      <c r="H1324" s="8">
        <f t="shared" si="101"/>
        <v>0</v>
      </c>
      <c r="I1324" s="8">
        <f t="shared" si="102"/>
        <v>1</v>
      </c>
      <c r="J1324" s="9">
        <f t="shared" si="103"/>
        <v>1</v>
      </c>
      <c r="K1324" t="s">
        <v>25</v>
      </c>
      <c r="L1324" t="s">
        <v>25</v>
      </c>
      <c r="M1324" s="30">
        <v>4900000</v>
      </c>
      <c r="N1324" s="28" t="s">
        <v>329</v>
      </c>
      <c r="O1324">
        <v>4900000</v>
      </c>
      <c r="P1324" s="28" t="s">
        <v>184</v>
      </c>
      <c r="Q1324" s="4" t="s">
        <v>2041</v>
      </c>
      <c r="R1324" t="s">
        <v>2042</v>
      </c>
      <c r="S1324" t="s">
        <v>1875</v>
      </c>
      <c r="T1324" t="s">
        <v>1994</v>
      </c>
      <c r="U1324" t="s">
        <v>1757</v>
      </c>
      <c r="V1324" t="s">
        <v>33</v>
      </c>
      <c r="W1324" s="2">
        <v>1</v>
      </c>
      <c r="X1324" s="33">
        <v>4900000</v>
      </c>
      <c r="Y1324" t="s">
        <v>34</v>
      </c>
      <c r="Z1324" t="s">
        <v>563</v>
      </c>
      <c r="AA1324" t="s">
        <v>36</v>
      </c>
      <c r="AB1324" t="s">
        <v>37</v>
      </c>
      <c r="AC1324">
        <v>16</v>
      </c>
    </row>
    <row r="1325" spans="1:29" customFormat="1" x14ac:dyDescent="0.35">
      <c r="A1325" s="11">
        <v>1325</v>
      </c>
      <c r="B1325" s="20" t="s">
        <v>2279</v>
      </c>
      <c r="C1325" s="3">
        <v>2.165705467816E+18</v>
      </c>
      <c r="D1325" s="1">
        <v>42381</v>
      </c>
      <c r="E1325" t="s">
        <v>2043</v>
      </c>
      <c r="F1325" s="8">
        <f t="shared" si="104"/>
        <v>0</v>
      </c>
      <c r="G1325" s="8">
        <f t="shared" si="100"/>
        <v>0</v>
      </c>
      <c r="H1325" s="8">
        <f t="shared" si="101"/>
        <v>0</v>
      </c>
      <c r="I1325" s="8">
        <f t="shared" si="102"/>
        <v>1</v>
      </c>
      <c r="J1325" s="9">
        <f t="shared" si="103"/>
        <v>1</v>
      </c>
      <c r="K1325" t="s">
        <v>53</v>
      </c>
      <c r="L1325" t="s">
        <v>52</v>
      </c>
      <c r="M1325" s="30">
        <v>4875500</v>
      </c>
      <c r="N1325" s="28" t="s">
        <v>329</v>
      </c>
      <c r="O1325">
        <v>4875500</v>
      </c>
      <c r="P1325" s="28" t="s">
        <v>184</v>
      </c>
      <c r="Q1325" s="4" t="s">
        <v>2041</v>
      </c>
      <c r="R1325" t="s">
        <v>2042</v>
      </c>
      <c r="S1325" t="s">
        <v>1875</v>
      </c>
      <c r="T1325" t="s">
        <v>1793</v>
      </c>
      <c r="U1325" t="s">
        <v>1757</v>
      </c>
      <c r="V1325" t="s">
        <v>33</v>
      </c>
      <c r="W1325" s="2">
        <v>1</v>
      </c>
      <c r="X1325" s="33">
        <v>4875500</v>
      </c>
      <c r="Y1325" t="s">
        <v>34</v>
      </c>
      <c r="Z1325" t="s">
        <v>563</v>
      </c>
      <c r="AA1325" t="s">
        <v>36</v>
      </c>
      <c r="AB1325" t="s">
        <v>37</v>
      </c>
      <c r="AC1325">
        <v>16</v>
      </c>
    </row>
    <row r="1326" spans="1:29" customFormat="1" x14ac:dyDescent="0.35">
      <c r="A1326" s="11">
        <v>1326</v>
      </c>
      <c r="B1326" s="20" t="s">
        <v>2279</v>
      </c>
      <c r="C1326" s="3">
        <v>2.1657054678169999E+18</v>
      </c>
      <c r="D1326" s="1">
        <v>42744</v>
      </c>
      <c r="E1326" t="s">
        <v>2044</v>
      </c>
      <c r="F1326" s="8">
        <f t="shared" si="104"/>
        <v>0</v>
      </c>
      <c r="G1326" s="8">
        <f t="shared" si="100"/>
        <v>0</v>
      </c>
      <c r="H1326" s="8">
        <f t="shared" si="101"/>
        <v>0</v>
      </c>
      <c r="I1326" s="8">
        <f t="shared" si="102"/>
        <v>1</v>
      </c>
      <c r="J1326" s="9">
        <f t="shared" si="103"/>
        <v>1</v>
      </c>
      <c r="K1326" t="s">
        <v>53</v>
      </c>
      <c r="L1326" t="s">
        <v>52</v>
      </c>
      <c r="M1326" s="30">
        <v>4851000</v>
      </c>
      <c r="N1326" s="28" t="s">
        <v>264</v>
      </c>
      <c r="O1326">
        <v>4851000</v>
      </c>
      <c r="P1326" s="28" t="s">
        <v>184</v>
      </c>
      <c r="Q1326" s="4" t="s">
        <v>2041</v>
      </c>
      <c r="R1326" t="s">
        <v>2042</v>
      </c>
      <c r="S1326" t="s">
        <v>1875</v>
      </c>
      <c r="T1326" t="s">
        <v>1793</v>
      </c>
      <c r="U1326" t="s">
        <v>1757</v>
      </c>
      <c r="V1326" t="s">
        <v>33</v>
      </c>
      <c r="W1326" s="2">
        <v>1</v>
      </c>
      <c r="X1326" s="33">
        <v>4851000</v>
      </c>
      <c r="Y1326" t="s">
        <v>34</v>
      </c>
      <c r="Z1326" t="s">
        <v>563</v>
      </c>
      <c r="AA1326" t="s">
        <v>36</v>
      </c>
      <c r="AB1326" t="s">
        <v>37</v>
      </c>
      <c r="AC1326">
        <v>16</v>
      </c>
    </row>
    <row r="1327" spans="1:29" customFormat="1" x14ac:dyDescent="0.35">
      <c r="A1327" s="11">
        <v>1327</v>
      </c>
      <c r="B1327" s="20" t="s">
        <v>2279</v>
      </c>
      <c r="C1327" s="3">
        <v>2.170104889116E+18</v>
      </c>
      <c r="D1327" s="1">
        <v>42696</v>
      </c>
      <c r="E1327" t="s">
        <v>2045</v>
      </c>
      <c r="F1327" s="8">
        <f t="shared" si="104"/>
        <v>0</v>
      </c>
      <c r="G1327" s="8">
        <f t="shared" si="100"/>
        <v>0</v>
      </c>
      <c r="H1327" s="8">
        <f t="shared" si="101"/>
        <v>0</v>
      </c>
      <c r="I1327" s="8">
        <f t="shared" si="102"/>
        <v>1</v>
      </c>
      <c r="J1327" s="9">
        <f t="shared" si="103"/>
        <v>1</v>
      </c>
      <c r="K1327" t="s">
        <v>53</v>
      </c>
      <c r="L1327" t="s">
        <v>52</v>
      </c>
      <c r="M1327" s="30">
        <v>600000</v>
      </c>
      <c r="N1327" s="28" t="s">
        <v>264</v>
      </c>
      <c r="O1327">
        <v>600000</v>
      </c>
      <c r="P1327" s="28" t="s">
        <v>184</v>
      </c>
      <c r="Q1327" s="4" t="s">
        <v>2046</v>
      </c>
      <c r="R1327" t="s">
        <v>2047</v>
      </c>
      <c r="S1327" t="s">
        <v>2048</v>
      </c>
      <c r="T1327" t="s">
        <v>1793</v>
      </c>
      <c r="U1327" t="s">
        <v>1757</v>
      </c>
      <c r="V1327" t="s">
        <v>1810</v>
      </c>
      <c r="W1327" s="2">
        <v>1</v>
      </c>
      <c r="X1327" s="33">
        <v>600000</v>
      </c>
      <c r="Y1327" t="s">
        <v>34</v>
      </c>
      <c r="Z1327" t="s">
        <v>2049</v>
      </c>
      <c r="AA1327" t="s">
        <v>36</v>
      </c>
      <c r="AB1327" t="s">
        <v>37</v>
      </c>
      <c r="AC1327">
        <v>17</v>
      </c>
    </row>
    <row r="1328" spans="1:29" customFormat="1" x14ac:dyDescent="0.35">
      <c r="A1328" s="11">
        <v>1328</v>
      </c>
      <c r="B1328" s="20" t="s">
        <v>2279</v>
      </c>
      <c r="C1328" s="3">
        <v>2.2013429016150001E+18</v>
      </c>
      <c r="D1328" s="1">
        <v>42324</v>
      </c>
      <c r="E1328" t="s">
        <v>2050</v>
      </c>
      <c r="F1328" s="8">
        <f t="shared" si="104"/>
        <v>0</v>
      </c>
      <c r="G1328" s="8">
        <f t="shared" si="100"/>
        <v>0</v>
      </c>
      <c r="H1328" s="8">
        <f t="shared" si="101"/>
        <v>1</v>
      </c>
      <c r="I1328" s="8">
        <f t="shared" si="102"/>
        <v>0</v>
      </c>
      <c r="J1328" s="9">
        <f t="shared" si="103"/>
        <v>1</v>
      </c>
      <c r="K1328" t="s">
        <v>45</v>
      </c>
      <c r="L1328" t="s">
        <v>46</v>
      </c>
      <c r="M1328" s="30">
        <v>3000000</v>
      </c>
      <c r="N1328" s="28" t="s">
        <v>329</v>
      </c>
      <c r="O1328">
        <v>3000000</v>
      </c>
      <c r="P1328" s="28" t="s">
        <v>184</v>
      </c>
      <c r="Q1328" s="4" t="s">
        <v>2051</v>
      </c>
      <c r="R1328" t="s">
        <v>2052</v>
      </c>
      <c r="S1328" t="s">
        <v>1461</v>
      </c>
      <c r="T1328" t="s">
        <v>1774</v>
      </c>
      <c r="U1328" t="s">
        <v>1757</v>
      </c>
      <c r="V1328" t="s">
        <v>33</v>
      </c>
      <c r="W1328" s="2">
        <v>1</v>
      </c>
      <c r="X1328" s="33">
        <v>3000000</v>
      </c>
      <c r="Y1328" t="s">
        <v>34</v>
      </c>
      <c r="Z1328" t="s">
        <v>589</v>
      </c>
      <c r="AA1328" t="s">
        <v>36</v>
      </c>
      <c r="AB1328" t="s">
        <v>37</v>
      </c>
      <c r="AC1328">
        <v>20</v>
      </c>
    </row>
    <row r="1329" spans="1:29" customFormat="1" x14ac:dyDescent="0.35">
      <c r="A1329" s="11">
        <v>1329</v>
      </c>
      <c r="B1329" s="20" t="s">
        <v>2279</v>
      </c>
      <c r="C1329" s="3">
        <v>2.2013429016150001E+18</v>
      </c>
      <c r="D1329" s="1">
        <v>42324</v>
      </c>
      <c r="E1329" t="s">
        <v>2053</v>
      </c>
      <c r="F1329" s="8">
        <f t="shared" si="104"/>
        <v>0</v>
      </c>
      <c r="G1329" s="8">
        <f t="shared" si="100"/>
        <v>0</v>
      </c>
      <c r="H1329" s="8">
        <f t="shared" si="101"/>
        <v>1</v>
      </c>
      <c r="I1329" s="8">
        <f t="shared" si="102"/>
        <v>0</v>
      </c>
      <c r="J1329" s="9">
        <f t="shared" si="103"/>
        <v>1</v>
      </c>
      <c r="K1329" t="s">
        <v>45</v>
      </c>
      <c r="L1329" t="s">
        <v>46</v>
      </c>
      <c r="M1329" s="30">
        <v>2000000</v>
      </c>
      <c r="N1329" s="28" t="s">
        <v>329</v>
      </c>
      <c r="O1329">
        <v>2000000</v>
      </c>
      <c r="P1329" s="28" t="s">
        <v>184</v>
      </c>
      <c r="Q1329" s="4" t="s">
        <v>2051</v>
      </c>
      <c r="R1329" t="s">
        <v>2052</v>
      </c>
      <c r="S1329" t="s">
        <v>1461</v>
      </c>
      <c r="T1329" t="s">
        <v>1774</v>
      </c>
      <c r="U1329" t="s">
        <v>1757</v>
      </c>
      <c r="V1329" t="s">
        <v>33</v>
      </c>
      <c r="W1329" s="2">
        <v>1</v>
      </c>
      <c r="X1329" s="33">
        <v>2000000</v>
      </c>
      <c r="Y1329" t="s">
        <v>34</v>
      </c>
      <c r="Z1329" t="s">
        <v>589</v>
      </c>
      <c r="AA1329" t="s">
        <v>36</v>
      </c>
      <c r="AB1329" t="s">
        <v>37</v>
      </c>
      <c r="AC1329">
        <v>20</v>
      </c>
    </row>
    <row r="1330" spans="1:29" customFormat="1" x14ac:dyDescent="0.35">
      <c r="A1330" s="11">
        <v>1330</v>
      </c>
      <c r="B1330" s="20" t="s">
        <v>2279</v>
      </c>
      <c r="C1330" s="3">
        <v>2.2013429016150001E+18</v>
      </c>
      <c r="D1330" s="1">
        <v>42353</v>
      </c>
      <c r="E1330" t="s">
        <v>2054</v>
      </c>
      <c r="F1330" s="8">
        <f t="shared" si="104"/>
        <v>0</v>
      </c>
      <c r="G1330" s="8">
        <f t="shared" si="100"/>
        <v>0</v>
      </c>
      <c r="H1330" s="8">
        <f t="shared" si="101"/>
        <v>1</v>
      </c>
      <c r="I1330" s="8">
        <f t="shared" si="102"/>
        <v>0</v>
      </c>
      <c r="J1330" s="9">
        <f t="shared" si="103"/>
        <v>1</v>
      </c>
      <c r="K1330" t="s">
        <v>25</v>
      </c>
      <c r="L1330" t="s">
        <v>25</v>
      </c>
      <c r="M1330" s="30">
        <v>51000000</v>
      </c>
      <c r="N1330" s="28" t="s">
        <v>264</v>
      </c>
      <c r="O1330">
        <v>51000000</v>
      </c>
      <c r="P1330" s="28" t="s">
        <v>184</v>
      </c>
      <c r="Q1330" s="4" t="s">
        <v>2051</v>
      </c>
      <c r="R1330" t="s">
        <v>2052</v>
      </c>
      <c r="S1330" t="s">
        <v>1461</v>
      </c>
      <c r="T1330" t="s">
        <v>1774</v>
      </c>
      <c r="U1330" t="s">
        <v>1757</v>
      </c>
      <c r="V1330" t="s">
        <v>33</v>
      </c>
      <c r="W1330" s="2">
        <v>1</v>
      </c>
      <c r="X1330" s="33">
        <v>51000000</v>
      </c>
      <c r="Y1330" t="s">
        <v>34</v>
      </c>
      <c r="Z1330" t="s">
        <v>589</v>
      </c>
      <c r="AA1330" t="s">
        <v>36</v>
      </c>
      <c r="AB1330" t="s">
        <v>37</v>
      </c>
      <c r="AC1330">
        <v>20</v>
      </c>
    </row>
    <row r="1331" spans="1:29" customFormat="1" x14ac:dyDescent="0.35">
      <c r="A1331" s="11">
        <v>1331</v>
      </c>
      <c r="B1331" s="20" t="s">
        <v>2279</v>
      </c>
      <c r="C1331" s="3">
        <v>2.202000141516E+18</v>
      </c>
      <c r="D1331" s="1">
        <v>42710</v>
      </c>
      <c r="E1331" t="s">
        <v>2055</v>
      </c>
      <c r="F1331" s="8">
        <f t="shared" si="104"/>
        <v>0</v>
      </c>
      <c r="G1331" s="8">
        <f t="shared" si="100"/>
        <v>0</v>
      </c>
      <c r="H1331" s="8">
        <f t="shared" si="101"/>
        <v>1</v>
      </c>
      <c r="I1331" s="8">
        <f t="shared" si="102"/>
        <v>0</v>
      </c>
      <c r="J1331" s="9">
        <f t="shared" si="103"/>
        <v>1</v>
      </c>
      <c r="K1331" t="s">
        <v>2056</v>
      </c>
      <c r="L1331" t="s">
        <v>2057</v>
      </c>
      <c r="M1331" s="30">
        <v>11700000</v>
      </c>
      <c r="N1331" s="28" t="s">
        <v>280</v>
      </c>
      <c r="O1331">
        <v>11700000</v>
      </c>
      <c r="P1331" s="28" t="s">
        <v>184</v>
      </c>
      <c r="Q1331" s="4" t="s">
        <v>2058</v>
      </c>
      <c r="R1331" t="s">
        <v>2059</v>
      </c>
      <c r="S1331" t="s">
        <v>1461</v>
      </c>
      <c r="T1331" t="s">
        <v>1774</v>
      </c>
      <c r="U1331" t="s">
        <v>1757</v>
      </c>
      <c r="V1331" t="s">
        <v>33</v>
      </c>
      <c r="W1331" s="2">
        <v>1</v>
      </c>
      <c r="X1331" s="33">
        <v>11700000</v>
      </c>
      <c r="Y1331" t="s">
        <v>34</v>
      </c>
      <c r="Z1331" t="s">
        <v>589</v>
      </c>
      <c r="AA1331" t="s">
        <v>36</v>
      </c>
      <c r="AB1331" t="s">
        <v>37</v>
      </c>
      <c r="AC1331">
        <v>20</v>
      </c>
    </row>
    <row r="1332" spans="1:29" customFormat="1" x14ac:dyDescent="0.35">
      <c r="A1332" s="11">
        <v>1332</v>
      </c>
      <c r="B1332" s="20" t="s">
        <v>2279</v>
      </c>
      <c r="C1332" s="3">
        <v>2.213010618516E+18</v>
      </c>
      <c r="D1332" s="1">
        <v>42615</v>
      </c>
      <c r="E1332" t="s">
        <v>2060</v>
      </c>
      <c r="F1332" s="8">
        <f t="shared" si="104"/>
        <v>0</v>
      </c>
      <c r="G1332" s="8">
        <f t="shared" si="100"/>
        <v>1</v>
      </c>
      <c r="H1332" s="8">
        <f t="shared" si="101"/>
        <v>0</v>
      </c>
      <c r="I1332" s="8">
        <f t="shared" si="102"/>
        <v>0</v>
      </c>
      <c r="J1332" s="9">
        <f t="shared" si="103"/>
        <v>1</v>
      </c>
      <c r="K1332" t="s">
        <v>53</v>
      </c>
      <c r="L1332" t="s">
        <v>52</v>
      </c>
      <c r="M1332" s="30">
        <v>7800000</v>
      </c>
      <c r="N1332" s="28" t="s">
        <v>264</v>
      </c>
      <c r="O1332">
        <v>7800000</v>
      </c>
      <c r="P1332" s="28" t="s">
        <v>184</v>
      </c>
      <c r="Q1332" s="4" t="s">
        <v>2061</v>
      </c>
      <c r="R1332" t="s">
        <v>2062</v>
      </c>
      <c r="S1332" t="s">
        <v>1310</v>
      </c>
      <c r="T1332" t="s">
        <v>1774</v>
      </c>
      <c r="U1332" t="s">
        <v>1757</v>
      </c>
      <c r="V1332" t="s">
        <v>33</v>
      </c>
      <c r="W1332" s="2">
        <v>1</v>
      </c>
      <c r="X1332" s="33">
        <v>7800000</v>
      </c>
      <c r="Y1332" t="s">
        <v>34</v>
      </c>
      <c r="Z1332" t="s">
        <v>1313</v>
      </c>
      <c r="AA1332" t="s">
        <v>36</v>
      </c>
      <c r="AB1332" t="s">
        <v>37</v>
      </c>
      <c r="AC1332">
        <v>21</v>
      </c>
    </row>
    <row r="1333" spans="1:29" customFormat="1" x14ac:dyDescent="0.35">
      <c r="A1333" s="11">
        <v>1333</v>
      </c>
      <c r="B1333" s="20" t="s">
        <v>2279</v>
      </c>
      <c r="C1333" s="3">
        <v>2.2466212572150001E+18</v>
      </c>
      <c r="D1333" s="1">
        <v>42030</v>
      </c>
      <c r="E1333" t="s">
        <v>2063</v>
      </c>
      <c r="F1333" s="8">
        <f t="shared" si="104"/>
        <v>0</v>
      </c>
      <c r="G1333" s="8">
        <f t="shared" si="100"/>
        <v>0</v>
      </c>
      <c r="H1333" s="8">
        <f t="shared" si="101"/>
        <v>0</v>
      </c>
      <c r="I1333" s="8">
        <f t="shared" si="102"/>
        <v>1</v>
      </c>
      <c r="J1333" s="9">
        <f t="shared" si="103"/>
        <v>1</v>
      </c>
      <c r="K1333" t="s">
        <v>25</v>
      </c>
      <c r="L1333" t="s">
        <v>25</v>
      </c>
      <c r="M1333" s="30">
        <v>193000</v>
      </c>
      <c r="N1333" s="28" t="s">
        <v>1407</v>
      </c>
      <c r="O1333">
        <v>193000</v>
      </c>
      <c r="P1333" s="28" t="s">
        <v>184</v>
      </c>
      <c r="Q1333" s="4" t="s">
        <v>2064</v>
      </c>
      <c r="R1333" t="s">
        <v>2065</v>
      </c>
      <c r="S1333" t="s">
        <v>2066</v>
      </c>
      <c r="T1333" t="s">
        <v>1774</v>
      </c>
      <c r="U1333" t="s">
        <v>1757</v>
      </c>
      <c r="V1333" t="s">
        <v>1810</v>
      </c>
      <c r="W1333" s="2">
        <v>1</v>
      </c>
      <c r="X1333" s="33">
        <v>193000</v>
      </c>
      <c r="Y1333" t="s">
        <v>34</v>
      </c>
      <c r="Z1333" t="s">
        <v>530</v>
      </c>
      <c r="AA1333" t="s">
        <v>36</v>
      </c>
      <c r="AB1333" t="s">
        <v>37</v>
      </c>
      <c r="AC1333">
        <v>24</v>
      </c>
    </row>
    <row r="1334" spans="1:29" customFormat="1" x14ac:dyDescent="0.35">
      <c r="A1334" s="11">
        <v>1334</v>
      </c>
      <c r="B1334" s="20" t="s">
        <v>2279</v>
      </c>
      <c r="C1334" s="3">
        <v>2.246623121516E+18</v>
      </c>
      <c r="D1334" s="1">
        <v>42579</v>
      </c>
      <c r="E1334" t="s">
        <v>2067</v>
      </c>
      <c r="F1334" s="8">
        <f t="shared" si="104"/>
        <v>0</v>
      </c>
      <c r="G1334" s="8">
        <f t="shared" si="100"/>
        <v>1</v>
      </c>
      <c r="H1334" s="8">
        <f t="shared" si="101"/>
        <v>1</v>
      </c>
      <c r="I1334" s="8">
        <f t="shared" si="102"/>
        <v>0</v>
      </c>
      <c r="J1334" s="9">
        <f t="shared" si="103"/>
        <v>2</v>
      </c>
      <c r="K1334" t="s">
        <v>45</v>
      </c>
      <c r="L1334" t="s">
        <v>46</v>
      </c>
      <c r="M1334" s="30">
        <v>14400000</v>
      </c>
      <c r="N1334" s="28" t="s">
        <v>1407</v>
      </c>
      <c r="O1334">
        <v>14400000</v>
      </c>
      <c r="P1334" s="28" t="s">
        <v>184</v>
      </c>
      <c r="Q1334" s="4" t="s">
        <v>2068</v>
      </c>
      <c r="R1334" t="s">
        <v>2069</v>
      </c>
      <c r="S1334" t="s">
        <v>2066</v>
      </c>
      <c r="T1334" t="s">
        <v>1774</v>
      </c>
      <c r="U1334" t="s">
        <v>1757</v>
      </c>
      <c r="V1334" t="s">
        <v>33</v>
      </c>
      <c r="W1334" s="2">
        <v>1</v>
      </c>
      <c r="X1334" s="33">
        <v>14400000</v>
      </c>
      <c r="Y1334" t="s">
        <v>34</v>
      </c>
      <c r="Z1334" t="s">
        <v>530</v>
      </c>
      <c r="AA1334" t="s">
        <v>36</v>
      </c>
      <c r="AB1334" t="s">
        <v>37</v>
      </c>
      <c r="AC1334">
        <v>24</v>
      </c>
    </row>
    <row r="1335" spans="1:29" customFormat="1" x14ac:dyDescent="0.35">
      <c r="A1335" s="11">
        <v>1335</v>
      </c>
      <c r="B1335" s="20" t="s">
        <v>2279</v>
      </c>
      <c r="C1335" s="3">
        <v>2.2538033783150001E+18</v>
      </c>
      <c r="D1335" s="1">
        <v>42170</v>
      </c>
      <c r="E1335" t="s">
        <v>2070</v>
      </c>
      <c r="F1335" s="8">
        <f t="shared" si="104"/>
        <v>0</v>
      </c>
      <c r="G1335" s="8">
        <f t="shared" si="100"/>
        <v>0</v>
      </c>
      <c r="H1335" s="8">
        <f t="shared" si="101"/>
        <v>1</v>
      </c>
      <c r="I1335" s="8">
        <f t="shared" si="102"/>
        <v>0</v>
      </c>
      <c r="J1335" s="9">
        <f t="shared" si="103"/>
        <v>1</v>
      </c>
      <c r="K1335" t="s">
        <v>25</v>
      </c>
      <c r="L1335" t="s">
        <v>25</v>
      </c>
      <c r="M1335" s="30">
        <v>528886.67000000004</v>
      </c>
      <c r="N1335" s="28" t="s">
        <v>264</v>
      </c>
      <c r="O1335">
        <v>528886.67000000004</v>
      </c>
      <c r="P1335" s="28" t="s">
        <v>184</v>
      </c>
      <c r="Q1335" s="4" t="s">
        <v>2071</v>
      </c>
      <c r="R1335" t="s">
        <v>2072</v>
      </c>
      <c r="S1335" t="s">
        <v>2073</v>
      </c>
      <c r="T1335" t="s">
        <v>1793</v>
      </c>
      <c r="U1335" t="s">
        <v>1757</v>
      </c>
      <c r="V1335" t="s">
        <v>1810</v>
      </c>
      <c r="W1335" s="2">
        <v>1</v>
      </c>
      <c r="X1335" s="33">
        <v>528886.67000000004</v>
      </c>
      <c r="Y1335" t="s">
        <v>34</v>
      </c>
      <c r="Z1335" t="s">
        <v>552</v>
      </c>
      <c r="AA1335" t="s">
        <v>36</v>
      </c>
      <c r="AB1335" t="s">
        <v>37</v>
      </c>
      <c r="AC1335">
        <v>25</v>
      </c>
    </row>
    <row r="1336" spans="1:29" customFormat="1" x14ac:dyDescent="0.35">
      <c r="A1336" s="11">
        <v>1336</v>
      </c>
      <c r="B1336" s="20" t="s">
        <v>2279</v>
      </c>
      <c r="C1336" s="3">
        <v>2.254020256616E+18</v>
      </c>
      <c r="D1336" s="1">
        <v>42583</v>
      </c>
      <c r="E1336" t="s">
        <v>2074</v>
      </c>
      <c r="F1336" s="8">
        <f t="shared" si="104"/>
        <v>0</v>
      </c>
      <c r="G1336" s="8">
        <f t="shared" si="100"/>
        <v>0</v>
      </c>
      <c r="H1336" s="8">
        <f t="shared" si="101"/>
        <v>0</v>
      </c>
      <c r="I1336" s="8">
        <f t="shared" si="102"/>
        <v>0</v>
      </c>
      <c r="J1336" s="9">
        <f t="shared" si="103"/>
        <v>0</v>
      </c>
      <c r="K1336" t="s">
        <v>64</v>
      </c>
      <c r="L1336" t="s">
        <v>65</v>
      </c>
      <c r="M1336" s="30">
        <v>4000000</v>
      </c>
      <c r="N1336" s="28" t="s">
        <v>264</v>
      </c>
      <c r="O1336">
        <v>4000000</v>
      </c>
      <c r="P1336" s="28" t="s">
        <v>184</v>
      </c>
      <c r="Q1336" s="4" t="s">
        <v>2075</v>
      </c>
      <c r="R1336" t="s">
        <v>2076</v>
      </c>
      <c r="S1336" t="s">
        <v>2077</v>
      </c>
      <c r="T1336" t="s">
        <v>1774</v>
      </c>
      <c r="U1336" t="s">
        <v>1757</v>
      </c>
      <c r="V1336" t="s">
        <v>33</v>
      </c>
      <c r="W1336" s="2">
        <v>1</v>
      </c>
      <c r="X1336" s="33">
        <v>7500000</v>
      </c>
      <c r="Y1336" t="s">
        <v>34</v>
      </c>
      <c r="Z1336" t="s">
        <v>552</v>
      </c>
      <c r="AA1336" t="s">
        <v>36</v>
      </c>
      <c r="AB1336" t="s">
        <v>37</v>
      </c>
      <c r="AC1336">
        <v>25</v>
      </c>
    </row>
    <row r="1337" spans="1:29" customFormat="1" x14ac:dyDescent="0.35">
      <c r="A1337" s="11">
        <v>1337</v>
      </c>
      <c r="B1337" s="20" t="s">
        <v>2279</v>
      </c>
      <c r="C1337" s="3">
        <v>2.2635805516169999E+18</v>
      </c>
      <c r="D1337" s="1">
        <v>43003</v>
      </c>
      <c r="E1337" t="s">
        <v>2078</v>
      </c>
      <c r="F1337" s="8">
        <f t="shared" si="104"/>
        <v>0</v>
      </c>
      <c r="G1337" s="8">
        <f t="shared" si="100"/>
        <v>1</v>
      </c>
      <c r="H1337" s="8">
        <f t="shared" si="101"/>
        <v>0</v>
      </c>
      <c r="I1337" s="8">
        <f t="shared" si="102"/>
        <v>0</v>
      </c>
      <c r="J1337" s="9">
        <f t="shared" si="103"/>
        <v>1</v>
      </c>
      <c r="K1337" t="s">
        <v>45</v>
      </c>
      <c r="L1337" t="s">
        <v>46</v>
      </c>
      <c r="M1337" s="30">
        <v>3000000</v>
      </c>
      <c r="N1337" s="28" t="s">
        <v>264</v>
      </c>
      <c r="O1337">
        <v>3000000</v>
      </c>
      <c r="P1337" s="28" t="s">
        <v>184</v>
      </c>
      <c r="Q1337" s="4" t="s">
        <v>2079</v>
      </c>
      <c r="R1337" t="s">
        <v>2080</v>
      </c>
      <c r="S1337" t="s">
        <v>2081</v>
      </c>
      <c r="T1337" t="s">
        <v>1774</v>
      </c>
      <c r="U1337" t="s">
        <v>1757</v>
      </c>
      <c r="V1337" t="s">
        <v>33</v>
      </c>
      <c r="W1337" s="2">
        <v>1</v>
      </c>
      <c r="X1337" s="33">
        <v>3000000</v>
      </c>
      <c r="Y1337" t="s">
        <v>34</v>
      </c>
      <c r="Z1337" t="s">
        <v>577</v>
      </c>
      <c r="AA1337" t="s">
        <v>36</v>
      </c>
      <c r="AB1337" t="s">
        <v>37</v>
      </c>
      <c r="AC1337">
        <v>25</v>
      </c>
    </row>
    <row r="1338" spans="1:29" customFormat="1" x14ac:dyDescent="0.35">
      <c r="A1338" s="11">
        <v>1338</v>
      </c>
      <c r="B1338" s="20" t="s">
        <v>2279</v>
      </c>
      <c r="C1338" s="3">
        <v>2.2700000539150001E+18</v>
      </c>
      <c r="D1338" s="1">
        <v>42222</v>
      </c>
      <c r="E1338" t="s">
        <v>2082</v>
      </c>
      <c r="F1338" s="8">
        <f t="shared" si="104"/>
        <v>1</v>
      </c>
      <c r="G1338" s="8">
        <f t="shared" si="100"/>
        <v>0</v>
      </c>
      <c r="H1338" s="8">
        <f t="shared" si="101"/>
        <v>0</v>
      </c>
      <c r="I1338" s="8">
        <f t="shared" si="102"/>
        <v>1</v>
      </c>
      <c r="J1338" s="9">
        <f t="shared" si="103"/>
        <v>1</v>
      </c>
      <c r="K1338" t="s">
        <v>25</v>
      </c>
      <c r="L1338" t="s">
        <v>25</v>
      </c>
      <c r="M1338" s="30">
        <v>3679783.33</v>
      </c>
      <c r="N1338" s="28" t="s">
        <v>329</v>
      </c>
      <c r="O1338">
        <v>3679783.33</v>
      </c>
      <c r="P1338" s="28" t="s">
        <v>184</v>
      </c>
      <c r="Q1338" s="4" t="s">
        <v>2083</v>
      </c>
      <c r="R1338" t="s">
        <v>2084</v>
      </c>
      <c r="S1338" t="s">
        <v>2085</v>
      </c>
      <c r="T1338" t="s">
        <v>1774</v>
      </c>
      <c r="U1338" t="s">
        <v>1757</v>
      </c>
      <c r="V1338" t="s">
        <v>33</v>
      </c>
      <c r="W1338" s="2">
        <v>1</v>
      </c>
      <c r="X1338" s="33">
        <v>7179783.3300000001</v>
      </c>
      <c r="Y1338" t="s">
        <v>34</v>
      </c>
      <c r="Z1338" t="s">
        <v>584</v>
      </c>
      <c r="AA1338" t="s">
        <v>36</v>
      </c>
      <c r="AB1338" t="s">
        <v>37</v>
      </c>
      <c r="AC1338">
        <v>27</v>
      </c>
    </row>
    <row r="1339" spans="1:29" customFormat="1" x14ac:dyDescent="0.35">
      <c r="A1339" s="11">
        <v>1339</v>
      </c>
      <c r="B1339" s="20" t="s">
        <v>2279</v>
      </c>
      <c r="C1339" s="3">
        <v>2.270000053916E+18</v>
      </c>
      <c r="D1339" s="1">
        <v>42733</v>
      </c>
      <c r="E1339" t="s">
        <v>2086</v>
      </c>
      <c r="F1339" s="8">
        <f t="shared" si="104"/>
        <v>1</v>
      </c>
      <c r="G1339" s="8">
        <f t="shared" si="100"/>
        <v>0</v>
      </c>
      <c r="H1339" s="8">
        <f t="shared" si="101"/>
        <v>0</v>
      </c>
      <c r="I1339" s="8">
        <f t="shared" si="102"/>
        <v>1</v>
      </c>
      <c r="J1339" s="9">
        <f t="shared" si="103"/>
        <v>1</v>
      </c>
      <c r="K1339" t="s">
        <v>142</v>
      </c>
      <c r="L1339" t="s">
        <v>143</v>
      </c>
      <c r="M1339" s="30">
        <v>1950000</v>
      </c>
      <c r="N1339" s="28" t="s">
        <v>264</v>
      </c>
      <c r="O1339">
        <v>1950000</v>
      </c>
      <c r="P1339" s="28" t="s">
        <v>184</v>
      </c>
      <c r="Q1339" s="4" t="s">
        <v>2087</v>
      </c>
      <c r="R1339" t="s">
        <v>2084</v>
      </c>
      <c r="S1339" t="s">
        <v>2085</v>
      </c>
      <c r="T1339" t="s">
        <v>1774</v>
      </c>
      <c r="U1339" t="s">
        <v>1757</v>
      </c>
      <c r="V1339" t="s">
        <v>33</v>
      </c>
      <c r="W1339" s="2">
        <v>1</v>
      </c>
      <c r="X1339" s="33">
        <v>1950000</v>
      </c>
      <c r="Y1339" t="s">
        <v>34</v>
      </c>
      <c r="Z1339" t="s">
        <v>584</v>
      </c>
      <c r="AA1339" t="s">
        <v>36</v>
      </c>
      <c r="AB1339" t="s">
        <v>37</v>
      </c>
      <c r="AC1339">
        <v>27</v>
      </c>
    </row>
    <row r="1340" spans="1:29" customFormat="1" x14ac:dyDescent="0.35">
      <c r="A1340" s="11">
        <v>1340</v>
      </c>
      <c r="B1340" s="20" t="s">
        <v>2279</v>
      </c>
      <c r="C1340" s="3">
        <v>2.272119458916E+18</v>
      </c>
      <c r="D1340" s="1">
        <v>42699</v>
      </c>
      <c r="E1340" t="s">
        <v>2088</v>
      </c>
      <c r="F1340" s="8">
        <f t="shared" si="104"/>
        <v>0</v>
      </c>
      <c r="G1340" s="8">
        <f t="shared" si="100"/>
        <v>0</v>
      </c>
      <c r="H1340" s="8">
        <f t="shared" si="101"/>
        <v>1</v>
      </c>
      <c r="I1340" s="8">
        <f t="shared" si="102"/>
        <v>0</v>
      </c>
      <c r="J1340" s="9">
        <f t="shared" si="103"/>
        <v>1</v>
      </c>
      <c r="K1340" t="s">
        <v>45</v>
      </c>
      <c r="L1340" t="s">
        <v>46</v>
      </c>
      <c r="M1340" s="30">
        <v>1500000</v>
      </c>
      <c r="N1340" s="28" t="s">
        <v>264</v>
      </c>
      <c r="O1340">
        <v>1500000</v>
      </c>
      <c r="P1340" s="28" t="s">
        <v>184</v>
      </c>
      <c r="Q1340" s="4" t="s">
        <v>2089</v>
      </c>
      <c r="R1340" t="s">
        <v>2090</v>
      </c>
      <c r="S1340" t="s">
        <v>2085</v>
      </c>
      <c r="T1340" t="s">
        <v>1774</v>
      </c>
      <c r="U1340" t="s">
        <v>1757</v>
      </c>
      <c r="V1340" t="s">
        <v>33</v>
      </c>
      <c r="W1340" s="2">
        <v>1</v>
      </c>
      <c r="X1340" s="33">
        <v>1500000</v>
      </c>
      <c r="Y1340" t="s">
        <v>34</v>
      </c>
      <c r="Z1340" t="s">
        <v>584</v>
      </c>
      <c r="AA1340" t="s">
        <v>36</v>
      </c>
      <c r="AB1340" t="s">
        <v>37</v>
      </c>
      <c r="AC1340">
        <v>27</v>
      </c>
    </row>
    <row r="1341" spans="1:29" customFormat="1" x14ac:dyDescent="0.35">
      <c r="A1341" s="11">
        <v>1341</v>
      </c>
      <c r="B1341" s="20" t="s">
        <v>2279</v>
      </c>
      <c r="C1341" s="3">
        <v>2.301509182416E+18</v>
      </c>
      <c r="D1341" s="1">
        <v>42451</v>
      </c>
      <c r="E1341" t="s">
        <v>2091</v>
      </c>
      <c r="F1341" s="8">
        <f t="shared" si="104"/>
        <v>0</v>
      </c>
      <c r="G1341" s="8">
        <f t="shared" si="100"/>
        <v>0</v>
      </c>
      <c r="H1341" s="8">
        <f t="shared" si="101"/>
        <v>1</v>
      </c>
      <c r="I1341" s="8">
        <f t="shared" si="102"/>
        <v>0</v>
      </c>
      <c r="J1341" s="9">
        <f t="shared" si="103"/>
        <v>1</v>
      </c>
      <c r="K1341" t="s">
        <v>346</v>
      </c>
      <c r="L1341" t="s">
        <v>347</v>
      </c>
      <c r="M1341" s="30">
        <v>660000</v>
      </c>
      <c r="N1341" s="28" t="s">
        <v>264</v>
      </c>
      <c r="O1341">
        <v>660000</v>
      </c>
      <c r="P1341" s="28" t="s">
        <v>184</v>
      </c>
      <c r="Q1341" s="4" t="s">
        <v>2092</v>
      </c>
      <c r="R1341" t="s">
        <v>2093</v>
      </c>
      <c r="S1341" t="s">
        <v>1699</v>
      </c>
      <c r="T1341" t="s">
        <v>1774</v>
      </c>
      <c r="U1341" t="s">
        <v>1757</v>
      </c>
      <c r="V1341" t="s">
        <v>33</v>
      </c>
      <c r="W1341" s="2">
        <v>1</v>
      </c>
      <c r="X1341" s="33">
        <v>660000</v>
      </c>
      <c r="Y1341" t="s">
        <v>34</v>
      </c>
      <c r="Z1341" t="s">
        <v>495</v>
      </c>
      <c r="AA1341" t="s">
        <v>36</v>
      </c>
      <c r="AB1341" t="s">
        <v>37</v>
      </c>
      <c r="AC1341">
        <v>29</v>
      </c>
    </row>
    <row r="1342" spans="1:29" customFormat="1" x14ac:dyDescent="0.35">
      <c r="A1342" s="11">
        <v>1342</v>
      </c>
      <c r="B1342" s="20" t="s">
        <v>2279</v>
      </c>
      <c r="C1342" s="3">
        <v>2.3664083641149998E+18</v>
      </c>
      <c r="D1342" s="1">
        <v>42320</v>
      </c>
      <c r="E1342" t="s">
        <v>2094</v>
      </c>
      <c r="F1342" s="8">
        <f t="shared" si="104"/>
        <v>0</v>
      </c>
      <c r="G1342" s="8">
        <f t="shared" si="100"/>
        <v>1</v>
      </c>
      <c r="H1342" s="8">
        <f t="shared" si="101"/>
        <v>0</v>
      </c>
      <c r="I1342" s="8">
        <f t="shared" si="102"/>
        <v>0</v>
      </c>
      <c r="J1342" s="9">
        <f t="shared" si="103"/>
        <v>1</v>
      </c>
      <c r="K1342" t="s">
        <v>25</v>
      </c>
      <c r="L1342" t="s">
        <v>25</v>
      </c>
      <c r="M1342" s="30">
        <v>6300500</v>
      </c>
      <c r="N1342" s="28" t="s">
        <v>264</v>
      </c>
      <c r="O1342">
        <v>6300500</v>
      </c>
      <c r="P1342" s="28" t="s">
        <v>184</v>
      </c>
      <c r="Q1342" s="4" t="s">
        <v>2095</v>
      </c>
      <c r="R1342" t="s">
        <v>2096</v>
      </c>
      <c r="S1342" t="s">
        <v>2097</v>
      </c>
      <c r="T1342" t="s">
        <v>1774</v>
      </c>
      <c r="U1342" t="s">
        <v>1757</v>
      </c>
      <c r="V1342" t="s">
        <v>33</v>
      </c>
      <c r="W1342" s="2">
        <v>1</v>
      </c>
      <c r="X1342" s="33">
        <v>6300500</v>
      </c>
      <c r="Y1342" t="s">
        <v>34</v>
      </c>
      <c r="Z1342" t="s">
        <v>511</v>
      </c>
      <c r="AA1342" t="s">
        <v>36</v>
      </c>
      <c r="AB1342" t="s">
        <v>37</v>
      </c>
      <c r="AC1342">
        <v>36</v>
      </c>
    </row>
    <row r="1343" spans="1:29" customFormat="1" x14ac:dyDescent="0.35">
      <c r="A1343" s="11">
        <v>1343</v>
      </c>
      <c r="B1343" s="20" t="s">
        <v>2279</v>
      </c>
      <c r="C1343" s="3">
        <v>2.3664083641159997E+18</v>
      </c>
      <c r="D1343" s="1">
        <v>42714</v>
      </c>
      <c r="E1343" t="s">
        <v>2098</v>
      </c>
      <c r="F1343" s="8">
        <f t="shared" si="104"/>
        <v>0</v>
      </c>
      <c r="G1343" s="8">
        <f t="shared" si="100"/>
        <v>1</v>
      </c>
      <c r="H1343" s="8">
        <f t="shared" si="101"/>
        <v>0</v>
      </c>
      <c r="I1343" s="8">
        <f t="shared" si="102"/>
        <v>0</v>
      </c>
      <c r="J1343" s="9">
        <f t="shared" si="103"/>
        <v>1</v>
      </c>
      <c r="K1343" t="s">
        <v>45</v>
      </c>
      <c r="L1343" t="s">
        <v>46</v>
      </c>
      <c r="M1343" s="30">
        <v>2000000</v>
      </c>
      <c r="N1343" s="28" t="s">
        <v>264</v>
      </c>
      <c r="O1343">
        <v>2000000</v>
      </c>
      <c r="P1343" s="28" t="s">
        <v>184</v>
      </c>
      <c r="Q1343" s="4" t="s">
        <v>2095</v>
      </c>
      <c r="R1343" t="s">
        <v>2096</v>
      </c>
      <c r="S1343" t="s">
        <v>2097</v>
      </c>
      <c r="T1343" t="s">
        <v>1774</v>
      </c>
      <c r="U1343" t="s">
        <v>1757</v>
      </c>
      <c r="V1343" t="s">
        <v>33</v>
      </c>
      <c r="W1343" s="2">
        <v>1</v>
      </c>
      <c r="X1343" s="33">
        <v>2000000</v>
      </c>
      <c r="Y1343" t="s">
        <v>34</v>
      </c>
      <c r="Z1343" t="s">
        <v>511</v>
      </c>
      <c r="AA1343" t="s">
        <v>36</v>
      </c>
      <c r="AB1343" t="s">
        <v>37</v>
      </c>
      <c r="AC1343">
        <v>36</v>
      </c>
    </row>
    <row r="1344" spans="1:29" customFormat="1" x14ac:dyDescent="0.35">
      <c r="A1344" s="11">
        <v>1344</v>
      </c>
      <c r="B1344" s="20" t="s">
        <v>2279</v>
      </c>
      <c r="C1344" s="3">
        <v>2.3664083641170002E+18</v>
      </c>
      <c r="D1344" s="1">
        <v>42979</v>
      </c>
      <c r="E1344" t="s">
        <v>2099</v>
      </c>
      <c r="F1344" s="8">
        <f t="shared" si="104"/>
        <v>0</v>
      </c>
      <c r="G1344" s="8">
        <f t="shared" si="100"/>
        <v>0</v>
      </c>
      <c r="H1344" s="8">
        <f t="shared" si="101"/>
        <v>1</v>
      </c>
      <c r="I1344" s="8">
        <f t="shared" si="102"/>
        <v>0</v>
      </c>
      <c r="J1344" s="9">
        <f t="shared" si="103"/>
        <v>1</v>
      </c>
      <c r="K1344" t="s">
        <v>45</v>
      </c>
      <c r="L1344" t="s">
        <v>46</v>
      </c>
      <c r="M1344" s="30">
        <v>2000000</v>
      </c>
      <c r="N1344" s="28" t="s">
        <v>264</v>
      </c>
      <c r="O1344">
        <v>2000000</v>
      </c>
      <c r="P1344" s="28" t="s">
        <v>184</v>
      </c>
      <c r="Q1344" s="4" t="s">
        <v>2095</v>
      </c>
      <c r="R1344" t="s">
        <v>2096</v>
      </c>
      <c r="S1344" t="s">
        <v>2097</v>
      </c>
      <c r="T1344" t="s">
        <v>1774</v>
      </c>
      <c r="U1344" t="s">
        <v>1757</v>
      </c>
      <c r="V1344" t="s">
        <v>33</v>
      </c>
      <c r="W1344" s="2">
        <v>1</v>
      </c>
      <c r="X1344" s="33">
        <v>2000000</v>
      </c>
      <c r="Y1344" t="s">
        <v>34</v>
      </c>
      <c r="Z1344" t="s">
        <v>511</v>
      </c>
      <c r="AA1344" t="s">
        <v>36</v>
      </c>
      <c r="AB1344" t="s">
        <v>37</v>
      </c>
      <c r="AC1344">
        <v>36</v>
      </c>
    </row>
    <row r="1345" spans="1:29" customFormat="1" x14ac:dyDescent="0.35">
      <c r="A1345" s="11">
        <v>1345</v>
      </c>
      <c r="B1345" s="20" t="s">
        <v>2279</v>
      </c>
      <c r="C1345" s="3">
        <v>2.3905014118150001E+18</v>
      </c>
      <c r="D1345" s="1">
        <v>42146</v>
      </c>
      <c r="E1345" t="s">
        <v>1794</v>
      </c>
      <c r="F1345" s="8">
        <f t="shared" si="104"/>
        <v>0</v>
      </c>
      <c r="G1345" s="8">
        <f t="shared" si="100"/>
        <v>0</v>
      </c>
      <c r="H1345" s="8">
        <f t="shared" si="101"/>
        <v>0</v>
      </c>
      <c r="I1345" s="8">
        <f t="shared" si="102"/>
        <v>0</v>
      </c>
      <c r="J1345" s="9">
        <f t="shared" si="103"/>
        <v>0</v>
      </c>
      <c r="K1345" t="s">
        <v>25</v>
      </c>
      <c r="L1345" t="s">
        <v>25</v>
      </c>
      <c r="M1345" s="30">
        <v>481331</v>
      </c>
      <c r="N1345" s="28" t="s">
        <v>264</v>
      </c>
      <c r="O1345">
        <v>481331</v>
      </c>
      <c r="P1345" s="28" t="s">
        <v>184</v>
      </c>
      <c r="Q1345" s="4" t="s">
        <v>1795</v>
      </c>
      <c r="R1345" t="s">
        <v>1796</v>
      </c>
      <c r="S1345" t="s">
        <v>1797</v>
      </c>
      <c r="T1345" t="s">
        <v>1774</v>
      </c>
      <c r="U1345" t="s">
        <v>1757</v>
      </c>
      <c r="V1345" t="s">
        <v>33</v>
      </c>
      <c r="W1345" s="2">
        <v>1</v>
      </c>
      <c r="X1345" s="33">
        <v>481331</v>
      </c>
      <c r="Y1345" t="s">
        <v>34</v>
      </c>
      <c r="Z1345" t="s">
        <v>520</v>
      </c>
      <c r="AA1345" t="s">
        <v>36</v>
      </c>
      <c r="AB1345" t="s">
        <v>37</v>
      </c>
      <c r="AC1345">
        <v>39</v>
      </c>
    </row>
    <row r="1346" spans="1:29" customFormat="1" x14ac:dyDescent="0.35">
      <c r="A1346" s="11">
        <v>1346</v>
      </c>
      <c r="B1346" s="20" t="s">
        <v>2279</v>
      </c>
      <c r="C1346" s="3">
        <v>2.3905015665149998E+18</v>
      </c>
      <c r="D1346" s="1">
        <v>42170</v>
      </c>
      <c r="E1346" t="s">
        <v>2100</v>
      </c>
      <c r="F1346" s="8">
        <f t="shared" si="104"/>
        <v>0</v>
      </c>
      <c r="G1346" s="8">
        <f t="shared" ref="G1346:G1409" si="105">IF(OR(ISNUMBER(SEARCH("проектиро",E1346)), ISNUMBER(SEARCH("разработка",E1346)),  ISNUMBER(SEARCH("приобрет",E1346)),  ISNUMBER(SEARCH("установк",E1346)), ISNUMBER(SEARCH("постав",E1346)),  (ISNUMBER(SEARCH("создани",E1346)))),1,0)</f>
        <v>0</v>
      </c>
      <c r="H1346" s="8">
        <f t="shared" ref="H1346:H1409" si="106">IF(OR(ISNUMBER(SEARCH("развит",E1346)), ISNUMBER(SEARCH("модифика",E1346)), ISNUMBER(SEARCH("интегра",E1346)),  ISNUMBER(SEARCH("внедрен",E1346)), ISNUMBER(SEARCH("расшир",E1346)), ISNUMBER(SEARCH("адаптац",E1346)),ISNUMBER(SEARCH("настрой",E1346)), ISNUMBER(SEARCH("подключ",E1346)),   (ISNUMBER(SEARCH("модерниз",E1346)))),1,0)</f>
        <v>1</v>
      </c>
      <c r="I1346" s="8">
        <f t="shared" ref="I1346:I1409" si="107">IF(OR(ISNUMBER(SEARCH("сопрово",E1346)), ISNUMBER(SEARCH("поддержк",E1346)), ISNUMBER(SEARCH("эксплуат",E1346)), ISNUMBER(SEARCH("обслужи",E1346)), ISNUMBER(SEARCH("подготов",E1346)), (ISNUMBER(SEARCH("обуче",E1346)))),1,0)</f>
        <v>0</v>
      </c>
      <c r="J1346" s="9">
        <f t="shared" ref="J1346:J1409" si="108">SUM(G1346:I1346)</f>
        <v>1</v>
      </c>
      <c r="K1346" t="s">
        <v>25</v>
      </c>
      <c r="L1346" t="s">
        <v>25</v>
      </c>
      <c r="M1346" s="30">
        <v>2160000</v>
      </c>
      <c r="N1346" s="28" t="s">
        <v>264</v>
      </c>
      <c r="O1346">
        <v>2160000</v>
      </c>
      <c r="P1346" s="28" t="s">
        <v>184</v>
      </c>
      <c r="Q1346" s="4" t="s">
        <v>2101</v>
      </c>
      <c r="R1346" t="s">
        <v>2102</v>
      </c>
      <c r="S1346" t="s">
        <v>1797</v>
      </c>
      <c r="T1346" t="s">
        <v>1774</v>
      </c>
      <c r="U1346" t="s">
        <v>1757</v>
      </c>
      <c r="V1346" t="s">
        <v>33</v>
      </c>
      <c r="W1346" s="2">
        <v>1</v>
      </c>
      <c r="X1346" s="33">
        <v>2160000</v>
      </c>
      <c r="Y1346" t="s">
        <v>34</v>
      </c>
      <c r="Z1346" t="s">
        <v>520</v>
      </c>
      <c r="AA1346" t="s">
        <v>36</v>
      </c>
      <c r="AB1346" t="s">
        <v>37</v>
      </c>
      <c r="AC1346">
        <v>39</v>
      </c>
    </row>
    <row r="1347" spans="1:29" customFormat="1" x14ac:dyDescent="0.35">
      <c r="A1347" s="11">
        <v>1347</v>
      </c>
      <c r="B1347" s="20" t="s">
        <v>2279</v>
      </c>
      <c r="C1347" s="3">
        <v>2.3905069558150001E+18</v>
      </c>
      <c r="D1347" s="1">
        <v>42298</v>
      </c>
      <c r="E1347" t="s">
        <v>2103</v>
      </c>
      <c r="F1347" s="8">
        <f t="shared" ref="F1347:F1410" si="109">IF(OR(ISNUMBER(SEARCH("фонд",Q1347)), ISNUMBER(SEARCH("ФОМС",Q1347))), 1,0)</f>
        <v>0</v>
      </c>
      <c r="G1347" s="8">
        <f t="shared" si="105"/>
        <v>1</v>
      </c>
      <c r="H1347" s="8">
        <f t="shared" si="106"/>
        <v>1</v>
      </c>
      <c r="I1347" s="8">
        <f t="shared" si="107"/>
        <v>0</v>
      </c>
      <c r="J1347" s="9">
        <f t="shared" si="108"/>
        <v>2</v>
      </c>
      <c r="K1347" t="s">
        <v>25</v>
      </c>
      <c r="L1347" t="s">
        <v>25</v>
      </c>
      <c r="M1347" s="30">
        <v>2300000</v>
      </c>
      <c r="N1347" s="28" t="s">
        <v>264</v>
      </c>
      <c r="O1347">
        <v>2300000</v>
      </c>
      <c r="P1347" s="28" t="s">
        <v>184</v>
      </c>
      <c r="Q1347" s="4" t="s">
        <v>2104</v>
      </c>
      <c r="R1347" t="s">
        <v>2105</v>
      </c>
      <c r="S1347" t="s">
        <v>1797</v>
      </c>
      <c r="T1347" t="s">
        <v>1774</v>
      </c>
      <c r="U1347" t="s">
        <v>1757</v>
      </c>
      <c r="V1347" t="s">
        <v>33</v>
      </c>
      <c r="W1347" s="2">
        <v>1</v>
      </c>
      <c r="X1347" s="33">
        <v>2300000</v>
      </c>
      <c r="Y1347" t="s">
        <v>34</v>
      </c>
      <c r="Z1347" t="s">
        <v>520</v>
      </c>
      <c r="AA1347" t="s">
        <v>36</v>
      </c>
      <c r="AB1347" t="s">
        <v>37</v>
      </c>
      <c r="AC1347">
        <v>39</v>
      </c>
    </row>
    <row r="1348" spans="1:29" customFormat="1" x14ac:dyDescent="0.35">
      <c r="A1348" s="11">
        <v>1348</v>
      </c>
      <c r="B1348" s="20" t="s">
        <v>2279</v>
      </c>
      <c r="C1348" s="3">
        <v>2.3906029847190001E+18</v>
      </c>
      <c r="D1348" s="1">
        <v>43637</v>
      </c>
      <c r="E1348" t="s">
        <v>1798</v>
      </c>
      <c r="F1348" s="8">
        <f t="shared" si="109"/>
        <v>0</v>
      </c>
      <c r="G1348" s="8">
        <f t="shared" si="105"/>
        <v>0</v>
      </c>
      <c r="H1348" s="8">
        <f t="shared" si="106"/>
        <v>0</v>
      </c>
      <c r="I1348" s="8">
        <f t="shared" si="107"/>
        <v>0</v>
      </c>
      <c r="J1348" s="9">
        <f t="shared" si="108"/>
        <v>0</v>
      </c>
      <c r="K1348" t="s">
        <v>88</v>
      </c>
      <c r="L1348" t="s">
        <v>38</v>
      </c>
      <c r="M1348" s="30">
        <v>20919</v>
      </c>
      <c r="N1348" s="28" t="s">
        <v>39</v>
      </c>
      <c r="O1348">
        <v>20919</v>
      </c>
      <c r="P1348" s="28" t="s">
        <v>27</v>
      </c>
      <c r="Q1348" s="4" t="s">
        <v>1799</v>
      </c>
      <c r="R1348" t="s">
        <v>1800</v>
      </c>
      <c r="S1348" t="s">
        <v>1797</v>
      </c>
      <c r="T1348" t="s">
        <v>1774</v>
      </c>
      <c r="U1348" t="s">
        <v>1757</v>
      </c>
      <c r="V1348" t="s">
        <v>33</v>
      </c>
      <c r="W1348" s="2">
        <v>1</v>
      </c>
      <c r="X1348" s="33">
        <v>20919</v>
      </c>
      <c r="Y1348" t="s">
        <v>34</v>
      </c>
      <c r="Z1348" t="s">
        <v>520</v>
      </c>
      <c r="AA1348" t="s">
        <v>36</v>
      </c>
      <c r="AB1348" t="s">
        <v>37</v>
      </c>
      <c r="AC1348">
        <v>39</v>
      </c>
    </row>
    <row r="1349" spans="1:29" customFormat="1" x14ac:dyDescent="0.35">
      <c r="A1349" s="11">
        <v>1349</v>
      </c>
      <c r="B1349" s="20" t="s">
        <v>2279</v>
      </c>
      <c r="C1349" s="3">
        <v>2.3908003611190001E+18</v>
      </c>
      <c r="D1349" s="1">
        <v>43623</v>
      </c>
      <c r="E1349" t="s">
        <v>1801</v>
      </c>
      <c r="F1349" s="8">
        <f t="shared" si="109"/>
        <v>0</v>
      </c>
      <c r="G1349" s="8">
        <f t="shared" si="105"/>
        <v>0</v>
      </c>
      <c r="H1349" s="8">
        <f t="shared" si="106"/>
        <v>0</v>
      </c>
      <c r="I1349" s="8">
        <f t="shared" si="107"/>
        <v>0</v>
      </c>
      <c r="J1349" s="9">
        <f t="shared" si="108"/>
        <v>0</v>
      </c>
      <c r="K1349" t="s">
        <v>177</v>
      </c>
      <c r="L1349" t="s">
        <v>178</v>
      </c>
      <c r="M1349" s="30">
        <v>20919.599999999999</v>
      </c>
      <c r="N1349" s="28" t="s">
        <v>39</v>
      </c>
      <c r="O1349">
        <v>104598</v>
      </c>
      <c r="P1349" s="28" t="s">
        <v>1135</v>
      </c>
      <c r="Q1349" s="4" t="s">
        <v>1802</v>
      </c>
      <c r="R1349" t="s">
        <v>1803</v>
      </c>
      <c r="S1349" t="s">
        <v>1797</v>
      </c>
      <c r="T1349" t="s">
        <v>1804</v>
      </c>
      <c r="U1349" t="s">
        <v>1757</v>
      </c>
      <c r="V1349" t="s">
        <v>33</v>
      </c>
      <c r="W1349" s="2">
        <v>1</v>
      </c>
      <c r="X1349" s="33">
        <v>104598</v>
      </c>
      <c r="Y1349" t="s">
        <v>34</v>
      </c>
      <c r="Z1349" t="s">
        <v>520</v>
      </c>
      <c r="AA1349" t="s">
        <v>36</v>
      </c>
      <c r="AB1349" t="s">
        <v>37</v>
      </c>
      <c r="AC1349">
        <v>39</v>
      </c>
    </row>
    <row r="1350" spans="1:29" customFormat="1" x14ac:dyDescent="0.35">
      <c r="A1350" s="11">
        <v>1350</v>
      </c>
      <c r="B1350" s="20" t="s">
        <v>2279</v>
      </c>
      <c r="C1350" s="3">
        <v>2.4629017729159997E+18</v>
      </c>
      <c r="D1350" s="1">
        <v>42685</v>
      </c>
      <c r="E1350" t="s">
        <v>2106</v>
      </c>
      <c r="F1350" s="8">
        <f t="shared" si="109"/>
        <v>0</v>
      </c>
      <c r="G1350" s="8">
        <f t="shared" si="105"/>
        <v>0</v>
      </c>
      <c r="H1350" s="8">
        <f t="shared" si="106"/>
        <v>0</v>
      </c>
      <c r="I1350" s="8">
        <f t="shared" si="107"/>
        <v>1</v>
      </c>
      <c r="J1350" s="9">
        <f t="shared" si="108"/>
        <v>1</v>
      </c>
      <c r="K1350" t="s">
        <v>142</v>
      </c>
      <c r="L1350" t="s">
        <v>143</v>
      </c>
      <c r="M1350" s="30">
        <v>494000</v>
      </c>
      <c r="N1350" s="28" t="s">
        <v>264</v>
      </c>
      <c r="O1350">
        <v>494000</v>
      </c>
      <c r="P1350" s="28" t="s">
        <v>184</v>
      </c>
      <c r="Q1350" s="4" t="s">
        <v>2107</v>
      </c>
      <c r="R1350" t="s">
        <v>2108</v>
      </c>
      <c r="S1350" t="s">
        <v>2109</v>
      </c>
      <c r="T1350" t="s">
        <v>1774</v>
      </c>
      <c r="U1350" t="s">
        <v>1757</v>
      </c>
      <c r="V1350" t="s">
        <v>33</v>
      </c>
      <c r="W1350" s="2">
        <v>1</v>
      </c>
      <c r="X1350" s="33">
        <v>494000</v>
      </c>
      <c r="Y1350" t="s">
        <v>34</v>
      </c>
      <c r="Z1350" t="s">
        <v>533</v>
      </c>
      <c r="AA1350" t="s">
        <v>36</v>
      </c>
      <c r="AB1350" t="s">
        <v>37</v>
      </c>
      <c r="AC1350">
        <v>46</v>
      </c>
    </row>
    <row r="1351" spans="1:29" customFormat="1" x14ac:dyDescent="0.35">
      <c r="A1351" s="11">
        <v>1351</v>
      </c>
      <c r="B1351" s="20" t="s">
        <v>2279</v>
      </c>
      <c r="C1351" s="3">
        <v>2.4629017729170002E+18</v>
      </c>
      <c r="D1351" s="1">
        <v>42828</v>
      </c>
      <c r="E1351" t="s">
        <v>2110</v>
      </c>
      <c r="F1351" s="8">
        <f t="shared" si="109"/>
        <v>0</v>
      </c>
      <c r="G1351" s="8">
        <f t="shared" si="105"/>
        <v>1</v>
      </c>
      <c r="H1351" s="8">
        <f t="shared" si="106"/>
        <v>1</v>
      </c>
      <c r="I1351" s="8">
        <f t="shared" si="107"/>
        <v>0</v>
      </c>
      <c r="J1351" s="9">
        <f t="shared" si="108"/>
        <v>2</v>
      </c>
      <c r="K1351" t="s">
        <v>142</v>
      </c>
      <c r="L1351" t="s">
        <v>143</v>
      </c>
      <c r="M1351" s="30">
        <v>494000</v>
      </c>
      <c r="N1351" s="28" t="s">
        <v>264</v>
      </c>
      <c r="O1351">
        <v>494000</v>
      </c>
      <c r="P1351" s="28" t="s">
        <v>184</v>
      </c>
      <c r="Q1351" s="4" t="s">
        <v>2107</v>
      </c>
      <c r="R1351" t="s">
        <v>2108</v>
      </c>
      <c r="S1351" t="s">
        <v>2109</v>
      </c>
      <c r="T1351" t="s">
        <v>1774</v>
      </c>
      <c r="U1351" t="s">
        <v>1757</v>
      </c>
      <c r="V1351" t="s">
        <v>33</v>
      </c>
      <c r="W1351" s="2">
        <v>1</v>
      </c>
      <c r="X1351" s="33">
        <v>494000</v>
      </c>
      <c r="Y1351" t="s">
        <v>34</v>
      </c>
      <c r="Z1351" t="s">
        <v>533</v>
      </c>
      <c r="AA1351" t="s">
        <v>36</v>
      </c>
      <c r="AB1351" t="s">
        <v>37</v>
      </c>
      <c r="AC1351">
        <v>46</v>
      </c>
    </row>
    <row r="1352" spans="1:29" customFormat="1" x14ac:dyDescent="0.35">
      <c r="A1352" s="11">
        <v>1352</v>
      </c>
      <c r="B1352" s="20" t="s">
        <v>2279</v>
      </c>
      <c r="C1352" s="3">
        <v>2.4629021490189998E+18</v>
      </c>
      <c r="D1352" s="1">
        <v>43762</v>
      </c>
      <c r="E1352" t="s">
        <v>2111</v>
      </c>
      <c r="F1352" s="8">
        <f t="shared" si="109"/>
        <v>0</v>
      </c>
      <c r="G1352" s="8">
        <f t="shared" si="105"/>
        <v>0</v>
      </c>
      <c r="H1352" s="8">
        <f t="shared" si="106"/>
        <v>0</v>
      </c>
      <c r="I1352" s="8">
        <f t="shared" si="107"/>
        <v>0</v>
      </c>
      <c r="J1352" s="9">
        <f t="shared" si="108"/>
        <v>0</v>
      </c>
      <c r="K1352" t="s">
        <v>88</v>
      </c>
      <c r="L1352" t="s">
        <v>38</v>
      </c>
      <c r="M1352" s="30">
        <v>1200000</v>
      </c>
      <c r="N1352" s="28" t="s">
        <v>26</v>
      </c>
      <c r="O1352">
        <v>1200000</v>
      </c>
      <c r="P1352" s="28" t="s">
        <v>27</v>
      </c>
      <c r="Q1352" s="4" t="s">
        <v>2112</v>
      </c>
      <c r="R1352" t="s">
        <v>2113</v>
      </c>
      <c r="S1352" t="s">
        <v>2114</v>
      </c>
      <c r="T1352" t="s">
        <v>1774</v>
      </c>
      <c r="U1352" t="s">
        <v>1757</v>
      </c>
      <c r="V1352" t="s">
        <v>33</v>
      </c>
      <c r="W1352" s="2">
        <v>1</v>
      </c>
      <c r="X1352" s="33">
        <v>1200000</v>
      </c>
      <c r="Y1352" t="s">
        <v>34</v>
      </c>
      <c r="Z1352" t="s">
        <v>533</v>
      </c>
      <c r="AA1352" t="s">
        <v>36</v>
      </c>
      <c r="AB1352" t="s">
        <v>37</v>
      </c>
      <c r="AC1352">
        <v>46</v>
      </c>
    </row>
    <row r="1353" spans="1:29" customFormat="1" x14ac:dyDescent="0.35">
      <c r="A1353" s="11">
        <v>1353</v>
      </c>
      <c r="B1353" s="20" t="s">
        <v>2279</v>
      </c>
      <c r="C1353" s="3">
        <v>2.4823052731160003E+18</v>
      </c>
      <c r="D1353" s="1">
        <v>42716</v>
      </c>
      <c r="E1353" t="s">
        <v>2115</v>
      </c>
      <c r="F1353" s="8">
        <f t="shared" si="109"/>
        <v>0</v>
      </c>
      <c r="G1353" s="8">
        <f t="shared" si="105"/>
        <v>0</v>
      </c>
      <c r="H1353" s="8">
        <f t="shared" si="106"/>
        <v>0</v>
      </c>
      <c r="I1353" s="8">
        <f t="shared" si="107"/>
        <v>1</v>
      </c>
      <c r="J1353" s="9">
        <f t="shared" si="108"/>
        <v>1</v>
      </c>
      <c r="K1353" t="s">
        <v>53</v>
      </c>
      <c r="L1353" t="s">
        <v>52</v>
      </c>
      <c r="M1353" s="30">
        <v>992015</v>
      </c>
      <c r="N1353" s="28" t="s">
        <v>264</v>
      </c>
      <c r="O1353">
        <v>992015</v>
      </c>
      <c r="P1353" s="28" t="s">
        <v>184</v>
      </c>
      <c r="Q1353" s="4" t="s">
        <v>2116</v>
      </c>
      <c r="R1353" t="s">
        <v>2117</v>
      </c>
      <c r="S1353" t="s">
        <v>2118</v>
      </c>
      <c r="T1353" t="s">
        <v>1804</v>
      </c>
      <c r="U1353" t="s">
        <v>1757</v>
      </c>
      <c r="V1353" t="s">
        <v>33</v>
      </c>
      <c r="W1353" s="2">
        <v>1</v>
      </c>
      <c r="X1353" s="33">
        <v>992015</v>
      </c>
      <c r="Y1353" t="s">
        <v>34</v>
      </c>
      <c r="Z1353" t="s">
        <v>534</v>
      </c>
      <c r="AA1353" t="s">
        <v>36</v>
      </c>
      <c r="AB1353" t="s">
        <v>37</v>
      </c>
      <c r="AC1353">
        <v>48</v>
      </c>
    </row>
    <row r="1354" spans="1:29" customFormat="1" x14ac:dyDescent="0.35">
      <c r="A1354" s="11">
        <v>1354</v>
      </c>
      <c r="B1354" s="20" t="s">
        <v>2279</v>
      </c>
      <c r="C1354" s="3">
        <v>2.4826008459149998E+18</v>
      </c>
      <c r="D1354" s="1">
        <v>42297</v>
      </c>
      <c r="E1354" t="s">
        <v>2119</v>
      </c>
      <c r="F1354" s="8">
        <f t="shared" si="109"/>
        <v>0</v>
      </c>
      <c r="G1354" s="8">
        <f t="shared" si="105"/>
        <v>1</v>
      </c>
      <c r="H1354" s="8">
        <f t="shared" si="106"/>
        <v>1</v>
      </c>
      <c r="I1354" s="8">
        <f t="shared" si="107"/>
        <v>1</v>
      </c>
      <c r="J1354" s="9">
        <f t="shared" si="108"/>
        <v>3</v>
      </c>
      <c r="K1354" t="s">
        <v>25</v>
      </c>
      <c r="L1354" t="s">
        <v>25</v>
      </c>
      <c r="M1354" s="30">
        <v>790295.56</v>
      </c>
      <c r="N1354" s="28" t="s">
        <v>264</v>
      </c>
      <c r="O1354">
        <v>790295.56</v>
      </c>
      <c r="P1354" s="28" t="s">
        <v>184</v>
      </c>
      <c r="Q1354" s="4" t="s">
        <v>2120</v>
      </c>
      <c r="R1354" t="s">
        <v>1754</v>
      </c>
      <c r="S1354" t="s">
        <v>1755</v>
      </c>
      <c r="T1354" t="s">
        <v>1804</v>
      </c>
      <c r="U1354" t="s">
        <v>1757</v>
      </c>
      <c r="V1354" t="s">
        <v>33</v>
      </c>
      <c r="W1354" s="2">
        <v>1</v>
      </c>
      <c r="X1354" s="33">
        <v>790295.56</v>
      </c>
      <c r="Y1354" t="s">
        <v>34</v>
      </c>
      <c r="Z1354" t="s">
        <v>534</v>
      </c>
      <c r="AA1354" t="s">
        <v>36</v>
      </c>
      <c r="AB1354" t="s">
        <v>37</v>
      </c>
      <c r="AC1354">
        <v>48</v>
      </c>
    </row>
    <row r="1355" spans="1:29" customFormat="1" x14ac:dyDescent="0.35">
      <c r="A1355" s="11">
        <v>1355</v>
      </c>
      <c r="B1355" s="20" t="s">
        <v>2279</v>
      </c>
      <c r="C1355" s="3">
        <v>2.4826024073149998E+18</v>
      </c>
      <c r="D1355" s="1">
        <v>42298</v>
      </c>
      <c r="E1355" t="s">
        <v>2121</v>
      </c>
      <c r="F1355" s="8">
        <f t="shared" si="109"/>
        <v>0</v>
      </c>
      <c r="G1355" s="8">
        <f t="shared" si="105"/>
        <v>1</v>
      </c>
      <c r="H1355" s="8">
        <f t="shared" si="106"/>
        <v>1</v>
      </c>
      <c r="I1355" s="8">
        <f t="shared" si="107"/>
        <v>0</v>
      </c>
      <c r="J1355" s="9">
        <f t="shared" si="108"/>
        <v>2</v>
      </c>
      <c r="K1355" t="s">
        <v>25</v>
      </c>
      <c r="L1355" t="s">
        <v>25</v>
      </c>
      <c r="M1355" s="30">
        <v>8690000</v>
      </c>
      <c r="N1355" s="28" t="s">
        <v>264</v>
      </c>
      <c r="O1355">
        <v>8690000</v>
      </c>
      <c r="P1355" s="28" t="s">
        <v>184</v>
      </c>
      <c r="Q1355" s="4" t="s">
        <v>2122</v>
      </c>
      <c r="R1355" t="s">
        <v>2123</v>
      </c>
      <c r="S1355" t="s">
        <v>1755</v>
      </c>
      <c r="T1355" t="s">
        <v>1774</v>
      </c>
      <c r="U1355" t="s">
        <v>1757</v>
      </c>
      <c r="V1355" t="s">
        <v>33</v>
      </c>
      <c r="W1355" s="2">
        <v>1</v>
      </c>
      <c r="X1355" s="33">
        <v>8690000</v>
      </c>
      <c r="Y1355" t="s">
        <v>34</v>
      </c>
      <c r="Z1355" t="s">
        <v>534</v>
      </c>
      <c r="AA1355" t="s">
        <v>36</v>
      </c>
      <c r="AB1355" t="s">
        <v>37</v>
      </c>
      <c r="AC1355">
        <v>48</v>
      </c>
    </row>
    <row r="1356" spans="1:29" customFormat="1" x14ac:dyDescent="0.35">
      <c r="A1356" s="11">
        <v>1356</v>
      </c>
      <c r="B1356" s="20" t="s">
        <v>2279</v>
      </c>
      <c r="C1356" s="3">
        <v>2.4826024073159997E+18</v>
      </c>
      <c r="D1356" s="1">
        <v>42507</v>
      </c>
      <c r="E1356" t="s">
        <v>2124</v>
      </c>
      <c r="F1356" s="8">
        <f t="shared" si="109"/>
        <v>0</v>
      </c>
      <c r="G1356" s="8">
        <f t="shared" si="105"/>
        <v>0</v>
      </c>
      <c r="H1356" s="8">
        <f t="shared" si="106"/>
        <v>0</v>
      </c>
      <c r="I1356" s="8">
        <f t="shared" si="107"/>
        <v>1</v>
      </c>
      <c r="J1356" s="9">
        <f t="shared" si="108"/>
        <v>1</v>
      </c>
      <c r="K1356" t="s">
        <v>346</v>
      </c>
      <c r="L1356" t="s">
        <v>347</v>
      </c>
      <c r="M1356" s="30">
        <v>2252213.02</v>
      </c>
      <c r="N1356" s="28" t="s">
        <v>264</v>
      </c>
      <c r="O1356">
        <v>2252213.02</v>
      </c>
      <c r="P1356" s="28" t="s">
        <v>184</v>
      </c>
      <c r="Q1356" s="4" t="s">
        <v>2122</v>
      </c>
      <c r="R1356" t="s">
        <v>2123</v>
      </c>
      <c r="S1356" t="s">
        <v>1755</v>
      </c>
      <c r="T1356" t="s">
        <v>1804</v>
      </c>
      <c r="U1356" t="s">
        <v>1757</v>
      </c>
      <c r="V1356" t="s">
        <v>33</v>
      </c>
      <c r="W1356" s="2">
        <v>1</v>
      </c>
      <c r="X1356" s="33">
        <v>2252213.02</v>
      </c>
      <c r="Y1356" t="s">
        <v>34</v>
      </c>
      <c r="Z1356" t="s">
        <v>534</v>
      </c>
      <c r="AA1356" t="s">
        <v>36</v>
      </c>
      <c r="AB1356" t="s">
        <v>37</v>
      </c>
      <c r="AC1356">
        <v>48</v>
      </c>
    </row>
    <row r="1357" spans="1:29" customFormat="1" x14ac:dyDescent="0.35">
      <c r="A1357" s="11">
        <v>1357</v>
      </c>
      <c r="B1357" s="20" t="s">
        <v>2279</v>
      </c>
      <c r="C1357" s="3">
        <v>2.4826024073159997E+18</v>
      </c>
      <c r="D1357" s="1">
        <v>42590</v>
      </c>
      <c r="E1357" t="s">
        <v>2125</v>
      </c>
      <c r="F1357" s="8">
        <f t="shared" si="109"/>
        <v>0</v>
      </c>
      <c r="G1357" s="8">
        <f t="shared" si="105"/>
        <v>0</v>
      </c>
      <c r="H1357" s="8">
        <f t="shared" si="106"/>
        <v>1</v>
      </c>
      <c r="I1357" s="8">
        <f t="shared" si="107"/>
        <v>1</v>
      </c>
      <c r="J1357" s="9">
        <f t="shared" si="108"/>
        <v>2</v>
      </c>
      <c r="K1357" t="s">
        <v>186</v>
      </c>
      <c r="L1357" t="s">
        <v>187</v>
      </c>
      <c r="M1357" s="30">
        <v>1875894.89</v>
      </c>
      <c r="N1357" s="28" t="s">
        <v>264</v>
      </c>
      <c r="O1357">
        <v>1875894.89</v>
      </c>
      <c r="P1357" s="28" t="s">
        <v>184</v>
      </c>
      <c r="Q1357" s="4" t="s">
        <v>2122</v>
      </c>
      <c r="R1357" t="s">
        <v>2123</v>
      </c>
      <c r="S1357" t="s">
        <v>1755</v>
      </c>
      <c r="T1357" t="s">
        <v>1804</v>
      </c>
      <c r="U1357" t="s">
        <v>1757</v>
      </c>
      <c r="V1357" t="s">
        <v>33</v>
      </c>
      <c r="W1357" s="2">
        <v>1</v>
      </c>
      <c r="X1357" s="33">
        <v>1875894.89</v>
      </c>
      <c r="Y1357" t="s">
        <v>34</v>
      </c>
      <c r="Z1357" t="s">
        <v>534</v>
      </c>
      <c r="AA1357" t="s">
        <v>36</v>
      </c>
      <c r="AB1357" t="s">
        <v>37</v>
      </c>
      <c r="AC1357">
        <v>48</v>
      </c>
    </row>
    <row r="1358" spans="1:29" customFormat="1" x14ac:dyDescent="0.35">
      <c r="A1358" s="11">
        <v>1358</v>
      </c>
      <c r="B1358" s="20" t="s">
        <v>2279</v>
      </c>
      <c r="C1358" s="3">
        <v>2.4826024073159997E+18</v>
      </c>
      <c r="D1358" s="1">
        <v>42639</v>
      </c>
      <c r="E1358" t="s">
        <v>2126</v>
      </c>
      <c r="F1358" s="8">
        <f t="shared" si="109"/>
        <v>0</v>
      </c>
      <c r="G1358" s="8">
        <f t="shared" si="105"/>
        <v>0</v>
      </c>
      <c r="H1358" s="8">
        <f t="shared" si="106"/>
        <v>1</v>
      </c>
      <c r="I1358" s="8">
        <f t="shared" si="107"/>
        <v>0</v>
      </c>
      <c r="J1358" s="9">
        <f t="shared" si="108"/>
        <v>1</v>
      </c>
      <c r="K1358" t="s">
        <v>186</v>
      </c>
      <c r="L1358" t="s">
        <v>187</v>
      </c>
      <c r="M1358" s="30">
        <v>1691500</v>
      </c>
      <c r="N1358" s="28" t="s">
        <v>264</v>
      </c>
      <c r="O1358">
        <v>1691500</v>
      </c>
      <c r="P1358" s="28" t="s">
        <v>184</v>
      </c>
      <c r="Q1358" s="4" t="s">
        <v>2122</v>
      </c>
      <c r="R1358" t="s">
        <v>2123</v>
      </c>
      <c r="S1358" t="s">
        <v>1755</v>
      </c>
      <c r="T1358" t="s">
        <v>1804</v>
      </c>
      <c r="U1358" t="s">
        <v>1757</v>
      </c>
      <c r="V1358" t="s">
        <v>33</v>
      </c>
      <c r="W1358" s="2">
        <v>1</v>
      </c>
      <c r="X1358" s="33">
        <v>1691500</v>
      </c>
      <c r="Y1358" t="s">
        <v>34</v>
      </c>
      <c r="Z1358" t="s">
        <v>534</v>
      </c>
      <c r="AA1358" t="s">
        <v>36</v>
      </c>
      <c r="AB1358" t="s">
        <v>37</v>
      </c>
      <c r="AC1358">
        <v>48</v>
      </c>
    </row>
    <row r="1359" spans="1:29" customFormat="1" x14ac:dyDescent="0.35">
      <c r="A1359" s="11">
        <v>1359</v>
      </c>
      <c r="B1359" s="20" t="s">
        <v>2279</v>
      </c>
      <c r="C1359" s="3">
        <v>2.4826024073170002E+18</v>
      </c>
      <c r="D1359" s="1">
        <v>42772</v>
      </c>
      <c r="E1359" t="s">
        <v>2127</v>
      </c>
      <c r="F1359" s="8">
        <f t="shared" si="109"/>
        <v>0</v>
      </c>
      <c r="G1359" s="8">
        <f t="shared" si="105"/>
        <v>0</v>
      </c>
      <c r="H1359" s="8">
        <f t="shared" si="106"/>
        <v>0</v>
      </c>
      <c r="I1359" s="8">
        <f t="shared" si="107"/>
        <v>1</v>
      </c>
      <c r="J1359" s="9">
        <f t="shared" si="108"/>
        <v>1</v>
      </c>
      <c r="K1359" t="s">
        <v>149</v>
      </c>
      <c r="L1359" t="s">
        <v>150</v>
      </c>
      <c r="M1359" s="30">
        <v>3663828.8</v>
      </c>
      <c r="N1359" s="28" t="s">
        <v>264</v>
      </c>
      <c r="O1359">
        <v>3663828.8</v>
      </c>
      <c r="P1359" s="28" t="s">
        <v>184</v>
      </c>
      <c r="Q1359" s="4" t="s">
        <v>2122</v>
      </c>
      <c r="R1359" t="s">
        <v>2123</v>
      </c>
      <c r="S1359" t="s">
        <v>1755</v>
      </c>
      <c r="T1359" t="s">
        <v>1804</v>
      </c>
      <c r="U1359" t="s">
        <v>1757</v>
      </c>
      <c r="V1359" t="s">
        <v>33</v>
      </c>
      <c r="W1359" s="2">
        <v>1</v>
      </c>
      <c r="X1359" s="33">
        <v>3663828.8</v>
      </c>
      <c r="Y1359" t="s">
        <v>34</v>
      </c>
      <c r="Z1359" t="s">
        <v>534</v>
      </c>
      <c r="AA1359" t="s">
        <v>36</v>
      </c>
      <c r="AB1359" t="s">
        <v>37</v>
      </c>
      <c r="AC1359">
        <v>48</v>
      </c>
    </row>
    <row r="1360" spans="1:29" customFormat="1" x14ac:dyDescent="0.35">
      <c r="A1360" s="11">
        <v>1360</v>
      </c>
      <c r="B1360" s="20" t="s">
        <v>2279</v>
      </c>
      <c r="C1360" s="3">
        <v>2.4826024073170002E+18</v>
      </c>
      <c r="D1360" s="1">
        <v>42828</v>
      </c>
      <c r="E1360" t="s">
        <v>2128</v>
      </c>
      <c r="F1360" s="8">
        <f t="shared" si="109"/>
        <v>0</v>
      </c>
      <c r="G1360" s="8">
        <f t="shared" si="105"/>
        <v>0</v>
      </c>
      <c r="H1360" s="8">
        <f t="shared" si="106"/>
        <v>0</v>
      </c>
      <c r="I1360" s="8">
        <f t="shared" si="107"/>
        <v>1</v>
      </c>
      <c r="J1360" s="9">
        <f t="shared" si="108"/>
        <v>1</v>
      </c>
      <c r="K1360" t="s">
        <v>346</v>
      </c>
      <c r="L1360" t="s">
        <v>347</v>
      </c>
      <c r="M1360" s="30">
        <v>1596975</v>
      </c>
      <c r="N1360" s="28" t="s">
        <v>264</v>
      </c>
      <c r="O1360">
        <v>1596975</v>
      </c>
      <c r="P1360" s="28" t="s">
        <v>184</v>
      </c>
      <c r="Q1360" s="4" t="s">
        <v>2122</v>
      </c>
      <c r="R1360" t="s">
        <v>2123</v>
      </c>
      <c r="S1360" t="s">
        <v>1755</v>
      </c>
      <c r="T1360" t="s">
        <v>1774</v>
      </c>
      <c r="U1360" t="s">
        <v>1757</v>
      </c>
      <c r="V1360" t="s">
        <v>33</v>
      </c>
      <c r="W1360" s="2">
        <v>1</v>
      </c>
      <c r="X1360" s="33">
        <v>1596975</v>
      </c>
      <c r="Y1360" t="s">
        <v>34</v>
      </c>
      <c r="Z1360" t="s">
        <v>534</v>
      </c>
      <c r="AA1360" t="s">
        <v>36</v>
      </c>
      <c r="AB1360" t="s">
        <v>37</v>
      </c>
      <c r="AC1360">
        <v>48</v>
      </c>
    </row>
    <row r="1361" spans="1:29" customFormat="1" x14ac:dyDescent="0.35">
      <c r="A1361" s="11">
        <v>1361</v>
      </c>
      <c r="B1361" s="20" t="s">
        <v>2279</v>
      </c>
      <c r="C1361" s="3">
        <v>2.4826056283160003E+18</v>
      </c>
      <c r="D1361" s="1">
        <v>42676</v>
      </c>
      <c r="E1361" t="s">
        <v>2129</v>
      </c>
      <c r="F1361" s="8">
        <f t="shared" si="109"/>
        <v>0</v>
      </c>
      <c r="G1361" s="8">
        <f t="shared" si="105"/>
        <v>1</v>
      </c>
      <c r="H1361" s="8">
        <f t="shared" si="106"/>
        <v>0</v>
      </c>
      <c r="I1361" s="8">
        <f t="shared" si="107"/>
        <v>0</v>
      </c>
      <c r="J1361" s="9">
        <f t="shared" si="108"/>
        <v>1</v>
      </c>
      <c r="K1361" t="s">
        <v>45</v>
      </c>
      <c r="L1361" t="s">
        <v>46</v>
      </c>
      <c r="M1361" s="30">
        <v>9500000</v>
      </c>
      <c r="N1361" s="28" t="s">
        <v>1407</v>
      </c>
      <c r="O1361">
        <v>9500000</v>
      </c>
      <c r="P1361" s="28" t="s">
        <v>184</v>
      </c>
      <c r="Q1361" s="4" t="s">
        <v>2130</v>
      </c>
      <c r="R1361" t="s">
        <v>2131</v>
      </c>
      <c r="S1361" t="s">
        <v>1755</v>
      </c>
      <c r="T1361" t="s">
        <v>1774</v>
      </c>
      <c r="U1361" t="s">
        <v>1757</v>
      </c>
      <c r="V1361" t="s">
        <v>33</v>
      </c>
      <c r="W1361" s="2">
        <v>1</v>
      </c>
      <c r="X1361" s="33">
        <v>9500000</v>
      </c>
      <c r="Y1361" t="s">
        <v>34</v>
      </c>
      <c r="Z1361" t="s">
        <v>534</v>
      </c>
      <c r="AA1361" t="s">
        <v>36</v>
      </c>
      <c r="AB1361" t="s">
        <v>37</v>
      </c>
      <c r="AC1361">
        <v>48</v>
      </c>
    </row>
    <row r="1362" spans="1:29" customFormat="1" x14ac:dyDescent="0.35">
      <c r="A1362" s="11">
        <v>1362</v>
      </c>
      <c r="B1362" s="20" t="s">
        <v>2279</v>
      </c>
      <c r="C1362" s="3">
        <v>2.5000001525170002E+18</v>
      </c>
      <c r="D1362" s="1">
        <v>42744</v>
      </c>
      <c r="E1362" t="s">
        <v>2132</v>
      </c>
      <c r="F1362" s="8">
        <f t="shared" si="109"/>
        <v>0</v>
      </c>
      <c r="G1362" s="8">
        <f t="shared" si="105"/>
        <v>0</v>
      </c>
      <c r="H1362" s="8">
        <f t="shared" si="106"/>
        <v>0</v>
      </c>
      <c r="I1362" s="8">
        <f t="shared" si="107"/>
        <v>1</v>
      </c>
      <c r="J1362" s="9">
        <f t="shared" si="108"/>
        <v>1</v>
      </c>
      <c r="K1362" t="s">
        <v>82</v>
      </c>
      <c r="L1362" t="s">
        <v>76</v>
      </c>
      <c r="M1362" s="30">
        <v>3079766.65</v>
      </c>
      <c r="N1362" s="28" t="s">
        <v>264</v>
      </c>
      <c r="O1362">
        <v>3079766.65</v>
      </c>
      <c r="P1362" s="28" t="s">
        <v>184</v>
      </c>
      <c r="Q1362" s="4" t="s">
        <v>2133</v>
      </c>
      <c r="R1362" t="s">
        <v>2134</v>
      </c>
      <c r="S1362" t="s">
        <v>2135</v>
      </c>
      <c r="T1362" t="s">
        <v>1774</v>
      </c>
      <c r="U1362" t="s">
        <v>1757</v>
      </c>
      <c r="V1362" t="s">
        <v>33</v>
      </c>
      <c r="W1362" s="2">
        <v>1</v>
      </c>
      <c r="X1362" s="33">
        <v>3079766.65</v>
      </c>
      <c r="Y1362" t="s">
        <v>34</v>
      </c>
      <c r="Z1362" t="s">
        <v>105</v>
      </c>
      <c r="AA1362" t="s">
        <v>36</v>
      </c>
      <c r="AB1362" t="s">
        <v>37</v>
      </c>
      <c r="AC1362">
        <v>50</v>
      </c>
    </row>
    <row r="1363" spans="1:29" customFormat="1" x14ac:dyDescent="0.35">
      <c r="A1363" s="11">
        <v>1363</v>
      </c>
      <c r="B1363" s="20" t="s">
        <v>2279</v>
      </c>
      <c r="C1363" s="3">
        <v>2.5260109993149998E+18</v>
      </c>
      <c r="D1363" s="1">
        <v>42227</v>
      </c>
      <c r="E1363" t="s">
        <v>2136</v>
      </c>
      <c r="F1363" s="8">
        <f t="shared" si="109"/>
        <v>0</v>
      </c>
      <c r="G1363" s="8">
        <f t="shared" si="105"/>
        <v>0</v>
      </c>
      <c r="H1363" s="8">
        <f t="shared" si="106"/>
        <v>0</v>
      </c>
      <c r="I1363" s="8">
        <f t="shared" si="107"/>
        <v>1</v>
      </c>
      <c r="J1363" s="9">
        <f t="shared" si="108"/>
        <v>1</v>
      </c>
      <c r="K1363" t="s">
        <v>25</v>
      </c>
      <c r="L1363" t="s">
        <v>25</v>
      </c>
      <c r="M1363" s="30">
        <v>400000</v>
      </c>
      <c r="N1363" s="28" t="s">
        <v>1407</v>
      </c>
      <c r="O1363">
        <v>400000</v>
      </c>
      <c r="P1363" s="28" t="s">
        <v>184</v>
      </c>
      <c r="Q1363" s="4" t="s">
        <v>2137</v>
      </c>
      <c r="R1363" t="s">
        <v>2138</v>
      </c>
      <c r="S1363" t="s">
        <v>2139</v>
      </c>
      <c r="T1363" t="s">
        <v>1774</v>
      </c>
      <c r="U1363" t="s">
        <v>1757</v>
      </c>
      <c r="V1363" t="s">
        <v>33</v>
      </c>
      <c r="W1363" s="2">
        <v>1</v>
      </c>
      <c r="X1363" s="33">
        <v>400000</v>
      </c>
      <c r="Y1363" t="s">
        <v>34</v>
      </c>
      <c r="Z1363" t="s">
        <v>543</v>
      </c>
      <c r="AA1363" t="s">
        <v>36</v>
      </c>
      <c r="AB1363" t="s">
        <v>37</v>
      </c>
      <c r="AC1363">
        <v>52</v>
      </c>
    </row>
    <row r="1364" spans="1:29" customFormat="1" x14ac:dyDescent="0.35">
      <c r="A1364" s="11">
        <v>1364</v>
      </c>
      <c r="B1364" s="20" t="s">
        <v>2279</v>
      </c>
      <c r="C1364" s="3">
        <v>2.5260158694179999E+18</v>
      </c>
      <c r="D1364" s="1">
        <v>43383</v>
      </c>
      <c r="E1364" t="s">
        <v>2140</v>
      </c>
      <c r="F1364" s="8">
        <f t="shared" si="109"/>
        <v>0</v>
      </c>
      <c r="G1364" s="8">
        <f t="shared" si="105"/>
        <v>1</v>
      </c>
      <c r="H1364" s="8">
        <f t="shared" si="106"/>
        <v>0</v>
      </c>
      <c r="I1364" s="8">
        <f t="shared" si="107"/>
        <v>0</v>
      </c>
      <c r="J1364" s="9">
        <f t="shared" si="108"/>
        <v>1</v>
      </c>
      <c r="K1364" t="s">
        <v>45</v>
      </c>
      <c r="L1364" t="s">
        <v>46</v>
      </c>
      <c r="M1364" s="30">
        <v>17800000</v>
      </c>
      <c r="N1364" s="28" t="s">
        <v>26</v>
      </c>
      <c r="O1364">
        <v>17800000</v>
      </c>
      <c r="P1364" s="28" t="s">
        <v>27</v>
      </c>
      <c r="Q1364" s="4" t="s">
        <v>2141</v>
      </c>
      <c r="R1364" t="s">
        <v>2142</v>
      </c>
      <c r="S1364" t="s">
        <v>2143</v>
      </c>
      <c r="T1364" t="s">
        <v>1804</v>
      </c>
      <c r="U1364" t="s">
        <v>1757</v>
      </c>
      <c r="V1364" t="s">
        <v>33</v>
      </c>
      <c r="W1364" s="2">
        <v>1</v>
      </c>
      <c r="X1364" s="33">
        <v>17800000</v>
      </c>
      <c r="Y1364" t="s">
        <v>34</v>
      </c>
      <c r="Z1364" t="s">
        <v>543</v>
      </c>
      <c r="AA1364" t="s">
        <v>36</v>
      </c>
      <c r="AB1364" t="s">
        <v>37</v>
      </c>
      <c r="AC1364">
        <v>52</v>
      </c>
    </row>
    <row r="1365" spans="1:29" customFormat="1" x14ac:dyDescent="0.35">
      <c r="A1365" s="11">
        <v>1365</v>
      </c>
      <c r="B1365" s="20" t="s">
        <v>2279</v>
      </c>
      <c r="C1365" s="3">
        <v>2.5401117816150001E+18</v>
      </c>
      <c r="D1365" s="1">
        <v>42241</v>
      </c>
      <c r="E1365" t="s">
        <v>1805</v>
      </c>
      <c r="F1365" s="8">
        <f t="shared" si="109"/>
        <v>0</v>
      </c>
      <c r="G1365" s="8">
        <f t="shared" si="105"/>
        <v>0</v>
      </c>
      <c r="H1365" s="8">
        <f t="shared" si="106"/>
        <v>0</v>
      </c>
      <c r="I1365" s="8">
        <f t="shared" si="107"/>
        <v>0</v>
      </c>
      <c r="J1365" s="9">
        <f t="shared" si="108"/>
        <v>0</v>
      </c>
      <c r="K1365" t="s">
        <v>25</v>
      </c>
      <c r="L1365" t="s">
        <v>25</v>
      </c>
      <c r="M1365" s="30">
        <v>1200</v>
      </c>
      <c r="N1365" s="28" t="s">
        <v>280</v>
      </c>
      <c r="O1365">
        <v>39600</v>
      </c>
      <c r="P1365" s="28" t="s">
        <v>1806</v>
      </c>
      <c r="Q1365" s="4" t="s">
        <v>1807</v>
      </c>
      <c r="R1365" t="s">
        <v>1808</v>
      </c>
      <c r="S1365" t="s">
        <v>1809</v>
      </c>
      <c r="T1365" t="s">
        <v>1804</v>
      </c>
      <c r="U1365" t="s">
        <v>1757</v>
      </c>
      <c r="V1365" t="s">
        <v>1810</v>
      </c>
      <c r="W1365" s="2">
        <v>1</v>
      </c>
      <c r="X1365" s="33">
        <v>39600</v>
      </c>
      <c r="Y1365" t="s">
        <v>34</v>
      </c>
      <c r="Z1365" t="s">
        <v>545</v>
      </c>
      <c r="AA1365" t="s">
        <v>36</v>
      </c>
      <c r="AB1365" t="s">
        <v>37</v>
      </c>
      <c r="AC1365">
        <v>53</v>
      </c>
    </row>
    <row r="1366" spans="1:29" customFormat="1" x14ac:dyDescent="0.35">
      <c r="A1366" s="11">
        <v>1366</v>
      </c>
      <c r="B1366" s="20" t="s">
        <v>2279</v>
      </c>
      <c r="C1366" s="3">
        <v>2.5402115106150001E+18</v>
      </c>
      <c r="D1366" s="1">
        <v>42326</v>
      </c>
      <c r="E1366" t="s">
        <v>1354</v>
      </c>
      <c r="F1366" s="8">
        <f t="shared" si="109"/>
        <v>0</v>
      </c>
      <c r="G1366" s="8">
        <f t="shared" si="105"/>
        <v>0</v>
      </c>
      <c r="H1366" s="8">
        <f t="shared" si="106"/>
        <v>1</v>
      </c>
      <c r="I1366" s="8">
        <f t="shared" si="107"/>
        <v>0</v>
      </c>
      <c r="J1366" s="9">
        <f t="shared" si="108"/>
        <v>1</v>
      </c>
      <c r="K1366" t="s">
        <v>25</v>
      </c>
      <c r="L1366" t="s">
        <v>25</v>
      </c>
      <c r="M1366" s="30">
        <v>1200</v>
      </c>
      <c r="N1366" s="28" t="s">
        <v>280</v>
      </c>
      <c r="O1366">
        <v>30000</v>
      </c>
      <c r="P1366" s="28" t="s">
        <v>2144</v>
      </c>
      <c r="Q1366" s="4" t="s">
        <v>2145</v>
      </c>
      <c r="R1366" t="s">
        <v>2146</v>
      </c>
      <c r="S1366" t="s">
        <v>2147</v>
      </c>
      <c r="T1366" t="s">
        <v>1804</v>
      </c>
      <c r="U1366" t="s">
        <v>1757</v>
      </c>
      <c r="V1366" t="s">
        <v>1810</v>
      </c>
      <c r="W1366" s="2">
        <v>1</v>
      </c>
      <c r="X1366" s="33">
        <v>30000</v>
      </c>
      <c r="Y1366" t="s">
        <v>34</v>
      </c>
      <c r="Z1366" t="s">
        <v>545</v>
      </c>
      <c r="AA1366" t="s">
        <v>36</v>
      </c>
      <c r="AB1366" t="s">
        <v>37</v>
      </c>
      <c r="AC1366">
        <v>53</v>
      </c>
    </row>
    <row r="1367" spans="1:29" customFormat="1" x14ac:dyDescent="0.35">
      <c r="A1367" s="11">
        <v>1367</v>
      </c>
      <c r="B1367" s="20" t="s">
        <v>2279</v>
      </c>
      <c r="C1367" s="3">
        <v>2.5402118883149998E+18</v>
      </c>
      <c r="D1367" s="1">
        <v>42132</v>
      </c>
      <c r="E1367" t="s">
        <v>2148</v>
      </c>
      <c r="F1367" s="8">
        <f t="shared" si="109"/>
        <v>0</v>
      </c>
      <c r="G1367" s="8">
        <f t="shared" si="105"/>
        <v>0</v>
      </c>
      <c r="H1367" s="8">
        <f t="shared" si="106"/>
        <v>0</v>
      </c>
      <c r="I1367" s="8">
        <f t="shared" si="107"/>
        <v>1</v>
      </c>
      <c r="J1367" s="9">
        <f t="shared" si="108"/>
        <v>1</v>
      </c>
      <c r="K1367" t="s">
        <v>25</v>
      </c>
      <c r="L1367" t="s">
        <v>25</v>
      </c>
      <c r="M1367" s="30">
        <v>8350</v>
      </c>
      <c r="N1367" s="28" t="s">
        <v>264</v>
      </c>
      <c r="O1367">
        <v>66800</v>
      </c>
      <c r="P1367" s="28" t="s">
        <v>310</v>
      </c>
      <c r="Q1367" s="4" t="s">
        <v>2149</v>
      </c>
      <c r="R1367" t="s">
        <v>2150</v>
      </c>
      <c r="S1367" t="s">
        <v>2147</v>
      </c>
      <c r="T1367" t="s">
        <v>1804</v>
      </c>
      <c r="U1367" t="s">
        <v>1757</v>
      </c>
      <c r="V1367" t="s">
        <v>1810</v>
      </c>
      <c r="W1367" s="2">
        <v>1</v>
      </c>
      <c r="X1367" s="33">
        <v>66800</v>
      </c>
      <c r="Y1367" t="s">
        <v>34</v>
      </c>
      <c r="Z1367" t="s">
        <v>545</v>
      </c>
      <c r="AA1367" t="s">
        <v>36</v>
      </c>
      <c r="AB1367" t="s">
        <v>37</v>
      </c>
      <c r="AC1367">
        <v>53</v>
      </c>
    </row>
    <row r="1368" spans="1:29" customFormat="1" x14ac:dyDescent="0.35">
      <c r="A1368" s="11">
        <v>1368</v>
      </c>
      <c r="B1368" s="20" t="s">
        <v>2279</v>
      </c>
      <c r="C1368" s="3">
        <v>2.5404123769149998E+18</v>
      </c>
      <c r="D1368" s="1">
        <v>42173</v>
      </c>
      <c r="E1368" t="s">
        <v>457</v>
      </c>
      <c r="F1368" s="8">
        <f t="shared" si="109"/>
        <v>0</v>
      </c>
      <c r="G1368" s="8">
        <f t="shared" si="105"/>
        <v>0</v>
      </c>
      <c r="H1368" s="8">
        <f t="shared" si="106"/>
        <v>0</v>
      </c>
      <c r="I1368" s="8">
        <f t="shared" si="107"/>
        <v>1</v>
      </c>
      <c r="J1368" s="9">
        <f t="shared" si="108"/>
        <v>1</v>
      </c>
      <c r="K1368" t="s">
        <v>53</v>
      </c>
      <c r="L1368" t="s">
        <v>52</v>
      </c>
      <c r="M1368" s="30">
        <v>3966.65</v>
      </c>
      <c r="N1368" s="28" t="s">
        <v>280</v>
      </c>
      <c r="O1368">
        <v>3966.65</v>
      </c>
      <c r="P1368" s="28" t="s">
        <v>184</v>
      </c>
      <c r="Q1368" s="4" t="s">
        <v>2151</v>
      </c>
      <c r="R1368" t="s">
        <v>2152</v>
      </c>
      <c r="S1368" t="s">
        <v>2153</v>
      </c>
      <c r="T1368" t="s">
        <v>1804</v>
      </c>
      <c r="U1368" t="s">
        <v>1757</v>
      </c>
      <c r="V1368" t="s">
        <v>1810</v>
      </c>
      <c r="W1368" s="2">
        <v>1</v>
      </c>
      <c r="X1368" s="33">
        <v>28800</v>
      </c>
      <c r="Y1368" t="s">
        <v>34</v>
      </c>
      <c r="Z1368" t="s">
        <v>545</v>
      </c>
      <c r="AA1368" t="s">
        <v>36</v>
      </c>
      <c r="AB1368" t="s">
        <v>37</v>
      </c>
      <c r="AC1368">
        <v>53</v>
      </c>
    </row>
    <row r="1369" spans="1:29" customFormat="1" x14ac:dyDescent="0.35">
      <c r="A1369" s="11">
        <v>1369</v>
      </c>
      <c r="B1369" s="20" t="s">
        <v>2279</v>
      </c>
      <c r="C1369" s="3">
        <v>2.5406122873149998E+18</v>
      </c>
      <c r="D1369" s="1">
        <v>42108</v>
      </c>
      <c r="E1369" t="s">
        <v>457</v>
      </c>
      <c r="F1369" s="8">
        <f t="shared" si="109"/>
        <v>0</v>
      </c>
      <c r="G1369" s="8">
        <f t="shared" si="105"/>
        <v>0</v>
      </c>
      <c r="H1369" s="8">
        <f t="shared" si="106"/>
        <v>0</v>
      </c>
      <c r="I1369" s="8">
        <f t="shared" si="107"/>
        <v>1</v>
      </c>
      <c r="J1369" s="9">
        <f t="shared" si="108"/>
        <v>1</v>
      </c>
      <c r="K1369" t="s">
        <v>25</v>
      </c>
      <c r="L1369" t="s">
        <v>25</v>
      </c>
      <c r="M1369" s="30">
        <v>1151.07</v>
      </c>
      <c r="N1369" s="28" t="s">
        <v>280</v>
      </c>
      <c r="O1369">
        <v>72517.42</v>
      </c>
      <c r="P1369" s="28" t="s">
        <v>2154</v>
      </c>
      <c r="Q1369" s="4" t="s">
        <v>2155</v>
      </c>
      <c r="R1369" t="s">
        <v>2156</v>
      </c>
      <c r="S1369" t="s">
        <v>2157</v>
      </c>
      <c r="T1369" t="s">
        <v>1804</v>
      </c>
      <c r="U1369" t="s">
        <v>1757</v>
      </c>
      <c r="V1369" t="s">
        <v>1810</v>
      </c>
      <c r="W1369" s="2">
        <v>1</v>
      </c>
      <c r="X1369" s="33">
        <v>72517.42</v>
      </c>
      <c r="Y1369" t="s">
        <v>34</v>
      </c>
      <c r="Z1369" t="s">
        <v>545</v>
      </c>
      <c r="AA1369" t="s">
        <v>36</v>
      </c>
      <c r="AB1369" t="s">
        <v>37</v>
      </c>
      <c r="AC1369">
        <v>53</v>
      </c>
    </row>
    <row r="1370" spans="1:29" customFormat="1" x14ac:dyDescent="0.35">
      <c r="A1370" s="11">
        <v>1370</v>
      </c>
      <c r="B1370" s="20" t="s">
        <v>2279</v>
      </c>
      <c r="C1370" s="3">
        <v>2.5406643611149998E+18</v>
      </c>
      <c r="D1370" s="1">
        <v>42311</v>
      </c>
      <c r="E1370" t="s">
        <v>457</v>
      </c>
      <c r="F1370" s="8">
        <f t="shared" si="109"/>
        <v>0</v>
      </c>
      <c r="G1370" s="8">
        <f t="shared" si="105"/>
        <v>0</v>
      </c>
      <c r="H1370" s="8">
        <f t="shared" si="106"/>
        <v>0</v>
      </c>
      <c r="I1370" s="8">
        <f t="shared" si="107"/>
        <v>1</v>
      </c>
      <c r="J1370" s="9">
        <f t="shared" si="108"/>
        <v>1</v>
      </c>
      <c r="K1370" t="s">
        <v>25</v>
      </c>
      <c r="L1370" t="s">
        <v>25</v>
      </c>
      <c r="M1370" s="30">
        <v>7562644</v>
      </c>
      <c r="N1370" s="28" t="s">
        <v>264</v>
      </c>
      <c r="O1370">
        <v>7562644</v>
      </c>
      <c r="P1370" s="28" t="s">
        <v>184</v>
      </c>
      <c r="Q1370" s="4" t="s">
        <v>1811</v>
      </c>
      <c r="R1370" t="s">
        <v>1759</v>
      </c>
      <c r="S1370" t="s">
        <v>1760</v>
      </c>
      <c r="T1370" t="s">
        <v>1804</v>
      </c>
      <c r="U1370" t="s">
        <v>1757</v>
      </c>
      <c r="V1370" t="s">
        <v>1810</v>
      </c>
      <c r="W1370" s="2">
        <v>1</v>
      </c>
      <c r="X1370" s="33">
        <v>7562644</v>
      </c>
      <c r="Y1370" t="s">
        <v>34</v>
      </c>
      <c r="Z1370" t="s">
        <v>545</v>
      </c>
      <c r="AA1370" t="s">
        <v>36</v>
      </c>
      <c r="AB1370" t="s">
        <v>37</v>
      </c>
      <c r="AC1370">
        <v>53</v>
      </c>
    </row>
    <row r="1371" spans="1:29" customFormat="1" x14ac:dyDescent="0.35">
      <c r="A1371" s="11">
        <v>1371</v>
      </c>
      <c r="B1371" s="20" t="s">
        <v>2279</v>
      </c>
      <c r="C1371" s="3">
        <v>2.5406643611149998E+18</v>
      </c>
      <c r="D1371" s="1">
        <v>42317</v>
      </c>
      <c r="E1371" t="s">
        <v>457</v>
      </c>
      <c r="F1371" s="8">
        <f t="shared" si="109"/>
        <v>0</v>
      </c>
      <c r="G1371" s="8">
        <f t="shared" si="105"/>
        <v>0</v>
      </c>
      <c r="H1371" s="8">
        <f t="shared" si="106"/>
        <v>0</v>
      </c>
      <c r="I1371" s="8">
        <f t="shared" si="107"/>
        <v>1</v>
      </c>
      <c r="J1371" s="9">
        <f t="shared" si="108"/>
        <v>1</v>
      </c>
      <c r="K1371" t="s">
        <v>25</v>
      </c>
      <c r="L1371" t="s">
        <v>25</v>
      </c>
      <c r="M1371" s="30">
        <v>14285714</v>
      </c>
      <c r="N1371" s="28" t="s">
        <v>264</v>
      </c>
      <c r="O1371">
        <v>14285714</v>
      </c>
      <c r="P1371" s="28" t="s">
        <v>184</v>
      </c>
      <c r="Q1371" s="4" t="s">
        <v>1811</v>
      </c>
      <c r="R1371" t="s">
        <v>1759</v>
      </c>
      <c r="S1371" t="s">
        <v>1760</v>
      </c>
      <c r="T1371" t="s">
        <v>1804</v>
      </c>
      <c r="U1371" t="s">
        <v>1757</v>
      </c>
      <c r="V1371" t="s">
        <v>1810</v>
      </c>
      <c r="W1371" s="2">
        <v>1</v>
      </c>
      <c r="X1371" s="33">
        <v>14285714</v>
      </c>
      <c r="Y1371" t="s">
        <v>34</v>
      </c>
      <c r="Z1371" t="s">
        <v>545</v>
      </c>
      <c r="AA1371" t="s">
        <v>36</v>
      </c>
      <c r="AB1371" t="s">
        <v>37</v>
      </c>
      <c r="AC1371">
        <v>53</v>
      </c>
    </row>
    <row r="1372" spans="1:29" customFormat="1" x14ac:dyDescent="0.35">
      <c r="A1372" s="11">
        <v>1372</v>
      </c>
      <c r="B1372" s="20" t="s">
        <v>2279</v>
      </c>
      <c r="C1372" s="3">
        <v>2.5406643611149998E+18</v>
      </c>
      <c r="D1372" s="1">
        <v>42347</v>
      </c>
      <c r="E1372" t="s">
        <v>457</v>
      </c>
      <c r="F1372" s="8">
        <f t="shared" si="109"/>
        <v>0</v>
      </c>
      <c r="G1372" s="8">
        <f t="shared" si="105"/>
        <v>0</v>
      </c>
      <c r="H1372" s="8">
        <f t="shared" si="106"/>
        <v>0</v>
      </c>
      <c r="I1372" s="8">
        <f t="shared" si="107"/>
        <v>1</v>
      </c>
      <c r="J1372" s="9">
        <f t="shared" si="108"/>
        <v>1</v>
      </c>
      <c r="K1372" t="s">
        <v>25</v>
      </c>
      <c r="L1372" t="s">
        <v>25</v>
      </c>
      <c r="M1372" s="30">
        <v>2800000</v>
      </c>
      <c r="N1372" s="28" t="s">
        <v>264</v>
      </c>
      <c r="O1372">
        <v>2800000</v>
      </c>
      <c r="P1372" s="28" t="s">
        <v>184</v>
      </c>
      <c r="Q1372" s="4" t="s">
        <v>1811</v>
      </c>
      <c r="R1372" t="s">
        <v>1759</v>
      </c>
      <c r="S1372" t="s">
        <v>1760</v>
      </c>
      <c r="T1372" t="s">
        <v>1804</v>
      </c>
      <c r="U1372" t="s">
        <v>1757</v>
      </c>
      <c r="V1372" t="s">
        <v>1810</v>
      </c>
      <c r="W1372" s="2">
        <v>1</v>
      </c>
      <c r="X1372" s="33">
        <v>2800000</v>
      </c>
      <c r="Y1372" t="s">
        <v>34</v>
      </c>
      <c r="Z1372" t="s">
        <v>545</v>
      </c>
      <c r="AA1372" t="s">
        <v>36</v>
      </c>
      <c r="AB1372" t="s">
        <v>37</v>
      </c>
      <c r="AC1372">
        <v>53</v>
      </c>
    </row>
    <row r="1373" spans="1:29" customFormat="1" x14ac:dyDescent="0.35">
      <c r="A1373" s="11">
        <v>1373</v>
      </c>
      <c r="B1373" s="20" t="s">
        <v>2279</v>
      </c>
      <c r="C1373" s="3">
        <v>2.5406643611149998E+18</v>
      </c>
      <c r="D1373" s="1">
        <v>42291</v>
      </c>
      <c r="E1373" t="s">
        <v>476</v>
      </c>
      <c r="F1373" s="8">
        <f t="shared" si="109"/>
        <v>0</v>
      </c>
      <c r="G1373" s="8">
        <f t="shared" si="105"/>
        <v>0</v>
      </c>
      <c r="H1373" s="8">
        <f t="shared" si="106"/>
        <v>0</v>
      </c>
      <c r="I1373" s="8">
        <f t="shared" si="107"/>
        <v>0</v>
      </c>
      <c r="J1373" s="9">
        <f t="shared" si="108"/>
        <v>0</v>
      </c>
      <c r="K1373" t="s">
        <v>25</v>
      </c>
      <c r="L1373" t="s">
        <v>25</v>
      </c>
      <c r="M1373" s="30">
        <v>9560000</v>
      </c>
      <c r="N1373" s="28" t="s">
        <v>280</v>
      </c>
      <c r="O1373">
        <v>9560000</v>
      </c>
      <c r="P1373" s="28" t="s">
        <v>184</v>
      </c>
      <c r="Q1373" s="4" t="s">
        <v>1811</v>
      </c>
      <c r="R1373" t="s">
        <v>1759</v>
      </c>
      <c r="S1373" t="s">
        <v>1760</v>
      </c>
      <c r="T1373" t="s">
        <v>1804</v>
      </c>
      <c r="U1373" t="s">
        <v>1757</v>
      </c>
      <c r="V1373" t="s">
        <v>1810</v>
      </c>
      <c r="W1373" s="2">
        <v>1</v>
      </c>
      <c r="X1373" s="33">
        <v>9560000</v>
      </c>
      <c r="Y1373" t="s">
        <v>34</v>
      </c>
      <c r="Z1373" t="s">
        <v>545</v>
      </c>
      <c r="AA1373" t="s">
        <v>36</v>
      </c>
      <c r="AB1373" t="s">
        <v>37</v>
      </c>
      <c r="AC1373">
        <v>53</v>
      </c>
    </row>
    <row r="1374" spans="1:29" customFormat="1" x14ac:dyDescent="0.35">
      <c r="A1374" s="11">
        <v>1374</v>
      </c>
      <c r="B1374" s="20" t="s">
        <v>2279</v>
      </c>
      <c r="C1374" s="3">
        <v>2.5406643611149998E+18</v>
      </c>
      <c r="D1374" s="1">
        <v>42297</v>
      </c>
      <c r="E1374" t="s">
        <v>476</v>
      </c>
      <c r="F1374" s="8">
        <f t="shared" si="109"/>
        <v>0</v>
      </c>
      <c r="G1374" s="8">
        <f t="shared" si="105"/>
        <v>0</v>
      </c>
      <c r="H1374" s="8">
        <f t="shared" si="106"/>
        <v>0</v>
      </c>
      <c r="I1374" s="8">
        <f t="shared" si="107"/>
        <v>0</v>
      </c>
      <c r="J1374" s="9">
        <f t="shared" si="108"/>
        <v>0</v>
      </c>
      <c r="K1374" t="s">
        <v>25</v>
      </c>
      <c r="L1374" t="s">
        <v>25</v>
      </c>
      <c r="M1374" s="30">
        <v>7900000</v>
      </c>
      <c r="N1374" s="28" t="s">
        <v>280</v>
      </c>
      <c r="O1374">
        <v>7900000</v>
      </c>
      <c r="P1374" s="28" t="s">
        <v>184</v>
      </c>
      <c r="Q1374" s="4" t="s">
        <v>1811</v>
      </c>
      <c r="R1374" t="s">
        <v>1759</v>
      </c>
      <c r="S1374" t="s">
        <v>1760</v>
      </c>
      <c r="T1374" t="s">
        <v>1804</v>
      </c>
      <c r="U1374" t="s">
        <v>1757</v>
      </c>
      <c r="V1374" t="s">
        <v>1810</v>
      </c>
      <c r="W1374" s="2">
        <v>1</v>
      </c>
      <c r="X1374" s="33">
        <v>7900000</v>
      </c>
      <c r="Y1374" t="s">
        <v>34</v>
      </c>
      <c r="Z1374" t="s">
        <v>545</v>
      </c>
      <c r="AA1374" t="s">
        <v>36</v>
      </c>
      <c r="AB1374" t="s">
        <v>37</v>
      </c>
      <c r="AC1374">
        <v>53</v>
      </c>
    </row>
    <row r="1375" spans="1:29" customFormat="1" x14ac:dyDescent="0.35">
      <c r="A1375" s="11">
        <v>1375</v>
      </c>
      <c r="B1375" s="20" t="s">
        <v>2279</v>
      </c>
      <c r="C1375" s="3">
        <v>2.5406643611149998E+18</v>
      </c>
      <c r="D1375" s="1">
        <v>42297</v>
      </c>
      <c r="E1375" t="s">
        <v>476</v>
      </c>
      <c r="F1375" s="8">
        <f t="shared" si="109"/>
        <v>0</v>
      </c>
      <c r="G1375" s="8">
        <f t="shared" si="105"/>
        <v>0</v>
      </c>
      <c r="H1375" s="8">
        <f t="shared" si="106"/>
        <v>0</v>
      </c>
      <c r="I1375" s="8">
        <f t="shared" si="107"/>
        <v>0</v>
      </c>
      <c r="J1375" s="9">
        <f t="shared" si="108"/>
        <v>0</v>
      </c>
      <c r="K1375" t="s">
        <v>25</v>
      </c>
      <c r="L1375" t="s">
        <v>25</v>
      </c>
      <c r="M1375" s="30">
        <v>6928000</v>
      </c>
      <c r="N1375" s="28" t="s">
        <v>280</v>
      </c>
      <c r="O1375">
        <v>6928000</v>
      </c>
      <c r="P1375" s="28" t="s">
        <v>184</v>
      </c>
      <c r="Q1375" s="4" t="s">
        <v>1811</v>
      </c>
      <c r="R1375" t="s">
        <v>1759</v>
      </c>
      <c r="S1375" t="s">
        <v>1760</v>
      </c>
      <c r="T1375" t="s">
        <v>1804</v>
      </c>
      <c r="U1375" t="s">
        <v>1757</v>
      </c>
      <c r="V1375" t="s">
        <v>1810</v>
      </c>
      <c r="W1375" s="2">
        <v>1</v>
      </c>
      <c r="X1375" s="33">
        <v>6928000</v>
      </c>
      <c r="Y1375" t="s">
        <v>34</v>
      </c>
      <c r="Z1375" t="s">
        <v>545</v>
      </c>
      <c r="AA1375" t="s">
        <v>36</v>
      </c>
      <c r="AB1375" t="s">
        <v>37</v>
      </c>
      <c r="AC1375">
        <v>53</v>
      </c>
    </row>
    <row r="1376" spans="1:29" customFormat="1" x14ac:dyDescent="0.35">
      <c r="A1376" s="11">
        <v>1376</v>
      </c>
      <c r="B1376" s="20" t="s">
        <v>2279</v>
      </c>
      <c r="C1376" s="3">
        <v>2.5406643611149998E+18</v>
      </c>
      <c r="D1376" s="1">
        <v>42300</v>
      </c>
      <c r="E1376" t="s">
        <v>476</v>
      </c>
      <c r="F1376" s="8">
        <f t="shared" si="109"/>
        <v>0</v>
      </c>
      <c r="G1376" s="8">
        <f t="shared" si="105"/>
        <v>0</v>
      </c>
      <c r="H1376" s="8">
        <f t="shared" si="106"/>
        <v>0</v>
      </c>
      <c r="I1376" s="8">
        <f t="shared" si="107"/>
        <v>0</v>
      </c>
      <c r="J1376" s="9">
        <f t="shared" si="108"/>
        <v>0</v>
      </c>
      <c r="K1376" t="s">
        <v>25</v>
      </c>
      <c r="L1376" t="s">
        <v>25</v>
      </c>
      <c r="M1376" s="30">
        <v>9900000</v>
      </c>
      <c r="N1376" s="28" t="s">
        <v>280</v>
      </c>
      <c r="O1376">
        <v>9900000</v>
      </c>
      <c r="P1376" s="28" t="s">
        <v>184</v>
      </c>
      <c r="Q1376" s="4" t="s">
        <v>1811</v>
      </c>
      <c r="R1376" t="s">
        <v>1759</v>
      </c>
      <c r="S1376" t="s">
        <v>1760</v>
      </c>
      <c r="T1376" t="s">
        <v>1804</v>
      </c>
      <c r="U1376" t="s">
        <v>1757</v>
      </c>
      <c r="V1376" t="s">
        <v>1810</v>
      </c>
      <c r="W1376" s="2">
        <v>1</v>
      </c>
      <c r="X1376" s="33">
        <v>9900000</v>
      </c>
      <c r="Y1376" t="s">
        <v>34</v>
      </c>
      <c r="Z1376" t="s">
        <v>545</v>
      </c>
      <c r="AA1376" t="s">
        <v>36</v>
      </c>
      <c r="AB1376" t="s">
        <v>37</v>
      </c>
      <c r="AC1376">
        <v>53</v>
      </c>
    </row>
    <row r="1377" spans="1:29" customFormat="1" x14ac:dyDescent="0.35">
      <c r="A1377" s="11">
        <v>1377</v>
      </c>
      <c r="B1377" s="20" t="s">
        <v>2279</v>
      </c>
      <c r="C1377" s="3">
        <v>2.5406643611149998E+18</v>
      </c>
      <c r="D1377" s="1">
        <v>42307</v>
      </c>
      <c r="E1377" t="s">
        <v>476</v>
      </c>
      <c r="F1377" s="8">
        <f t="shared" si="109"/>
        <v>0</v>
      </c>
      <c r="G1377" s="8">
        <f t="shared" si="105"/>
        <v>0</v>
      </c>
      <c r="H1377" s="8">
        <f t="shared" si="106"/>
        <v>0</v>
      </c>
      <c r="I1377" s="8">
        <f t="shared" si="107"/>
        <v>0</v>
      </c>
      <c r="J1377" s="9">
        <f t="shared" si="108"/>
        <v>0</v>
      </c>
      <c r="K1377" t="s">
        <v>25</v>
      </c>
      <c r="L1377" t="s">
        <v>25</v>
      </c>
      <c r="M1377" s="30">
        <v>9999500</v>
      </c>
      <c r="N1377" s="28" t="s">
        <v>264</v>
      </c>
      <c r="O1377">
        <v>9999500</v>
      </c>
      <c r="P1377" s="28" t="s">
        <v>184</v>
      </c>
      <c r="Q1377" s="4" t="s">
        <v>1811</v>
      </c>
      <c r="R1377" t="s">
        <v>1759</v>
      </c>
      <c r="S1377" t="s">
        <v>1760</v>
      </c>
      <c r="T1377" t="s">
        <v>1804</v>
      </c>
      <c r="U1377" t="s">
        <v>1757</v>
      </c>
      <c r="V1377" t="s">
        <v>1810</v>
      </c>
      <c r="W1377" s="2">
        <v>1</v>
      </c>
      <c r="X1377" s="33">
        <v>9999500</v>
      </c>
      <c r="Y1377" t="s">
        <v>34</v>
      </c>
      <c r="Z1377" t="s">
        <v>545</v>
      </c>
      <c r="AA1377" t="s">
        <v>36</v>
      </c>
      <c r="AB1377" t="s">
        <v>37</v>
      </c>
      <c r="AC1377">
        <v>53</v>
      </c>
    </row>
    <row r="1378" spans="1:29" customFormat="1" x14ac:dyDescent="0.35">
      <c r="A1378" s="11">
        <v>1378</v>
      </c>
      <c r="B1378" s="20" t="s">
        <v>2279</v>
      </c>
      <c r="C1378" s="3">
        <v>2.5406643611149998E+18</v>
      </c>
      <c r="D1378" s="1">
        <v>42347</v>
      </c>
      <c r="E1378" t="s">
        <v>476</v>
      </c>
      <c r="F1378" s="8">
        <f t="shared" si="109"/>
        <v>0</v>
      </c>
      <c r="G1378" s="8">
        <f t="shared" si="105"/>
        <v>0</v>
      </c>
      <c r="H1378" s="8">
        <f t="shared" si="106"/>
        <v>0</v>
      </c>
      <c r="I1378" s="8">
        <f t="shared" si="107"/>
        <v>0</v>
      </c>
      <c r="J1378" s="9">
        <f t="shared" si="108"/>
        <v>0</v>
      </c>
      <c r="K1378" t="s">
        <v>25</v>
      </c>
      <c r="L1378" t="s">
        <v>25</v>
      </c>
      <c r="M1378" s="30">
        <v>9998500</v>
      </c>
      <c r="N1378" s="28" t="s">
        <v>280</v>
      </c>
      <c r="O1378">
        <v>9998500</v>
      </c>
      <c r="P1378" s="28" t="s">
        <v>184</v>
      </c>
      <c r="Q1378" s="4" t="s">
        <v>1811</v>
      </c>
      <c r="R1378" t="s">
        <v>1759</v>
      </c>
      <c r="S1378" t="s">
        <v>1760</v>
      </c>
      <c r="T1378" t="s">
        <v>1804</v>
      </c>
      <c r="U1378" t="s">
        <v>1757</v>
      </c>
      <c r="V1378" t="s">
        <v>1810</v>
      </c>
      <c r="W1378" s="2">
        <v>1</v>
      </c>
      <c r="X1378" s="33">
        <v>9998500</v>
      </c>
      <c r="Y1378" t="s">
        <v>34</v>
      </c>
      <c r="Z1378" t="s">
        <v>545</v>
      </c>
      <c r="AA1378" t="s">
        <v>36</v>
      </c>
      <c r="AB1378" t="s">
        <v>37</v>
      </c>
      <c r="AC1378">
        <v>53</v>
      </c>
    </row>
    <row r="1379" spans="1:29" customFormat="1" x14ac:dyDescent="0.35">
      <c r="A1379" s="11">
        <v>1379</v>
      </c>
      <c r="B1379" s="20" t="s">
        <v>2279</v>
      </c>
      <c r="C1379" s="3">
        <v>2.5406643611149998E+18</v>
      </c>
      <c r="D1379" s="1">
        <v>42347</v>
      </c>
      <c r="E1379" t="s">
        <v>476</v>
      </c>
      <c r="F1379" s="8">
        <f t="shared" si="109"/>
        <v>0</v>
      </c>
      <c r="G1379" s="8">
        <f t="shared" si="105"/>
        <v>0</v>
      </c>
      <c r="H1379" s="8">
        <f t="shared" si="106"/>
        <v>0</v>
      </c>
      <c r="I1379" s="8">
        <f t="shared" si="107"/>
        <v>0</v>
      </c>
      <c r="J1379" s="9">
        <f t="shared" si="108"/>
        <v>0</v>
      </c>
      <c r="K1379" t="s">
        <v>25</v>
      </c>
      <c r="L1379" t="s">
        <v>25</v>
      </c>
      <c r="M1379" s="30">
        <v>499000</v>
      </c>
      <c r="N1379" s="28" t="s">
        <v>264</v>
      </c>
      <c r="O1379">
        <v>499000</v>
      </c>
      <c r="P1379" s="28" t="s">
        <v>184</v>
      </c>
      <c r="Q1379" s="4" t="s">
        <v>1811</v>
      </c>
      <c r="R1379" t="s">
        <v>1759</v>
      </c>
      <c r="S1379" t="s">
        <v>1760</v>
      </c>
      <c r="T1379" t="s">
        <v>1804</v>
      </c>
      <c r="U1379" t="s">
        <v>1757</v>
      </c>
      <c r="V1379" t="s">
        <v>1810</v>
      </c>
      <c r="W1379" s="2">
        <v>1</v>
      </c>
      <c r="X1379" s="33">
        <v>499000</v>
      </c>
      <c r="Y1379" t="s">
        <v>34</v>
      </c>
      <c r="Z1379" t="s">
        <v>545</v>
      </c>
      <c r="AA1379" t="s">
        <v>36</v>
      </c>
      <c r="AB1379" t="s">
        <v>37</v>
      </c>
      <c r="AC1379">
        <v>53</v>
      </c>
    </row>
    <row r="1380" spans="1:29" customFormat="1" x14ac:dyDescent="0.35">
      <c r="A1380" s="11">
        <v>1380</v>
      </c>
      <c r="B1380" s="20" t="s">
        <v>2279</v>
      </c>
      <c r="C1380" s="3">
        <v>2.5406643611149998E+18</v>
      </c>
      <c r="D1380" s="1">
        <v>42356</v>
      </c>
      <c r="E1380" t="s">
        <v>1812</v>
      </c>
      <c r="F1380" s="8">
        <f t="shared" si="109"/>
        <v>0</v>
      </c>
      <c r="G1380" s="8">
        <f t="shared" si="105"/>
        <v>0</v>
      </c>
      <c r="H1380" s="8">
        <f t="shared" si="106"/>
        <v>0</v>
      </c>
      <c r="I1380" s="8">
        <f t="shared" si="107"/>
        <v>0</v>
      </c>
      <c r="J1380" s="9">
        <f t="shared" si="108"/>
        <v>0</v>
      </c>
      <c r="K1380" t="s">
        <v>25</v>
      </c>
      <c r="L1380" t="s">
        <v>25</v>
      </c>
      <c r="M1380" s="30">
        <v>3500000</v>
      </c>
      <c r="N1380" s="28" t="s">
        <v>264</v>
      </c>
      <c r="O1380">
        <v>3500000</v>
      </c>
      <c r="P1380" s="28" t="s">
        <v>184</v>
      </c>
      <c r="Q1380" s="4" t="s">
        <v>1811</v>
      </c>
      <c r="R1380" t="s">
        <v>1759</v>
      </c>
      <c r="S1380" t="s">
        <v>1760</v>
      </c>
      <c r="T1380" t="s">
        <v>1804</v>
      </c>
      <c r="U1380" t="s">
        <v>1757</v>
      </c>
      <c r="V1380" t="s">
        <v>1810</v>
      </c>
      <c r="W1380" s="2">
        <v>1</v>
      </c>
      <c r="X1380" s="33">
        <v>3500000</v>
      </c>
      <c r="Y1380" t="s">
        <v>34</v>
      </c>
      <c r="Z1380" t="s">
        <v>545</v>
      </c>
      <c r="AA1380" t="s">
        <v>36</v>
      </c>
      <c r="AB1380" t="s">
        <v>37</v>
      </c>
      <c r="AC1380">
        <v>53</v>
      </c>
    </row>
    <row r="1381" spans="1:29" customFormat="1" x14ac:dyDescent="0.35">
      <c r="A1381" s="11">
        <v>1381</v>
      </c>
      <c r="B1381" s="20" t="s">
        <v>2279</v>
      </c>
      <c r="C1381" s="3">
        <v>2.5406643611149998E+18</v>
      </c>
      <c r="D1381" s="1">
        <v>42356</v>
      </c>
      <c r="E1381" t="s">
        <v>1812</v>
      </c>
      <c r="F1381" s="8">
        <f t="shared" si="109"/>
        <v>0</v>
      </c>
      <c r="G1381" s="8">
        <f t="shared" si="105"/>
        <v>0</v>
      </c>
      <c r="H1381" s="8">
        <f t="shared" si="106"/>
        <v>0</v>
      </c>
      <c r="I1381" s="8">
        <f t="shared" si="107"/>
        <v>0</v>
      </c>
      <c r="J1381" s="9">
        <f t="shared" si="108"/>
        <v>0</v>
      </c>
      <c r="K1381" t="s">
        <v>25</v>
      </c>
      <c r="L1381" t="s">
        <v>25</v>
      </c>
      <c r="M1381" s="30">
        <v>3000000</v>
      </c>
      <c r="N1381" s="28" t="s">
        <v>264</v>
      </c>
      <c r="O1381">
        <v>3000000</v>
      </c>
      <c r="P1381" s="28" t="s">
        <v>184</v>
      </c>
      <c r="Q1381" s="4" t="s">
        <v>1811</v>
      </c>
      <c r="R1381" t="s">
        <v>1759</v>
      </c>
      <c r="S1381" t="s">
        <v>1760</v>
      </c>
      <c r="T1381" t="s">
        <v>1804</v>
      </c>
      <c r="U1381" t="s">
        <v>1757</v>
      </c>
      <c r="V1381" t="s">
        <v>1810</v>
      </c>
      <c r="W1381" s="2">
        <v>1</v>
      </c>
      <c r="X1381" s="33">
        <v>3000000</v>
      </c>
      <c r="Y1381" t="s">
        <v>34</v>
      </c>
      <c r="Z1381" t="s">
        <v>545</v>
      </c>
      <c r="AA1381" t="s">
        <v>36</v>
      </c>
      <c r="AB1381" t="s">
        <v>37</v>
      </c>
      <c r="AC1381">
        <v>53</v>
      </c>
    </row>
    <row r="1382" spans="1:29" customFormat="1" x14ac:dyDescent="0.35">
      <c r="A1382" s="11">
        <v>1382</v>
      </c>
      <c r="B1382" s="20" t="s">
        <v>2279</v>
      </c>
      <c r="C1382" s="3">
        <v>2.5406643611160003E+18</v>
      </c>
      <c r="D1382" s="1">
        <v>42598</v>
      </c>
      <c r="E1382" t="s">
        <v>457</v>
      </c>
      <c r="F1382" s="8">
        <f t="shared" si="109"/>
        <v>0</v>
      </c>
      <c r="G1382" s="8">
        <f t="shared" si="105"/>
        <v>0</v>
      </c>
      <c r="H1382" s="8">
        <f t="shared" si="106"/>
        <v>0</v>
      </c>
      <c r="I1382" s="8">
        <f t="shared" si="107"/>
        <v>1</v>
      </c>
      <c r="J1382" s="9">
        <f t="shared" si="108"/>
        <v>1</v>
      </c>
      <c r="K1382" t="s">
        <v>53</v>
      </c>
      <c r="L1382" t="s">
        <v>52</v>
      </c>
      <c r="M1382" s="30">
        <v>6235000</v>
      </c>
      <c r="N1382" s="28" t="s">
        <v>280</v>
      </c>
      <c r="O1382">
        <v>6235000</v>
      </c>
      <c r="P1382" s="28" t="s">
        <v>184</v>
      </c>
      <c r="Q1382" s="4" t="s">
        <v>1811</v>
      </c>
      <c r="R1382" t="s">
        <v>1759</v>
      </c>
      <c r="S1382" t="s">
        <v>1760</v>
      </c>
      <c r="T1382" t="s">
        <v>1774</v>
      </c>
      <c r="U1382" t="s">
        <v>1757</v>
      </c>
      <c r="V1382" t="s">
        <v>33</v>
      </c>
      <c r="W1382" s="2">
        <v>1</v>
      </c>
      <c r="X1382" s="33">
        <v>6235000</v>
      </c>
      <c r="Y1382" t="s">
        <v>34</v>
      </c>
      <c r="Z1382" t="s">
        <v>545</v>
      </c>
      <c r="AA1382" t="s">
        <v>36</v>
      </c>
      <c r="AB1382" t="s">
        <v>37</v>
      </c>
      <c r="AC1382">
        <v>53</v>
      </c>
    </row>
    <row r="1383" spans="1:29" customFormat="1" x14ac:dyDescent="0.35">
      <c r="A1383" s="11">
        <v>1383</v>
      </c>
      <c r="B1383" s="20" t="s">
        <v>2279</v>
      </c>
      <c r="C1383" s="3">
        <v>2.5406643611160003E+18</v>
      </c>
      <c r="D1383" s="1">
        <v>42712</v>
      </c>
      <c r="E1383" t="s">
        <v>1812</v>
      </c>
      <c r="F1383" s="8">
        <f t="shared" si="109"/>
        <v>0</v>
      </c>
      <c r="G1383" s="8">
        <f t="shared" si="105"/>
        <v>0</v>
      </c>
      <c r="H1383" s="8">
        <f t="shared" si="106"/>
        <v>0</v>
      </c>
      <c r="I1383" s="8">
        <f t="shared" si="107"/>
        <v>0</v>
      </c>
      <c r="J1383" s="9">
        <f t="shared" si="108"/>
        <v>0</v>
      </c>
      <c r="K1383" t="s">
        <v>142</v>
      </c>
      <c r="L1383" t="s">
        <v>143</v>
      </c>
      <c r="M1383" s="30">
        <v>5000000</v>
      </c>
      <c r="N1383" s="28" t="s">
        <v>280</v>
      </c>
      <c r="O1383">
        <v>5000000</v>
      </c>
      <c r="P1383" s="28" t="s">
        <v>184</v>
      </c>
      <c r="Q1383" s="4" t="s">
        <v>1811</v>
      </c>
      <c r="R1383" t="s">
        <v>1759</v>
      </c>
      <c r="S1383" t="s">
        <v>1760</v>
      </c>
      <c r="T1383" t="s">
        <v>1774</v>
      </c>
      <c r="U1383" t="s">
        <v>1757</v>
      </c>
      <c r="V1383" t="s">
        <v>33</v>
      </c>
      <c r="W1383" s="2">
        <v>1</v>
      </c>
      <c r="X1383" s="33">
        <v>5000000</v>
      </c>
      <c r="Y1383" t="s">
        <v>34</v>
      </c>
      <c r="Z1383" t="s">
        <v>545</v>
      </c>
      <c r="AA1383" t="s">
        <v>36</v>
      </c>
      <c r="AB1383" t="s">
        <v>37</v>
      </c>
      <c r="AC1383">
        <v>53</v>
      </c>
    </row>
    <row r="1384" spans="1:29" customFormat="1" x14ac:dyDescent="0.35">
      <c r="A1384" s="11">
        <v>1384</v>
      </c>
      <c r="B1384" s="20" t="s">
        <v>2279</v>
      </c>
      <c r="C1384" s="3">
        <v>2.5406643611160003E+18</v>
      </c>
      <c r="D1384" s="1">
        <v>42723</v>
      </c>
      <c r="E1384" t="s">
        <v>1812</v>
      </c>
      <c r="F1384" s="8">
        <f t="shared" si="109"/>
        <v>0</v>
      </c>
      <c r="G1384" s="8">
        <f t="shared" si="105"/>
        <v>0</v>
      </c>
      <c r="H1384" s="8">
        <f t="shared" si="106"/>
        <v>0</v>
      </c>
      <c r="I1384" s="8">
        <f t="shared" si="107"/>
        <v>0</v>
      </c>
      <c r="J1384" s="9">
        <f t="shared" si="108"/>
        <v>0</v>
      </c>
      <c r="K1384" t="s">
        <v>142</v>
      </c>
      <c r="L1384" t="s">
        <v>143</v>
      </c>
      <c r="M1384" s="30">
        <v>1728250</v>
      </c>
      <c r="N1384" s="28" t="s">
        <v>280</v>
      </c>
      <c r="O1384">
        <v>1728250</v>
      </c>
      <c r="P1384" s="28" t="s">
        <v>184</v>
      </c>
      <c r="Q1384" s="4" t="s">
        <v>1811</v>
      </c>
      <c r="R1384" t="s">
        <v>1759</v>
      </c>
      <c r="S1384" t="s">
        <v>1760</v>
      </c>
      <c r="T1384" t="s">
        <v>1774</v>
      </c>
      <c r="U1384" t="s">
        <v>1757</v>
      </c>
      <c r="V1384" t="s">
        <v>33</v>
      </c>
      <c r="W1384" s="2">
        <v>1</v>
      </c>
      <c r="X1384" s="33">
        <v>1728250</v>
      </c>
      <c r="Y1384" t="s">
        <v>34</v>
      </c>
      <c r="Z1384" t="s">
        <v>545</v>
      </c>
      <c r="AA1384" t="s">
        <v>36</v>
      </c>
      <c r="AB1384" t="s">
        <v>37</v>
      </c>
      <c r="AC1384">
        <v>53</v>
      </c>
    </row>
    <row r="1385" spans="1:29" customFormat="1" x14ac:dyDescent="0.35">
      <c r="A1385" s="11">
        <v>1385</v>
      </c>
      <c r="B1385" s="20" t="s">
        <v>2279</v>
      </c>
      <c r="C1385" s="3">
        <v>2.5406643611170002E+18</v>
      </c>
      <c r="D1385" s="1">
        <v>42780</v>
      </c>
      <c r="E1385" t="s">
        <v>1812</v>
      </c>
      <c r="F1385" s="8">
        <f t="shared" si="109"/>
        <v>0</v>
      </c>
      <c r="G1385" s="8">
        <f t="shared" si="105"/>
        <v>0</v>
      </c>
      <c r="H1385" s="8">
        <f t="shared" si="106"/>
        <v>0</v>
      </c>
      <c r="I1385" s="8">
        <f t="shared" si="107"/>
        <v>0</v>
      </c>
      <c r="J1385" s="9">
        <f t="shared" si="108"/>
        <v>0</v>
      </c>
      <c r="K1385" t="s">
        <v>142</v>
      </c>
      <c r="L1385" t="s">
        <v>143</v>
      </c>
      <c r="M1385" s="30">
        <v>4090000</v>
      </c>
      <c r="N1385" s="28" t="s">
        <v>280</v>
      </c>
      <c r="O1385">
        <v>4090000</v>
      </c>
      <c r="P1385" s="28" t="s">
        <v>184</v>
      </c>
      <c r="Q1385" s="4" t="s">
        <v>1811</v>
      </c>
      <c r="R1385" t="s">
        <v>1759</v>
      </c>
      <c r="S1385" t="s">
        <v>1760</v>
      </c>
      <c r="T1385" t="s">
        <v>1774</v>
      </c>
      <c r="U1385" t="s">
        <v>1757</v>
      </c>
      <c r="V1385" t="s">
        <v>33</v>
      </c>
      <c r="W1385" s="2">
        <v>1</v>
      </c>
      <c r="X1385" s="33">
        <v>4090000</v>
      </c>
      <c r="Y1385" t="s">
        <v>34</v>
      </c>
      <c r="Z1385" t="s">
        <v>545</v>
      </c>
      <c r="AA1385" t="s">
        <v>36</v>
      </c>
      <c r="AB1385" t="s">
        <v>37</v>
      </c>
      <c r="AC1385">
        <v>53</v>
      </c>
    </row>
    <row r="1386" spans="1:29" customFormat="1" x14ac:dyDescent="0.35">
      <c r="A1386" s="11">
        <v>1386</v>
      </c>
      <c r="B1386" s="20" t="s">
        <v>2279</v>
      </c>
      <c r="C1386" s="3">
        <v>2.5406643611170002E+18</v>
      </c>
      <c r="D1386" s="1">
        <v>42955</v>
      </c>
      <c r="E1386" t="s">
        <v>1812</v>
      </c>
      <c r="F1386" s="8">
        <f t="shared" si="109"/>
        <v>0</v>
      </c>
      <c r="G1386" s="8">
        <f t="shared" si="105"/>
        <v>0</v>
      </c>
      <c r="H1386" s="8">
        <f t="shared" si="106"/>
        <v>0</v>
      </c>
      <c r="I1386" s="8">
        <f t="shared" si="107"/>
        <v>0</v>
      </c>
      <c r="J1386" s="9">
        <f t="shared" si="108"/>
        <v>0</v>
      </c>
      <c r="K1386" t="s">
        <v>142</v>
      </c>
      <c r="L1386" t="s">
        <v>143</v>
      </c>
      <c r="M1386" s="30">
        <v>1300000</v>
      </c>
      <c r="N1386" s="28" t="s">
        <v>280</v>
      </c>
      <c r="O1386">
        <v>1300000</v>
      </c>
      <c r="P1386" s="28" t="s">
        <v>184</v>
      </c>
      <c r="Q1386" s="4" t="s">
        <v>1811</v>
      </c>
      <c r="R1386" t="s">
        <v>1759</v>
      </c>
      <c r="S1386" t="s">
        <v>1760</v>
      </c>
      <c r="T1386" t="s">
        <v>1804</v>
      </c>
      <c r="U1386" t="s">
        <v>1757</v>
      </c>
      <c r="V1386" t="s">
        <v>1810</v>
      </c>
      <c r="W1386" s="2">
        <v>1</v>
      </c>
      <c r="X1386" s="33">
        <v>1300000</v>
      </c>
      <c r="Y1386" t="s">
        <v>34</v>
      </c>
      <c r="Z1386" t="s">
        <v>545</v>
      </c>
      <c r="AA1386" t="s">
        <v>36</v>
      </c>
      <c r="AB1386" t="s">
        <v>37</v>
      </c>
      <c r="AC1386">
        <v>53</v>
      </c>
    </row>
    <row r="1387" spans="1:29" customFormat="1" x14ac:dyDescent="0.35">
      <c r="A1387" s="11">
        <v>1387</v>
      </c>
      <c r="B1387" s="20" t="s">
        <v>2279</v>
      </c>
      <c r="C1387" s="3">
        <v>2.5406643611170002E+18</v>
      </c>
      <c r="D1387" s="1">
        <v>42772</v>
      </c>
      <c r="E1387" t="s">
        <v>457</v>
      </c>
      <c r="F1387" s="8">
        <f t="shared" si="109"/>
        <v>0</v>
      </c>
      <c r="G1387" s="8">
        <f t="shared" si="105"/>
        <v>0</v>
      </c>
      <c r="H1387" s="8">
        <f t="shared" si="106"/>
        <v>0</v>
      </c>
      <c r="I1387" s="8">
        <f t="shared" si="107"/>
        <v>1</v>
      </c>
      <c r="J1387" s="9">
        <f t="shared" si="108"/>
        <v>1</v>
      </c>
      <c r="K1387" t="s">
        <v>53</v>
      </c>
      <c r="L1387" t="s">
        <v>52</v>
      </c>
      <c r="M1387" s="30">
        <v>9790000</v>
      </c>
      <c r="N1387" s="28" t="s">
        <v>280</v>
      </c>
      <c r="O1387">
        <v>9790000</v>
      </c>
      <c r="P1387" s="28" t="s">
        <v>184</v>
      </c>
      <c r="Q1387" s="4" t="s">
        <v>1811</v>
      </c>
      <c r="R1387" t="s">
        <v>1759</v>
      </c>
      <c r="S1387" t="s">
        <v>1760</v>
      </c>
      <c r="T1387" t="s">
        <v>1774</v>
      </c>
      <c r="U1387" t="s">
        <v>1757</v>
      </c>
      <c r="V1387" t="s">
        <v>33</v>
      </c>
      <c r="W1387" s="2">
        <v>1</v>
      </c>
      <c r="X1387" s="33">
        <v>9790000</v>
      </c>
      <c r="Y1387" t="s">
        <v>34</v>
      </c>
      <c r="Z1387" t="s">
        <v>545</v>
      </c>
      <c r="AA1387" t="s">
        <v>36</v>
      </c>
      <c r="AB1387" t="s">
        <v>37</v>
      </c>
      <c r="AC1387">
        <v>53</v>
      </c>
    </row>
    <row r="1388" spans="1:29" customFormat="1" x14ac:dyDescent="0.35">
      <c r="A1388" s="11">
        <v>1388</v>
      </c>
      <c r="B1388" s="20" t="s">
        <v>2279</v>
      </c>
      <c r="C1388" s="3">
        <v>2.5406643611170002E+18</v>
      </c>
      <c r="D1388" s="1">
        <v>42780</v>
      </c>
      <c r="E1388" t="s">
        <v>457</v>
      </c>
      <c r="F1388" s="8">
        <f t="shared" si="109"/>
        <v>0</v>
      </c>
      <c r="G1388" s="8">
        <f t="shared" si="105"/>
        <v>0</v>
      </c>
      <c r="H1388" s="8">
        <f t="shared" si="106"/>
        <v>0</v>
      </c>
      <c r="I1388" s="8">
        <f t="shared" si="107"/>
        <v>1</v>
      </c>
      <c r="J1388" s="9">
        <f t="shared" si="108"/>
        <v>1</v>
      </c>
      <c r="K1388" t="s">
        <v>53</v>
      </c>
      <c r="L1388" t="s">
        <v>52</v>
      </c>
      <c r="M1388" s="30">
        <v>2230000</v>
      </c>
      <c r="N1388" s="28" t="s">
        <v>280</v>
      </c>
      <c r="O1388">
        <v>2230000</v>
      </c>
      <c r="P1388" s="28" t="s">
        <v>184</v>
      </c>
      <c r="Q1388" s="4" t="s">
        <v>1811</v>
      </c>
      <c r="R1388" t="s">
        <v>1759</v>
      </c>
      <c r="S1388" t="s">
        <v>1760</v>
      </c>
      <c r="T1388" t="s">
        <v>1774</v>
      </c>
      <c r="U1388" t="s">
        <v>1757</v>
      </c>
      <c r="V1388" t="s">
        <v>33</v>
      </c>
      <c r="W1388" s="2">
        <v>1</v>
      </c>
      <c r="X1388" s="33">
        <v>2230000</v>
      </c>
      <c r="Y1388" t="s">
        <v>34</v>
      </c>
      <c r="Z1388" t="s">
        <v>545</v>
      </c>
      <c r="AA1388" t="s">
        <v>36</v>
      </c>
      <c r="AB1388" t="s">
        <v>37</v>
      </c>
      <c r="AC1388">
        <v>53</v>
      </c>
    </row>
    <row r="1389" spans="1:29" customFormat="1" x14ac:dyDescent="0.35">
      <c r="A1389" s="11">
        <v>1389</v>
      </c>
      <c r="B1389" s="20" t="s">
        <v>2279</v>
      </c>
      <c r="C1389" s="3">
        <v>2.5406643611170002E+18</v>
      </c>
      <c r="D1389" s="1">
        <v>43003</v>
      </c>
      <c r="E1389" t="s">
        <v>1812</v>
      </c>
      <c r="F1389" s="8">
        <f t="shared" si="109"/>
        <v>0</v>
      </c>
      <c r="G1389" s="8">
        <f t="shared" si="105"/>
        <v>0</v>
      </c>
      <c r="H1389" s="8">
        <f t="shared" si="106"/>
        <v>0</v>
      </c>
      <c r="I1389" s="8">
        <f t="shared" si="107"/>
        <v>0</v>
      </c>
      <c r="J1389" s="9">
        <f t="shared" si="108"/>
        <v>0</v>
      </c>
      <c r="K1389" t="s">
        <v>142</v>
      </c>
      <c r="L1389" t="s">
        <v>143</v>
      </c>
      <c r="M1389" s="30">
        <v>2020000</v>
      </c>
      <c r="N1389" s="28" t="s">
        <v>280</v>
      </c>
      <c r="O1389">
        <v>2020000</v>
      </c>
      <c r="P1389" s="28" t="s">
        <v>184</v>
      </c>
      <c r="Q1389" s="4" t="s">
        <v>1811</v>
      </c>
      <c r="R1389" t="s">
        <v>1759</v>
      </c>
      <c r="S1389" t="s">
        <v>1760</v>
      </c>
      <c r="T1389" t="s">
        <v>1774</v>
      </c>
      <c r="U1389" t="s">
        <v>1757</v>
      </c>
      <c r="V1389" t="s">
        <v>33</v>
      </c>
      <c r="W1389" s="2">
        <v>1</v>
      </c>
      <c r="X1389" s="33">
        <v>2020000</v>
      </c>
      <c r="Y1389" t="s">
        <v>34</v>
      </c>
      <c r="Z1389" t="s">
        <v>545</v>
      </c>
      <c r="AA1389" t="s">
        <v>36</v>
      </c>
      <c r="AB1389" t="s">
        <v>37</v>
      </c>
      <c r="AC1389">
        <v>53</v>
      </c>
    </row>
    <row r="1390" spans="1:29" customFormat="1" x14ac:dyDescent="0.35">
      <c r="A1390" s="11">
        <v>1390</v>
      </c>
      <c r="B1390" s="20" t="s">
        <v>2279</v>
      </c>
      <c r="C1390" s="3">
        <v>2.5406643611180001E+18</v>
      </c>
      <c r="D1390" s="1">
        <v>43199</v>
      </c>
      <c r="E1390" t="s">
        <v>1812</v>
      </c>
      <c r="F1390" s="8">
        <f t="shared" si="109"/>
        <v>0</v>
      </c>
      <c r="G1390" s="8">
        <f t="shared" si="105"/>
        <v>0</v>
      </c>
      <c r="H1390" s="8">
        <f t="shared" si="106"/>
        <v>0</v>
      </c>
      <c r="I1390" s="8">
        <f t="shared" si="107"/>
        <v>0</v>
      </c>
      <c r="J1390" s="9">
        <f t="shared" si="108"/>
        <v>0</v>
      </c>
      <c r="K1390" t="s">
        <v>142</v>
      </c>
      <c r="L1390" t="s">
        <v>143</v>
      </c>
      <c r="M1390" s="30">
        <v>8909088</v>
      </c>
      <c r="N1390" s="28" t="s">
        <v>1278</v>
      </c>
      <c r="O1390">
        <v>8909088</v>
      </c>
      <c r="P1390" s="28" t="s">
        <v>184</v>
      </c>
      <c r="Q1390" s="4" t="s">
        <v>1811</v>
      </c>
      <c r="R1390" t="s">
        <v>1759</v>
      </c>
      <c r="S1390" t="s">
        <v>1760</v>
      </c>
      <c r="T1390" t="s">
        <v>1774</v>
      </c>
      <c r="U1390" t="s">
        <v>1757</v>
      </c>
      <c r="V1390" t="s">
        <v>33</v>
      </c>
      <c r="W1390" s="2">
        <v>1</v>
      </c>
      <c r="X1390" s="33">
        <v>8909088</v>
      </c>
      <c r="Y1390" t="s">
        <v>34</v>
      </c>
      <c r="Z1390" t="s">
        <v>545</v>
      </c>
      <c r="AA1390" t="s">
        <v>36</v>
      </c>
      <c r="AB1390" t="s">
        <v>37</v>
      </c>
      <c r="AC1390">
        <v>53</v>
      </c>
    </row>
    <row r="1391" spans="1:29" customFormat="1" x14ac:dyDescent="0.35">
      <c r="A1391" s="11">
        <v>1391</v>
      </c>
      <c r="B1391" s="20" t="s">
        <v>2279</v>
      </c>
      <c r="C1391" s="3">
        <v>2.6166052727160003E+18</v>
      </c>
      <c r="D1391" s="1">
        <v>42548</v>
      </c>
      <c r="E1391" t="s">
        <v>2158</v>
      </c>
      <c r="F1391" s="8">
        <f t="shared" si="109"/>
        <v>0</v>
      </c>
      <c r="G1391" s="8">
        <f t="shared" si="105"/>
        <v>0</v>
      </c>
      <c r="H1391" s="8">
        <f t="shared" si="106"/>
        <v>0</v>
      </c>
      <c r="I1391" s="8">
        <f t="shared" si="107"/>
        <v>1</v>
      </c>
      <c r="J1391" s="9">
        <f t="shared" si="108"/>
        <v>1</v>
      </c>
      <c r="K1391" t="s">
        <v>53</v>
      </c>
      <c r="L1391" t="s">
        <v>52</v>
      </c>
      <c r="M1391" s="30">
        <v>626392.80000000005</v>
      </c>
      <c r="N1391" s="28" t="s">
        <v>264</v>
      </c>
      <c r="O1391">
        <v>626392.80000000005</v>
      </c>
      <c r="P1391" s="28" t="s">
        <v>184</v>
      </c>
      <c r="Q1391" s="4" t="s">
        <v>2159</v>
      </c>
      <c r="R1391" t="s">
        <v>1895</v>
      </c>
      <c r="S1391" t="s">
        <v>1896</v>
      </c>
      <c r="T1391" t="s">
        <v>1774</v>
      </c>
      <c r="U1391" t="s">
        <v>1757</v>
      </c>
      <c r="V1391" t="s">
        <v>33</v>
      </c>
      <c r="W1391" s="2">
        <v>1</v>
      </c>
      <c r="X1391" s="33">
        <v>626392.80000000005</v>
      </c>
      <c r="Y1391" t="s">
        <v>34</v>
      </c>
      <c r="Z1391" t="s">
        <v>566</v>
      </c>
      <c r="AA1391" t="s">
        <v>36</v>
      </c>
      <c r="AB1391" t="s">
        <v>37</v>
      </c>
      <c r="AC1391">
        <v>61</v>
      </c>
    </row>
    <row r="1392" spans="1:29" customFormat="1" x14ac:dyDescent="0.35">
      <c r="A1392" s="11">
        <v>1392</v>
      </c>
      <c r="B1392" s="20" t="s">
        <v>2279</v>
      </c>
      <c r="C1392" s="3">
        <v>2.6166052727170002E+18</v>
      </c>
      <c r="D1392" s="1">
        <v>42807</v>
      </c>
      <c r="E1392" t="s">
        <v>2160</v>
      </c>
      <c r="F1392" s="8">
        <f t="shared" si="109"/>
        <v>0</v>
      </c>
      <c r="G1392" s="8">
        <f t="shared" si="105"/>
        <v>0</v>
      </c>
      <c r="H1392" s="8">
        <f t="shared" si="106"/>
        <v>0</v>
      </c>
      <c r="I1392" s="8">
        <f t="shared" si="107"/>
        <v>1</v>
      </c>
      <c r="J1392" s="9">
        <f t="shared" si="108"/>
        <v>1</v>
      </c>
      <c r="K1392" t="s">
        <v>53</v>
      </c>
      <c r="L1392" t="s">
        <v>52</v>
      </c>
      <c r="M1392" s="30">
        <v>682110</v>
      </c>
      <c r="N1392" s="28" t="s">
        <v>264</v>
      </c>
      <c r="O1392">
        <v>682110</v>
      </c>
      <c r="P1392" s="28" t="s">
        <v>184</v>
      </c>
      <c r="Q1392" s="4" t="s">
        <v>2159</v>
      </c>
      <c r="R1392" t="s">
        <v>1895</v>
      </c>
      <c r="S1392" t="s">
        <v>1896</v>
      </c>
      <c r="T1392" t="s">
        <v>1774</v>
      </c>
      <c r="U1392" t="s">
        <v>1757</v>
      </c>
      <c r="V1392" t="s">
        <v>33</v>
      </c>
      <c r="W1392" s="2">
        <v>1</v>
      </c>
      <c r="X1392" s="33">
        <v>682110</v>
      </c>
      <c r="Y1392" t="s">
        <v>34</v>
      </c>
      <c r="Z1392" t="s">
        <v>566</v>
      </c>
      <c r="AA1392" t="s">
        <v>36</v>
      </c>
      <c r="AB1392" t="s">
        <v>37</v>
      </c>
      <c r="AC1392">
        <v>61</v>
      </c>
    </row>
    <row r="1393" spans="1:29" customFormat="1" x14ac:dyDescent="0.35">
      <c r="A1393" s="11">
        <v>1393</v>
      </c>
      <c r="B1393" s="20" t="s">
        <v>2279</v>
      </c>
      <c r="C1393" s="3">
        <v>2.6231012766150001E+18</v>
      </c>
      <c r="D1393" s="1">
        <v>42144</v>
      </c>
      <c r="E1393" t="s">
        <v>2161</v>
      </c>
      <c r="F1393" s="8">
        <f t="shared" si="109"/>
        <v>0</v>
      </c>
      <c r="G1393" s="8">
        <f t="shared" si="105"/>
        <v>0</v>
      </c>
      <c r="H1393" s="8">
        <f t="shared" si="106"/>
        <v>1</v>
      </c>
      <c r="I1393" s="8">
        <f t="shared" si="107"/>
        <v>0</v>
      </c>
      <c r="J1393" s="9">
        <f t="shared" si="108"/>
        <v>1</v>
      </c>
      <c r="K1393" t="s">
        <v>25</v>
      </c>
      <c r="L1393" t="s">
        <v>25</v>
      </c>
      <c r="M1393" s="30">
        <v>500000</v>
      </c>
      <c r="N1393" s="28" t="s">
        <v>329</v>
      </c>
      <c r="O1393">
        <v>500000</v>
      </c>
      <c r="P1393" s="28" t="s">
        <v>184</v>
      </c>
      <c r="Q1393" s="4" t="s">
        <v>2162</v>
      </c>
      <c r="R1393" t="s">
        <v>2163</v>
      </c>
      <c r="S1393" t="s">
        <v>2164</v>
      </c>
      <c r="T1393" t="s">
        <v>1774</v>
      </c>
      <c r="U1393" t="s">
        <v>1757</v>
      </c>
      <c r="V1393" t="s">
        <v>33</v>
      </c>
      <c r="W1393" s="2">
        <v>1</v>
      </c>
      <c r="X1393" s="33">
        <v>500000</v>
      </c>
      <c r="Y1393" t="s">
        <v>34</v>
      </c>
      <c r="Z1393" t="s">
        <v>568</v>
      </c>
      <c r="AA1393" t="s">
        <v>36</v>
      </c>
      <c r="AB1393" t="s">
        <v>37</v>
      </c>
      <c r="AC1393">
        <v>62</v>
      </c>
    </row>
    <row r="1394" spans="1:29" customFormat="1" x14ac:dyDescent="0.35">
      <c r="A1394" s="11">
        <v>1394</v>
      </c>
      <c r="B1394" s="20" t="s">
        <v>2279</v>
      </c>
      <c r="C1394" s="3" t="s">
        <v>2165</v>
      </c>
      <c r="D1394" s="1">
        <v>43820</v>
      </c>
      <c r="E1394" t="s">
        <v>2166</v>
      </c>
      <c r="F1394" s="8">
        <f t="shared" si="109"/>
        <v>0</v>
      </c>
      <c r="G1394" s="8">
        <f t="shared" si="105"/>
        <v>1</v>
      </c>
      <c r="H1394" s="8">
        <f t="shared" si="106"/>
        <v>1</v>
      </c>
      <c r="I1394" s="8">
        <f t="shared" si="107"/>
        <v>0</v>
      </c>
      <c r="J1394" s="9">
        <f t="shared" si="108"/>
        <v>2</v>
      </c>
      <c r="K1394" t="s">
        <v>307</v>
      </c>
      <c r="L1394" t="s">
        <v>308</v>
      </c>
      <c r="M1394" s="30">
        <v>6500000</v>
      </c>
      <c r="N1394" s="28" t="s">
        <v>26</v>
      </c>
      <c r="O1394">
        <v>6500000</v>
      </c>
      <c r="P1394" s="28" t="s">
        <v>27</v>
      </c>
      <c r="Q1394" s="4" t="s">
        <v>2167</v>
      </c>
      <c r="R1394" t="s">
        <v>2163</v>
      </c>
      <c r="S1394" t="s">
        <v>2164</v>
      </c>
      <c r="T1394" t="s">
        <v>1774</v>
      </c>
      <c r="U1394" t="s">
        <v>1757</v>
      </c>
      <c r="V1394" t="s">
        <v>33</v>
      </c>
      <c r="W1394" s="2">
        <v>1</v>
      </c>
      <c r="X1394" s="33">
        <v>6500000</v>
      </c>
      <c r="Y1394" t="s">
        <v>34</v>
      </c>
      <c r="Z1394" t="s">
        <v>568</v>
      </c>
      <c r="AA1394" t="s">
        <v>36</v>
      </c>
      <c r="AB1394" t="s">
        <v>37</v>
      </c>
      <c r="AC1394">
        <v>62</v>
      </c>
    </row>
    <row r="1395" spans="1:29" customFormat="1" x14ac:dyDescent="0.35">
      <c r="A1395" s="11">
        <v>1395</v>
      </c>
      <c r="B1395" s="20" t="s">
        <v>2279</v>
      </c>
      <c r="C1395" s="3" t="s">
        <v>2168</v>
      </c>
      <c r="D1395" s="1">
        <v>43820</v>
      </c>
      <c r="E1395" t="s">
        <v>2169</v>
      </c>
      <c r="F1395" s="8">
        <f t="shared" si="109"/>
        <v>0</v>
      </c>
      <c r="G1395" s="8">
        <f t="shared" si="105"/>
        <v>0</v>
      </c>
      <c r="H1395" s="8">
        <f t="shared" si="106"/>
        <v>1</v>
      </c>
      <c r="I1395" s="8">
        <f t="shared" si="107"/>
        <v>0</v>
      </c>
      <c r="J1395" s="9">
        <f t="shared" si="108"/>
        <v>1</v>
      </c>
      <c r="K1395" t="s">
        <v>307</v>
      </c>
      <c r="L1395" t="s">
        <v>308</v>
      </c>
      <c r="M1395" s="30">
        <v>4216924</v>
      </c>
      <c r="N1395" s="28" t="s">
        <v>26</v>
      </c>
      <c r="O1395">
        <v>4216924</v>
      </c>
      <c r="P1395" s="28" t="s">
        <v>27</v>
      </c>
      <c r="Q1395" s="4" t="s">
        <v>2167</v>
      </c>
      <c r="R1395" t="s">
        <v>2163</v>
      </c>
      <c r="S1395" t="s">
        <v>2164</v>
      </c>
      <c r="T1395" t="s">
        <v>1774</v>
      </c>
      <c r="U1395" t="s">
        <v>1757</v>
      </c>
      <c r="V1395" t="s">
        <v>33</v>
      </c>
      <c r="W1395" s="2">
        <v>1</v>
      </c>
      <c r="X1395" s="33">
        <v>4216924</v>
      </c>
      <c r="Y1395" t="s">
        <v>34</v>
      </c>
      <c r="Z1395" t="s">
        <v>568</v>
      </c>
      <c r="AA1395" t="s">
        <v>36</v>
      </c>
      <c r="AB1395" t="s">
        <v>37</v>
      </c>
      <c r="AC1395">
        <v>62</v>
      </c>
    </row>
    <row r="1396" spans="1:29" customFormat="1" x14ac:dyDescent="0.35">
      <c r="A1396" s="11">
        <v>1396</v>
      </c>
      <c r="B1396" s="20" t="s">
        <v>2279</v>
      </c>
      <c r="C1396" s="3">
        <v>2.6501144653170002E+18</v>
      </c>
      <c r="D1396" s="1">
        <v>42870</v>
      </c>
      <c r="E1396" t="s">
        <v>2170</v>
      </c>
      <c r="F1396" s="8">
        <f t="shared" si="109"/>
        <v>0</v>
      </c>
      <c r="G1396" s="8">
        <f t="shared" si="105"/>
        <v>0</v>
      </c>
      <c r="H1396" s="8">
        <f t="shared" si="106"/>
        <v>1</v>
      </c>
      <c r="I1396" s="8">
        <f t="shared" si="107"/>
        <v>0</v>
      </c>
      <c r="J1396" s="9">
        <f t="shared" si="108"/>
        <v>1</v>
      </c>
      <c r="K1396" t="s">
        <v>45</v>
      </c>
      <c r="L1396" t="s">
        <v>46</v>
      </c>
      <c r="M1396" s="30">
        <v>73400000</v>
      </c>
      <c r="N1396" s="28" t="s">
        <v>264</v>
      </c>
      <c r="O1396">
        <v>73400000</v>
      </c>
      <c r="P1396" s="28" t="s">
        <v>184</v>
      </c>
      <c r="Q1396" s="4" t="s">
        <v>2171</v>
      </c>
      <c r="R1396" t="s">
        <v>2172</v>
      </c>
      <c r="S1396" t="s">
        <v>2173</v>
      </c>
      <c r="T1396" t="s">
        <v>1774</v>
      </c>
      <c r="U1396" t="s">
        <v>1757</v>
      </c>
      <c r="V1396" t="s">
        <v>33</v>
      </c>
      <c r="W1396" s="2">
        <v>1</v>
      </c>
      <c r="X1396" s="33">
        <v>73400000</v>
      </c>
      <c r="Y1396" t="s">
        <v>34</v>
      </c>
      <c r="Z1396" t="s">
        <v>574</v>
      </c>
      <c r="AA1396" t="s">
        <v>36</v>
      </c>
      <c r="AB1396" t="s">
        <v>37</v>
      </c>
      <c r="AC1396">
        <v>65</v>
      </c>
    </row>
    <row r="1397" spans="1:29" customFormat="1" x14ac:dyDescent="0.35">
      <c r="A1397" s="11">
        <v>1397</v>
      </c>
      <c r="B1397" s="20" t="s">
        <v>2279</v>
      </c>
      <c r="C1397" s="3">
        <v>2.6501144653170002E+18</v>
      </c>
      <c r="D1397" s="1">
        <v>42972</v>
      </c>
      <c r="E1397" t="s">
        <v>2174</v>
      </c>
      <c r="F1397" s="8">
        <f t="shared" si="109"/>
        <v>0</v>
      </c>
      <c r="G1397" s="8">
        <f t="shared" si="105"/>
        <v>1</v>
      </c>
      <c r="H1397" s="8">
        <f t="shared" si="106"/>
        <v>0</v>
      </c>
      <c r="I1397" s="8">
        <f t="shared" si="107"/>
        <v>0</v>
      </c>
      <c r="J1397" s="9">
        <f t="shared" si="108"/>
        <v>1</v>
      </c>
      <c r="K1397" t="s">
        <v>45</v>
      </c>
      <c r="L1397" t="s">
        <v>46</v>
      </c>
      <c r="M1397" s="30">
        <v>51750000</v>
      </c>
      <c r="N1397" s="28" t="s">
        <v>264</v>
      </c>
      <c r="O1397">
        <v>51750000</v>
      </c>
      <c r="P1397" s="28" t="s">
        <v>184</v>
      </c>
      <c r="Q1397" s="4" t="s">
        <v>2175</v>
      </c>
      <c r="R1397" t="s">
        <v>2172</v>
      </c>
      <c r="S1397" t="s">
        <v>2173</v>
      </c>
      <c r="T1397" t="s">
        <v>1774</v>
      </c>
      <c r="U1397" t="s">
        <v>1757</v>
      </c>
      <c r="V1397" t="s">
        <v>33</v>
      </c>
      <c r="W1397" s="2">
        <v>1</v>
      </c>
      <c r="X1397" s="33">
        <v>51750000</v>
      </c>
      <c r="Y1397" t="s">
        <v>34</v>
      </c>
      <c r="Z1397" t="s">
        <v>574</v>
      </c>
      <c r="AA1397" t="s">
        <v>36</v>
      </c>
      <c r="AB1397" t="s">
        <v>37</v>
      </c>
      <c r="AC1397">
        <v>65</v>
      </c>
    </row>
    <row r="1398" spans="1:29" customFormat="1" x14ac:dyDescent="0.35">
      <c r="A1398" s="11">
        <v>1398</v>
      </c>
      <c r="B1398" s="20" t="s">
        <v>2279</v>
      </c>
      <c r="C1398" s="3">
        <v>2.6730071982150001E+18</v>
      </c>
      <c r="D1398" s="1">
        <v>42032</v>
      </c>
      <c r="E1398" t="s">
        <v>2176</v>
      </c>
      <c r="F1398" s="8">
        <f t="shared" si="109"/>
        <v>0</v>
      </c>
      <c r="G1398" s="8">
        <f t="shared" si="105"/>
        <v>0</v>
      </c>
      <c r="H1398" s="8">
        <f t="shared" si="106"/>
        <v>0</v>
      </c>
      <c r="I1398" s="8">
        <f t="shared" si="107"/>
        <v>1</v>
      </c>
      <c r="J1398" s="9">
        <f t="shared" si="108"/>
        <v>1</v>
      </c>
      <c r="K1398" t="s">
        <v>25</v>
      </c>
      <c r="L1398" t="s">
        <v>25</v>
      </c>
      <c r="M1398" s="30">
        <v>3267000</v>
      </c>
      <c r="N1398" s="28" t="s">
        <v>329</v>
      </c>
      <c r="O1398">
        <v>3267000</v>
      </c>
      <c r="P1398" s="28" t="s">
        <v>184</v>
      </c>
      <c r="Q1398" s="4" t="s">
        <v>2177</v>
      </c>
      <c r="R1398" t="s">
        <v>2178</v>
      </c>
      <c r="S1398" t="s">
        <v>2179</v>
      </c>
      <c r="T1398" t="s">
        <v>2180</v>
      </c>
      <c r="U1398" t="s">
        <v>1757</v>
      </c>
      <c r="V1398" t="s">
        <v>33</v>
      </c>
      <c r="W1398" s="2">
        <v>1</v>
      </c>
      <c r="X1398" s="33">
        <v>3267000</v>
      </c>
      <c r="Y1398" t="s">
        <v>34</v>
      </c>
      <c r="Z1398" t="s">
        <v>576</v>
      </c>
      <c r="AA1398" t="s">
        <v>36</v>
      </c>
      <c r="AB1398" t="s">
        <v>37</v>
      </c>
      <c r="AC1398">
        <v>67</v>
      </c>
    </row>
    <row r="1399" spans="1:29" customFormat="1" x14ac:dyDescent="0.35">
      <c r="A1399" s="11">
        <v>1399</v>
      </c>
      <c r="B1399" s="20" t="s">
        <v>2279</v>
      </c>
      <c r="C1399" s="3">
        <v>2.6730071982150001E+18</v>
      </c>
      <c r="D1399" s="1">
        <v>42366</v>
      </c>
      <c r="E1399" t="s">
        <v>2181</v>
      </c>
      <c r="F1399" s="8">
        <f t="shared" si="109"/>
        <v>0</v>
      </c>
      <c r="G1399" s="8">
        <f t="shared" si="105"/>
        <v>0</v>
      </c>
      <c r="H1399" s="8">
        <f t="shared" si="106"/>
        <v>0</v>
      </c>
      <c r="I1399" s="8">
        <f t="shared" si="107"/>
        <v>1</v>
      </c>
      <c r="J1399" s="9">
        <f t="shared" si="108"/>
        <v>1</v>
      </c>
      <c r="K1399" t="s">
        <v>25</v>
      </c>
      <c r="L1399" t="s">
        <v>25</v>
      </c>
      <c r="M1399" s="30">
        <v>3300000</v>
      </c>
      <c r="N1399" s="28" t="s">
        <v>264</v>
      </c>
      <c r="O1399">
        <v>3300000</v>
      </c>
      <c r="P1399" s="28" t="s">
        <v>184</v>
      </c>
      <c r="Q1399" s="4" t="s">
        <v>2182</v>
      </c>
      <c r="R1399" t="s">
        <v>2178</v>
      </c>
      <c r="S1399" t="s">
        <v>2179</v>
      </c>
      <c r="T1399" t="s">
        <v>1793</v>
      </c>
      <c r="U1399" t="s">
        <v>1757</v>
      </c>
      <c r="V1399" t="s">
        <v>33</v>
      </c>
      <c r="W1399" s="2">
        <v>1</v>
      </c>
      <c r="X1399" s="33">
        <v>3300000</v>
      </c>
      <c r="Y1399" t="s">
        <v>34</v>
      </c>
      <c r="Z1399" t="s">
        <v>576</v>
      </c>
      <c r="AA1399" t="s">
        <v>36</v>
      </c>
      <c r="AB1399" t="s">
        <v>37</v>
      </c>
      <c r="AC1399">
        <v>67</v>
      </c>
    </row>
    <row r="1400" spans="1:29" customFormat="1" x14ac:dyDescent="0.35">
      <c r="A1400" s="11">
        <v>1400</v>
      </c>
      <c r="B1400" s="20" t="s">
        <v>2279</v>
      </c>
      <c r="C1400" s="3">
        <v>2.6730075190150001E+18</v>
      </c>
      <c r="D1400" s="1">
        <v>42326</v>
      </c>
      <c r="E1400" t="s">
        <v>2183</v>
      </c>
      <c r="F1400" s="8">
        <f t="shared" si="109"/>
        <v>0</v>
      </c>
      <c r="G1400" s="8">
        <f t="shared" si="105"/>
        <v>0</v>
      </c>
      <c r="H1400" s="8">
        <f t="shared" si="106"/>
        <v>1</v>
      </c>
      <c r="I1400" s="8">
        <f t="shared" si="107"/>
        <v>0</v>
      </c>
      <c r="J1400" s="9">
        <f t="shared" si="108"/>
        <v>1</v>
      </c>
      <c r="K1400" t="s">
        <v>25</v>
      </c>
      <c r="L1400" t="s">
        <v>25</v>
      </c>
      <c r="M1400" s="30">
        <v>1492500</v>
      </c>
      <c r="N1400" s="28" t="s">
        <v>329</v>
      </c>
      <c r="O1400">
        <v>1492500</v>
      </c>
      <c r="P1400" s="28" t="s">
        <v>184</v>
      </c>
      <c r="Q1400" s="4" t="s">
        <v>2184</v>
      </c>
      <c r="R1400" t="s">
        <v>2185</v>
      </c>
      <c r="S1400" t="s">
        <v>2179</v>
      </c>
      <c r="T1400" t="s">
        <v>1793</v>
      </c>
      <c r="U1400" t="s">
        <v>1757</v>
      </c>
      <c r="V1400" t="s">
        <v>33</v>
      </c>
      <c r="W1400" s="2">
        <v>1</v>
      </c>
      <c r="X1400" s="33">
        <v>1492500</v>
      </c>
      <c r="Y1400" t="s">
        <v>34</v>
      </c>
      <c r="Z1400" t="s">
        <v>576</v>
      </c>
      <c r="AA1400" t="s">
        <v>36</v>
      </c>
      <c r="AB1400" t="s">
        <v>37</v>
      </c>
      <c r="AC1400">
        <v>67</v>
      </c>
    </row>
    <row r="1401" spans="1:29" customFormat="1" x14ac:dyDescent="0.35">
      <c r="A1401" s="11">
        <v>1401</v>
      </c>
      <c r="B1401" s="20" t="s">
        <v>2279</v>
      </c>
      <c r="C1401" s="3">
        <v>2.6730075190150001E+18</v>
      </c>
      <c r="D1401" s="1">
        <v>42356</v>
      </c>
      <c r="E1401" t="s">
        <v>2186</v>
      </c>
      <c r="F1401" s="8">
        <f t="shared" si="109"/>
        <v>0</v>
      </c>
      <c r="G1401" s="8">
        <f t="shared" si="105"/>
        <v>0</v>
      </c>
      <c r="H1401" s="8">
        <f t="shared" si="106"/>
        <v>1</v>
      </c>
      <c r="I1401" s="8">
        <f t="shared" si="107"/>
        <v>0</v>
      </c>
      <c r="J1401" s="9">
        <f t="shared" si="108"/>
        <v>1</v>
      </c>
      <c r="K1401" t="s">
        <v>25</v>
      </c>
      <c r="L1401" t="s">
        <v>25</v>
      </c>
      <c r="M1401" s="30">
        <v>800975</v>
      </c>
      <c r="N1401" s="28" t="s">
        <v>329</v>
      </c>
      <c r="O1401">
        <v>800975</v>
      </c>
      <c r="P1401" s="28" t="s">
        <v>184</v>
      </c>
      <c r="Q1401" s="4" t="s">
        <v>2184</v>
      </c>
      <c r="R1401" t="s">
        <v>2185</v>
      </c>
      <c r="S1401" t="s">
        <v>2179</v>
      </c>
      <c r="T1401" t="s">
        <v>1793</v>
      </c>
      <c r="U1401" t="s">
        <v>1757</v>
      </c>
      <c r="V1401" t="s">
        <v>33</v>
      </c>
      <c r="W1401" s="2">
        <v>1</v>
      </c>
      <c r="X1401" s="33">
        <v>800975</v>
      </c>
      <c r="Y1401" t="s">
        <v>34</v>
      </c>
      <c r="Z1401" t="s">
        <v>576</v>
      </c>
      <c r="AA1401" t="s">
        <v>36</v>
      </c>
      <c r="AB1401" t="s">
        <v>37</v>
      </c>
      <c r="AC1401">
        <v>67</v>
      </c>
    </row>
    <row r="1402" spans="1:29" customFormat="1" x14ac:dyDescent="0.35">
      <c r="A1402" s="11">
        <v>1402</v>
      </c>
      <c r="B1402" s="20" t="s">
        <v>2279</v>
      </c>
      <c r="C1402" s="3">
        <v>2.673007519016E+18</v>
      </c>
      <c r="D1402" s="1">
        <v>42570</v>
      </c>
      <c r="E1402" t="s">
        <v>2187</v>
      </c>
      <c r="F1402" s="8">
        <f t="shared" si="109"/>
        <v>0</v>
      </c>
      <c r="G1402" s="8">
        <f t="shared" si="105"/>
        <v>0</v>
      </c>
      <c r="H1402" s="8">
        <f t="shared" si="106"/>
        <v>1</v>
      </c>
      <c r="I1402" s="8">
        <f t="shared" si="107"/>
        <v>1</v>
      </c>
      <c r="J1402" s="9">
        <f t="shared" si="108"/>
        <v>2</v>
      </c>
      <c r="K1402" t="s">
        <v>45</v>
      </c>
      <c r="L1402" t="s">
        <v>46</v>
      </c>
      <c r="M1402" s="30">
        <v>2985000</v>
      </c>
      <c r="N1402" s="28" t="s">
        <v>329</v>
      </c>
      <c r="O1402">
        <v>2985000</v>
      </c>
      <c r="P1402" s="28" t="s">
        <v>184</v>
      </c>
      <c r="Q1402" s="4" t="s">
        <v>2184</v>
      </c>
      <c r="R1402" t="s">
        <v>2185</v>
      </c>
      <c r="S1402" t="s">
        <v>2179</v>
      </c>
      <c r="T1402" t="s">
        <v>1774</v>
      </c>
      <c r="U1402" t="s">
        <v>1757</v>
      </c>
      <c r="V1402" t="s">
        <v>33</v>
      </c>
      <c r="W1402" s="2">
        <v>1</v>
      </c>
      <c r="X1402" s="33">
        <v>2985000</v>
      </c>
      <c r="Y1402" t="s">
        <v>34</v>
      </c>
      <c r="Z1402" t="s">
        <v>576</v>
      </c>
      <c r="AA1402" t="s">
        <v>36</v>
      </c>
      <c r="AB1402" t="s">
        <v>37</v>
      </c>
      <c r="AC1402">
        <v>67</v>
      </c>
    </row>
    <row r="1403" spans="1:29" customFormat="1" x14ac:dyDescent="0.35">
      <c r="A1403" s="11">
        <v>1403</v>
      </c>
      <c r="B1403" s="20" t="s">
        <v>2279</v>
      </c>
      <c r="C1403" s="3">
        <v>2.6905044950179999E+18</v>
      </c>
      <c r="D1403" s="1">
        <v>43376</v>
      </c>
      <c r="E1403" t="s">
        <v>2188</v>
      </c>
      <c r="F1403" s="8">
        <f t="shared" si="109"/>
        <v>0</v>
      </c>
      <c r="G1403" s="8">
        <f t="shared" si="105"/>
        <v>0</v>
      </c>
      <c r="H1403" s="8">
        <f t="shared" si="106"/>
        <v>1</v>
      </c>
      <c r="I1403" s="8">
        <f t="shared" si="107"/>
        <v>0</v>
      </c>
      <c r="J1403" s="9">
        <f t="shared" si="108"/>
        <v>1</v>
      </c>
      <c r="K1403" t="s">
        <v>45</v>
      </c>
      <c r="L1403" t="s">
        <v>46</v>
      </c>
      <c r="M1403" s="30">
        <v>77650000</v>
      </c>
      <c r="N1403" s="28" t="s">
        <v>26</v>
      </c>
      <c r="O1403">
        <v>77650000</v>
      </c>
      <c r="P1403" s="28" t="s">
        <v>27</v>
      </c>
      <c r="Q1403" s="4" t="s">
        <v>2189</v>
      </c>
      <c r="R1403" t="s">
        <v>2190</v>
      </c>
      <c r="S1403" t="s">
        <v>1843</v>
      </c>
      <c r="T1403" t="s">
        <v>1774</v>
      </c>
      <c r="U1403" t="s">
        <v>1757</v>
      </c>
      <c r="V1403" t="s">
        <v>33</v>
      </c>
      <c r="W1403" s="2">
        <v>1</v>
      </c>
      <c r="X1403" s="33">
        <v>77650000</v>
      </c>
      <c r="Y1403" t="s">
        <v>34</v>
      </c>
      <c r="Z1403" t="s">
        <v>579</v>
      </c>
      <c r="AA1403" t="s">
        <v>36</v>
      </c>
      <c r="AB1403" t="s">
        <v>37</v>
      </c>
      <c r="AC1403">
        <v>69</v>
      </c>
    </row>
    <row r="1404" spans="1:29" customFormat="1" x14ac:dyDescent="0.35">
      <c r="A1404" s="11">
        <v>1404</v>
      </c>
      <c r="B1404" s="20" t="s">
        <v>2279</v>
      </c>
      <c r="C1404" s="3">
        <v>2.6905044950179999E+18</v>
      </c>
      <c r="D1404" s="1">
        <v>43462</v>
      </c>
      <c r="E1404" t="s">
        <v>2191</v>
      </c>
      <c r="F1404" s="8">
        <f t="shared" si="109"/>
        <v>0</v>
      </c>
      <c r="G1404" s="8">
        <f t="shared" si="105"/>
        <v>1</v>
      </c>
      <c r="H1404" s="8">
        <f t="shared" si="106"/>
        <v>1</v>
      </c>
      <c r="I1404" s="8">
        <f t="shared" si="107"/>
        <v>0</v>
      </c>
      <c r="J1404" s="9">
        <f t="shared" si="108"/>
        <v>2</v>
      </c>
      <c r="K1404" t="s">
        <v>45</v>
      </c>
      <c r="L1404" t="s">
        <v>46</v>
      </c>
      <c r="M1404" s="30">
        <v>9300000</v>
      </c>
      <c r="N1404" s="28" t="s">
        <v>26</v>
      </c>
      <c r="O1404">
        <v>9300000</v>
      </c>
      <c r="P1404" s="28" t="s">
        <v>27</v>
      </c>
      <c r="Q1404" s="4" t="s">
        <v>2189</v>
      </c>
      <c r="R1404" t="s">
        <v>2190</v>
      </c>
      <c r="S1404" t="s">
        <v>1843</v>
      </c>
      <c r="T1404" t="s">
        <v>1804</v>
      </c>
      <c r="U1404" t="s">
        <v>1757</v>
      </c>
      <c r="V1404" t="s">
        <v>33</v>
      </c>
      <c r="W1404" s="2">
        <v>1</v>
      </c>
      <c r="X1404" s="33">
        <v>9300000</v>
      </c>
      <c r="Y1404" t="s">
        <v>34</v>
      </c>
      <c r="Z1404" t="s">
        <v>579</v>
      </c>
      <c r="AA1404" t="s">
        <v>36</v>
      </c>
      <c r="AB1404" t="s">
        <v>37</v>
      </c>
      <c r="AC1404">
        <v>69</v>
      </c>
    </row>
    <row r="1405" spans="1:29" customFormat="1" x14ac:dyDescent="0.35">
      <c r="A1405" s="11">
        <v>1405</v>
      </c>
      <c r="B1405" s="20" t="s">
        <v>2279</v>
      </c>
      <c r="C1405" s="3">
        <v>2.7000000885149998E+18</v>
      </c>
      <c r="D1405" s="1">
        <v>42016</v>
      </c>
      <c r="E1405" t="s">
        <v>2192</v>
      </c>
      <c r="F1405" s="8">
        <f t="shared" si="109"/>
        <v>0</v>
      </c>
      <c r="G1405" s="8">
        <f t="shared" si="105"/>
        <v>0</v>
      </c>
      <c r="H1405" s="8">
        <f t="shared" si="106"/>
        <v>1</v>
      </c>
      <c r="I1405" s="8">
        <f t="shared" si="107"/>
        <v>0</v>
      </c>
      <c r="J1405" s="9">
        <f t="shared" si="108"/>
        <v>1</v>
      </c>
      <c r="K1405" t="s">
        <v>25</v>
      </c>
      <c r="L1405" t="s">
        <v>25</v>
      </c>
      <c r="M1405" s="30">
        <v>200000</v>
      </c>
      <c r="N1405" s="28" t="s">
        <v>264</v>
      </c>
      <c r="O1405">
        <v>200000</v>
      </c>
      <c r="P1405" s="28" t="s">
        <v>184</v>
      </c>
      <c r="Q1405" s="4" t="s">
        <v>2193</v>
      </c>
      <c r="R1405" t="s">
        <v>2194</v>
      </c>
      <c r="S1405" t="s">
        <v>1816</v>
      </c>
      <c r="T1405" t="s">
        <v>1804</v>
      </c>
      <c r="U1405" t="s">
        <v>1757</v>
      </c>
      <c r="V1405" t="s">
        <v>33</v>
      </c>
      <c r="W1405" s="2">
        <v>1</v>
      </c>
      <c r="X1405" s="33">
        <v>200000</v>
      </c>
      <c r="Y1405" t="s">
        <v>34</v>
      </c>
      <c r="Z1405" t="s">
        <v>580</v>
      </c>
      <c r="AA1405" t="s">
        <v>36</v>
      </c>
      <c r="AB1405" t="s">
        <v>37</v>
      </c>
      <c r="AC1405">
        <v>70</v>
      </c>
    </row>
    <row r="1406" spans="1:29" customFormat="1" x14ac:dyDescent="0.35">
      <c r="A1406" s="11">
        <v>1406</v>
      </c>
      <c r="B1406" s="20" t="s">
        <v>2279</v>
      </c>
      <c r="C1406" s="3">
        <v>2.7000000934150001E+18</v>
      </c>
      <c r="D1406" s="1">
        <v>42354</v>
      </c>
      <c r="E1406" t="s">
        <v>2633</v>
      </c>
      <c r="F1406" s="8">
        <f t="shared" si="109"/>
        <v>0</v>
      </c>
      <c r="G1406" s="8">
        <f t="shared" si="105"/>
        <v>1</v>
      </c>
      <c r="H1406" s="8">
        <f t="shared" si="106"/>
        <v>1</v>
      </c>
      <c r="I1406" s="8">
        <f t="shared" si="107"/>
        <v>1</v>
      </c>
      <c r="J1406" s="9">
        <f t="shared" si="108"/>
        <v>3</v>
      </c>
      <c r="K1406" t="s">
        <v>25</v>
      </c>
      <c r="L1406" t="s">
        <v>25</v>
      </c>
      <c r="M1406" s="30">
        <v>680000</v>
      </c>
      <c r="N1406" s="28" t="s">
        <v>264</v>
      </c>
      <c r="O1406">
        <v>680000</v>
      </c>
      <c r="P1406" s="28" t="s">
        <v>184</v>
      </c>
      <c r="Q1406" s="4" t="s">
        <v>2195</v>
      </c>
      <c r="R1406" t="s">
        <v>2196</v>
      </c>
      <c r="S1406" t="s">
        <v>1816</v>
      </c>
      <c r="T1406" t="s">
        <v>1779</v>
      </c>
      <c r="U1406" t="s">
        <v>1757</v>
      </c>
      <c r="V1406" t="s">
        <v>1810</v>
      </c>
      <c r="W1406" s="2">
        <v>1</v>
      </c>
      <c r="X1406" s="33">
        <v>680000</v>
      </c>
      <c r="Y1406" t="s">
        <v>34</v>
      </c>
      <c r="Z1406" t="s">
        <v>580</v>
      </c>
      <c r="AA1406" t="s">
        <v>36</v>
      </c>
      <c r="AB1406" t="s">
        <v>37</v>
      </c>
      <c r="AC1406">
        <v>70</v>
      </c>
    </row>
    <row r="1407" spans="1:29" customFormat="1" x14ac:dyDescent="0.35">
      <c r="A1407" s="11">
        <v>1407</v>
      </c>
      <c r="B1407" s="20" t="s">
        <v>2279</v>
      </c>
      <c r="C1407" s="3">
        <v>2.700000093416E+18</v>
      </c>
      <c r="D1407" s="1">
        <v>42587</v>
      </c>
      <c r="E1407" t="s">
        <v>2197</v>
      </c>
      <c r="F1407" s="8">
        <f t="shared" si="109"/>
        <v>0</v>
      </c>
      <c r="G1407" s="8">
        <f t="shared" si="105"/>
        <v>0</v>
      </c>
      <c r="H1407" s="8">
        <f t="shared" si="106"/>
        <v>0</v>
      </c>
      <c r="I1407" s="8">
        <f t="shared" si="107"/>
        <v>1</v>
      </c>
      <c r="J1407" s="9">
        <f t="shared" si="108"/>
        <v>1</v>
      </c>
      <c r="K1407" t="s">
        <v>45</v>
      </c>
      <c r="L1407" t="s">
        <v>46</v>
      </c>
      <c r="M1407" s="30">
        <v>700000</v>
      </c>
      <c r="N1407" s="28" t="s">
        <v>264</v>
      </c>
      <c r="O1407">
        <v>700000</v>
      </c>
      <c r="P1407" s="28" t="s">
        <v>184</v>
      </c>
      <c r="Q1407" s="4" t="s">
        <v>2198</v>
      </c>
      <c r="R1407" t="s">
        <v>2196</v>
      </c>
      <c r="S1407" t="s">
        <v>1816</v>
      </c>
      <c r="T1407" t="s">
        <v>1804</v>
      </c>
      <c r="U1407" t="s">
        <v>1757</v>
      </c>
      <c r="V1407" t="s">
        <v>33</v>
      </c>
      <c r="W1407" s="2">
        <v>1</v>
      </c>
      <c r="X1407" s="33">
        <v>700000</v>
      </c>
      <c r="Y1407" t="s">
        <v>34</v>
      </c>
      <c r="Z1407" t="s">
        <v>580</v>
      </c>
      <c r="AA1407" t="s">
        <v>36</v>
      </c>
      <c r="AB1407" t="s">
        <v>37</v>
      </c>
      <c r="AC1407">
        <v>70</v>
      </c>
    </row>
    <row r="1408" spans="1:29" customFormat="1" x14ac:dyDescent="0.35">
      <c r="A1408" s="11">
        <v>1408</v>
      </c>
      <c r="B1408" s="20" t="s">
        <v>2279</v>
      </c>
      <c r="C1408" s="3">
        <v>2.7000000934169999E+18</v>
      </c>
      <c r="D1408" s="1">
        <v>42793</v>
      </c>
      <c r="E1408" t="s">
        <v>2199</v>
      </c>
      <c r="F1408" s="8">
        <f t="shared" si="109"/>
        <v>0</v>
      </c>
      <c r="G1408" s="8">
        <f t="shared" si="105"/>
        <v>0</v>
      </c>
      <c r="H1408" s="8">
        <f t="shared" si="106"/>
        <v>0</v>
      </c>
      <c r="I1408" s="8">
        <f t="shared" si="107"/>
        <v>1</v>
      </c>
      <c r="J1408" s="9">
        <f t="shared" si="108"/>
        <v>1</v>
      </c>
      <c r="K1408" t="s">
        <v>82</v>
      </c>
      <c r="L1408" t="s">
        <v>76</v>
      </c>
      <c r="M1408" s="30">
        <v>1000000</v>
      </c>
      <c r="N1408" s="28" t="s">
        <v>264</v>
      </c>
      <c r="O1408">
        <v>1000000</v>
      </c>
      <c r="P1408" s="28" t="s">
        <v>184</v>
      </c>
      <c r="Q1408" s="4" t="s">
        <v>2198</v>
      </c>
      <c r="R1408" t="s">
        <v>2196</v>
      </c>
      <c r="S1408" t="s">
        <v>1816</v>
      </c>
      <c r="T1408" t="s">
        <v>1994</v>
      </c>
      <c r="U1408" t="s">
        <v>1757</v>
      </c>
      <c r="V1408" t="s">
        <v>1810</v>
      </c>
      <c r="W1408" s="2">
        <v>1</v>
      </c>
      <c r="X1408" s="33">
        <v>1000000</v>
      </c>
      <c r="Y1408" t="s">
        <v>34</v>
      </c>
      <c r="Z1408" t="s">
        <v>580</v>
      </c>
      <c r="AA1408" t="s">
        <v>36</v>
      </c>
      <c r="AB1408" t="s">
        <v>37</v>
      </c>
      <c r="AC1408">
        <v>70</v>
      </c>
    </row>
    <row r="1409" spans="1:29" customFormat="1" x14ac:dyDescent="0.35">
      <c r="A1409" s="11">
        <v>1409</v>
      </c>
      <c r="B1409" s="20" t="s">
        <v>2279</v>
      </c>
      <c r="C1409" s="3">
        <v>2.7017001421149998E+18</v>
      </c>
      <c r="D1409" s="1">
        <v>42019</v>
      </c>
      <c r="E1409" t="s">
        <v>2200</v>
      </c>
      <c r="F1409" s="8">
        <f t="shared" si="109"/>
        <v>1</v>
      </c>
      <c r="G1409" s="8">
        <f t="shared" si="105"/>
        <v>0</v>
      </c>
      <c r="H1409" s="8">
        <f t="shared" si="106"/>
        <v>0</v>
      </c>
      <c r="I1409" s="8">
        <f t="shared" si="107"/>
        <v>1</v>
      </c>
      <c r="J1409" s="9">
        <f t="shared" si="108"/>
        <v>1</v>
      </c>
      <c r="K1409" s="24" t="s">
        <v>1432</v>
      </c>
      <c r="L1409" s="24" t="s">
        <v>2201</v>
      </c>
      <c r="M1409" s="30">
        <v>357251.4</v>
      </c>
      <c r="N1409" s="28" t="s">
        <v>264</v>
      </c>
      <c r="O1409">
        <v>357251.4</v>
      </c>
      <c r="P1409" s="28" t="s">
        <v>184</v>
      </c>
      <c r="Q1409" s="4" t="s">
        <v>1814</v>
      </c>
      <c r="R1409" t="s">
        <v>1815</v>
      </c>
      <c r="S1409" t="s">
        <v>1816</v>
      </c>
      <c r="T1409" t="s">
        <v>1774</v>
      </c>
      <c r="U1409" t="s">
        <v>1757</v>
      </c>
      <c r="V1409" t="s">
        <v>33</v>
      </c>
      <c r="W1409" s="2">
        <v>1</v>
      </c>
      <c r="X1409" s="33">
        <v>357251.4</v>
      </c>
      <c r="Y1409" t="s">
        <v>34</v>
      </c>
      <c r="Z1409" t="s">
        <v>580</v>
      </c>
      <c r="AA1409" t="s">
        <v>36</v>
      </c>
      <c r="AB1409" t="s">
        <v>37</v>
      </c>
      <c r="AC1409">
        <v>70</v>
      </c>
    </row>
    <row r="1410" spans="1:29" customFormat="1" x14ac:dyDescent="0.35">
      <c r="A1410" s="11">
        <v>1410</v>
      </c>
      <c r="B1410" s="20" t="s">
        <v>2279</v>
      </c>
      <c r="C1410" s="3">
        <v>2.7017001421149998E+18</v>
      </c>
      <c r="D1410" s="1">
        <v>42109</v>
      </c>
      <c r="E1410" t="s">
        <v>1813</v>
      </c>
      <c r="F1410" s="8">
        <f t="shared" si="109"/>
        <v>1</v>
      </c>
      <c r="G1410" s="8">
        <f t="shared" ref="G1410:G1473" si="110">IF(OR(ISNUMBER(SEARCH("проектиро",E1410)), ISNUMBER(SEARCH("разработка",E1410)),  ISNUMBER(SEARCH("приобрет",E1410)),  ISNUMBER(SEARCH("установк",E1410)), ISNUMBER(SEARCH("постав",E1410)),  (ISNUMBER(SEARCH("создани",E1410)))),1,0)</f>
        <v>1</v>
      </c>
      <c r="H1410" s="8">
        <f t="shared" ref="H1410:H1473" si="111">IF(OR(ISNUMBER(SEARCH("развит",E1410)), ISNUMBER(SEARCH("модифика",E1410)), ISNUMBER(SEARCH("интегра",E1410)),  ISNUMBER(SEARCH("внедрен",E1410)), ISNUMBER(SEARCH("расшир",E1410)), ISNUMBER(SEARCH("адаптац",E1410)),ISNUMBER(SEARCH("настрой",E1410)), ISNUMBER(SEARCH("подключ",E1410)),   (ISNUMBER(SEARCH("модерниз",E1410)))),1,0)</f>
        <v>0</v>
      </c>
      <c r="I1410" s="8">
        <f t="shared" ref="I1410:I1473" si="112">IF(OR(ISNUMBER(SEARCH("сопрово",E1410)), ISNUMBER(SEARCH("поддержк",E1410)), ISNUMBER(SEARCH("эксплуат",E1410)), ISNUMBER(SEARCH("обслужи",E1410)), ISNUMBER(SEARCH("подготов",E1410)), (ISNUMBER(SEARCH("обуче",E1410)))),1,0)</f>
        <v>0</v>
      </c>
      <c r="J1410" s="9">
        <f t="shared" ref="J1410:J1473" si="113">SUM(G1410:I1410)</f>
        <v>1</v>
      </c>
      <c r="K1410" s="24" t="s">
        <v>453</v>
      </c>
      <c r="L1410" s="24" t="s">
        <v>454</v>
      </c>
      <c r="M1410" s="30">
        <v>174240</v>
      </c>
      <c r="N1410" s="28" t="s">
        <v>264</v>
      </c>
      <c r="O1410">
        <v>174240</v>
      </c>
      <c r="P1410" s="28" t="s">
        <v>184</v>
      </c>
      <c r="Q1410" s="4" t="s">
        <v>1814</v>
      </c>
      <c r="R1410" t="s">
        <v>1815</v>
      </c>
      <c r="S1410" t="s">
        <v>1816</v>
      </c>
      <c r="T1410" t="s">
        <v>1793</v>
      </c>
      <c r="U1410" t="s">
        <v>1757</v>
      </c>
      <c r="V1410" t="s">
        <v>1810</v>
      </c>
      <c r="W1410" s="2">
        <v>1</v>
      </c>
      <c r="X1410" s="33">
        <v>174240</v>
      </c>
      <c r="Y1410" t="s">
        <v>34</v>
      </c>
      <c r="Z1410" t="s">
        <v>580</v>
      </c>
      <c r="AA1410" t="s">
        <v>36</v>
      </c>
      <c r="AB1410" t="s">
        <v>37</v>
      </c>
      <c r="AC1410">
        <v>70</v>
      </c>
    </row>
    <row r="1411" spans="1:29" customFormat="1" x14ac:dyDescent="0.35">
      <c r="A1411" s="11">
        <v>1411</v>
      </c>
      <c r="B1411" s="20" t="s">
        <v>2279</v>
      </c>
      <c r="C1411" s="3">
        <v>2.7017054913180001E+18</v>
      </c>
      <c r="D1411" s="1">
        <v>43463</v>
      </c>
      <c r="E1411" t="s">
        <v>2202</v>
      </c>
      <c r="F1411" s="8">
        <f t="shared" ref="F1411:F1474" si="114">IF(OR(ISNUMBER(SEARCH("фонд",Q1411)), ISNUMBER(SEARCH("ФОМС",Q1411))), 1,0)</f>
        <v>0</v>
      </c>
      <c r="G1411" s="8">
        <f t="shared" si="110"/>
        <v>0</v>
      </c>
      <c r="H1411" s="8">
        <f t="shared" si="111"/>
        <v>0</v>
      </c>
      <c r="I1411" s="8">
        <f t="shared" si="112"/>
        <v>0</v>
      </c>
      <c r="J1411" s="9">
        <f t="shared" si="113"/>
        <v>0</v>
      </c>
      <c r="K1411" t="s">
        <v>53</v>
      </c>
      <c r="L1411" t="s">
        <v>52</v>
      </c>
      <c r="M1411" s="30">
        <v>2156000</v>
      </c>
      <c r="N1411" s="28" t="s">
        <v>26</v>
      </c>
      <c r="O1411">
        <v>2156000</v>
      </c>
      <c r="P1411" s="28" t="s">
        <v>27</v>
      </c>
      <c r="Q1411" s="4" t="s">
        <v>2203</v>
      </c>
      <c r="R1411" t="s">
        <v>2204</v>
      </c>
      <c r="S1411" t="s">
        <v>1816</v>
      </c>
      <c r="T1411" t="s">
        <v>1779</v>
      </c>
      <c r="U1411" t="s">
        <v>1757</v>
      </c>
      <c r="V1411" t="s">
        <v>33</v>
      </c>
      <c r="W1411" s="2">
        <v>1</v>
      </c>
      <c r="X1411" s="33">
        <v>2156000</v>
      </c>
      <c r="Y1411" t="s">
        <v>34</v>
      </c>
      <c r="Z1411" t="s">
        <v>580</v>
      </c>
      <c r="AA1411" t="s">
        <v>36</v>
      </c>
      <c r="AB1411" t="s">
        <v>37</v>
      </c>
      <c r="AC1411">
        <v>70</v>
      </c>
    </row>
    <row r="1412" spans="1:29" customFormat="1" x14ac:dyDescent="0.35">
      <c r="A1412" s="11">
        <v>1412</v>
      </c>
      <c r="B1412" s="20" t="s">
        <v>2279</v>
      </c>
      <c r="C1412" s="3">
        <v>2.7202190205190001E+18</v>
      </c>
      <c r="D1412" s="1">
        <v>43620</v>
      </c>
      <c r="E1412" t="s">
        <v>2205</v>
      </c>
      <c r="F1412" s="8">
        <f t="shared" si="114"/>
        <v>0</v>
      </c>
      <c r="G1412" s="8">
        <f t="shared" si="110"/>
        <v>0</v>
      </c>
      <c r="H1412" s="8">
        <f t="shared" si="111"/>
        <v>1</v>
      </c>
      <c r="I1412" s="8">
        <f t="shared" si="112"/>
        <v>1</v>
      </c>
      <c r="J1412" s="9">
        <f t="shared" si="113"/>
        <v>2</v>
      </c>
      <c r="K1412" t="s">
        <v>45</v>
      </c>
      <c r="L1412" t="s">
        <v>46</v>
      </c>
      <c r="M1412" s="30">
        <v>2962523.57</v>
      </c>
      <c r="N1412" s="28" t="s">
        <v>26</v>
      </c>
      <c r="O1412">
        <v>2962523.57</v>
      </c>
      <c r="P1412" s="28" t="s">
        <v>27</v>
      </c>
      <c r="Q1412" s="4" t="s">
        <v>2206</v>
      </c>
      <c r="R1412" t="s">
        <v>2207</v>
      </c>
      <c r="S1412" t="s">
        <v>2208</v>
      </c>
      <c r="T1412" t="s">
        <v>1804</v>
      </c>
      <c r="U1412" t="s">
        <v>1757</v>
      </c>
      <c r="V1412" t="s">
        <v>33</v>
      </c>
      <c r="W1412" s="2">
        <v>1</v>
      </c>
      <c r="X1412" s="33">
        <v>2962523.57</v>
      </c>
      <c r="Y1412" t="s">
        <v>34</v>
      </c>
      <c r="Z1412" t="s">
        <v>582</v>
      </c>
      <c r="AA1412" t="s">
        <v>36</v>
      </c>
      <c r="AB1412" t="s">
        <v>37</v>
      </c>
      <c r="AC1412">
        <v>72</v>
      </c>
    </row>
    <row r="1413" spans="1:29" customFormat="1" x14ac:dyDescent="0.35">
      <c r="A1413" s="11">
        <v>1413</v>
      </c>
      <c r="B1413" s="20" t="s">
        <v>2279</v>
      </c>
      <c r="C1413" s="3">
        <v>2.7204155090150001E+18</v>
      </c>
      <c r="D1413" s="1">
        <v>42318</v>
      </c>
      <c r="E1413" t="s">
        <v>2209</v>
      </c>
      <c r="F1413" s="8">
        <f t="shared" si="114"/>
        <v>0</v>
      </c>
      <c r="G1413" s="8">
        <f t="shared" si="110"/>
        <v>0</v>
      </c>
      <c r="H1413" s="8">
        <f t="shared" si="111"/>
        <v>1</v>
      </c>
      <c r="I1413" s="8">
        <f t="shared" si="112"/>
        <v>0</v>
      </c>
      <c r="J1413" s="9">
        <f t="shared" si="113"/>
        <v>1</v>
      </c>
      <c r="K1413" s="24" t="s">
        <v>475</v>
      </c>
      <c r="L1413" s="24" t="s">
        <v>476</v>
      </c>
      <c r="M1413" s="30">
        <v>10000000</v>
      </c>
      <c r="N1413" s="28" t="s">
        <v>264</v>
      </c>
      <c r="O1413">
        <v>10000000</v>
      </c>
      <c r="P1413" s="28" t="s">
        <v>184</v>
      </c>
      <c r="Q1413" s="4" t="s">
        <v>2210</v>
      </c>
      <c r="R1413" t="s">
        <v>2211</v>
      </c>
      <c r="S1413" t="s">
        <v>2208</v>
      </c>
      <c r="T1413" t="s">
        <v>1774</v>
      </c>
      <c r="U1413" t="s">
        <v>1757</v>
      </c>
      <c r="V1413" t="s">
        <v>33</v>
      </c>
      <c r="W1413" s="2">
        <v>1</v>
      </c>
      <c r="X1413" s="33">
        <v>10000000</v>
      </c>
      <c r="Y1413" t="s">
        <v>34</v>
      </c>
      <c r="Z1413" t="s">
        <v>582</v>
      </c>
      <c r="AA1413" t="s">
        <v>36</v>
      </c>
      <c r="AB1413" t="s">
        <v>37</v>
      </c>
      <c r="AC1413">
        <v>72</v>
      </c>
    </row>
    <row r="1414" spans="1:29" customFormat="1" x14ac:dyDescent="0.35">
      <c r="A1414" s="11">
        <v>1414</v>
      </c>
      <c r="B1414" s="20" t="s">
        <v>2279</v>
      </c>
      <c r="C1414" s="3">
        <v>2.720415509016E+18</v>
      </c>
      <c r="D1414" s="1">
        <v>42489</v>
      </c>
      <c r="E1414" t="s">
        <v>2212</v>
      </c>
      <c r="F1414" s="8">
        <f t="shared" si="114"/>
        <v>0</v>
      </c>
      <c r="G1414" s="8">
        <f t="shared" si="110"/>
        <v>0</v>
      </c>
      <c r="H1414" s="8">
        <f t="shared" si="111"/>
        <v>0</v>
      </c>
      <c r="I1414" s="8">
        <f t="shared" si="112"/>
        <v>1</v>
      </c>
      <c r="J1414" s="9">
        <f t="shared" si="113"/>
        <v>1</v>
      </c>
      <c r="K1414" t="s">
        <v>142</v>
      </c>
      <c r="L1414" t="s">
        <v>143</v>
      </c>
      <c r="M1414" s="30">
        <v>16000000</v>
      </c>
      <c r="N1414" s="28" t="s">
        <v>264</v>
      </c>
      <c r="O1414">
        <v>16000000</v>
      </c>
      <c r="P1414" s="28" t="s">
        <v>184</v>
      </c>
      <c r="Q1414" s="4" t="s">
        <v>2210</v>
      </c>
      <c r="R1414" t="s">
        <v>2211</v>
      </c>
      <c r="S1414" t="s">
        <v>2208</v>
      </c>
      <c r="T1414" t="s">
        <v>2213</v>
      </c>
      <c r="U1414" t="s">
        <v>1757</v>
      </c>
      <c r="V1414" t="s">
        <v>33</v>
      </c>
      <c r="W1414" s="2">
        <v>1</v>
      </c>
      <c r="X1414" s="33">
        <v>16000000</v>
      </c>
      <c r="Y1414" t="s">
        <v>34</v>
      </c>
      <c r="Z1414" t="s">
        <v>582</v>
      </c>
      <c r="AA1414" t="s">
        <v>36</v>
      </c>
      <c r="AB1414" t="s">
        <v>37</v>
      </c>
      <c r="AC1414">
        <v>72</v>
      </c>
    </row>
    <row r="1415" spans="1:29" customFormat="1" x14ac:dyDescent="0.35">
      <c r="A1415" s="11">
        <v>1415</v>
      </c>
      <c r="B1415" s="20" t="s">
        <v>2279</v>
      </c>
      <c r="C1415" s="3">
        <v>2.7204155090169999E+18</v>
      </c>
      <c r="D1415" s="1">
        <v>42916</v>
      </c>
      <c r="E1415" t="s">
        <v>2212</v>
      </c>
      <c r="F1415" s="8">
        <f t="shared" si="114"/>
        <v>0</v>
      </c>
      <c r="G1415" s="8">
        <f t="shared" si="110"/>
        <v>0</v>
      </c>
      <c r="H1415" s="8">
        <f t="shared" si="111"/>
        <v>0</v>
      </c>
      <c r="I1415" s="8">
        <f t="shared" si="112"/>
        <v>1</v>
      </c>
      <c r="J1415" s="9">
        <f t="shared" si="113"/>
        <v>1</v>
      </c>
      <c r="K1415" t="s">
        <v>142</v>
      </c>
      <c r="L1415" t="s">
        <v>143</v>
      </c>
      <c r="M1415" s="30">
        <v>12900000</v>
      </c>
      <c r="N1415" s="28" t="s">
        <v>26</v>
      </c>
      <c r="O1415">
        <v>12900000</v>
      </c>
      <c r="P1415" s="28" t="s">
        <v>184</v>
      </c>
      <c r="Q1415" s="4" t="s">
        <v>2210</v>
      </c>
      <c r="R1415" t="s">
        <v>2211</v>
      </c>
      <c r="S1415" t="s">
        <v>2208</v>
      </c>
      <c r="T1415" t="s">
        <v>2213</v>
      </c>
      <c r="U1415" t="s">
        <v>1757</v>
      </c>
      <c r="V1415" t="s">
        <v>33</v>
      </c>
      <c r="W1415" s="2">
        <v>1</v>
      </c>
      <c r="X1415" s="33">
        <v>12900000</v>
      </c>
      <c r="Y1415" t="s">
        <v>34</v>
      </c>
      <c r="Z1415" t="s">
        <v>582</v>
      </c>
      <c r="AA1415" t="s">
        <v>36</v>
      </c>
      <c r="AB1415" t="s">
        <v>37</v>
      </c>
      <c r="AC1415">
        <v>72</v>
      </c>
    </row>
    <row r="1416" spans="1:29" customFormat="1" x14ac:dyDescent="0.35">
      <c r="A1416" s="11">
        <v>1416</v>
      </c>
      <c r="B1416" s="20" t="s">
        <v>2279</v>
      </c>
      <c r="C1416" s="3">
        <v>2.7204155090179999E+18</v>
      </c>
      <c r="D1416" s="1">
        <v>43361</v>
      </c>
      <c r="E1416" t="s">
        <v>2212</v>
      </c>
      <c r="F1416" s="8">
        <f t="shared" si="114"/>
        <v>0</v>
      </c>
      <c r="G1416" s="8">
        <f t="shared" si="110"/>
        <v>0</v>
      </c>
      <c r="H1416" s="8">
        <f t="shared" si="111"/>
        <v>0</v>
      </c>
      <c r="I1416" s="8">
        <f t="shared" si="112"/>
        <v>1</v>
      </c>
      <c r="J1416" s="9">
        <f t="shared" si="113"/>
        <v>1</v>
      </c>
      <c r="K1416" t="s">
        <v>142</v>
      </c>
      <c r="L1416" t="s">
        <v>143</v>
      </c>
      <c r="M1416" s="30">
        <v>1912500</v>
      </c>
      <c r="N1416" s="28" t="s">
        <v>26</v>
      </c>
      <c r="O1416">
        <v>1912500</v>
      </c>
      <c r="P1416" s="28" t="s">
        <v>184</v>
      </c>
      <c r="Q1416" s="4" t="s">
        <v>2210</v>
      </c>
      <c r="R1416" t="s">
        <v>2211</v>
      </c>
      <c r="S1416" t="s">
        <v>2208</v>
      </c>
      <c r="T1416" t="s">
        <v>2214</v>
      </c>
      <c r="U1416" t="s">
        <v>1757</v>
      </c>
      <c r="V1416" t="s">
        <v>33</v>
      </c>
      <c r="W1416" s="2">
        <v>1</v>
      </c>
      <c r="X1416" s="33">
        <v>28010860</v>
      </c>
      <c r="Y1416" t="s">
        <v>34</v>
      </c>
      <c r="Z1416" t="s">
        <v>582</v>
      </c>
      <c r="AA1416" t="s">
        <v>36</v>
      </c>
      <c r="AB1416" t="s">
        <v>37</v>
      </c>
      <c r="AC1416">
        <v>72</v>
      </c>
    </row>
    <row r="1417" spans="1:29" customFormat="1" x14ac:dyDescent="0.35">
      <c r="A1417" s="11">
        <v>1417</v>
      </c>
      <c r="B1417" s="20" t="s">
        <v>2279</v>
      </c>
      <c r="C1417" s="3">
        <v>2.7451310939160003E+18</v>
      </c>
      <c r="D1417" s="1">
        <v>42667</v>
      </c>
      <c r="E1417" t="s">
        <v>2215</v>
      </c>
      <c r="F1417" s="8">
        <f t="shared" si="114"/>
        <v>0</v>
      </c>
      <c r="G1417" s="8">
        <f t="shared" si="110"/>
        <v>0</v>
      </c>
      <c r="H1417" s="8">
        <f t="shared" si="111"/>
        <v>1</v>
      </c>
      <c r="I1417" s="8">
        <f t="shared" si="112"/>
        <v>0</v>
      </c>
      <c r="J1417" s="9">
        <f t="shared" si="113"/>
        <v>1</v>
      </c>
      <c r="K1417" t="s">
        <v>45</v>
      </c>
      <c r="L1417" t="s">
        <v>46</v>
      </c>
      <c r="M1417" s="30">
        <v>3069000</v>
      </c>
      <c r="N1417" s="28" t="s">
        <v>264</v>
      </c>
      <c r="O1417">
        <v>3069000</v>
      </c>
      <c r="P1417" s="28" t="s">
        <v>184</v>
      </c>
      <c r="Q1417" s="4" t="s">
        <v>2216</v>
      </c>
      <c r="R1417" t="s">
        <v>2217</v>
      </c>
      <c r="S1417" t="s">
        <v>1847</v>
      </c>
      <c r="T1417" t="s">
        <v>1774</v>
      </c>
      <c r="U1417" t="s">
        <v>1757</v>
      </c>
      <c r="V1417" t="s">
        <v>33</v>
      </c>
      <c r="W1417" s="2">
        <v>1</v>
      </c>
      <c r="X1417" s="33">
        <v>3069000</v>
      </c>
      <c r="Y1417" t="s">
        <v>34</v>
      </c>
      <c r="Z1417" t="s">
        <v>586</v>
      </c>
      <c r="AA1417" t="s">
        <v>36</v>
      </c>
      <c r="AB1417" t="s">
        <v>37</v>
      </c>
      <c r="AC1417">
        <v>74</v>
      </c>
    </row>
    <row r="1418" spans="1:29" customFormat="1" x14ac:dyDescent="0.35">
      <c r="A1418" s="11">
        <v>1418</v>
      </c>
      <c r="B1418" s="20" t="s">
        <v>2279</v>
      </c>
      <c r="C1418" s="3">
        <v>2.7451310939170002E+18</v>
      </c>
      <c r="D1418" s="1">
        <v>42940</v>
      </c>
      <c r="E1418" t="s">
        <v>2218</v>
      </c>
      <c r="F1418" s="8">
        <f t="shared" si="114"/>
        <v>0</v>
      </c>
      <c r="G1418" s="8">
        <f t="shared" si="110"/>
        <v>0</v>
      </c>
      <c r="H1418" s="8">
        <f t="shared" si="111"/>
        <v>1</v>
      </c>
      <c r="I1418" s="8">
        <f t="shared" si="112"/>
        <v>0</v>
      </c>
      <c r="J1418" s="9">
        <f t="shared" si="113"/>
        <v>1</v>
      </c>
      <c r="K1418" t="s">
        <v>45</v>
      </c>
      <c r="L1418" t="s">
        <v>46</v>
      </c>
      <c r="M1418" s="30">
        <v>398000</v>
      </c>
      <c r="N1418" s="28" t="s">
        <v>264</v>
      </c>
      <c r="O1418">
        <v>398000</v>
      </c>
      <c r="P1418" s="28" t="s">
        <v>184</v>
      </c>
      <c r="Q1418" s="4" t="s">
        <v>2219</v>
      </c>
      <c r="R1418" t="s">
        <v>2217</v>
      </c>
      <c r="S1418" t="s">
        <v>1847</v>
      </c>
      <c r="T1418" t="s">
        <v>1774</v>
      </c>
      <c r="U1418" t="s">
        <v>1757</v>
      </c>
      <c r="V1418" t="s">
        <v>33</v>
      </c>
      <c r="W1418" s="2">
        <v>1</v>
      </c>
      <c r="X1418" s="33">
        <v>398000</v>
      </c>
      <c r="Y1418" t="s">
        <v>34</v>
      </c>
      <c r="Z1418" t="s">
        <v>586</v>
      </c>
      <c r="AA1418" t="s">
        <v>36</v>
      </c>
      <c r="AB1418" t="s">
        <v>37</v>
      </c>
      <c r="AC1418">
        <v>74</v>
      </c>
    </row>
    <row r="1419" spans="1:29" customFormat="1" x14ac:dyDescent="0.35">
      <c r="A1419" s="11">
        <v>1419</v>
      </c>
      <c r="B1419" s="20" t="s">
        <v>2279</v>
      </c>
      <c r="C1419" s="3">
        <v>2.7451310939170002E+18</v>
      </c>
      <c r="D1419" s="1">
        <v>42954</v>
      </c>
      <c r="E1419" t="s">
        <v>2220</v>
      </c>
      <c r="F1419" s="8">
        <f t="shared" si="114"/>
        <v>0</v>
      </c>
      <c r="G1419" s="8">
        <f t="shared" si="110"/>
        <v>0</v>
      </c>
      <c r="H1419" s="8">
        <f t="shared" si="111"/>
        <v>1</v>
      </c>
      <c r="I1419" s="8">
        <f t="shared" si="112"/>
        <v>0</v>
      </c>
      <c r="J1419" s="9">
        <f t="shared" si="113"/>
        <v>1</v>
      </c>
      <c r="K1419" t="s">
        <v>45</v>
      </c>
      <c r="L1419" t="s">
        <v>46</v>
      </c>
      <c r="M1419" s="30">
        <v>3267000</v>
      </c>
      <c r="N1419" s="28" t="s">
        <v>264</v>
      </c>
      <c r="O1419">
        <v>3267000</v>
      </c>
      <c r="P1419" s="28" t="s">
        <v>184</v>
      </c>
      <c r="Q1419" s="4" t="s">
        <v>2219</v>
      </c>
      <c r="R1419" t="s">
        <v>2217</v>
      </c>
      <c r="S1419" t="s">
        <v>1847</v>
      </c>
      <c r="T1419" t="s">
        <v>1774</v>
      </c>
      <c r="U1419" t="s">
        <v>1757</v>
      </c>
      <c r="V1419" t="s">
        <v>33</v>
      </c>
      <c r="W1419" s="2">
        <v>1</v>
      </c>
      <c r="X1419" s="33">
        <v>3267000</v>
      </c>
      <c r="Y1419" t="s">
        <v>34</v>
      </c>
      <c r="Z1419" t="s">
        <v>586</v>
      </c>
      <c r="AA1419" t="s">
        <v>36</v>
      </c>
      <c r="AB1419" t="s">
        <v>37</v>
      </c>
      <c r="AC1419">
        <v>74</v>
      </c>
    </row>
    <row r="1420" spans="1:29" customFormat="1" x14ac:dyDescent="0.35">
      <c r="A1420" s="11">
        <v>1420</v>
      </c>
      <c r="B1420" s="20" t="s">
        <v>2279</v>
      </c>
      <c r="C1420" s="3">
        <v>2.7453135827180001E+18</v>
      </c>
      <c r="D1420" s="1">
        <v>43371</v>
      </c>
      <c r="E1420" t="s">
        <v>2221</v>
      </c>
      <c r="F1420" s="8">
        <f t="shared" si="114"/>
        <v>0</v>
      </c>
      <c r="G1420" s="8">
        <f t="shared" si="110"/>
        <v>0</v>
      </c>
      <c r="H1420" s="8">
        <f t="shared" si="111"/>
        <v>1</v>
      </c>
      <c r="I1420" s="8">
        <f t="shared" si="112"/>
        <v>0</v>
      </c>
      <c r="J1420" s="9">
        <f t="shared" si="113"/>
        <v>1</v>
      </c>
      <c r="K1420" t="s">
        <v>45</v>
      </c>
      <c r="L1420" t="s">
        <v>46</v>
      </c>
      <c r="M1420" s="30">
        <v>33016475</v>
      </c>
      <c r="N1420" s="28" t="s">
        <v>26</v>
      </c>
      <c r="O1420">
        <v>33016475</v>
      </c>
      <c r="P1420" s="28" t="s">
        <v>27</v>
      </c>
      <c r="Q1420" s="4" t="s">
        <v>2222</v>
      </c>
      <c r="R1420" t="s">
        <v>1846</v>
      </c>
      <c r="S1420" t="s">
        <v>1847</v>
      </c>
      <c r="T1420" t="s">
        <v>1774</v>
      </c>
      <c r="U1420" t="s">
        <v>1757</v>
      </c>
      <c r="V1420" t="s">
        <v>33</v>
      </c>
      <c r="W1420" s="2">
        <v>1</v>
      </c>
      <c r="X1420" s="33">
        <v>33016475</v>
      </c>
      <c r="Y1420" t="s">
        <v>34</v>
      </c>
      <c r="Z1420" t="s">
        <v>586</v>
      </c>
      <c r="AA1420" t="s">
        <v>36</v>
      </c>
      <c r="AB1420" t="s">
        <v>37</v>
      </c>
      <c r="AC1420">
        <v>74</v>
      </c>
    </row>
    <row r="1421" spans="1:29" customFormat="1" x14ac:dyDescent="0.35">
      <c r="A1421" s="11">
        <v>1421</v>
      </c>
      <c r="B1421" s="20" t="s">
        <v>2279</v>
      </c>
      <c r="C1421" s="3">
        <v>2.7453135827180001E+18</v>
      </c>
      <c r="D1421" s="1">
        <v>43374</v>
      </c>
      <c r="E1421" t="s">
        <v>2223</v>
      </c>
      <c r="F1421" s="8">
        <f t="shared" si="114"/>
        <v>0</v>
      </c>
      <c r="G1421" s="8">
        <f t="shared" si="110"/>
        <v>0</v>
      </c>
      <c r="H1421" s="8">
        <f t="shared" si="111"/>
        <v>1</v>
      </c>
      <c r="I1421" s="8">
        <f t="shared" si="112"/>
        <v>0</v>
      </c>
      <c r="J1421" s="9">
        <f t="shared" si="113"/>
        <v>1</v>
      </c>
      <c r="K1421" t="s">
        <v>142</v>
      </c>
      <c r="L1421" t="s">
        <v>143</v>
      </c>
      <c r="M1421" s="30">
        <v>1848732.88</v>
      </c>
      <c r="N1421" s="28" t="s">
        <v>26</v>
      </c>
      <c r="O1421">
        <v>1848732.88</v>
      </c>
      <c r="P1421" s="28" t="s">
        <v>27</v>
      </c>
      <c r="Q1421" s="4" t="s">
        <v>2222</v>
      </c>
      <c r="R1421" t="s">
        <v>1846</v>
      </c>
      <c r="S1421" t="s">
        <v>1847</v>
      </c>
      <c r="T1421" t="s">
        <v>1774</v>
      </c>
      <c r="U1421" t="s">
        <v>1757</v>
      </c>
      <c r="V1421" t="s">
        <v>33</v>
      </c>
      <c r="W1421" s="2">
        <v>1</v>
      </c>
      <c r="X1421" s="33">
        <v>1848732.88</v>
      </c>
      <c r="Y1421" t="s">
        <v>34</v>
      </c>
      <c r="Z1421" t="s">
        <v>586</v>
      </c>
      <c r="AA1421" t="s">
        <v>36</v>
      </c>
      <c r="AB1421" t="s">
        <v>37</v>
      </c>
      <c r="AC1421">
        <v>74</v>
      </c>
    </row>
    <row r="1422" spans="1:29" customFormat="1" x14ac:dyDescent="0.35">
      <c r="A1422" s="11">
        <v>1422</v>
      </c>
      <c r="B1422" s="20" t="s">
        <v>2279</v>
      </c>
      <c r="C1422" s="3">
        <v>2.7453135827180001E+18</v>
      </c>
      <c r="D1422" s="1">
        <v>43374</v>
      </c>
      <c r="E1422" t="s">
        <v>2224</v>
      </c>
      <c r="F1422" s="8">
        <f t="shared" si="114"/>
        <v>0</v>
      </c>
      <c r="G1422" s="8">
        <f t="shared" si="110"/>
        <v>0</v>
      </c>
      <c r="H1422" s="8">
        <f t="shared" si="111"/>
        <v>1</v>
      </c>
      <c r="I1422" s="8">
        <f t="shared" si="112"/>
        <v>0</v>
      </c>
      <c r="J1422" s="9">
        <f t="shared" si="113"/>
        <v>1</v>
      </c>
      <c r="K1422" t="s">
        <v>142</v>
      </c>
      <c r="L1422" t="s">
        <v>143</v>
      </c>
      <c r="M1422" s="30">
        <v>1052999.54</v>
      </c>
      <c r="N1422" s="28" t="s">
        <v>26</v>
      </c>
      <c r="O1422">
        <v>1052999.54</v>
      </c>
      <c r="P1422" s="28" t="s">
        <v>27</v>
      </c>
      <c r="Q1422" s="4" t="s">
        <v>2222</v>
      </c>
      <c r="R1422" t="s">
        <v>1846</v>
      </c>
      <c r="S1422" t="s">
        <v>1847</v>
      </c>
      <c r="T1422" t="s">
        <v>1774</v>
      </c>
      <c r="U1422" t="s">
        <v>1757</v>
      </c>
      <c r="V1422" t="s">
        <v>33</v>
      </c>
      <c r="W1422" s="2">
        <v>1</v>
      </c>
      <c r="X1422" s="33">
        <v>1052999.54</v>
      </c>
      <c r="Y1422" t="s">
        <v>34</v>
      </c>
      <c r="Z1422" t="s">
        <v>586</v>
      </c>
      <c r="AA1422" t="s">
        <v>36</v>
      </c>
      <c r="AB1422" t="s">
        <v>37</v>
      </c>
      <c r="AC1422">
        <v>74</v>
      </c>
    </row>
    <row r="1423" spans="1:29" customFormat="1" x14ac:dyDescent="0.35">
      <c r="A1423" s="11">
        <v>1423</v>
      </c>
      <c r="B1423" s="20" t="s">
        <v>2279</v>
      </c>
      <c r="C1423" s="3">
        <v>2.770135608616E+18</v>
      </c>
      <c r="D1423" s="1">
        <v>42614</v>
      </c>
      <c r="E1423" t="s">
        <v>46</v>
      </c>
      <c r="F1423" s="8">
        <f t="shared" si="114"/>
        <v>0</v>
      </c>
      <c r="G1423" s="8">
        <f t="shared" si="110"/>
        <v>1</v>
      </c>
      <c r="H1423" s="8">
        <f t="shared" si="111"/>
        <v>0</v>
      </c>
      <c r="I1423" s="8">
        <f t="shared" si="112"/>
        <v>0</v>
      </c>
      <c r="J1423" s="9">
        <f t="shared" si="113"/>
        <v>1</v>
      </c>
      <c r="K1423" t="s">
        <v>45</v>
      </c>
      <c r="L1423" t="s">
        <v>46</v>
      </c>
      <c r="M1423" s="30">
        <v>15520000</v>
      </c>
      <c r="N1423" s="28" t="s">
        <v>264</v>
      </c>
      <c r="O1423">
        <v>15520000</v>
      </c>
      <c r="P1423" s="28" t="s">
        <v>184</v>
      </c>
      <c r="Q1423" s="4" t="s">
        <v>2225</v>
      </c>
      <c r="R1423" t="s">
        <v>2226</v>
      </c>
      <c r="S1423" t="s">
        <v>2227</v>
      </c>
      <c r="T1423" t="s">
        <v>2228</v>
      </c>
      <c r="U1423" t="s">
        <v>1757</v>
      </c>
      <c r="V1423" t="s">
        <v>33</v>
      </c>
      <c r="W1423" s="2">
        <v>1</v>
      </c>
      <c r="X1423" s="33">
        <v>15520000</v>
      </c>
      <c r="Y1423" t="s">
        <v>34</v>
      </c>
      <c r="Z1423" t="s">
        <v>535</v>
      </c>
      <c r="AA1423" t="s">
        <v>36</v>
      </c>
      <c r="AB1423" t="s">
        <v>37</v>
      </c>
      <c r="AC1423">
        <v>77</v>
      </c>
    </row>
    <row r="1424" spans="1:29" customFormat="1" x14ac:dyDescent="0.35">
      <c r="A1424" s="11">
        <v>1424</v>
      </c>
      <c r="B1424" s="20" t="s">
        <v>2279</v>
      </c>
      <c r="C1424" s="3">
        <v>2.7701356086179999E+18</v>
      </c>
      <c r="D1424" s="1">
        <v>43314</v>
      </c>
      <c r="E1424" t="s">
        <v>46</v>
      </c>
      <c r="F1424" s="8">
        <f t="shared" si="114"/>
        <v>0</v>
      </c>
      <c r="G1424" s="8">
        <f t="shared" si="110"/>
        <v>1</v>
      </c>
      <c r="H1424" s="8">
        <f t="shared" si="111"/>
        <v>0</v>
      </c>
      <c r="I1424" s="8">
        <f t="shared" si="112"/>
        <v>0</v>
      </c>
      <c r="J1424" s="9">
        <f t="shared" si="113"/>
        <v>1</v>
      </c>
      <c r="K1424" t="s">
        <v>45</v>
      </c>
      <c r="L1424" t="s">
        <v>46</v>
      </c>
      <c r="M1424" s="30">
        <v>24375000</v>
      </c>
      <c r="N1424" s="28" t="s">
        <v>26</v>
      </c>
      <c r="O1424">
        <v>24375000</v>
      </c>
      <c r="P1424" s="28" t="s">
        <v>184</v>
      </c>
      <c r="Q1424" s="4" t="s">
        <v>2225</v>
      </c>
      <c r="R1424" t="s">
        <v>2226</v>
      </c>
      <c r="S1424" t="s">
        <v>2227</v>
      </c>
      <c r="T1424" t="s">
        <v>2228</v>
      </c>
      <c r="U1424" t="s">
        <v>1757</v>
      </c>
      <c r="V1424" t="s">
        <v>33</v>
      </c>
      <c r="W1424" s="2">
        <v>1</v>
      </c>
      <c r="X1424" s="33">
        <v>24375000</v>
      </c>
      <c r="Y1424" t="s">
        <v>34</v>
      </c>
      <c r="Z1424" t="s">
        <v>535</v>
      </c>
      <c r="AA1424" t="s">
        <v>36</v>
      </c>
      <c r="AB1424" t="s">
        <v>37</v>
      </c>
      <c r="AC1424">
        <v>77</v>
      </c>
    </row>
    <row r="1425" spans="1:29" customFormat="1" x14ac:dyDescent="0.35">
      <c r="A1425" s="11">
        <v>1425</v>
      </c>
      <c r="B1425" s="20" t="s">
        <v>2279</v>
      </c>
      <c r="C1425" s="3">
        <v>2.7701356086189998E+18</v>
      </c>
      <c r="D1425" s="1">
        <v>43668</v>
      </c>
      <c r="E1425" t="s">
        <v>46</v>
      </c>
      <c r="F1425" s="8">
        <f t="shared" si="114"/>
        <v>0</v>
      </c>
      <c r="G1425" s="8">
        <f t="shared" si="110"/>
        <v>1</v>
      </c>
      <c r="H1425" s="8">
        <f t="shared" si="111"/>
        <v>0</v>
      </c>
      <c r="I1425" s="8">
        <f t="shared" si="112"/>
        <v>0</v>
      </c>
      <c r="J1425" s="9">
        <f t="shared" si="113"/>
        <v>1</v>
      </c>
      <c r="K1425" t="s">
        <v>45</v>
      </c>
      <c r="L1425" t="s">
        <v>46</v>
      </c>
      <c r="M1425" s="30">
        <v>36075000</v>
      </c>
      <c r="N1425" s="28" t="s">
        <v>26</v>
      </c>
      <c r="O1425">
        <v>36075000</v>
      </c>
      <c r="P1425" s="28" t="s">
        <v>27</v>
      </c>
      <c r="Q1425" s="4" t="s">
        <v>2229</v>
      </c>
      <c r="R1425" t="s">
        <v>2226</v>
      </c>
      <c r="S1425" t="s">
        <v>2230</v>
      </c>
      <c r="T1425" t="s">
        <v>2228</v>
      </c>
      <c r="U1425" t="s">
        <v>1757</v>
      </c>
      <c r="V1425" t="s">
        <v>33</v>
      </c>
      <c r="W1425" s="2">
        <v>1</v>
      </c>
      <c r="X1425" s="33">
        <v>55500000</v>
      </c>
      <c r="Y1425" t="s">
        <v>34</v>
      </c>
      <c r="Z1425" t="s">
        <v>535</v>
      </c>
      <c r="AA1425" t="s">
        <v>36</v>
      </c>
      <c r="AB1425" t="s">
        <v>37</v>
      </c>
      <c r="AC1425">
        <v>77</v>
      </c>
    </row>
    <row r="1426" spans="1:29" customFormat="1" x14ac:dyDescent="0.35">
      <c r="A1426" s="11">
        <v>1426</v>
      </c>
      <c r="B1426" s="20" t="s">
        <v>2279</v>
      </c>
      <c r="C1426" s="3">
        <v>2.7702404293159997E+18</v>
      </c>
      <c r="D1426" s="1">
        <v>42724</v>
      </c>
      <c r="E1426" t="s">
        <v>2231</v>
      </c>
      <c r="F1426" s="8">
        <f t="shared" si="114"/>
        <v>0</v>
      </c>
      <c r="G1426" s="8">
        <f t="shared" si="110"/>
        <v>0</v>
      </c>
      <c r="H1426" s="8">
        <f t="shared" si="111"/>
        <v>1</v>
      </c>
      <c r="I1426" s="8">
        <f t="shared" si="112"/>
        <v>0</v>
      </c>
      <c r="J1426" s="9">
        <f t="shared" si="113"/>
        <v>1</v>
      </c>
      <c r="K1426" t="s">
        <v>1555</v>
      </c>
      <c r="L1426" t="s">
        <v>1556</v>
      </c>
      <c r="M1426" s="30">
        <v>247266</v>
      </c>
      <c r="N1426" s="28" t="s">
        <v>2232</v>
      </c>
      <c r="O1426">
        <v>247266</v>
      </c>
      <c r="P1426" s="28" t="s">
        <v>184</v>
      </c>
      <c r="Q1426" s="4" t="s">
        <v>2233</v>
      </c>
      <c r="R1426" t="s">
        <v>2234</v>
      </c>
      <c r="S1426" t="s">
        <v>2235</v>
      </c>
      <c r="T1426" t="s">
        <v>1774</v>
      </c>
      <c r="U1426" t="s">
        <v>1757</v>
      </c>
      <c r="V1426" t="s">
        <v>33</v>
      </c>
      <c r="W1426" s="2">
        <v>1</v>
      </c>
      <c r="X1426" s="33">
        <v>247266</v>
      </c>
      <c r="Y1426" t="s">
        <v>34</v>
      </c>
      <c r="Z1426" t="s">
        <v>535</v>
      </c>
      <c r="AA1426" t="s">
        <v>36</v>
      </c>
      <c r="AB1426" t="s">
        <v>37</v>
      </c>
      <c r="AC1426">
        <v>77</v>
      </c>
    </row>
    <row r="1427" spans="1:29" customFormat="1" x14ac:dyDescent="0.35">
      <c r="A1427" s="11">
        <v>1427</v>
      </c>
      <c r="B1427" s="20" t="s">
        <v>2279</v>
      </c>
      <c r="C1427" s="3">
        <v>2.7707639796150001E+18</v>
      </c>
      <c r="D1427" s="1">
        <v>42016</v>
      </c>
      <c r="E1427" t="s">
        <v>457</v>
      </c>
      <c r="F1427" s="8">
        <f t="shared" si="114"/>
        <v>0</v>
      </c>
      <c r="G1427" s="8">
        <f t="shared" si="110"/>
        <v>0</v>
      </c>
      <c r="H1427" s="8">
        <f t="shared" si="111"/>
        <v>0</v>
      </c>
      <c r="I1427" s="8">
        <f t="shared" si="112"/>
        <v>1</v>
      </c>
      <c r="J1427" s="9">
        <f t="shared" si="113"/>
        <v>1</v>
      </c>
      <c r="K1427" s="24" t="s">
        <v>456</v>
      </c>
      <c r="L1427" s="24" t="s">
        <v>457</v>
      </c>
      <c r="M1427" s="30">
        <v>2496960</v>
      </c>
      <c r="N1427" s="28" t="s">
        <v>329</v>
      </c>
      <c r="O1427">
        <v>2496960</v>
      </c>
      <c r="P1427" s="28" t="s">
        <v>184</v>
      </c>
      <c r="Q1427" s="4" t="s">
        <v>2236</v>
      </c>
      <c r="R1427" t="s">
        <v>1764</v>
      </c>
      <c r="S1427" t="s">
        <v>1765</v>
      </c>
      <c r="T1427" t="s">
        <v>1804</v>
      </c>
      <c r="U1427" t="s">
        <v>1757</v>
      </c>
      <c r="V1427" t="s">
        <v>33</v>
      </c>
      <c r="W1427" s="2">
        <v>1</v>
      </c>
      <c r="X1427" s="33">
        <v>2496960</v>
      </c>
      <c r="Y1427" t="s">
        <v>34</v>
      </c>
      <c r="Z1427" t="s">
        <v>535</v>
      </c>
      <c r="AA1427" t="s">
        <v>36</v>
      </c>
      <c r="AB1427" t="s">
        <v>37</v>
      </c>
      <c r="AC1427">
        <v>77</v>
      </c>
    </row>
    <row r="1428" spans="1:29" customFormat="1" x14ac:dyDescent="0.35">
      <c r="A1428" s="11">
        <v>1428</v>
      </c>
      <c r="B1428" s="20" t="s">
        <v>2279</v>
      </c>
      <c r="C1428" s="3">
        <v>2.7707639796150001E+18</v>
      </c>
      <c r="D1428" s="1">
        <v>42031</v>
      </c>
      <c r="E1428" t="s">
        <v>457</v>
      </c>
      <c r="F1428" s="8">
        <f t="shared" si="114"/>
        <v>0</v>
      </c>
      <c r="G1428" s="8">
        <f t="shared" si="110"/>
        <v>0</v>
      </c>
      <c r="H1428" s="8">
        <f t="shared" si="111"/>
        <v>0</v>
      </c>
      <c r="I1428" s="8">
        <f t="shared" si="112"/>
        <v>1</v>
      </c>
      <c r="J1428" s="9">
        <f t="shared" si="113"/>
        <v>1</v>
      </c>
      <c r="K1428" s="24" t="s">
        <v>456</v>
      </c>
      <c r="L1428" s="24" t="s">
        <v>457</v>
      </c>
      <c r="M1428" s="30">
        <v>11399248</v>
      </c>
      <c r="N1428" s="28" t="s">
        <v>329</v>
      </c>
      <c r="O1428">
        <v>11399248</v>
      </c>
      <c r="P1428" s="28" t="s">
        <v>184</v>
      </c>
      <c r="Q1428" s="4" t="s">
        <v>2236</v>
      </c>
      <c r="R1428" t="s">
        <v>1764</v>
      </c>
      <c r="S1428" t="s">
        <v>1765</v>
      </c>
      <c r="T1428" t="s">
        <v>1804</v>
      </c>
      <c r="U1428" t="s">
        <v>1757</v>
      </c>
      <c r="V1428" t="s">
        <v>33</v>
      </c>
      <c r="W1428" s="2">
        <v>1</v>
      </c>
      <c r="X1428" s="33">
        <v>11399248</v>
      </c>
      <c r="Y1428" t="s">
        <v>34</v>
      </c>
      <c r="Z1428" t="s">
        <v>535</v>
      </c>
      <c r="AA1428" t="s">
        <v>36</v>
      </c>
      <c r="AB1428" t="s">
        <v>37</v>
      </c>
      <c r="AC1428">
        <v>77</v>
      </c>
    </row>
    <row r="1429" spans="1:29" customFormat="1" x14ac:dyDescent="0.35">
      <c r="A1429" s="11">
        <v>1429</v>
      </c>
      <c r="B1429" s="20" t="s">
        <v>2279</v>
      </c>
      <c r="C1429" s="3">
        <v>2.770763979616E+18</v>
      </c>
      <c r="D1429" s="1">
        <v>42428</v>
      </c>
      <c r="E1429" t="s">
        <v>76</v>
      </c>
      <c r="F1429" s="8">
        <f t="shared" si="114"/>
        <v>0</v>
      </c>
      <c r="G1429" s="8">
        <f t="shared" si="110"/>
        <v>0</v>
      </c>
      <c r="H1429" s="8">
        <f t="shared" si="111"/>
        <v>0</v>
      </c>
      <c r="I1429" s="8">
        <f t="shared" si="112"/>
        <v>1</v>
      </c>
      <c r="J1429" s="9">
        <f t="shared" si="113"/>
        <v>1</v>
      </c>
      <c r="K1429" t="s">
        <v>82</v>
      </c>
      <c r="L1429" t="s">
        <v>76</v>
      </c>
      <c r="M1429" s="30">
        <v>3000000</v>
      </c>
      <c r="N1429" s="28" t="s">
        <v>264</v>
      </c>
      <c r="O1429">
        <v>3000000</v>
      </c>
      <c r="P1429" s="28" t="s">
        <v>184</v>
      </c>
      <c r="Q1429" s="4" t="s">
        <v>2236</v>
      </c>
      <c r="R1429" t="s">
        <v>1764</v>
      </c>
      <c r="S1429" t="s">
        <v>1765</v>
      </c>
      <c r="T1429" t="s">
        <v>1804</v>
      </c>
      <c r="U1429" t="s">
        <v>1757</v>
      </c>
      <c r="V1429" t="s">
        <v>33</v>
      </c>
      <c r="W1429" s="2">
        <v>1</v>
      </c>
      <c r="X1429" s="33">
        <v>3000000</v>
      </c>
      <c r="Y1429" t="s">
        <v>34</v>
      </c>
      <c r="Z1429" t="s">
        <v>535</v>
      </c>
      <c r="AA1429" t="s">
        <v>36</v>
      </c>
      <c r="AB1429" t="s">
        <v>37</v>
      </c>
      <c r="AC1429">
        <v>77</v>
      </c>
    </row>
    <row r="1430" spans="1:29" customFormat="1" x14ac:dyDescent="0.35">
      <c r="A1430" s="11">
        <v>1430</v>
      </c>
      <c r="B1430" s="20" t="s">
        <v>2279</v>
      </c>
      <c r="C1430" s="3">
        <v>2.770763979616E+18</v>
      </c>
      <c r="D1430" s="1">
        <v>42430</v>
      </c>
      <c r="E1430" t="s">
        <v>76</v>
      </c>
      <c r="F1430" s="8">
        <f t="shared" si="114"/>
        <v>0</v>
      </c>
      <c r="G1430" s="8">
        <f t="shared" si="110"/>
        <v>0</v>
      </c>
      <c r="H1430" s="8">
        <f t="shared" si="111"/>
        <v>0</v>
      </c>
      <c r="I1430" s="8">
        <f t="shared" si="112"/>
        <v>1</v>
      </c>
      <c r="J1430" s="9">
        <f t="shared" si="113"/>
        <v>1</v>
      </c>
      <c r="K1430" t="s">
        <v>82</v>
      </c>
      <c r="L1430" t="s">
        <v>76</v>
      </c>
      <c r="M1430" s="30">
        <v>12530000</v>
      </c>
      <c r="N1430" s="28" t="s">
        <v>329</v>
      </c>
      <c r="O1430">
        <v>12530000</v>
      </c>
      <c r="P1430" s="28" t="s">
        <v>184</v>
      </c>
      <c r="Q1430" s="4" t="s">
        <v>2236</v>
      </c>
      <c r="R1430" t="s">
        <v>1764</v>
      </c>
      <c r="S1430" t="s">
        <v>1765</v>
      </c>
      <c r="T1430" t="s">
        <v>1804</v>
      </c>
      <c r="U1430" t="s">
        <v>1757</v>
      </c>
      <c r="V1430" t="s">
        <v>33</v>
      </c>
      <c r="W1430" s="2">
        <v>1</v>
      </c>
      <c r="X1430" s="33">
        <v>12530000</v>
      </c>
      <c r="Y1430" t="s">
        <v>34</v>
      </c>
      <c r="Z1430" t="s">
        <v>535</v>
      </c>
      <c r="AA1430" t="s">
        <v>36</v>
      </c>
      <c r="AB1430" t="s">
        <v>37</v>
      </c>
      <c r="AC1430">
        <v>77</v>
      </c>
    </row>
    <row r="1431" spans="1:29" customFormat="1" x14ac:dyDescent="0.35">
      <c r="A1431" s="11">
        <v>1431</v>
      </c>
      <c r="B1431" s="20" t="s">
        <v>2279</v>
      </c>
      <c r="C1431" s="3">
        <v>2.7710878000150001E+18</v>
      </c>
      <c r="D1431" s="1">
        <v>42328</v>
      </c>
      <c r="E1431" t="s">
        <v>2237</v>
      </c>
      <c r="F1431" s="8">
        <f t="shared" si="114"/>
        <v>0</v>
      </c>
      <c r="G1431" s="8">
        <f t="shared" si="110"/>
        <v>1</v>
      </c>
      <c r="H1431" s="8">
        <f t="shared" si="111"/>
        <v>0</v>
      </c>
      <c r="I1431" s="8">
        <f t="shared" si="112"/>
        <v>0</v>
      </c>
      <c r="J1431" s="9">
        <f t="shared" si="113"/>
        <v>1</v>
      </c>
      <c r="K1431" s="24" t="s">
        <v>2238</v>
      </c>
      <c r="L1431" s="24" t="s">
        <v>2237</v>
      </c>
      <c r="M1431" s="30">
        <v>26750000</v>
      </c>
      <c r="N1431" s="28" t="s">
        <v>264</v>
      </c>
      <c r="O1431">
        <v>53500000</v>
      </c>
      <c r="P1431" s="28" t="s">
        <v>252</v>
      </c>
      <c r="Q1431" s="4" t="s">
        <v>2239</v>
      </c>
      <c r="R1431" t="s">
        <v>2240</v>
      </c>
      <c r="S1431" t="s">
        <v>2227</v>
      </c>
      <c r="T1431" t="s">
        <v>1804</v>
      </c>
      <c r="U1431" t="s">
        <v>1757</v>
      </c>
      <c r="V1431" t="s">
        <v>33</v>
      </c>
      <c r="W1431" s="2">
        <v>1</v>
      </c>
      <c r="X1431" s="33">
        <v>53500000</v>
      </c>
      <c r="Y1431" t="s">
        <v>34</v>
      </c>
      <c r="Z1431" t="s">
        <v>535</v>
      </c>
      <c r="AA1431" t="s">
        <v>36</v>
      </c>
      <c r="AB1431" t="s">
        <v>37</v>
      </c>
      <c r="AC1431">
        <v>77</v>
      </c>
    </row>
    <row r="1432" spans="1:29" customFormat="1" x14ac:dyDescent="0.35">
      <c r="A1432" s="11">
        <v>1432</v>
      </c>
      <c r="B1432" s="20" t="s">
        <v>2279</v>
      </c>
      <c r="C1432" s="3">
        <v>2.7710878000169999E+18</v>
      </c>
      <c r="D1432" s="1">
        <v>42859</v>
      </c>
      <c r="E1432" t="s">
        <v>52</v>
      </c>
      <c r="F1432" s="8">
        <f t="shared" si="114"/>
        <v>0</v>
      </c>
      <c r="G1432" s="8">
        <f t="shared" si="110"/>
        <v>0</v>
      </c>
      <c r="H1432" s="8">
        <f t="shared" si="111"/>
        <v>0</v>
      </c>
      <c r="I1432" s="8">
        <f t="shared" si="112"/>
        <v>1</v>
      </c>
      <c r="J1432" s="9">
        <f t="shared" si="113"/>
        <v>1</v>
      </c>
      <c r="K1432" t="s">
        <v>53</v>
      </c>
      <c r="L1432" t="s">
        <v>52</v>
      </c>
      <c r="M1432" s="30">
        <v>26500000</v>
      </c>
      <c r="N1432" s="28" t="s">
        <v>26</v>
      </c>
      <c r="O1432">
        <v>26500000</v>
      </c>
      <c r="P1432" s="28" t="s">
        <v>184</v>
      </c>
      <c r="Q1432" s="4" t="s">
        <v>2241</v>
      </c>
      <c r="R1432" t="s">
        <v>2240</v>
      </c>
      <c r="S1432" t="s">
        <v>2227</v>
      </c>
      <c r="T1432" t="s">
        <v>2228</v>
      </c>
      <c r="U1432" t="s">
        <v>1757</v>
      </c>
      <c r="V1432" t="s">
        <v>33</v>
      </c>
      <c r="W1432" s="2">
        <v>1</v>
      </c>
      <c r="X1432" s="33">
        <v>26500000</v>
      </c>
      <c r="Y1432" t="s">
        <v>34</v>
      </c>
      <c r="Z1432" t="s">
        <v>535</v>
      </c>
      <c r="AA1432" t="s">
        <v>36</v>
      </c>
      <c r="AB1432" t="s">
        <v>37</v>
      </c>
      <c r="AC1432">
        <v>77</v>
      </c>
    </row>
    <row r="1433" spans="1:29" customFormat="1" x14ac:dyDescent="0.35">
      <c r="A1433" s="11">
        <v>1433</v>
      </c>
      <c r="B1433" s="20" t="s">
        <v>2279</v>
      </c>
      <c r="C1433" s="3">
        <v>2.7710878000169999E+18</v>
      </c>
      <c r="D1433" s="1">
        <v>42894</v>
      </c>
      <c r="E1433" t="s">
        <v>52</v>
      </c>
      <c r="F1433" s="8">
        <f t="shared" si="114"/>
        <v>0</v>
      </c>
      <c r="G1433" s="8">
        <f t="shared" si="110"/>
        <v>0</v>
      </c>
      <c r="H1433" s="8">
        <f t="shared" si="111"/>
        <v>0</v>
      </c>
      <c r="I1433" s="8">
        <f t="shared" si="112"/>
        <v>1</v>
      </c>
      <c r="J1433" s="9">
        <f t="shared" si="113"/>
        <v>1</v>
      </c>
      <c r="K1433" t="s">
        <v>53</v>
      </c>
      <c r="L1433" t="s">
        <v>52</v>
      </c>
      <c r="M1433" s="30">
        <v>42894000</v>
      </c>
      <c r="N1433" s="28" t="s">
        <v>26</v>
      </c>
      <c r="O1433">
        <v>42894000</v>
      </c>
      <c r="P1433" s="28" t="s">
        <v>27</v>
      </c>
      <c r="Q1433" s="4" t="s">
        <v>2241</v>
      </c>
      <c r="R1433" t="s">
        <v>2240</v>
      </c>
      <c r="S1433" t="s">
        <v>2230</v>
      </c>
      <c r="T1433" t="s">
        <v>2228</v>
      </c>
      <c r="U1433" t="s">
        <v>1757</v>
      </c>
      <c r="V1433" t="s">
        <v>33</v>
      </c>
      <c r="W1433" s="2">
        <v>1</v>
      </c>
      <c r="X1433" s="33">
        <v>42894000</v>
      </c>
      <c r="Y1433" t="s">
        <v>34</v>
      </c>
      <c r="Z1433" t="s">
        <v>535</v>
      </c>
      <c r="AA1433" t="s">
        <v>36</v>
      </c>
      <c r="AB1433" t="s">
        <v>37</v>
      </c>
      <c r="AC1433">
        <v>77</v>
      </c>
    </row>
    <row r="1434" spans="1:29" customFormat="1" x14ac:dyDescent="0.35">
      <c r="A1434" s="11">
        <v>1434</v>
      </c>
      <c r="B1434" s="20" t="s">
        <v>2279</v>
      </c>
      <c r="C1434" s="3">
        <v>2.7710878000169999E+18</v>
      </c>
      <c r="D1434" s="1">
        <v>43006</v>
      </c>
      <c r="E1434" t="s">
        <v>46</v>
      </c>
      <c r="F1434" s="8">
        <f t="shared" si="114"/>
        <v>0</v>
      </c>
      <c r="G1434" s="8">
        <f t="shared" si="110"/>
        <v>1</v>
      </c>
      <c r="H1434" s="8">
        <f t="shared" si="111"/>
        <v>0</v>
      </c>
      <c r="I1434" s="8">
        <f t="shared" si="112"/>
        <v>0</v>
      </c>
      <c r="J1434" s="9">
        <f t="shared" si="113"/>
        <v>1</v>
      </c>
      <c r="K1434" t="s">
        <v>45</v>
      </c>
      <c r="L1434" t="s">
        <v>46</v>
      </c>
      <c r="M1434" s="30">
        <v>62720000</v>
      </c>
      <c r="N1434" s="28" t="s">
        <v>26</v>
      </c>
      <c r="O1434">
        <v>62720000</v>
      </c>
      <c r="P1434" s="28" t="s">
        <v>184</v>
      </c>
      <c r="Q1434" s="4" t="s">
        <v>2241</v>
      </c>
      <c r="R1434" t="s">
        <v>2240</v>
      </c>
      <c r="S1434" t="s">
        <v>2227</v>
      </c>
      <c r="T1434" t="s">
        <v>2228</v>
      </c>
      <c r="U1434" t="s">
        <v>1757</v>
      </c>
      <c r="V1434" t="s">
        <v>33</v>
      </c>
      <c r="W1434" s="2">
        <v>1</v>
      </c>
      <c r="X1434" s="33">
        <v>62720000</v>
      </c>
      <c r="Y1434" t="s">
        <v>34</v>
      </c>
      <c r="Z1434" t="s">
        <v>535</v>
      </c>
      <c r="AA1434" t="s">
        <v>36</v>
      </c>
      <c r="AB1434" t="s">
        <v>37</v>
      </c>
      <c r="AC1434">
        <v>77</v>
      </c>
    </row>
    <row r="1435" spans="1:29" customFormat="1" x14ac:dyDescent="0.35">
      <c r="A1435" s="11">
        <v>1435</v>
      </c>
      <c r="B1435" s="20" t="s">
        <v>2279</v>
      </c>
      <c r="C1435" s="3">
        <v>2.7710878000169999E+18</v>
      </c>
      <c r="D1435" s="1">
        <v>43042</v>
      </c>
      <c r="E1435" t="s">
        <v>46</v>
      </c>
      <c r="F1435" s="8">
        <f t="shared" si="114"/>
        <v>0</v>
      </c>
      <c r="G1435" s="8">
        <f t="shared" si="110"/>
        <v>1</v>
      </c>
      <c r="H1435" s="8">
        <f t="shared" si="111"/>
        <v>0</v>
      </c>
      <c r="I1435" s="8">
        <f t="shared" si="112"/>
        <v>0</v>
      </c>
      <c r="J1435" s="9">
        <f t="shared" si="113"/>
        <v>1</v>
      </c>
      <c r="K1435" t="s">
        <v>45</v>
      </c>
      <c r="L1435" t="s">
        <v>46</v>
      </c>
      <c r="M1435" s="30">
        <v>59000000</v>
      </c>
      <c r="N1435" s="28" t="s">
        <v>26</v>
      </c>
      <c r="O1435">
        <v>59000000</v>
      </c>
      <c r="P1435" s="28" t="s">
        <v>184</v>
      </c>
      <c r="Q1435" s="4" t="s">
        <v>2225</v>
      </c>
      <c r="R1435" t="s">
        <v>2226</v>
      </c>
      <c r="S1435" t="s">
        <v>2227</v>
      </c>
      <c r="T1435" t="s">
        <v>2228</v>
      </c>
      <c r="U1435" t="s">
        <v>1757</v>
      </c>
      <c r="V1435" t="s">
        <v>33</v>
      </c>
      <c r="W1435" s="2">
        <v>1</v>
      </c>
      <c r="X1435" s="33">
        <v>59000000</v>
      </c>
      <c r="Y1435" t="s">
        <v>34</v>
      </c>
      <c r="Z1435" t="s">
        <v>535</v>
      </c>
      <c r="AA1435" t="s">
        <v>36</v>
      </c>
      <c r="AB1435" t="s">
        <v>37</v>
      </c>
      <c r="AC1435">
        <v>77</v>
      </c>
    </row>
    <row r="1436" spans="1:29" customFormat="1" x14ac:dyDescent="0.35">
      <c r="A1436" s="11">
        <v>1436</v>
      </c>
      <c r="B1436" s="20" t="s">
        <v>2279</v>
      </c>
      <c r="C1436" s="3">
        <v>2.7710878000169999E+18</v>
      </c>
      <c r="D1436" s="1">
        <v>43047</v>
      </c>
      <c r="E1436" t="s">
        <v>52</v>
      </c>
      <c r="F1436" s="8">
        <f t="shared" si="114"/>
        <v>0</v>
      </c>
      <c r="G1436" s="8">
        <f t="shared" si="110"/>
        <v>0</v>
      </c>
      <c r="H1436" s="8">
        <f t="shared" si="111"/>
        <v>0</v>
      </c>
      <c r="I1436" s="8">
        <f t="shared" si="112"/>
        <v>1</v>
      </c>
      <c r="J1436" s="9">
        <f t="shared" si="113"/>
        <v>1</v>
      </c>
      <c r="K1436" t="s">
        <v>53</v>
      </c>
      <c r="L1436" t="s">
        <v>52</v>
      </c>
      <c r="M1436" s="30">
        <v>32300000</v>
      </c>
      <c r="N1436" s="28" t="s">
        <v>26</v>
      </c>
      <c r="O1436">
        <v>32300000</v>
      </c>
      <c r="P1436" s="28" t="s">
        <v>184</v>
      </c>
      <c r="Q1436" s="4" t="s">
        <v>2241</v>
      </c>
      <c r="R1436" t="s">
        <v>2240</v>
      </c>
      <c r="S1436" t="s">
        <v>2227</v>
      </c>
      <c r="T1436" t="s">
        <v>2228</v>
      </c>
      <c r="U1436" t="s">
        <v>1757</v>
      </c>
      <c r="V1436" t="s">
        <v>33</v>
      </c>
      <c r="W1436" s="2">
        <v>1</v>
      </c>
      <c r="X1436" s="33">
        <v>32300000</v>
      </c>
      <c r="Y1436" t="s">
        <v>34</v>
      </c>
      <c r="Z1436" t="s">
        <v>535</v>
      </c>
      <c r="AA1436" t="s">
        <v>36</v>
      </c>
      <c r="AB1436" t="s">
        <v>37</v>
      </c>
      <c r="AC1436">
        <v>77</v>
      </c>
    </row>
    <row r="1437" spans="1:29" customFormat="1" x14ac:dyDescent="0.35">
      <c r="A1437" s="11">
        <v>1437</v>
      </c>
      <c r="B1437" s="20" t="s">
        <v>2279</v>
      </c>
      <c r="C1437" s="3">
        <v>2.7710878000179999E+18</v>
      </c>
      <c r="D1437" s="1">
        <v>43329</v>
      </c>
      <c r="E1437" t="s">
        <v>76</v>
      </c>
      <c r="F1437" s="8">
        <f t="shared" si="114"/>
        <v>0</v>
      </c>
      <c r="G1437" s="8">
        <f t="shared" si="110"/>
        <v>0</v>
      </c>
      <c r="H1437" s="8">
        <f t="shared" si="111"/>
        <v>0</v>
      </c>
      <c r="I1437" s="8">
        <f t="shared" si="112"/>
        <v>1</v>
      </c>
      <c r="J1437" s="9">
        <f t="shared" si="113"/>
        <v>1</v>
      </c>
      <c r="K1437" t="s">
        <v>82</v>
      </c>
      <c r="L1437" t="s">
        <v>76</v>
      </c>
      <c r="M1437" s="30">
        <v>6280820</v>
      </c>
      <c r="N1437" s="28" t="s">
        <v>26</v>
      </c>
      <c r="O1437">
        <v>6280820</v>
      </c>
      <c r="P1437" s="28" t="s">
        <v>27</v>
      </c>
      <c r="Q1437" s="4" t="s">
        <v>2241</v>
      </c>
      <c r="R1437" t="s">
        <v>2240</v>
      </c>
      <c r="S1437" t="s">
        <v>2230</v>
      </c>
      <c r="T1437" t="s">
        <v>2228</v>
      </c>
      <c r="U1437" t="s">
        <v>1757</v>
      </c>
      <c r="V1437" t="s">
        <v>33</v>
      </c>
      <c r="W1437" s="2">
        <v>1</v>
      </c>
      <c r="X1437" s="33">
        <v>30940000</v>
      </c>
      <c r="Y1437" t="s">
        <v>34</v>
      </c>
      <c r="Z1437" t="s">
        <v>535</v>
      </c>
      <c r="AA1437" t="s">
        <v>36</v>
      </c>
      <c r="AB1437" t="s">
        <v>37</v>
      </c>
      <c r="AC1437">
        <v>77</v>
      </c>
    </row>
    <row r="1438" spans="1:29" customFormat="1" x14ac:dyDescent="0.35">
      <c r="A1438" s="11">
        <v>1438</v>
      </c>
      <c r="B1438" s="20" t="s">
        <v>2279</v>
      </c>
      <c r="C1438" s="3">
        <v>2.8601009644150001E+18</v>
      </c>
      <c r="D1438" s="1">
        <v>42069</v>
      </c>
      <c r="E1438" t="s">
        <v>2242</v>
      </c>
      <c r="F1438" s="8">
        <f t="shared" si="114"/>
        <v>0</v>
      </c>
      <c r="G1438" s="8">
        <f t="shared" si="110"/>
        <v>0</v>
      </c>
      <c r="H1438" s="8">
        <f t="shared" si="111"/>
        <v>1</v>
      </c>
      <c r="I1438" s="8">
        <f t="shared" si="112"/>
        <v>1</v>
      </c>
      <c r="J1438" s="9">
        <f t="shared" si="113"/>
        <v>2</v>
      </c>
      <c r="K1438" s="24" t="s">
        <v>743</v>
      </c>
      <c r="L1438" s="24" t="s">
        <v>804</v>
      </c>
      <c r="M1438" s="30">
        <v>49177</v>
      </c>
      <c r="N1438" s="28" t="s">
        <v>264</v>
      </c>
      <c r="O1438">
        <v>49177</v>
      </c>
      <c r="P1438" s="28" t="s">
        <v>184</v>
      </c>
      <c r="Q1438" s="4" t="s">
        <v>2243</v>
      </c>
      <c r="R1438" t="s">
        <v>2244</v>
      </c>
      <c r="S1438" t="s">
        <v>2245</v>
      </c>
      <c r="T1438" t="s">
        <v>1779</v>
      </c>
      <c r="U1438" t="s">
        <v>1757</v>
      </c>
      <c r="V1438" t="s">
        <v>1810</v>
      </c>
      <c r="W1438" s="2">
        <v>1</v>
      </c>
      <c r="X1438" s="33">
        <v>491770</v>
      </c>
      <c r="Y1438" t="s">
        <v>34</v>
      </c>
      <c r="Z1438" t="s">
        <v>2246</v>
      </c>
      <c r="AA1438" t="s">
        <v>36</v>
      </c>
      <c r="AB1438" t="s">
        <v>37</v>
      </c>
      <c r="AC1438">
        <v>86</v>
      </c>
    </row>
    <row r="1439" spans="1:29" customFormat="1" x14ac:dyDescent="0.35">
      <c r="A1439" s="11">
        <v>1439</v>
      </c>
      <c r="B1439" s="20" t="s">
        <v>2279</v>
      </c>
      <c r="C1439" s="3">
        <v>2.8601041920179999E+18</v>
      </c>
      <c r="D1439" s="1">
        <v>43313</v>
      </c>
      <c r="E1439" t="s">
        <v>2247</v>
      </c>
      <c r="F1439" s="8">
        <f t="shared" si="114"/>
        <v>0</v>
      </c>
      <c r="G1439" s="8">
        <f t="shared" si="110"/>
        <v>0</v>
      </c>
      <c r="H1439" s="8">
        <f t="shared" si="111"/>
        <v>1</v>
      </c>
      <c r="I1439" s="8">
        <f t="shared" si="112"/>
        <v>0</v>
      </c>
      <c r="J1439" s="9">
        <f t="shared" si="113"/>
        <v>1</v>
      </c>
      <c r="K1439" t="s">
        <v>45</v>
      </c>
      <c r="L1439" t="s">
        <v>46</v>
      </c>
      <c r="M1439" s="30">
        <v>1644065.33</v>
      </c>
      <c r="N1439" s="28" t="s">
        <v>26</v>
      </c>
      <c r="O1439">
        <v>1644065.33</v>
      </c>
      <c r="P1439" s="28" t="s">
        <v>27</v>
      </c>
      <c r="Q1439" s="4" t="s">
        <v>2248</v>
      </c>
      <c r="R1439" t="s">
        <v>2249</v>
      </c>
      <c r="S1439" t="s">
        <v>2245</v>
      </c>
      <c r="T1439" t="s">
        <v>1774</v>
      </c>
      <c r="U1439" t="s">
        <v>1757</v>
      </c>
      <c r="V1439" t="s">
        <v>33</v>
      </c>
      <c r="W1439" s="2">
        <v>1</v>
      </c>
      <c r="X1439" s="33">
        <v>3499846</v>
      </c>
      <c r="Y1439" t="s">
        <v>34</v>
      </c>
      <c r="Z1439" t="s">
        <v>2246</v>
      </c>
      <c r="AA1439" t="s">
        <v>36</v>
      </c>
      <c r="AB1439" t="s">
        <v>37</v>
      </c>
      <c r="AC1439">
        <v>86</v>
      </c>
    </row>
    <row r="1440" spans="1:29" customFormat="1" x14ac:dyDescent="0.35">
      <c r="A1440" s="11">
        <v>1440</v>
      </c>
      <c r="B1440" s="20" t="s">
        <v>2279</v>
      </c>
      <c r="C1440" s="3">
        <v>2.8901010785159997E+18</v>
      </c>
      <c r="D1440" s="1">
        <v>42685</v>
      </c>
      <c r="E1440" t="s">
        <v>2250</v>
      </c>
      <c r="F1440" s="8">
        <f t="shared" si="114"/>
        <v>0</v>
      </c>
      <c r="G1440" s="8">
        <f t="shared" si="110"/>
        <v>1</v>
      </c>
      <c r="H1440" s="8">
        <f t="shared" si="111"/>
        <v>1</v>
      </c>
      <c r="I1440" s="8">
        <f t="shared" si="112"/>
        <v>0</v>
      </c>
      <c r="J1440" s="9">
        <f t="shared" si="113"/>
        <v>2</v>
      </c>
      <c r="K1440" t="s">
        <v>45</v>
      </c>
      <c r="L1440" t="s">
        <v>46</v>
      </c>
      <c r="M1440" s="30">
        <v>2400000</v>
      </c>
      <c r="N1440" s="28" t="s">
        <v>264</v>
      </c>
      <c r="O1440">
        <v>2400000</v>
      </c>
      <c r="P1440" s="28" t="s">
        <v>184</v>
      </c>
      <c r="Q1440" s="4" t="s">
        <v>2251</v>
      </c>
      <c r="R1440" t="s">
        <v>2252</v>
      </c>
      <c r="S1440" t="s">
        <v>79</v>
      </c>
      <c r="T1440" t="s">
        <v>1804</v>
      </c>
      <c r="U1440" t="s">
        <v>1757</v>
      </c>
      <c r="V1440" t="s">
        <v>33</v>
      </c>
      <c r="W1440" s="2">
        <v>1</v>
      </c>
      <c r="X1440" s="33">
        <v>2400000</v>
      </c>
      <c r="Y1440" t="s">
        <v>34</v>
      </c>
      <c r="Z1440" t="s">
        <v>80</v>
      </c>
      <c r="AA1440" t="s">
        <v>36</v>
      </c>
      <c r="AB1440" t="s">
        <v>37</v>
      </c>
      <c r="AC1440">
        <v>89</v>
      </c>
    </row>
    <row r="1441" spans="1:29" customFormat="1" x14ac:dyDescent="0.35">
      <c r="A1441" s="11">
        <v>1441</v>
      </c>
      <c r="B1441" s="20" t="s">
        <v>2279</v>
      </c>
      <c r="C1441" s="3">
        <v>2.890102604816E+18</v>
      </c>
      <c r="D1441" s="1">
        <v>42506</v>
      </c>
      <c r="E1441" t="s">
        <v>2253</v>
      </c>
      <c r="F1441" s="8">
        <f t="shared" si="114"/>
        <v>0</v>
      </c>
      <c r="G1441" s="8">
        <f t="shared" si="110"/>
        <v>1</v>
      </c>
      <c r="H1441" s="8">
        <f t="shared" si="111"/>
        <v>1</v>
      </c>
      <c r="I1441" s="8">
        <f t="shared" si="112"/>
        <v>0</v>
      </c>
      <c r="J1441" s="9">
        <f t="shared" si="113"/>
        <v>2</v>
      </c>
      <c r="K1441" t="s">
        <v>45</v>
      </c>
      <c r="L1441" t="s">
        <v>46</v>
      </c>
      <c r="M1441" s="30">
        <v>23500000</v>
      </c>
      <c r="N1441" s="28" t="s">
        <v>264</v>
      </c>
      <c r="O1441">
        <v>23500000</v>
      </c>
      <c r="P1441" s="28" t="s">
        <v>184</v>
      </c>
      <c r="Q1441" s="4" t="s">
        <v>2254</v>
      </c>
      <c r="R1441" t="s">
        <v>2255</v>
      </c>
      <c r="S1441" t="s">
        <v>79</v>
      </c>
      <c r="T1441" t="s">
        <v>1804</v>
      </c>
      <c r="U1441" t="s">
        <v>1757</v>
      </c>
      <c r="V1441" t="s">
        <v>33</v>
      </c>
      <c r="W1441" s="2">
        <v>1</v>
      </c>
      <c r="X1441" s="33">
        <v>23500000</v>
      </c>
      <c r="Y1441" t="s">
        <v>34</v>
      </c>
      <c r="Z1441" t="s">
        <v>80</v>
      </c>
      <c r="AA1441" t="s">
        <v>36</v>
      </c>
      <c r="AB1441" t="s">
        <v>37</v>
      </c>
      <c r="AC1441">
        <v>89</v>
      </c>
    </row>
    <row r="1442" spans="1:29" customFormat="1" x14ac:dyDescent="0.35">
      <c r="A1442" s="11">
        <v>1442</v>
      </c>
      <c r="B1442" s="20" t="s">
        <v>2279</v>
      </c>
      <c r="C1442" s="3">
        <v>3.1655065593149998E+18</v>
      </c>
      <c r="D1442" s="1">
        <v>42037</v>
      </c>
      <c r="E1442" t="s">
        <v>2256</v>
      </c>
      <c r="F1442" s="8">
        <f t="shared" si="114"/>
        <v>0</v>
      </c>
      <c r="G1442" s="8">
        <f t="shared" si="110"/>
        <v>0</v>
      </c>
      <c r="H1442" s="8">
        <f t="shared" si="111"/>
        <v>0</v>
      </c>
      <c r="I1442" s="8">
        <f t="shared" si="112"/>
        <v>1</v>
      </c>
      <c r="J1442" s="9">
        <f t="shared" si="113"/>
        <v>1</v>
      </c>
      <c r="K1442" s="24" t="s">
        <v>453</v>
      </c>
      <c r="L1442" s="24" t="s">
        <v>454</v>
      </c>
      <c r="M1442" s="30">
        <v>792</v>
      </c>
      <c r="N1442" s="28" t="s">
        <v>1818</v>
      </c>
      <c r="O1442">
        <v>801900</v>
      </c>
      <c r="P1442" s="28" t="s">
        <v>2257</v>
      </c>
      <c r="Q1442" s="4" t="s">
        <v>1820</v>
      </c>
      <c r="R1442" t="s">
        <v>1821</v>
      </c>
      <c r="S1442" t="s">
        <v>33</v>
      </c>
      <c r="T1442" t="s">
        <v>1994</v>
      </c>
      <c r="U1442" t="s">
        <v>1757</v>
      </c>
      <c r="V1442" t="s">
        <v>33</v>
      </c>
      <c r="W1442" s="2">
        <v>1</v>
      </c>
      <c r="X1442" s="33">
        <v>1437480</v>
      </c>
      <c r="Y1442" t="s">
        <v>34</v>
      </c>
      <c r="Z1442" t="s">
        <v>563</v>
      </c>
      <c r="AA1442" t="s">
        <v>36</v>
      </c>
      <c r="AB1442" t="s">
        <v>37</v>
      </c>
      <c r="AC1442">
        <v>16</v>
      </c>
    </row>
    <row r="1443" spans="1:29" customFormat="1" x14ac:dyDescent="0.35">
      <c r="A1443" s="11">
        <v>1443</v>
      </c>
      <c r="B1443" s="20" t="s">
        <v>2279</v>
      </c>
      <c r="C1443" s="3">
        <v>3.1655065593149998E+18</v>
      </c>
      <c r="D1443" s="1">
        <v>42293</v>
      </c>
      <c r="E1443" t="s">
        <v>1817</v>
      </c>
      <c r="F1443" s="8">
        <f t="shared" si="114"/>
        <v>0</v>
      </c>
      <c r="G1443" s="8">
        <f t="shared" si="110"/>
        <v>0</v>
      </c>
      <c r="H1443" s="8">
        <f t="shared" si="111"/>
        <v>0</v>
      </c>
      <c r="I1443" s="8">
        <f t="shared" si="112"/>
        <v>0</v>
      </c>
      <c r="J1443" s="9">
        <f t="shared" si="113"/>
        <v>0</v>
      </c>
      <c r="K1443" s="24" t="s">
        <v>453</v>
      </c>
      <c r="L1443" s="24" t="s">
        <v>454</v>
      </c>
      <c r="M1443" s="30">
        <v>792</v>
      </c>
      <c r="N1443" s="28" t="s">
        <v>1818</v>
      </c>
      <c r="O1443">
        <v>168300</v>
      </c>
      <c r="P1443" s="28" t="s">
        <v>1819</v>
      </c>
      <c r="Q1443" s="4" t="s">
        <v>1820</v>
      </c>
      <c r="R1443" t="s">
        <v>1821</v>
      </c>
      <c r="S1443" t="s">
        <v>33</v>
      </c>
      <c r="T1443" t="s">
        <v>1774</v>
      </c>
      <c r="U1443" t="s">
        <v>1757</v>
      </c>
      <c r="V1443" t="s">
        <v>33</v>
      </c>
      <c r="W1443" s="2">
        <v>1</v>
      </c>
      <c r="X1443" s="33">
        <v>435600</v>
      </c>
      <c r="Y1443" t="s">
        <v>34</v>
      </c>
      <c r="Z1443" t="s">
        <v>563</v>
      </c>
      <c r="AA1443" t="s">
        <v>36</v>
      </c>
      <c r="AB1443" t="s">
        <v>37</v>
      </c>
      <c r="AC1443">
        <v>16</v>
      </c>
    </row>
    <row r="1444" spans="1:29" customFormat="1" x14ac:dyDescent="0.35">
      <c r="A1444" s="11">
        <v>1444</v>
      </c>
      <c r="B1444" s="20" t="s">
        <v>2279</v>
      </c>
      <c r="C1444" s="3">
        <v>3.1655065593159997E+18</v>
      </c>
      <c r="D1444" s="1">
        <v>42401</v>
      </c>
      <c r="E1444" t="s">
        <v>1817</v>
      </c>
      <c r="F1444" s="8">
        <f t="shared" si="114"/>
        <v>0</v>
      </c>
      <c r="G1444" s="8">
        <f t="shared" si="110"/>
        <v>0</v>
      </c>
      <c r="H1444" s="8">
        <f t="shared" si="111"/>
        <v>0</v>
      </c>
      <c r="I1444" s="8">
        <f t="shared" si="112"/>
        <v>0</v>
      </c>
      <c r="J1444" s="9">
        <f t="shared" si="113"/>
        <v>0</v>
      </c>
      <c r="K1444" t="s">
        <v>149</v>
      </c>
      <c r="L1444" t="s">
        <v>150</v>
      </c>
      <c r="M1444" s="30">
        <v>945.25</v>
      </c>
      <c r="N1444" s="28" t="s">
        <v>1818</v>
      </c>
      <c r="O1444">
        <v>427253</v>
      </c>
      <c r="P1444" s="28" t="s">
        <v>1822</v>
      </c>
      <c r="Q1444" s="4" t="s">
        <v>1820</v>
      </c>
      <c r="R1444" t="s">
        <v>1821</v>
      </c>
      <c r="S1444" t="s">
        <v>33</v>
      </c>
      <c r="T1444" t="s">
        <v>1774</v>
      </c>
      <c r="U1444" t="s">
        <v>1757</v>
      </c>
      <c r="V1444" t="s">
        <v>33</v>
      </c>
      <c r="W1444" s="2">
        <v>1</v>
      </c>
      <c r="X1444" s="33">
        <v>1312007</v>
      </c>
      <c r="Y1444" t="s">
        <v>34</v>
      </c>
      <c r="Z1444" t="s">
        <v>563</v>
      </c>
      <c r="AA1444" t="s">
        <v>36</v>
      </c>
      <c r="AB1444" t="s">
        <v>37</v>
      </c>
      <c r="AC1444">
        <v>16</v>
      </c>
    </row>
    <row r="1445" spans="1:29" customFormat="1" x14ac:dyDescent="0.35">
      <c r="A1445" s="11">
        <v>1445</v>
      </c>
      <c r="B1445" s="20" t="s">
        <v>2279</v>
      </c>
      <c r="C1445" s="3">
        <v>3.1655065593159997E+18</v>
      </c>
      <c r="D1445" s="1">
        <v>42688</v>
      </c>
      <c r="E1445" t="s">
        <v>1817</v>
      </c>
      <c r="F1445" s="8">
        <f t="shared" si="114"/>
        <v>0</v>
      </c>
      <c r="G1445" s="8">
        <f t="shared" si="110"/>
        <v>0</v>
      </c>
      <c r="H1445" s="8">
        <f t="shared" si="111"/>
        <v>0</v>
      </c>
      <c r="I1445" s="8">
        <f t="shared" si="112"/>
        <v>0</v>
      </c>
      <c r="J1445" s="9">
        <f t="shared" si="113"/>
        <v>0</v>
      </c>
      <c r="K1445" t="s">
        <v>193</v>
      </c>
      <c r="L1445" t="s">
        <v>194</v>
      </c>
      <c r="M1445" s="30">
        <v>945.25</v>
      </c>
      <c r="N1445" s="28" t="s">
        <v>1818</v>
      </c>
      <c r="O1445">
        <v>288773.87</v>
      </c>
      <c r="P1445" s="28" t="s">
        <v>1823</v>
      </c>
      <c r="Q1445" s="4" t="s">
        <v>1820</v>
      </c>
      <c r="R1445" t="s">
        <v>1821</v>
      </c>
      <c r="S1445" t="s">
        <v>33</v>
      </c>
      <c r="T1445" t="s">
        <v>1774</v>
      </c>
      <c r="U1445" t="s">
        <v>1757</v>
      </c>
      <c r="V1445" t="s">
        <v>33</v>
      </c>
      <c r="W1445" s="2">
        <v>1</v>
      </c>
      <c r="X1445" s="33">
        <v>584637.12</v>
      </c>
      <c r="Y1445" t="s">
        <v>34</v>
      </c>
      <c r="Z1445" t="s">
        <v>563</v>
      </c>
      <c r="AA1445" t="s">
        <v>36</v>
      </c>
      <c r="AB1445" t="s">
        <v>37</v>
      </c>
      <c r="AC1445">
        <v>16</v>
      </c>
    </row>
    <row r="1446" spans="1:29" customFormat="1" x14ac:dyDescent="0.35">
      <c r="A1446" s="11">
        <v>1446</v>
      </c>
      <c r="B1446" s="20" t="s">
        <v>2279</v>
      </c>
      <c r="C1446" s="3">
        <v>3.1655065593170002E+18</v>
      </c>
      <c r="D1446" s="1">
        <v>42765</v>
      </c>
      <c r="E1446" t="s">
        <v>2258</v>
      </c>
      <c r="F1446" s="8">
        <f t="shared" si="114"/>
        <v>0</v>
      </c>
      <c r="G1446" s="8">
        <f t="shared" si="110"/>
        <v>0</v>
      </c>
      <c r="H1446" s="8">
        <f t="shared" si="111"/>
        <v>0</v>
      </c>
      <c r="I1446" s="8">
        <f t="shared" si="112"/>
        <v>1</v>
      </c>
      <c r="J1446" s="9">
        <f t="shared" si="113"/>
        <v>1</v>
      </c>
      <c r="K1446" t="s">
        <v>149</v>
      </c>
      <c r="L1446" t="s">
        <v>150</v>
      </c>
      <c r="M1446" s="30">
        <v>995</v>
      </c>
      <c r="N1446" s="28" t="s">
        <v>1818</v>
      </c>
      <c r="O1446">
        <v>929827.5</v>
      </c>
      <c r="P1446" s="28" t="s">
        <v>2259</v>
      </c>
      <c r="Q1446" s="4" t="s">
        <v>1820</v>
      </c>
      <c r="R1446" t="s">
        <v>1821</v>
      </c>
      <c r="S1446" t="s">
        <v>33</v>
      </c>
      <c r="T1446" t="s">
        <v>1804</v>
      </c>
      <c r="U1446" t="s">
        <v>1757</v>
      </c>
      <c r="V1446" t="s">
        <v>33</v>
      </c>
      <c r="W1446" s="2">
        <v>1</v>
      </c>
      <c r="X1446" s="33">
        <v>1422352.5</v>
      </c>
      <c r="Y1446" t="s">
        <v>34</v>
      </c>
      <c r="Z1446" t="s">
        <v>563</v>
      </c>
      <c r="AA1446" t="s">
        <v>36</v>
      </c>
      <c r="AB1446" t="s">
        <v>37</v>
      </c>
      <c r="AC1446">
        <v>16</v>
      </c>
    </row>
    <row r="1447" spans="1:29" customFormat="1" x14ac:dyDescent="0.35">
      <c r="A1447" s="11">
        <v>1447</v>
      </c>
      <c r="B1447" s="20" t="s">
        <v>2279</v>
      </c>
      <c r="C1447" s="3">
        <v>3.1655065593170002E+18</v>
      </c>
      <c r="D1447" s="1">
        <v>43059</v>
      </c>
      <c r="E1447" t="s">
        <v>2260</v>
      </c>
      <c r="F1447" s="8">
        <f t="shared" si="114"/>
        <v>0</v>
      </c>
      <c r="G1447" s="8">
        <f t="shared" si="110"/>
        <v>0</v>
      </c>
      <c r="H1447" s="8">
        <f t="shared" si="111"/>
        <v>0</v>
      </c>
      <c r="I1447" s="8">
        <f t="shared" si="112"/>
        <v>1</v>
      </c>
      <c r="J1447" s="9">
        <f t="shared" si="113"/>
        <v>1</v>
      </c>
      <c r="K1447" t="s">
        <v>149</v>
      </c>
      <c r="L1447" t="s">
        <v>150</v>
      </c>
      <c r="M1447" s="30">
        <v>1000</v>
      </c>
      <c r="N1447" s="28" t="s">
        <v>2261</v>
      </c>
      <c r="O1447">
        <v>311500</v>
      </c>
      <c r="P1447" s="28" t="s">
        <v>2262</v>
      </c>
      <c r="Q1447" s="4" t="s">
        <v>1820</v>
      </c>
      <c r="R1447" t="s">
        <v>1821</v>
      </c>
      <c r="S1447" t="s">
        <v>33</v>
      </c>
      <c r="T1447" t="s">
        <v>1793</v>
      </c>
      <c r="U1447" t="s">
        <v>1757</v>
      </c>
      <c r="V1447" t="s">
        <v>33</v>
      </c>
      <c r="W1447" s="2">
        <v>1</v>
      </c>
      <c r="X1447" s="33">
        <v>491000</v>
      </c>
      <c r="Y1447" t="s">
        <v>34</v>
      </c>
      <c r="Z1447" t="s">
        <v>563</v>
      </c>
      <c r="AA1447" t="s">
        <v>36</v>
      </c>
      <c r="AB1447" t="s">
        <v>37</v>
      </c>
      <c r="AC1447">
        <v>16</v>
      </c>
    </row>
    <row r="1448" spans="1:29" customFormat="1" x14ac:dyDescent="0.35">
      <c r="A1448" s="11">
        <v>1448</v>
      </c>
      <c r="B1448" s="20" t="s">
        <v>2279</v>
      </c>
      <c r="C1448" s="3">
        <v>3.2014000452169999E+18</v>
      </c>
      <c r="D1448" s="1">
        <v>42832</v>
      </c>
      <c r="E1448" t="s">
        <v>2263</v>
      </c>
      <c r="F1448" s="8">
        <f t="shared" si="114"/>
        <v>0</v>
      </c>
      <c r="G1448" s="8">
        <f t="shared" si="110"/>
        <v>0</v>
      </c>
      <c r="H1448" s="8">
        <f t="shared" si="111"/>
        <v>1</v>
      </c>
      <c r="I1448" s="8">
        <f t="shared" si="112"/>
        <v>1</v>
      </c>
      <c r="J1448" s="9">
        <f t="shared" si="113"/>
        <v>2</v>
      </c>
      <c r="K1448" t="s">
        <v>82</v>
      </c>
      <c r="L1448" t="s">
        <v>76</v>
      </c>
      <c r="M1448" s="30">
        <v>1680310</v>
      </c>
      <c r="N1448" s="28" t="s">
        <v>264</v>
      </c>
      <c r="O1448">
        <v>1680310</v>
      </c>
      <c r="P1448" s="28" t="s">
        <v>184</v>
      </c>
      <c r="Q1448" s="4" t="s">
        <v>2264</v>
      </c>
      <c r="R1448" t="s">
        <v>2265</v>
      </c>
      <c r="S1448" t="s">
        <v>1461</v>
      </c>
      <c r="T1448" t="s">
        <v>1774</v>
      </c>
      <c r="U1448" t="s">
        <v>1757</v>
      </c>
      <c r="V1448" t="s">
        <v>33</v>
      </c>
      <c r="W1448" s="2">
        <v>1</v>
      </c>
      <c r="X1448" s="33">
        <v>1680310</v>
      </c>
      <c r="Y1448" t="s">
        <v>34</v>
      </c>
      <c r="Z1448" t="s">
        <v>589</v>
      </c>
      <c r="AA1448" t="s">
        <v>36</v>
      </c>
      <c r="AB1448" t="s">
        <v>37</v>
      </c>
      <c r="AC1448">
        <v>20</v>
      </c>
    </row>
    <row r="1449" spans="1:29" customFormat="1" x14ac:dyDescent="0.35">
      <c r="A1449" s="11">
        <v>1449</v>
      </c>
      <c r="B1449" s="20" t="s">
        <v>2279</v>
      </c>
      <c r="C1449" s="3">
        <v>3.3728012487170002E+18</v>
      </c>
      <c r="D1449" s="1">
        <v>42989</v>
      </c>
      <c r="E1449" t="s">
        <v>2266</v>
      </c>
      <c r="F1449" s="8">
        <f t="shared" si="114"/>
        <v>0</v>
      </c>
      <c r="G1449" s="8">
        <f t="shared" si="110"/>
        <v>0</v>
      </c>
      <c r="H1449" s="8">
        <f t="shared" si="111"/>
        <v>0</v>
      </c>
      <c r="I1449" s="8">
        <f t="shared" si="112"/>
        <v>1</v>
      </c>
      <c r="J1449" s="9">
        <f t="shared" si="113"/>
        <v>1</v>
      </c>
      <c r="K1449" t="s">
        <v>193</v>
      </c>
      <c r="L1449" t="s">
        <v>194</v>
      </c>
      <c r="M1449" s="30">
        <v>262500</v>
      </c>
      <c r="N1449" s="28" t="s">
        <v>280</v>
      </c>
      <c r="O1449">
        <v>262500</v>
      </c>
      <c r="P1449" s="28" t="s">
        <v>184</v>
      </c>
      <c r="Q1449" s="4" t="s">
        <v>2267</v>
      </c>
      <c r="R1449" t="s">
        <v>2268</v>
      </c>
      <c r="S1449" t="s">
        <v>2269</v>
      </c>
      <c r="T1449" t="s">
        <v>1774</v>
      </c>
      <c r="U1449" t="s">
        <v>1757</v>
      </c>
      <c r="V1449" t="s">
        <v>33</v>
      </c>
      <c r="W1449" s="2">
        <v>1</v>
      </c>
      <c r="X1449" s="33">
        <v>262500</v>
      </c>
      <c r="Y1449" t="s">
        <v>34</v>
      </c>
      <c r="Z1449" t="s">
        <v>516</v>
      </c>
      <c r="AA1449" t="s">
        <v>36</v>
      </c>
      <c r="AB1449" t="s">
        <v>37</v>
      </c>
      <c r="AC1449">
        <v>37</v>
      </c>
    </row>
    <row r="1450" spans="1:29" customFormat="1" x14ac:dyDescent="0.35">
      <c r="A1450" s="11">
        <v>1450</v>
      </c>
      <c r="B1450" s="20" t="s">
        <v>2279</v>
      </c>
      <c r="C1450" s="3">
        <v>3.5044050897149998E+18</v>
      </c>
      <c r="D1450" s="1">
        <v>42339</v>
      </c>
      <c r="E1450" t="s">
        <v>1824</v>
      </c>
      <c r="F1450" s="8">
        <f t="shared" si="114"/>
        <v>0</v>
      </c>
      <c r="G1450" s="8">
        <f t="shared" si="110"/>
        <v>0</v>
      </c>
      <c r="H1450" s="8">
        <f t="shared" si="111"/>
        <v>0</v>
      </c>
      <c r="I1450" s="8">
        <f t="shared" si="112"/>
        <v>0</v>
      </c>
      <c r="J1450" s="9">
        <f t="shared" si="113"/>
        <v>0</v>
      </c>
      <c r="K1450" s="24" t="s">
        <v>1825</v>
      </c>
      <c r="L1450" s="24" t="s">
        <v>1826</v>
      </c>
      <c r="M1450" s="30">
        <v>351000</v>
      </c>
      <c r="N1450" s="28" t="s">
        <v>264</v>
      </c>
      <c r="O1450">
        <v>351000</v>
      </c>
      <c r="P1450" s="28" t="s">
        <v>184</v>
      </c>
      <c r="Q1450" s="4" t="s">
        <v>1827</v>
      </c>
      <c r="R1450" t="s">
        <v>1828</v>
      </c>
      <c r="S1450" t="s">
        <v>1829</v>
      </c>
      <c r="T1450" t="s">
        <v>1774</v>
      </c>
      <c r="U1450" t="s">
        <v>1757</v>
      </c>
      <c r="V1450" t="s">
        <v>33</v>
      </c>
      <c r="W1450" s="2">
        <v>1</v>
      </c>
      <c r="X1450" s="33">
        <v>351000</v>
      </c>
      <c r="Y1450" t="s">
        <v>34</v>
      </c>
      <c r="Z1450" t="s">
        <v>105</v>
      </c>
      <c r="AA1450" t="s">
        <v>36</v>
      </c>
      <c r="AB1450" t="s">
        <v>37</v>
      </c>
      <c r="AC1450">
        <v>50</v>
      </c>
    </row>
    <row r="1451" spans="1:29" customFormat="1" x14ac:dyDescent="0.35">
      <c r="A1451" s="11">
        <v>1451</v>
      </c>
      <c r="B1451" s="20" t="s">
        <v>2279</v>
      </c>
      <c r="C1451" s="3">
        <v>3.6517008078150001E+18</v>
      </c>
      <c r="D1451" s="1">
        <v>42318</v>
      </c>
      <c r="E1451" t="s">
        <v>2270</v>
      </c>
      <c r="F1451" s="8">
        <f t="shared" si="114"/>
        <v>0</v>
      </c>
      <c r="G1451" s="8">
        <f t="shared" si="110"/>
        <v>1</v>
      </c>
      <c r="H1451" s="8">
        <f t="shared" si="111"/>
        <v>1</v>
      </c>
      <c r="I1451" s="8">
        <f t="shared" si="112"/>
        <v>0</v>
      </c>
      <c r="J1451" s="9">
        <f t="shared" si="113"/>
        <v>2</v>
      </c>
      <c r="K1451" s="24" t="s">
        <v>1396</v>
      </c>
      <c r="L1451" s="24" t="s">
        <v>2271</v>
      </c>
      <c r="M1451" s="30">
        <v>999980</v>
      </c>
      <c r="N1451" s="28" t="s">
        <v>329</v>
      </c>
      <c r="O1451">
        <v>999980</v>
      </c>
      <c r="P1451" s="28" t="s">
        <v>184</v>
      </c>
      <c r="Q1451" s="4" t="s">
        <v>2272</v>
      </c>
      <c r="R1451" t="s">
        <v>2273</v>
      </c>
      <c r="S1451" t="s">
        <v>2274</v>
      </c>
      <c r="T1451" t="s">
        <v>1774</v>
      </c>
      <c r="U1451" t="s">
        <v>1757</v>
      </c>
      <c r="V1451" t="s">
        <v>33</v>
      </c>
      <c r="W1451" s="2">
        <v>1</v>
      </c>
      <c r="X1451" s="33">
        <v>999980</v>
      </c>
      <c r="Y1451" t="s">
        <v>34</v>
      </c>
      <c r="Z1451" t="s">
        <v>574</v>
      </c>
      <c r="AA1451" t="s">
        <v>36</v>
      </c>
      <c r="AB1451" t="s">
        <v>37</v>
      </c>
      <c r="AC1451">
        <v>65</v>
      </c>
    </row>
    <row r="1452" spans="1:29" customFormat="1" x14ac:dyDescent="0.35">
      <c r="A1452" s="11">
        <v>1452</v>
      </c>
      <c r="B1452" s="20" t="s">
        <v>2279</v>
      </c>
      <c r="C1452" s="3">
        <v>3.8602003290150001E+18</v>
      </c>
      <c r="D1452" s="1">
        <v>42159</v>
      </c>
      <c r="E1452" t="s">
        <v>2275</v>
      </c>
      <c r="F1452" s="8">
        <f t="shared" si="114"/>
        <v>0</v>
      </c>
      <c r="G1452" s="8">
        <f t="shared" si="110"/>
        <v>0</v>
      </c>
      <c r="H1452" s="8">
        <f t="shared" si="111"/>
        <v>0</v>
      </c>
      <c r="I1452" s="8">
        <f t="shared" si="112"/>
        <v>1</v>
      </c>
      <c r="J1452" s="9">
        <f t="shared" si="113"/>
        <v>1</v>
      </c>
      <c r="K1452" s="24" t="s">
        <v>492</v>
      </c>
      <c r="L1452" s="24" t="s">
        <v>785</v>
      </c>
      <c r="M1452" s="30">
        <v>880035.33</v>
      </c>
      <c r="N1452" s="28" t="s">
        <v>264</v>
      </c>
      <c r="O1452">
        <v>880035.33</v>
      </c>
      <c r="P1452" s="28" t="s">
        <v>184</v>
      </c>
      <c r="Q1452" s="4" t="s">
        <v>2276</v>
      </c>
      <c r="R1452" t="s">
        <v>2277</v>
      </c>
      <c r="S1452" t="s">
        <v>2278</v>
      </c>
      <c r="T1452" t="s">
        <v>1774</v>
      </c>
      <c r="U1452" t="s">
        <v>1757</v>
      </c>
      <c r="V1452" t="s">
        <v>33</v>
      </c>
      <c r="W1452" s="2">
        <v>1</v>
      </c>
      <c r="X1452" s="33">
        <v>880035.33</v>
      </c>
      <c r="Y1452" t="s">
        <v>34</v>
      </c>
      <c r="Z1452" t="s">
        <v>2246</v>
      </c>
      <c r="AA1452" t="s">
        <v>36</v>
      </c>
      <c r="AB1452" t="s">
        <v>37</v>
      </c>
      <c r="AC1452">
        <v>86</v>
      </c>
    </row>
    <row r="1453" spans="1:29" customFormat="1" x14ac:dyDescent="0.35">
      <c r="A1453" s="11">
        <v>1453</v>
      </c>
      <c r="B1453" s="20" t="s">
        <v>2626</v>
      </c>
      <c r="C1453" s="3">
        <v>1.55200000714E+17</v>
      </c>
      <c r="D1453" s="1">
        <v>41964</v>
      </c>
      <c r="E1453" t="s">
        <v>2280</v>
      </c>
      <c r="F1453" s="8">
        <f t="shared" si="114"/>
        <v>0</v>
      </c>
      <c r="G1453" s="8">
        <f t="shared" si="110"/>
        <v>0</v>
      </c>
      <c r="H1453" s="8">
        <f t="shared" si="111"/>
        <v>0</v>
      </c>
      <c r="I1453" s="8">
        <f t="shared" si="112"/>
        <v>1</v>
      </c>
      <c r="J1453" s="9">
        <f t="shared" si="113"/>
        <v>1</v>
      </c>
      <c r="K1453" t="s">
        <v>2281</v>
      </c>
      <c r="L1453" t="s">
        <v>2282</v>
      </c>
      <c r="M1453" s="30">
        <v>1227908.17</v>
      </c>
      <c r="N1453" s="28" t="s">
        <v>264</v>
      </c>
      <c r="O1453">
        <v>1227908.17</v>
      </c>
      <c r="P1453" s="28" t="s">
        <v>184</v>
      </c>
      <c r="Q1453" s="4" t="s">
        <v>2283</v>
      </c>
      <c r="R1453" t="s">
        <v>2284</v>
      </c>
      <c r="S1453" t="s">
        <v>2285</v>
      </c>
      <c r="T1453" t="s">
        <v>2286</v>
      </c>
      <c r="U1453" t="s">
        <v>2287</v>
      </c>
      <c r="V1453" t="s">
        <v>2288</v>
      </c>
      <c r="W1453" s="2">
        <v>1</v>
      </c>
      <c r="X1453" s="33">
        <v>1227908.17</v>
      </c>
      <c r="Y1453" t="s">
        <v>34</v>
      </c>
      <c r="Z1453" t="s">
        <v>549</v>
      </c>
      <c r="AA1453" t="s">
        <v>36</v>
      </c>
      <c r="AB1453" t="s">
        <v>37</v>
      </c>
      <c r="AC1453" s="2">
        <v>58</v>
      </c>
    </row>
    <row r="1454" spans="1:29" customFormat="1" x14ac:dyDescent="0.35">
      <c r="A1454" s="11">
        <v>1454</v>
      </c>
      <c r="B1454" s="20" t="s">
        <v>2626</v>
      </c>
      <c r="C1454" s="3">
        <v>3.55200005914E+17</v>
      </c>
      <c r="D1454" s="1">
        <v>41983</v>
      </c>
      <c r="E1454" t="s">
        <v>2289</v>
      </c>
      <c r="F1454" s="8">
        <f t="shared" si="114"/>
        <v>0</v>
      </c>
      <c r="G1454" s="8">
        <f t="shared" si="110"/>
        <v>0</v>
      </c>
      <c r="H1454" s="8">
        <f t="shared" si="111"/>
        <v>1</v>
      </c>
      <c r="I1454" s="8">
        <f t="shared" si="112"/>
        <v>0</v>
      </c>
      <c r="J1454" s="9">
        <f t="shared" si="113"/>
        <v>1</v>
      </c>
      <c r="K1454" t="s">
        <v>472</v>
      </c>
      <c r="L1454" t="s">
        <v>473</v>
      </c>
      <c r="M1454" s="30">
        <v>1784716.96</v>
      </c>
      <c r="N1454" s="28" t="s">
        <v>264</v>
      </c>
      <c r="O1454">
        <v>1784716.96</v>
      </c>
      <c r="P1454" s="28" t="s">
        <v>184</v>
      </c>
      <c r="Q1454" s="4" t="s">
        <v>2290</v>
      </c>
      <c r="R1454" t="s">
        <v>2291</v>
      </c>
      <c r="S1454" t="s">
        <v>2292</v>
      </c>
      <c r="T1454" t="s">
        <v>2293</v>
      </c>
      <c r="U1454" t="s">
        <v>2287</v>
      </c>
      <c r="V1454" t="s">
        <v>2288</v>
      </c>
      <c r="W1454" s="2">
        <v>1</v>
      </c>
      <c r="X1454" s="33">
        <v>1784716.96</v>
      </c>
      <c r="Y1454" t="s">
        <v>34</v>
      </c>
      <c r="Z1454" t="s">
        <v>549</v>
      </c>
      <c r="AA1454" t="s">
        <v>36</v>
      </c>
      <c r="AB1454" t="s">
        <v>37</v>
      </c>
      <c r="AC1454" s="2">
        <v>58</v>
      </c>
    </row>
    <row r="1455" spans="1:29" customFormat="1" x14ac:dyDescent="0.35">
      <c r="A1455" s="11">
        <v>1455</v>
      </c>
      <c r="B1455" s="20" t="s">
        <v>2626</v>
      </c>
      <c r="C1455" s="3">
        <v>1.5819003660150001E+18</v>
      </c>
      <c r="D1455" s="1">
        <v>42157</v>
      </c>
      <c r="E1455" t="s">
        <v>2294</v>
      </c>
      <c r="F1455" s="8">
        <f t="shared" si="114"/>
        <v>0</v>
      </c>
      <c r="G1455" s="8">
        <f t="shared" si="110"/>
        <v>0</v>
      </c>
      <c r="H1455" s="8">
        <f t="shared" si="111"/>
        <v>0</v>
      </c>
      <c r="I1455" s="8">
        <f t="shared" si="112"/>
        <v>0</v>
      </c>
      <c r="J1455" s="9">
        <f t="shared" si="113"/>
        <v>0</v>
      </c>
      <c r="K1455" t="s">
        <v>2295</v>
      </c>
      <c r="L1455" t="s">
        <v>2296</v>
      </c>
      <c r="M1455" s="30">
        <v>90000</v>
      </c>
      <c r="N1455" s="28" t="s">
        <v>264</v>
      </c>
      <c r="O1455">
        <v>90000</v>
      </c>
      <c r="P1455" s="28" t="s">
        <v>184</v>
      </c>
      <c r="Q1455" s="4" t="s">
        <v>2297</v>
      </c>
      <c r="R1455" t="s">
        <v>2298</v>
      </c>
      <c r="S1455" t="s">
        <v>2299</v>
      </c>
      <c r="T1455" t="s">
        <v>2300</v>
      </c>
      <c r="U1455" t="s">
        <v>2287</v>
      </c>
      <c r="V1455" t="s">
        <v>2288</v>
      </c>
      <c r="W1455" s="2">
        <v>1</v>
      </c>
      <c r="X1455" s="33">
        <v>90000</v>
      </c>
      <c r="Y1455" t="s">
        <v>34</v>
      </c>
      <c r="Z1455" t="s">
        <v>549</v>
      </c>
      <c r="AA1455" t="s">
        <v>36</v>
      </c>
      <c r="AB1455" t="s">
        <v>37</v>
      </c>
      <c r="AC1455" s="2">
        <v>58</v>
      </c>
    </row>
    <row r="1456" spans="1:29" customFormat="1" x14ac:dyDescent="0.35">
      <c r="A1456" s="11">
        <v>1456</v>
      </c>
      <c r="B1456" s="20" t="s">
        <v>2626</v>
      </c>
      <c r="C1456" s="3">
        <v>1.581900366016E+18</v>
      </c>
      <c r="D1456" s="1">
        <v>42482</v>
      </c>
      <c r="E1456" t="s">
        <v>2301</v>
      </c>
      <c r="F1456" s="8">
        <f t="shared" si="114"/>
        <v>0</v>
      </c>
      <c r="G1456" s="8">
        <f t="shared" si="110"/>
        <v>0</v>
      </c>
      <c r="H1456" s="8">
        <f t="shared" si="111"/>
        <v>0</v>
      </c>
      <c r="I1456" s="8">
        <f t="shared" si="112"/>
        <v>1</v>
      </c>
      <c r="J1456" s="9">
        <f t="shared" si="113"/>
        <v>1</v>
      </c>
      <c r="K1456" t="s">
        <v>177</v>
      </c>
      <c r="L1456" t="s">
        <v>178</v>
      </c>
      <c r="M1456" s="30">
        <v>184080</v>
      </c>
      <c r="N1456" s="28" t="s">
        <v>264</v>
      </c>
      <c r="O1456">
        <v>184080</v>
      </c>
      <c r="P1456" s="28" t="s">
        <v>184</v>
      </c>
      <c r="Q1456" s="4" t="s">
        <v>2297</v>
      </c>
      <c r="R1456" t="s">
        <v>2298</v>
      </c>
      <c r="S1456" t="s">
        <v>2299</v>
      </c>
      <c r="T1456" t="s">
        <v>2286</v>
      </c>
      <c r="U1456" t="s">
        <v>2287</v>
      </c>
      <c r="V1456" t="s">
        <v>2288</v>
      </c>
      <c r="W1456" s="2">
        <v>1</v>
      </c>
      <c r="X1456" s="33">
        <v>184080</v>
      </c>
      <c r="Y1456" t="s">
        <v>34</v>
      </c>
      <c r="Z1456" t="s">
        <v>549</v>
      </c>
      <c r="AA1456" t="s">
        <v>36</v>
      </c>
      <c r="AB1456" t="s">
        <v>37</v>
      </c>
      <c r="AC1456" s="2">
        <v>58</v>
      </c>
    </row>
    <row r="1457" spans="1:29" customFormat="1" x14ac:dyDescent="0.35">
      <c r="A1457" s="11">
        <v>1457</v>
      </c>
      <c r="B1457" s="20" t="s">
        <v>2626</v>
      </c>
      <c r="C1457" s="3">
        <v>1.5819003660169999E+18</v>
      </c>
      <c r="D1457" s="1">
        <v>42793</v>
      </c>
      <c r="E1457" t="s">
        <v>2302</v>
      </c>
      <c r="F1457" s="8">
        <f t="shared" si="114"/>
        <v>0</v>
      </c>
      <c r="G1457" s="8">
        <f t="shared" si="110"/>
        <v>0</v>
      </c>
      <c r="H1457" s="8">
        <f t="shared" si="111"/>
        <v>0</v>
      </c>
      <c r="I1457" s="8">
        <f t="shared" si="112"/>
        <v>1</v>
      </c>
      <c r="J1457" s="9">
        <f t="shared" si="113"/>
        <v>1</v>
      </c>
      <c r="K1457" t="s">
        <v>82</v>
      </c>
      <c r="L1457" t="s">
        <v>76</v>
      </c>
      <c r="M1457" s="30">
        <v>184080</v>
      </c>
      <c r="N1457" s="28" t="s">
        <v>264</v>
      </c>
      <c r="O1457">
        <v>184080</v>
      </c>
      <c r="P1457" s="28" t="s">
        <v>184</v>
      </c>
      <c r="Q1457" s="4" t="s">
        <v>2303</v>
      </c>
      <c r="R1457" t="s">
        <v>2298</v>
      </c>
      <c r="S1457" t="s">
        <v>2299</v>
      </c>
      <c r="T1457" t="s">
        <v>2304</v>
      </c>
      <c r="U1457" t="s">
        <v>2287</v>
      </c>
      <c r="V1457" t="s">
        <v>2288</v>
      </c>
      <c r="W1457" s="2">
        <v>1</v>
      </c>
      <c r="X1457" s="33">
        <v>184080</v>
      </c>
      <c r="Y1457" t="s">
        <v>34</v>
      </c>
      <c r="Z1457" t="s">
        <v>549</v>
      </c>
      <c r="AA1457" t="s">
        <v>36</v>
      </c>
      <c r="AB1457" t="s">
        <v>37</v>
      </c>
      <c r="AC1457" s="2">
        <v>58</v>
      </c>
    </row>
    <row r="1458" spans="1:29" customFormat="1" x14ac:dyDescent="0.35">
      <c r="A1458" s="11">
        <v>1458</v>
      </c>
      <c r="B1458" s="20" t="s">
        <v>2626</v>
      </c>
      <c r="C1458" s="3">
        <v>1.645211388216E+18</v>
      </c>
      <c r="D1458" s="1">
        <v>42656</v>
      </c>
      <c r="E1458" t="s">
        <v>2305</v>
      </c>
      <c r="F1458" s="8">
        <f t="shared" si="114"/>
        <v>0</v>
      </c>
      <c r="G1458" s="8">
        <f t="shared" si="110"/>
        <v>1</v>
      </c>
      <c r="H1458" s="8">
        <f t="shared" si="111"/>
        <v>1</v>
      </c>
      <c r="I1458" s="8">
        <f t="shared" si="112"/>
        <v>0</v>
      </c>
      <c r="J1458" s="9">
        <f t="shared" si="113"/>
        <v>2</v>
      </c>
      <c r="K1458" t="s">
        <v>1133</v>
      </c>
      <c r="L1458" t="s">
        <v>1134</v>
      </c>
      <c r="M1458" s="30">
        <v>100000</v>
      </c>
      <c r="N1458" s="28" t="s">
        <v>329</v>
      </c>
      <c r="O1458">
        <v>100000</v>
      </c>
      <c r="P1458" s="28" t="s">
        <v>184</v>
      </c>
      <c r="Q1458" s="4" t="s">
        <v>2306</v>
      </c>
      <c r="R1458" t="s">
        <v>2307</v>
      </c>
      <c r="S1458" t="s">
        <v>2308</v>
      </c>
      <c r="T1458" t="s">
        <v>2309</v>
      </c>
      <c r="U1458" t="s">
        <v>2287</v>
      </c>
      <c r="V1458" t="s">
        <v>2288</v>
      </c>
      <c r="W1458" s="2">
        <v>1</v>
      </c>
      <c r="X1458" s="33">
        <v>100000</v>
      </c>
      <c r="Y1458" t="s">
        <v>34</v>
      </c>
      <c r="Z1458" t="s">
        <v>573</v>
      </c>
      <c r="AA1458" t="s">
        <v>36</v>
      </c>
      <c r="AB1458" t="s">
        <v>37</v>
      </c>
      <c r="AC1458" s="2">
        <v>64</v>
      </c>
    </row>
    <row r="1459" spans="1:29" customFormat="1" x14ac:dyDescent="0.35">
      <c r="A1459" s="11">
        <v>1459</v>
      </c>
      <c r="B1459" s="20" t="s">
        <v>2626</v>
      </c>
      <c r="C1459" s="3">
        <v>1.6452113882169999E+18</v>
      </c>
      <c r="D1459" s="1">
        <v>43034</v>
      </c>
      <c r="E1459" t="s">
        <v>2310</v>
      </c>
      <c r="F1459" s="8">
        <f t="shared" si="114"/>
        <v>0</v>
      </c>
      <c r="G1459" s="8">
        <f t="shared" si="110"/>
        <v>0</v>
      </c>
      <c r="H1459" s="8">
        <f t="shared" si="111"/>
        <v>0</v>
      </c>
      <c r="I1459" s="8">
        <f t="shared" si="112"/>
        <v>0</v>
      </c>
      <c r="J1459" s="9">
        <f t="shared" si="113"/>
        <v>0</v>
      </c>
      <c r="K1459" t="s">
        <v>53</v>
      </c>
      <c r="L1459" t="s">
        <v>52</v>
      </c>
      <c r="M1459" s="30">
        <v>15946.67</v>
      </c>
      <c r="N1459" s="28" t="s">
        <v>266</v>
      </c>
      <c r="O1459">
        <v>31893.34</v>
      </c>
      <c r="P1459" s="28" t="s">
        <v>252</v>
      </c>
      <c r="Q1459" s="4" t="s">
        <v>2306</v>
      </c>
      <c r="R1459" t="s">
        <v>2307</v>
      </c>
      <c r="S1459" t="s">
        <v>2308</v>
      </c>
      <c r="T1459" t="s">
        <v>2311</v>
      </c>
      <c r="U1459" t="s">
        <v>2287</v>
      </c>
      <c r="V1459" t="s">
        <v>2288</v>
      </c>
      <c r="W1459" s="2">
        <v>1</v>
      </c>
      <c r="X1459" s="33">
        <v>31893.34</v>
      </c>
      <c r="Y1459" t="s">
        <v>34</v>
      </c>
      <c r="Z1459" t="s">
        <v>573</v>
      </c>
      <c r="AA1459" t="s">
        <v>36</v>
      </c>
      <c r="AB1459" t="s">
        <v>37</v>
      </c>
      <c r="AC1459" s="2">
        <v>64</v>
      </c>
    </row>
    <row r="1460" spans="1:29" customFormat="1" x14ac:dyDescent="0.35">
      <c r="A1460" s="11">
        <v>1460</v>
      </c>
      <c r="B1460" s="20" t="s">
        <v>2626</v>
      </c>
      <c r="C1460" s="3">
        <v>2.5802101281190001E+18</v>
      </c>
      <c r="D1460" s="1">
        <v>43717</v>
      </c>
      <c r="E1460" t="s">
        <v>2312</v>
      </c>
      <c r="F1460" s="8">
        <f t="shared" si="114"/>
        <v>0</v>
      </c>
      <c r="G1460" s="8">
        <f t="shared" si="110"/>
        <v>0</v>
      </c>
      <c r="H1460" s="8">
        <f t="shared" si="111"/>
        <v>0</v>
      </c>
      <c r="I1460" s="8">
        <f t="shared" si="112"/>
        <v>0</v>
      </c>
      <c r="J1460" s="9">
        <f t="shared" si="113"/>
        <v>0</v>
      </c>
      <c r="K1460" t="s">
        <v>142</v>
      </c>
      <c r="L1460" t="s">
        <v>143</v>
      </c>
      <c r="M1460" s="30">
        <v>1039.46</v>
      </c>
      <c r="N1460" s="28" t="s">
        <v>26</v>
      </c>
      <c r="O1460">
        <v>1039.46</v>
      </c>
      <c r="P1460" s="28" t="s">
        <v>27</v>
      </c>
      <c r="Q1460" s="4" t="s">
        <v>2313</v>
      </c>
      <c r="R1460" t="s">
        <v>2314</v>
      </c>
      <c r="S1460" t="s">
        <v>2315</v>
      </c>
      <c r="T1460" t="s">
        <v>2311</v>
      </c>
      <c r="U1460" t="s">
        <v>2287</v>
      </c>
      <c r="V1460" t="s">
        <v>2288</v>
      </c>
      <c r="W1460" s="2">
        <v>1</v>
      </c>
      <c r="X1460" s="33">
        <v>66545.600000000006</v>
      </c>
      <c r="Y1460" t="s">
        <v>34</v>
      </c>
      <c r="Z1460" t="s">
        <v>549</v>
      </c>
      <c r="AA1460" t="s">
        <v>36</v>
      </c>
      <c r="AB1460" t="s">
        <v>37</v>
      </c>
      <c r="AC1460" s="2">
        <v>58</v>
      </c>
    </row>
    <row r="1461" spans="1:29" customFormat="1" x14ac:dyDescent="0.35">
      <c r="A1461" s="11">
        <v>1461</v>
      </c>
      <c r="B1461" s="20" t="s">
        <v>2626</v>
      </c>
      <c r="C1461" s="3">
        <v>2.5803007683190001E+18</v>
      </c>
      <c r="D1461" s="1">
        <v>43717</v>
      </c>
      <c r="E1461" t="s">
        <v>2312</v>
      </c>
      <c r="F1461" s="8">
        <f t="shared" si="114"/>
        <v>0</v>
      </c>
      <c r="G1461" s="8">
        <f t="shared" si="110"/>
        <v>0</v>
      </c>
      <c r="H1461" s="8">
        <f t="shared" si="111"/>
        <v>0</v>
      </c>
      <c r="I1461" s="8">
        <f t="shared" si="112"/>
        <v>0</v>
      </c>
      <c r="J1461" s="9">
        <f t="shared" si="113"/>
        <v>0</v>
      </c>
      <c r="K1461" t="s">
        <v>142</v>
      </c>
      <c r="L1461" t="s">
        <v>143</v>
      </c>
      <c r="M1461" s="30">
        <v>1039.98</v>
      </c>
      <c r="N1461" s="28" t="s">
        <v>26</v>
      </c>
      <c r="O1461">
        <v>1039.98</v>
      </c>
      <c r="P1461" s="28" t="s">
        <v>27</v>
      </c>
      <c r="Q1461" s="4" t="s">
        <v>2316</v>
      </c>
      <c r="R1461" t="s">
        <v>2317</v>
      </c>
      <c r="S1461" t="s">
        <v>2299</v>
      </c>
      <c r="T1461" t="s">
        <v>2304</v>
      </c>
      <c r="U1461" t="s">
        <v>2287</v>
      </c>
      <c r="V1461" t="s">
        <v>2288</v>
      </c>
      <c r="W1461" s="2">
        <v>1</v>
      </c>
      <c r="X1461" s="33">
        <v>44710.32</v>
      </c>
      <c r="Y1461" t="s">
        <v>34</v>
      </c>
      <c r="Z1461" t="s">
        <v>549</v>
      </c>
      <c r="AA1461" t="s">
        <v>36</v>
      </c>
      <c r="AB1461" t="s">
        <v>37</v>
      </c>
      <c r="AC1461" s="2">
        <v>58</v>
      </c>
    </row>
    <row r="1462" spans="1:29" customFormat="1" x14ac:dyDescent="0.35">
      <c r="A1462" s="11">
        <v>1462</v>
      </c>
      <c r="B1462" s="20" t="s">
        <v>2626</v>
      </c>
      <c r="C1462" s="3">
        <v>2.5803015684189998E+18</v>
      </c>
      <c r="D1462" s="1">
        <v>43717</v>
      </c>
      <c r="E1462" t="s">
        <v>2312</v>
      </c>
      <c r="F1462" s="8">
        <f t="shared" si="114"/>
        <v>0</v>
      </c>
      <c r="G1462" s="8">
        <f t="shared" si="110"/>
        <v>0</v>
      </c>
      <c r="H1462" s="8">
        <f t="shared" si="111"/>
        <v>0</v>
      </c>
      <c r="I1462" s="8">
        <f t="shared" si="112"/>
        <v>0</v>
      </c>
      <c r="J1462" s="9">
        <f t="shared" si="113"/>
        <v>0</v>
      </c>
      <c r="K1462" t="s">
        <v>142</v>
      </c>
      <c r="L1462" t="s">
        <v>143</v>
      </c>
      <c r="M1462" s="30">
        <v>1039.2</v>
      </c>
      <c r="N1462" s="28" t="s">
        <v>26</v>
      </c>
      <c r="O1462">
        <v>1039.2</v>
      </c>
      <c r="P1462" s="28" t="s">
        <v>27</v>
      </c>
      <c r="Q1462" s="4" t="s">
        <v>2318</v>
      </c>
      <c r="R1462" t="s">
        <v>2319</v>
      </c>
      <c r="S1462" t="s">
        <v>2299</v>
      </c>
      <c r="T1462" t="s">
        <v>2304</v>
      </c>
      <c r="U1462" t="s">
        <v>2287</v>
      </c>
      <c r="V1462" t="s">
        <v>2288</v>
      </c>
      <c r="W1462" s="2">
        <v>1</v>
      </c>
      <c r="X1462" s="33">
        <v>120613.9</v>
      </c>
      <c r="Y1462" t="s">
        <v>34</v>
      </c>
      <c r="Z1462" t="s">
        <v>549</v>
      </c>
      <c r="AA1462" t="s">
        <v>36</v>
      </c>
      <c r="AB1462" t="s">
        <v>37</v>
      </c>
      <c r="AC1462" s="2">
        <v>58</v>
      </c>
    </row>
    <row r="1463" spans="1:29" customFormat="1" x14ac:dyDescent="0.35">
      <c r="A1463" s="11">
        <v>1463</v>
      </c>
      <c r="B1463" s="20" t="s">
        <v>2626</v>
      </c>
      <c r="C1463" s="3">
        <v>2.5806002203160003E+18</v>
      </c>
      <c r="D1463" s="1">
        <v>42496</v>
      </c>
      <c r="E1463" t="s">
        <v>2320</v>
      </c>
      <c r="F1463" s="8">
        <f t="shared" si="114"/>
        <v>0</v>
      </c>
      <c r="G1463" s="8">
        <f t="shared" si="110"/>
        <v>0</v>
      </c>
      <c r="H1463" s="8">
        <f t="shared" si="111"/>
        <v>0</v>
      </c>
      <c r="I1463" s="8">
        <f t="shared" si="112"/>
        <v>1</v>
      </c>
      <c r="J1463" s="9">
        <f t="shared" si="113"/>
        <v>1</v>
      </c>
      <c r="K1463" t="s">
        <v>1733</v>
      </c>
      <c r="L1463" t="s">
        <v>1734</v>
      </c>
      <c r="M1463" s="30">
        <v>168740</v>
      </c>
      <c r="N1463" s="28" t="s">
        <v>611</v>
      </c>
      <c r="O1463">
        <v>168740</v>
      </c>
      <c r="P1463" s="28" t="s">
        <v>184</v>
      </c>
      <c r="Q1463" s="4" t="s">
        <v>2321</v>
      </c>
      <c r="R1463" t="s">
        <v>2322</v>
      </c>
      <c r="S1463" t="s">
        <v>2323</v>
      </c>
      <c r="T1463" t="s">
        <v>2311</v>
      </c>
      <c r="U1463" t="s">
        <v>2287</v>
      </c>
      <c r="V1463" t="s">
        <v>2288</v>
      </c>
      <c r="W1463" s="2">
        <v>1</v>
      </c>
      <c r="X1463" s="33">
        <v>168740</v>
      </c>
      <c r="Y1463" t="s">
        <v>34</v>
      </c>
      <c r="Z1463" t="s">
        <v>549</v>
      </c>
      <c r="AA1463" t="s">
        <v>36</v>
      </c>
      <c r="AB1463" t="s">
        <v>37</v>
      </c>
      <c r="AC1463" s="2">
        <v>58</v>
      </c>
    </row>
    <row r="1464" spans="1:29" customFormat="1" x14ac:dyDescent="0.35">
      <c r="A1464" s="11">
        <v>1464</v>
      </c>
      <c r="B1464" s="20" t="s">
        <v>2626</v>
      </c>
      <c r="C1464" s="3">
        <v>2.5806002203190001E+18</v>
      </c>
      <c r="D1464" s="1">
        <v>43719</v>
      </c>
      <c r="E1464" t="s">
        <v>2312</v>
      </c>
      <c r="F1464" s="8">
        <f t="shared" si="114"/>
        <v>0</v>
      </c>
      <c r="G1464" s="8">
        <f t="shared" si="110"/>
        <v>0</v>
      </c>
      <c r="H1464" s="8">
        <f t="shared" si="111"/>
        <v>0</v>
      </c>
      <c r="I1464" s="8">
        <f t="shared" si="112"/>
        <v>0</v>
      </c>
      <c r="J1464" s="9">
        <f t="shared" si="113"/>
        <v>0</v>
      </c>
      <c r="K1464" t="s">
        <v>142</v>
      </c>
      <c r="L1464" t="s">
        <v>143</v>
      </c>
      <c r="M1464" s="30">
        <v>1039.6099999999999</v>
      </c>
      <c r="N1464" s="28" t="s">
        <v>26</v>
      </c>
      <c r="O1464">
        <v>1039.6099999999999</v>
      </c>
      <c r="P1464" s="28" t="s">
        <v>27</v>
      </c>
      <c r="Q1464" s="4" t="s">
        <v>2321</v>
      </c>
      <c r="R1464" t="s">
        <v>2322</v>
      </c>
      <c r="S1464" t="s">
        <v>2323</v>
      </c>
      <c r="T1464" t="s">
        <v>2311</v>
      </c>
      <c r="U1464" t="s">
        <v>2287</v>
      </c>
      <c r="V1464" t="s">
        <v>2288</v>
      </c>
      <c r="W1464" s="2">
        <v>1</v>
      </c>
      <c r="X1464" s="33">
        <v>35352.35</v>
      </c>
      <c r="Y1464" t="s">
        <v>34</v>
      </c>
      <c r="Z1464" t="s">
        <v>549</v>
      </c>
      <c r="AA1464" t="s">
        <v>36</v>
      </c>
      <c r="AB1464" t="s">
        <v>37</v>
      </c>
      <c r="AC1464" s="2">
        <v>58</v>
      </c>
    </row>
    <row r="1465" spans="1:29" customFormat="1" x14ac:dyDescent="0.35">
      <c r="A1465" s="11">
        <v>1465</v>
      </c>
      <c r="B1465" s="20" t="s">
        <v>2626</v>
      </c>
      <c r="C1465" s="3">
        <v>2.5809012707149998E+18</v>
      </c>
      <c r="D1465" s="1">
        <v>42236</v>
      </c>
      <c r="E1465" t="s">
        <v>2324</v>
      </c>
      <c r="F1465" s="8">
        <f t="shared" si="114"/>
        <v>0</v>
      </c>
      <c r="G1465" s="8">
        <f t="shared" si="110"/>
        <v>0</v>
      </c>
      <c r="H1465" s="8">
        <f t="shared" si="111"/>
        <v>0</v>
      </c>
      <c r="I1465" s="8">
        <f t="shared" si="112"/>
        <v>1</v>
      </c>
      <c r="J1465" s="9">
        <f t="shared" si="113"/>
        <v>1</v>
      </c>
      <c r="K1465" t="s">
        <v>456</v>
      </c>
      <c r="L1465" t="s">
        <v>457</v>
      </c>
      <c r="M1465" s="30">
        <v>11800</v>
      </c>
      <c r="N1465" s="28" t="s">
        <v>266</v>
      </c>
      <c r="O1465">
        <v>59000</v>
      </c>
      <c r="P1465" s="28" t="s">
        <v>1114</v>
      </c>
      <c r="Q1465" s="4" t="s">
        <v>2325</v>
      </c>
      <c r="R1465" t="s">
        <v>2326</v>
      </c>
      <c r="S1465" t="s">
        <v>2327</v>
      </c>
      <c r="T1465" t="s">
        <v>2286</v>
      </c>
      <c r="U1465" t="s">
        <v>2287</v>
      </c>
      <c r="V1465" t="s">
        <v>2288</v>
      </c>
      <c r="W1465" s="2">
        <v>1</v>
      </c>
      <c r="X1465" s="33">
        <v>59000</v>
      </c>
      <c r="Y1465" t="s">
        <v>34</v>
      </c>
      <c r="Z1465" t="s">
        <v>549</v>
      </c>
      <c r="AA1465" t="s">
        <v>36</v>
      </c>
      <c r="AB1465" t="s">
        <v>37</v>
      </c>
      <c r="AC1465" s="2">
        <v>58</v>
      </c>
    </row>
    <row r="1466" spans="1:29" customFormat="1" x14ac:dyDescent="0.35">
      <c r="A1466" s="11">
        <v>1466</v>
      </c>
      <c r="B1466" s="20" t="s">
        <v>2626</v>
      </c>
      <c r="C1466" s="3">
        <v>2.5809012707160003E+18</v>
      </c>
      <c r="D1466" s="1">
        <v>42424</v>
      </c>
      <c r="E1466" t="s">
        <v>2328</v>
      </c>
      <c r="F1466" s="8">
        <f t="shared" si="114"/>
        <v>0</v>
      </c>
      <c r="G1466" s="8">
        <f t="shared" si="110"/>
        <v>0</v>
      </c>
      <c r="H1466" s="8">
        <f t="shared" si="111"/>
        <v>0</v>
      </c>
      <c r="I1466" s="8">
        <f t="shared" si="112"/>
        <v>1</v>
      </c>
      <c r="J1466" s="9">
        <f t="shared" si="113"/>
        <v>1</v>
      </c>
      <c r="K1466" t="s">
        <v>82</v>
      </c>
      <c r="L1466" t="s">
        <v>76</v>
      </c>
      <c r="M1466" s="30">
        <v>184080</v>
      </c>
      <c r="N1466" s="28" t="s">
        <v>611</v>
      </c>
      <c r="O1466">
        <v>184080</v>
      </c>
      <c r="P1466" s="28" t="s">
        <v>184</v>
      </c>
      <c r="Q1466" s="4" t="s">
        <v>2325</v>
      </c>
      <c r="R1466" t="s">
        <v>2326</v>
      </c>
      <c r="S1466" t="s">
        <v>2327</v>
      </c>
      <c r="T1466" t="s">
        <v>2286</v>
      </c>
      <c r="U1466" t="s">
        <v>2287</v>
      </c>
      <c r="V1466" t="s">
        <v>2288</v>
      </c>
      <c r="W1466" s="2">
        <v>1</v>
      </c>
      <c r="X1466" s="33">
        <v>184080</v>
      </c>
      <c r="Y1466" t="s">
        <v>34</v>
      </c>
      <c r="Z1466" t="s">
        <v>549</v>
      </c>
      <c r="AA1466" t="s">
        <v>36</v>
      </c>
      <c r="AB1466" t="s">
        <v>37</v>
      </c>
      <c r="AC1466" s="2">
        <v>58</v>
      </c>
    </row>
    <row r="1467" spans="1:29" customFormat="1" x14ac:dyDescent="0.35">
      <c r="A1467" s="11">
        <v>1467</v>
      </c>
      <c r="B1467" s="20" t="s">
        <v>2626</v>
      </c>
      <c r="C1467" s="3">
        <v>2.5809012707170002E+18</v>
      </c>
      <c r="D1467" s="1">
        <v>42892</v>
      </c>
      <c r="E1467" t="s">
        <v>2329</v>
      </c>
      <c r="F1467" s="8">
        <f t="shared" si="114"/>
        <v>0</v>
      </c>
      <c r="G1467" s="8">
        <f t="shared" si="110"/>
        <v>0</v>
      </c>
      <c r="H1467" s="8">
        <f t="shared" si="111"/>
        <v>0</v>
      </c>
      <c r="I1467" s="8">
        <f t="shared" si="112"/>
        <v>1</v>
      </c>
      <c r="J1467" s="9">
        <f t="shared" si="113"/>
        <v>1</v>
      </c>
      <c r="K1467" t="s">
        <v>269</v>
      </c>
      <c r="L1467" t="s">
        <v>270</v>
      </c>
      <c r="M1467" s="30">
        <v>138060</v>
      </c>
      <c r="N1467" s="28" t="s">
        <v>611</v>
      </c>
      <c r="O1467">
        <v>138060</v>
      </c>
      <c r="P1467" s="28" t="s">
        <v>184</v>
      </c>
      <c r="Q1467" s="4" t="s">
        <v>2325</v>
      </c>
      <c r="R1467" t="s">
        <v>2326</v>
      </c>
      <c r="S1467" t="s">
        <v>2327</v>
      </c>
      <c r="T1467" t="s">
        <v>2330</v>
      </c>
      <c r="U1467" t="s">
        <v>2287</v>
      </c>
      <c r="V1467" t="s">
        <v>2288</v>
      </c>
      <c r="W1467" s="2">
        <v>1</v>
      </c>
      <c r="X1467" s="33">
        <v>138060</v>
      </c>
      <c r="Y1467" t="s">
        <v>34</v>
      </c>
      <c r="Z1467" t="s">
        <v>549</v>
      </c>
      <c r="AA1467" t="s">
        <v>36</v>
      </c>
      <c r="AB1467" t="s">
        <v>37</v>
      </c>
      <c r="AC1467" s="2">
        <v>58</v>
      </c>
    </row>
    <row r="1468" spans="1:29" customFormat="1" x14ac:dyDescent="0.35">
      <c r="A1468" s="11">
        <v>1468</v>
      </c>
      <c r="B1468" s="20" t="s">
        <v>2626</v>
      </c>
      <c r="C1468" s="3">
        <v>2.5809012707190001E+18</v>
      </c>
      <c r="D1468" s="1">
        <v>43719</v>
      </c>
      <c r="E1468" t="s">
        <v>2312</v>
      </c>
      <c r="F1468" s="8">
        <f t="shared" si="114"/>
        <v>0</v>
      </c>
      <c r="G1468" s="8">
        <f t="shared" si="110"/>
        <v>0</v>
      </c>
      <c r="H1468" s="8">
        <f t="shared" si="111"/>
        <v>0</v>
      </c>
      <c r="I1468" s="8">
        <f t="shared" si="112"/>
        <v>0</v>
      </c>
      <c r="J1468" s="9">
        <f t="shared" si="113"/>
        <v>0</v>
      </c>
      <c r="K1468" t="s">
        <v>142</v>
      </c>
      <c r="L1468" t="s">
        <v>143</v>
      </c>
      <c r="M1468" s="30">
        <v>1040.1099999999999</v>
      </c>
      <c r="N1468" s="28" t="s">
        <v>26</v>
      </c>
      <c r="O1468">
        <v>1040.1099999999999</v>
      </c>
      <c r="P1468" s="28" t="s">
        <v>27</v>
      </c>
      <c r="Q1468" s="4" t="s">
        <v>2325</v>
      </c>
      <c r="R1468" t="s">
        <v>2326</v>
      </c>
      <c r="S1468" t="s">
        <v>2327</v>
      </c>
      <c r="T1468" t="s">
        <v>2304</v>
      </c>
      <c r="U1468" t="s">
        <v>2287</v>
      </c>
      <c r="V1468" t="s">
        <v>2288</v>
      </c>
      <c r="W1468" s="2">
        <v>1</v>
      </c>
      <c r="X1468" s="33">
        <v>70704.7</v>
      </c>
      <c r="Y1468" t="s">
        <v>34</v>
      </c>
      <c r="Z1468" t="s">
        <v>549</v>
      </c>
      <c r="AA1468" t="s">
        <v>36</v>
      </c>
      <c r="AB1468" t="s">
        <v>37</v>
      </c>
      <c r="AC1468" s="2">
        <v>58</v>
      </c>
    </row>
    <row r="1469" spans="1:29" customFormat="1" x14ac:dyDescent="0.35">
      <c r="A1469" s="11">
        <v>1469</v>
      </c>
      <c r="B1469" s="20" t="s">
        <v>2626</v>
      </c>
      <c r="C1469" s="3">
        <v>2.5810001347190001E+18</v>
      </c>
      <c r="D1469" s="1">
        <v>43717</v>
      </c>
      <c r="E1469" t="s">
        <v>2312</v>
      </c>
      <c r="F1469" s="8">
        <f t="shared" si="114"/>
        <v>0</v>
      </c>
      <c r="G1469" s="8">
        <f t="shared" si="110"/>
        <v>0</v>
      </c>
      <c r="H1469" s="8">
        <f t="shared" si="111"/>
        <v>0</v>
      </c>
      <c r="I1469" s="8">
        <f t="shared" si="112"/>
        <v>0</v>
      </c>
      <c r="J1469" s="9">
        <f t="shared" si="113"/>
        <v>0</v>
      </c>
      <c r="K1469" t="s">
        <v>142</v>
      </c>
      <c r="L1469" t="s">
        <v>143</v>
      </c>
      <c r="M1469" s="30">
        <v>1039.77</v>
      </c>
      <c r="N1469" s="28" t="s">
        <v>26</v>
      </c>
      <c r="O1469">
        <v>53028.27</v>
      </c>
      <c r="P1469" s="28" t="s">
        <v>2331</v>
      </c>
      <c r="Q1469" s="4" t="s">
        <v>2332</v>
      </c>
      <c r="R1469" t="s">
        <v>2333</v>
      </c>
      <c r="S1469" t="s">
        <v>2334</v>
      </c>
      <c r="T1469" t="s">
        <v>2304</v>
      </c>
      <c r="U1469" t="s">
        <v>2287</v>
      </c>
      <c r="V1469" t="s">
        <v>2288</v>
      </c>
      <c r="W1469" s="2">
        <v>1</v>
      </c>
      <c r="X1469" s="33">
        <v>54068.3</v>
      </c>
      <c r="Y1469" t="s">
        <v>34</v>
      </c>
      <c r="Z1469" t="s">
        <v>549</v>
      </c>
      <c r="AA1469" t="s">
        <v>36</v>
      </c>
      <c r="AB1469" t="s">
        <v>37</v>
      </c>
      <c r="AC1469" s="2">
        <v>58</v>
      </c>
    </row>
    <row r="1470" spans="1:29" customFormat="1" x14ac:dyDescent="0.35">
      <c r="A1470" s="11">
        <v>1470</v>
      </c>
      <c r="B1470" s="20" t="s">
        <v>2626</v>
      </c>
      <c r="C1470" s="3">
        <v>2.5812005837190001E+18</v>
      </c>
      <c r="D1470" s="1">
        <v>43717</v>
      </c>
      <c r="E1470" t="s">
        <v>2312</v>
      </c>
      <c r="F1470" s="8">
        <f t="shared" si="114"/>
        <v>0</v>
      </c>
      <c r="G1470" s="8">
        <f t="shared" si="110"/>
        <v>0</v>
      </c>
      <c r="H1470" s="8">
        <f t="shared" si="111"/>
        <v>0</v>
      </c>
      <c r="I1470" s="8">
        <f t="shared" si="112"/>
        <v>0</v>
      </c>
      <c r="J1470" s="9">
        <f t="shared" si="113"/>
        <v>0</v>
      </c>
      <c r="K1470" t="s">
        <v>142</v>
      </c>
      <c r="L1470" t="s">
        <v>143</v>
      </c>
      <c r="M1470" s="30">
        <v>1040.1199999999999</v>
      </c>
      <c r="N1470" s="28" t="s">
        <v>26</v>
      </c>
      <c r="O1470">
        <v>1040.1199999999999</v>
      </c>
      <c r="P1470" s="28" t="s">
        <v>27</v>
      </c>
      <c r="Q1470" s="4" t="s">
        <v>2335</v>
      </c>
      <c r="R1470" t="s">
        <v>2336</v>
      </c>
      <c r="S1470" t="s">
        <v>2337</v>
      </c>
      <c r="T1470" t="s">
        <v>2304</v>
      </c>
      <c r="U1470" t="s">
        <v>2287</v>
      </c>
      <c r="V1470" t="s">
        <v>2288</v>
      </c>
      <c r="W1470" s="2">
        <v>1</v>
      </c>
      <c r="X1470" s="33">
        <v>72784.25</v>
      </c>
      <c r="Y1470" t="s">
        <v>34</v>
      </c>
      <c r="Z1470" t="s">
        <v>549</v>
      </c>
      <c r="AA1470" t="s">
        <v>36</v>
      </c>
      <c r="AB1470" t="s">
        <v>37</v>
      </c>
      <c r="AC1470" s="2">
        <v>58</v>
      </c>
    </row>
    <row r="1471" spans="1:29" customFormat="1" x14ac:dyDescent="0.35">
      <c r="A1471" s="11">
        <v>1471</v>
      </c>
      <c r="B1471" s="20" t="s">
        <v>2626</v>
      </c>
      <c r="C1471" s="3">
        <v>2.5813000895149998E+18</v>
      </c>
      <c r="D1471" s="1">
        <v>42242</v>
      </c>
      <c r="E1471" t="s">
        <v>2338</v>
      </c>
      <c r="F1471" s="8">
        <f t="shared" si="114"/>
        <v>0</v>
      </c>
      <c r="G1471" s="8">
        <f t="shared" si="110"/>
        <v>0</v>
      </c>
      <c r="H1471" s="8">
        <f t="shared" si="111"/>
        <v>0</v>
      </c>
      <c r="I1471" s="8">
        <f t="shared" si="112"/>
        <v>1</v>
      </c>
      <c r="J1471" s="9">
        <f t="shared" si="113"/>
        <v>1</v>
      </c>
      <c r="K1471" t="s">
        <v>456</v>
      </c>
      <c r="L1471" t="s">
        <v>457</v>
      </c>
      <c r="M1471" s="30">
        <v>94400</v>
      </c>
      <c r="N1471" s="28" t="s">
        <v>264</v>
      </c>
      <c r="O1471">
        <v>94400</v>
      </c>
      <c r="P1471" s="28" t="s">
        <v>184</v>
      </c>
      <c r="Q1471" s="4" t="s">
        <v>2339</v>
      </c>
      <c r="R1471" t="s">
        <v>2340</v>
      </c>
      <c r="S1471" t="s">
        <v>2341</v>
      </c>
      <c r="T1471" t="s">
        <v>2300</v>
      </c>
      <c r="U1471" t="s">
        <v>2287</v>
      </c>
      <c r="V1471" t="s">
        <v>2288</v>
      </c>
      <c r="W1471" s="2">
        <v>1</v>
      </c>
      <c r="X1471" s="33">
        <v>94400</v>
      </c>
      <c r="Y1471" t="s">
        <v>34</v>
      </c>
      <c r="Z1471" t="s">
        <v>549</v>
      </c>
      <c r="AA1471" t="s">
        <v>36</v>
      </c>
      <c r="AB1471" t="s">
        <v>37</v>
      </c>
      <c r="AC1471" s="2">
        <v>58</v>
      </c>
    </row>
    <row r="1472" spans="1:29" customFormat="1" x14ac:dyDescent="0.35">
      <c r="A1472" s="11">
        <v>1472</v>
      </c>
      <c r="B1472" s="20" t="s">
        <v>2626</v>
      </c>
      <c r="C1472" s="3">
        <v>2.5813000895190001E+18</v>
      </c>
      <c r="D1472" s="1">
        <v>43717</v>
      </c>
      <c r="E1472" t="s">
        <v>2342</v>
      </c>
      <c r="F1472" s="8">
        <f t="shared" si="114"/>
        <v>0</v>
      </c>
      <c r="G1472" s="8">
        <f t="shared" si="110"/>
        <v>1</v>
      </c>
      <c r="H1472" s="8">
        <f t="shared" si="111"/>
        <v>0</v>
      </c>
      <c r="I1472" s="8">
        <f t="shared" si="112"/>
        <v>0</v>
      </c>
      <c r="J1472" s="9">
        <f t="shared" si="113"/>
        <v>1</v>
      </c>
      <c r="K1472" t="s">
        <v>142</v>
      </c>
      <c r="L1472" t="s">
        <v>143</v>
      </c>
      <c r="M1472" s="30">
        <v>1039.77</v>
      </c>
      <c r="N1472" s="28" t="s">
        <v>26</v>
      </c>
      <c r="O1472">
        <v>42630.57</v>
      </c>
      <c r="P1472" s="28" t="s">
        <v>2343</v>
      </c>
      <c r="Q1472" s="4" t="s">
        <v>2339</v>
      </c>
      <c r="R1472" t="s">
        <v>2340</v>
      </c>
      <c r="S1472" t="s">
        <v>2341</v>
      </c>
      <c r="T1472" t="s">
        <v>2304</v>
      </c>
      <c r="U1472" t="s">
        <v>2287</v>
      </c>
      <c r="V1472" t="s">
        <v>2288</v>
      </c>
      <c r="W1472" s="2">
        <v>1</v>
      </c>
      <c r="X1472" s="33">
        <v>42630.57</v>
      </c>
      <c r="Y1472" t="s">
        <v>34</v>
      </c>
      <c r="Z1472" t="s">
        <v>549</v>
      </c>
      <c r="AA1472" t="s">
        <v>36</v>
      </c>
      <c r="AB1472" t="s">
        <v>37</v>
      </c>
      <c r="AC1472" s="2">
        <v>58</v>
      </c>
    </row>
    <row r="1473" spans="1:29" customFormat="1" x14ac:dyDescent="0.35">
      <c r="A1473" s="11">
        <v>1473</v>
      </c>
      <c r="B1473" s="20" t="s">
        <v>2626</v>
      </c>
      <c r="C1473" s="3">
        <v>2.5817000600189998E+18</v>
      </c>
      <c r="D1473" s="1">
        <v>43717</v>
      </c>
      <c r="E1473" t="s">
        <v>2312</v>
      </c>
      <c r="F1473" s="8">
        <f t="shared" si="114"/>
        <v>0</v>
      </c>
      <c r="G1473" s="8">
        <f t="shared" si="110"/>
        <v>0</v>
      </c>
      <c r="H1473" s="8">
        <f t="shared" si="111"/>
        <v>0</v>
      </c>
      <c r="I1473" s="8">
        <f t="shared" si="112"/>
        <v>0</v>
      </c>
      <c r="J1473" s="9">
        <f t="shared" si="113"/>
        <v>0</v>
      </c>
      <c r="K1473" t="s">
        <v>142</v>
      </c>
      <c r="L1473" t="s">
        <v>143</v>
      </c>
      <c r="M1473" s="30">
        <v>1039.77</v>
      </c>
      <c r="N1473" s="28" t="s">
        <v>26</v>
      </c>
      <c r="O1473">
        <v>62386.2</v>
      </c>
      <c r="P1473" s="28" t="s">
        <v>2344</v>
      </c>
      <c r="Q1473" s="4" t="s">
        <v>2345</v>
      </c>
      <c r="R1473" t="s">
        <v>2346</v>
      </c>
      <c r="S1473" t="s">
        <v>2347</v>
      </c>
      <c r="T1473" t="s">
        <v>2304</v>
      </c>
      <c r="U1473" t="s">
        <v>2287</v>
      </c>
      <c r="V1473" t="s">
        <v>2288</v>
      </c>
      <c r="W1473" s="2">
        <v>1</v>
      </c>
      <c r="X1473" s="33">
        <v>62386.2</v>
      </c>
      <c r="Y1473" t="s">
        <v>34</v>
      </c>
      <c r="Z1473" t="s">
        <v>549</v>
      </c>
      <c r="AA1473" t="s">
        <v>36</v>
      </c>
      <c r="AB1473" t="s">
        <v>37</v>
      </c>
      <c r="AC1473" s="2">
        <v>58</v>
      </c>
    </row>
    <row r="1474" spans="1:29" customFormat="1" x14ac:dyDescent="0.35">
      <c r="A1474" s="11">
        <v>1474</v>
      </c>
      <c r="B1474" s="20" t="s">
        <v>2626</v>
      </c>
      <c r="C1474" s="3">
        <v>2.5818003709149998E+18</v>
      </c>
      <c r="D1474" s="1">
        <v>42233</v>
      </c>
      <c r="E1474" t="s">
        <v>2348</v>
      </c>
      <c r="F1474" s="8">
        <f t="shared" si="114"/>
        <v>0</v>
      </c>
      <c r="G1474" s="8">
        <f t="shared" ref="G1474:G1537" si="115">IF(OR(ISNUMBER(SEARCH("проектиро",E1474)), ISNUMBER(SEARCH("разработка",E1474)),  ISNUMBER(SEARCH("приобрет",E1474)),  ISNUMBER(SEARCH("установк",E1474)), ISNUMBER(SEARCH("постав",E1474)),  (ISNUMBER(SEARCH("создани",E1474)))),1,0)</f>
        <v>0</v>
      </c>
      <c r="H1474" s="8">
        <f t="shared" ref="H1474:H1537" si="116">IF(OR(ISNUMBER(SEARCH("развит",E1474)), ISNUMBER(SEARCH("модифика",E1474)), ISNUMBER(SEARCH("интегра",E1474)),  ISNUMBER(SEARCH("внедрен",E1474)), ISNUMBER(SEARCH("расшир",E1474)), ISNUMBER(SEARCH("адаптац",E1474)),ISNUMBER(SEARCH("настрой",E1474)), ISNUMBER(SEARCH("подключ",E1474)),   (ISNUMBER(SEARCH("модерниз",E1474)))),1,0)</f>
        <v>0</v>
      </c>
      <c r="I1474" s="8">
        <f t="shared" ref="I1474:I1537" si="117">IF(OR(ISNUMBER(SEARCH("сопрово",E1474)), ISNUMBER(SEARCH("поддержк",E1474)), ISNUMBER(SEARCH("эксплуат",E1474)), ISNUMBER(SEARCH("обслужи",E1474)), ISNUMBER(SEARCH("подготов",E1474)), (ISNUMBER(SEARCH("обуче",E1474)))),1,0)</f>
        <v>1</v>
      </c>
      <c r="J1474" s="9">
        <f t="shared" ref="J1474:J1537" si="118">SUM(G1474:I1474)</f>
        <v>1</v>
      </c>
      <c r="K1474" t="s">
        <v>456</v>
      </c>
      <c r="L1474" t="s">
        <v>457</v>
      </c>
      <c r="M1474" s="30">
        <v>59000</v>
      </c>
      <c r="N1474" s="28" t="s">
        <v>264</v>
      </c>
      <c r="O1474">
        <v>59000</v>
      </c>
      <c r="P1474" s="28" t="s">
        <v>184</v>
      </c>
      <c r="Q1474" s="4" t="s">
        <v>2349</v>
      </c>
      <c r="R1474" t="s">
        <v>2350</v>
      </c>
      <c r="S1474" t="s">
        <v>2351</v>
      </c>
      <c r="T1474" t="s">
        <v>2300</v>
      </c>
      <c r="U1474" t="s">
        <v>2287</v>
      </c>
      <c r="V1474" t="s">
        <v>2288</v>
      </c>
      <c r="W1474" s="2">
        <v>1</v>
      </c>
      <c r="X1474" s="33">
        <v>59000</v>
      </c>
      <c r="Y1474" t="s">
        <v>34</v>
      </c>
      <c r="Z1474" t="s">
        <v>549</v>
      </c>
      <c r="AA1474" t="s">
        <v>36</v>
      </c>
      <c r="AB1474" t="s">
        <v>37</v>
      </c>
      <c r="AC1474" s="2">
        <v>58</v>
      </c>
    </row>
    <row r="1475" spans="1:29" customFormat="1" x14ac:dyDescent="0.35">
      <c r="A1475" s="11">
        <v>1475</v>
      </c>
      <c r="B1475" s="20" t="s">
        <v>2626</v>
      </c>
      <c r="C1475" s="3">
        <v>2.5818003709159997E+18</v>
      </c>
      <c r="D1475" s="1">
        <v>42724</v>
      </c>
      <c r="E1475" t="s">
        <v>2352</v>
      </c>
      <c r="F1475" s="8">
        <f t="shared" ref="F1475:F1538" si="119">IF(OR(ISNUMBER(SEARCH("фонд",Q1475)), ISNUMBER(SEARCH("ФОМС",Q1475))), 1,0)</f>
        <v>0</v>
      </c>
      <c r="G1475" s="8">
        <f t="shared" si="115"/>
        <v>0</v>
      </c>
      <c r="H1475" s="8">
        <f t="shared" si="116"/>
        <v>0</v>
      </c>
      <c r="I1475" s="8">
        <f t="shared" si="117"/>
        <v>1</v>
      </c>
      <c r="J1475" s="9">
        <f t="shared" si="118"/>
        <v>1</v>
      </c>
      <c r="K1475" t="s">
        <v>53</v>
      </c>
      <c r="L1475" t="s">
        <v>52</v>
      </c>
      <c r="M1475" s="30">
        <v>15340</v>
      </c>
      <c r="N1475" s="28" t="s">
        <v>266</v>
      </c>
      <c r="O1475">
        <v>184080</v>
      </c>
      <c r="P1475" s="28" t="s">
        <v>258</v>
      </c>
      <c r="Q1475" s="4" t="s">
        <v>2349</v>
      </c>
      <c r="R1475" t="s">
        <v>2350</v>
      </c>
      <c r="S1475" t="s">
        <v>2351</v>
      </c>
      <c r="T1475" t="s">
        <v>2353</v>
      </c>
      <c r="U1475" t="s">
        <v>2287</v>
      </c>
      <c r="V1475" t="s">
        <v>2288</v>
      </c>
      <c r="W1475" s="2">
        <v>1</v>
      </c>
      <c r="X1475" s="33">
        <v>184080</v>
      </c>
      <c r="Y1475" t="s">
        <v>34</v>
      </c>
      <c r="Z1475" t="s">
        <v>549</v>
      </c>
      <c r="AA1475" t="s">
        <v>36</v>
      </c>
      <c r="AB1475" t="s">
        <v>37</v>
      </c>
      <c r="AC1475" s="2">
        <v>58</v>
      </c>
    </row>
    <row r="1476" spans="1:29" customFormat="1" x14ac:dyDescent="0.35">
      <c r="A1476" s="11">
        <v>1476</v>
      </c>
      <c r="B1476" s="20" t="s">
        <v>2626</v>
      </c>
      <c r="C1476" s="3">
        <v>2.5818003709159997E+18</v>
      </c>
      <c r="D1476" s="1">
        <v>42430</v>
      </c>
      <c r="E1476" t="s">
        <v>2354</v>
      </c>
      <c r="F1476" s="8">
        <f t="shared" si="119"/>
        <v>0</v>
      </c>
      <c r="G1476" s="8">
        <f t="shared" si="115"/>
        <v>0</v>
      </c>
      <c r="H1476" s="8">
        <f t="shared" si="116"/>
        <v>0</v>
      </c>
      <c r="I1476" s="8">
        <f t="shared" si="117"/>
        <v>1</v>
      </c>
      <c r="J1476" s="9">
        <f t="shared" si="118"/>
        <v>1</v>
      </c>
      <c r="K1476" t="s">
        <v>53</v>
      </c>
      <c r="L1476" t="s">
        <v>52</v>
      </c>
      <c r="M1476" s="30">
        <v>15340</v>
      </c>
      <c r="N1476" s="28" t="s">
        <v>266</v>
      </c>
      <c r="O1476">
        <v>138060</v>
      </c>
      <c r="P1476" s="28" t="s">
        <v>335</v>
      </c>
      <c r="Q1476" s="4" t="s">
        <v>2355</v>
      </c>
      <c r="R1476" t="s">
        <v>2350</v>
      </c>
      <c r="S1476" t="s">
        <v>2351</v>
      </c>
      <c r="T1476" t="s">
        <v>2300</v>
      </c>
      <c r="U1476" t="s">
        <v>2287</v>
      </c>
      <c r="V1476" t="s">
        <v>2288</v>
      </c>
      <c r="W1476" s="2">
        <v>1</v>
      </c>
      <c r="X1476" s="33">
        <v>138060</v>
      </c>
      <c r="Y1476" t="s">
        <v>34</v>
      </c>
      <c r="Z1476" t="s">
        <v>549</v>
      </c>
      <c r="AA1476" t="s">
        <v>36</v>
      </c>
      <c r="AB1476" t="s">
        <v>37</v>
      </c>
      <c r="AC1476" s="2">
        <v>58</v>
      </c>
    </row>
    <row r="1477" spans="1:29" customFormat="1" x14ac:dyDescent="0.35">
      <c r="A1477" s="11">
        <v>1477</v>
      </c>
      <c r="B1477" s="20" t="s">
        <v>2626</v>
      </c>
      <c r="C1477" s="3">
        <v>2.5818003709190001E+18</v>
      </c>
      <c r="D1477" s="1">
        <v>43717</v>
      </c>
      <c r="E1477" t="s">
        <v>2312</v>
      </c>
      <c r="F1477" s="8">
        <f t="shared" si="119"/>
        <v>0</v>
      </c>
      <c r="G1477" s="8">
        <f t="shared" si="115"/>
        <v>0</v>
      </c>
      <c r="H1477" s="8">
        <f t="shared" si="116"/>
        <v>0</v>
      </c>
      <c r="I1477" s="8">
        <f t="shared" si="117"/>
        <v>0</v>
      </c>
      <c r="J1477" s="9">
        <f t="shared" si="118"/>
        <v>0</v>
      </c>
      <c r="K1477" t="s">
        <v>142</v>
      </c>
      <c r="L1477" t="s">
        <v>143</v>
      </c>
      <c r="M1477" s="30">
        <v>1039.21</v>
      </c>
      <c r="N1477" s="28" t="s">
        <v>26</v>
      </c>
      <c r="O1477">
        <v>1039.21</v>
      </c>
      <c r="P1477" s="28" t="s">
        <v>27</v>
      </c>
      <c r="Q1477" s="4" t="s">
        <v>2349</v>
      </c>
      <c r="R1477" t="s">
        <v>2350</v>
      </c>
      <c r="S1477" t="s">
        <v>2351</v>
      </c>
      <c r="T1477" t="s">
        <v>2311</v>
      </c>
      <c r="U1477" t="s">
        <v>2287</v>
      </c>
      <c r="V1477" t="s">
        <v>2288</v>
      </c>
      <c r="W1477" s="2">
        <v>1</v>
      </c>
      <c r="X1477" s="33">
        <v>118534.35</v>
      </c>
      <c r="Y1477" t="s">
        <v>34</v>
      </c>
      <c r="Z1477" t="s">
        <v>549</v>
      </c>
      <c r="AA1477" t="s">
        <v>36</v>
      </c>
      <c r="AB1477" t="s">
        <v>37</v>
      </c>
      <c r="AC1477" s="2">
        <v>58</v>
      </c>
    </row>
    <row r="1478" spans="1:29" customFormat="1" x14ac:dyDescent="0.35">
      <c r="A1478" s="11">
        <v>1478</v>
      </c>
      <c r="B1478" s="20" t="s">
        <v>2626</v>
      </c>
      <c r="C1478" s="3">
        <v>2.5819001736189998E+18</v>
      </c>
      <c r="D1478" s="1">
        <v>43717</v>
      </c>
      <c r="E1478" t="s">
        <v>2312</v>
      </c>
      <c r="F1478" s="8">
        <f t="shared" si="119"/>
        <v>0</v>
      </c>
      <c r="G1478" s="8">
        <f t="shared" si="115"/>
        <v>0</v>
      </c>
      <c r="H1478" s="8">
        <f t="shared" si="116"/>
        <v>0</v>
      </c>
      <c r="I1478" s="8">
        <f t="shared" si="117"/>
        <v>0</v>
      </c>
      <c r="J1478" s="9">
        <f t="shared" si="118"/>
        <v>0</v>
      </c>
      <c r="K1478" t="s">
        <v>142</v>
      </c>
      <c r="L1478" t="s">
        <v>143</v>
      </c>
      <c r="M1478" s="30">
        <v>1040.79</v>
      </c>
      <c r="N1478" s="28" t="s">
        <v>26</v>
      </c>
      <c r="O1478">
        <v>1040.79</v>
      </c>
      <c r="P1478" s="28" t="s">
        <v>27</v>
      </c>
      <c r="Q1478" s="4" t="s">
        <v>2356</v>
      </c>
      <c r="R1478" t="s">
        <v>2357</v>
      </c>
      <c r="S1478" t="s">
        <v>2299</v>
      </c>
      <c r="T1478" t="s">
        <v>2304</v>
      </c>
      <c r="U1478" t="s">
        <v>2287</v>
      </c>
      <c r="V1478" t="s">
        <v>2288</v>
      </c>
      <c r="W1478" s="2">
        <v>1</v>
      </c>
      <c r="X1478" s="33">
        <v>213153.87</v>
      </c>
      <c r="Y1478" t="s">
        <v>34</v>
      </c>
      <c r="Z1478" t="s">
        <v>549</v>
      </c>
      <c r="AA1478" t="s">
        <v>36</v>
      </c>
      <c r="AB1478" t="s">
        <v>37</v>
      </c>
      <c r="AC1478" s="2">
        <v>58</v>
      </c>
    </row>
    <row r="1479" spans="1:29" customFormat="1" x14ac:dyDescent="0.35">
      <c r="A1479" s="11">
        <v>1479</v>
      </c>
      <c r="B1479" s="20" t="s">
        <v>2626</v>
      </c>
      <c r="C1479" s="3">
        <v>2.5820001145190001E+18</v>
      </c>
      <c r="D1479" s="1">
        <v>43727</v>
      </c>
      <c r="E1479" t="s">
        <v>2358</v>
      </c>
      <c r="F1479" s="8">
        <f t="shared" si="119"/>
        <v>0</v>
      </c>
      <c r="G1479" s="8">
        <f t="shared" si="115"/>
        <v>1</v>
      </c>
      <c r="H1479" s="8">
        <f t="shared" si="116"/>
        <v>0</v>
      </c>
      <c r="I1479" s="8">
        <f t="shared" si="117"/>
        <v>0</v>
      </c>
      <c r="J1479" s="9">
        <f t="shared" si="118"/>
        <v>1</v>
      </c>
      <c r="K1479" t="s">
        <v>142</v>
      </c>
      <c r="L1479" t="s">
        <v>143</v>
      </c>
      <c r="M1479" s="30">
        <v>1039.8699999999999</v>
      </c>
      <c r="N1479" s="28" t="s">
        <v>26</v>
      </c>
      <c r="O1479">
        <v>1039.8699999999999</v>
      </c>
      <c r="P1479" s="28" t="s">
        <v>27</v>
      </c>
      <c r="Q1479" s="4" t="s">
        <v>2359</v>
      </c>
      <c r="R1479" t="s">
        <v>2360</v>
      </c>
      <c r="S1479" t="s">
        <v>2361</v>
      </c>
      <c r="T1479" t="s">
        <v>2304</v>
      </c>
      <c r="U1479" t="s">
        <v>2287</v>
      </c>
      <c r="V1479" t="s">
        <v>2288</v>
      </c>
      <c r="W1479" s="2">
        <v>1</v>
      </c>
      <c r="X1479" s="33">
        <v>21835</v>
      </c>
      <c r="Y1479" t="s">
        <v>34</v>
      </c>
      <c r="Z1479" t="s">
        <v>549</v>
      </c>
      <c r="AA1479" t="s">
        <v>36</v>
      </c>
      <c r="AB1479" t="s">
        <v>37</v>
      </c>
      <c r="AC1479" s="2">
        <v>58</v>
      </c>
    </row>
    <row r="1480" spans="1:29" customFormat="1" x14ac:dyDescent="0.35">
      <c r="A1480" s="11">
        <v>1480</v>
      </c>
      <c r="B1480" s="20" t="s">
        <v>2626</v>
      </c>
      <c r="C1480" s="3">
        <v>2.5821001123190001E+18</v>
      </c>
      <c r="D1480" s="1">
        <v>43717</v>
      </c>
      <c r="E1480" t="s">
        <v>2312</v>
      </c>
      <c r="F1480" s="8">
        <f t="shared" si="119"/>
        <v>0</v>
      </c>
      <c r="G1480" s="8">
        <f t="shared" si="115"/>
        <v>0</v>
      </c>
      <c r="H1480" s="8">
        <f t="shared" si="116"/>
        <v>0</v>
      </c>
      <c r="I1480" s="8">
        <f t="shared" si="117"/>
        <v>0</v>
      </c>
      <c r="J1480" s="9">
        <f t="shared" si="118"/>
        <v>0</v>
      </c>
      <c r="K1480" t="s">
        <v>142</v>
      </c>
      <c r="L1480" t="s">
        <v>143</v>
      </c>
      <c r="M1480" s="30">
        <v>1063.02</v>
      </c>
      <c r="N1480" s="28" t="s">
        <v>26</v>
      </c>
      <c r="O1480">
        <v>1063.02</v>
      </c>
      <c r="P1480" s="28" t="s">
        <v>27</v>
      </c>
      <c r="Q1480" s="4" t="s">
        <v>2362</v>
      </c>
      <c r="R1480" t="s">
        <v>2363</v>
      </c>
      <c r="S1480" t="s">
        <v>2364</v>
      </c>
      <c r="T1480" t="s">
        <v>2304</v>
      </c>
      <c r="U1480" t="s">
        <v>2287</v>
      </c>
      <c r="V1480" t="s">
        <v>2288</v>
      </c>
      <c r="W1480" s="2">
        <v>1</v>
      </c>
      <c r="X1480" s="33">
        <v>32233.02</v>
      </c>
      <c r="Y1480" t="s">
        <v>34</v>
      </c>
      <c r="Z1480" t="s">
        <v>549</v>
      </c>
      <c r="AA1480" t="s">
        <v>36</v>
      </c>
      <c r="AB1480" t="s">
        <v>37</v>
      </c>
      <c r="AC1480" s="2">
        <v>58</v>
      </c>
    </row>
    <row r="1481" spans="1:29" customFormat="1" x14ac:dyDescent="0.35">
      <c r="A1481" s="11">
        <v>1481</v>
      </c>
      <c r="B1481" s="20" t="s">
        <v>2626</v>
      </c>
      <c r="C1481" s="3">
        <v>2.5823004088150001E+18</v>
      </c>
      <c r="D1481" s="1">
        <v>42367</v>
      </c>
      <c r="E1481" t="s">
        <v>2365</v>
      </c>
      <c r="F1481" s="8">
        <f t="shared" si="119"/>
        <v>0</v>
      </c>
      <c r="G1481" s="8">
        <f t="shared" si="115"/>
        <v>0</v>
      </c>
      <c r="H1481" s="8">
        <f t="shared" si="116"/>
        <v>0</v>
      </c>
      <c r="I1481" s="8">
        <f t="shared" si="117"/>
        <v>1</v>
      </c>
      <c r="J1481" s="9">
        <f t="shared" si="118"/>
        <v>1</v>
      </c>
      <c r="K1481" t="s">
        <v>82</v>
      </c>
      <c r="L1481" t="s">
        <v>76</v>
      </c>
      <c r="M1481" s="30">
        <v>92040</v>
      </c>
      <c r="N1481" s="28" t="s">
        <v>264</v>
      </c>
      <c r="O1481">
        <v>92040</v>
      </c>
      <c r="P1481" s="28" t="s">
        <v>184</v>
      </c>
      <c r="Q1481" s="4" t="s">
        <v>2366</v>
      </c>
      <c r="R1481" t="s">
        <v>2367</v>
      </c>
      <c r="S1481" t="s">
        <v>2368</v>
      </c>
      <c r="T1481" t="s">
        <v>2286</v>
      </c>
      <c r="U1481" t="s">
        <v>2287</v>
      </c>
      <c r="V1481" t="s">
        <v>2288</v>
      </c>
      <c r="W1481" s="2">
        <v>1</v>
      </c>
      <c r="X1481" s="33">
        <v>92040</v>
      </c>
      <c r="Y1481" t="s">
        <v>34</v>
      </c>
      <c r="Z1481" t="s">
        <v>549</v>
      </c>
      <c r="AA1481" t="s">
        <v>36</v>
      </c>
      <c r="AB1481" t="s">
        <v>37</v>
      </c>
      <c r="AC1481" s="2">
        <v>58</v>
      </c>
    </row>
    <row r="1482" spans="1:29" customFormat="1" x14ac:dyDescent="0.35">
      <c r="A1482" s="11">
        <v>1482</v>
      </c>
      <c r="B1482" s="20" t="s">
        <v>2626</v>
      </c>
      <c r="C1482" s="3">
        <v>2.5823004088150001E+18</v>
      </c>
      <c r="D1482" s="1">
        <v>42142</v>
      </c>
      <c r="E1482" t="s">
        <v>2365</v>
      </c>
      <c r="F1482" s="8">
        <f t="shared" si="119"/>
        <v>0</v>
      </c>
      <c r="G1482" s="8">
        <f t="shared" si="115"/>
        <v>0</v>
      </c>
      <c r="H1482" s="8">
        <f t="shared" si="116"/>
        <v>0</v>
      </c>
      <c r="I1482" s="8">
        <f t="shared" si="117"/>
        <v>1</v>
      </c>
      <c r="J1482" s="9">
        <f t="shared" si="118"/>
        <v>1</v>
      </c>
      <c r="K1482" t="s">
        <v>456</v>
      </c>
      <c r="L1482" t="s">
        <v>457</v>
      </c>
      <c r="M1482" s="30">
        <v>94400</v>
      </c>
      <c r="N1482" s="28" t="s">
        <v>264</v>
      </c>
      <c r="O1482">
        <v>94400</v>
      </c>
      <c r="P1482" s="28" t="s">
        <v>184</v>
      </c>
      <c r="Q1482" s="4" t="s">
        <v>2366</v>
      </c>
      <c r="R1482" t="s">
        <v>2367</v>
      </c>
      <c r="S1482" t="s">
        <v>2368</v>
      </c>
      <c r="T1482" t="s">
        <v>2286</v>
      </c>
      <c r="U1482" t="s">
        <v>2287</v>
      </c>
      <c r="V1482" t="s">
        <v>2288</v>
      </c>
      <c r="W1482" s="2">
        <v>1</v>
      </c>
      <c r="X1482" s="33">
        <v>94400</v>
      </c>
      <c r="Y1482" t="s">
        <v>34</v>
      </c>
      <c r="Z1482" t="s">
        <v>549</v>
      </c>
      <c r="AA1482" t="s">
        <v>36</v>
      </c>
      <c r="AB1482" t="s">
        <v>37</v>
      </c>
      <c r="AC1482" s="2">
        <v>58</v>
      </c>
    </row>
    <row r="1483" spans="1:29" customFormat="1" x14ac:dyDescent="0.35">
      <c r="A1483" s="11">
        <v>1483</v>
      </c>
      <c r="B1483" s="20" t="s">
        <v>2626</v>
      </c>
      <c r="C1483" s="3">
        <v>2.582300408816E+18</v>
      </c>
      <c r="D1483" s="1">
        <v>42559</v>
      </c>
      <c r="E1483" t="s">
        <v>2365</v>
      </c>
      <c r="F1483" s="8">
        <f t="shared" si="119"/>
        <v>0</v>
      </c>
      <c r="G1483" s="8">
        <f t="shared" si="115"/>
        <v>0</v>
      </c>
      <c r="H1483" s="8">
        <f t="shared" si="116"/>
        <v>0</v>
      </c>
      <c r="I1483" s="8">
        <f t="shared" si="117"/>
        <v>1</v>
      </c>
      <c r="J1483" s="9">
        <f t="shared" si="118"/>
        <v>1</v>
      </c>
      <c r="K1483" t="s">
        <v>346</v>
      </c>
      <c r="L1483" t="s">
        <v>347</v>
      </c>
      <c r="M1483" s="30">
        <v>15340</v>
      </c>
      <c r="N1483" s="28" t="s">
        <v>266</v>
      </c>
      <c r="O1483">
        <v>92040</v>
      </c>
      <c r="P1483" s="28" t="s">
        <v>399</v>
      </c>
      <c r="Q1483" s="4" t="s">
        <v>2366</v>
      </c>
      <c r="R1483" t="s">
        <v>2367</v>
      </c>
      <c r="S1483" t="s">
        <v>2368</v>
      </c>
      <c r="T1483" t="s">
        <v>2286</v>
      </c>
      <c r="U1483" t="s">
        <v>2287</v>
      </c>
      <c r="V1483" t="s">
        <v>2288</v>
      </c>
      <c r="W1483" s="2">
        <v>1</v>
      </c>
      <c r="X1483" s="33">
        <v>92040</v>
      </c>
      <c r="Y1483" t="s">
        <v>34</v>
      </c>
      <c r="Z1483" t="s">
        <v>549</v>
      </c>
      <c r="AA1483" t="s">
        <v>36</v>
      </c>
      <c r="AB1483" t="s">
        <v>37</v>
      </c>
      <c r="AC1483" s="2">
        <v>58</v>
      </c>
    </row>
    <row r="1484" spans="1:29" customFormat="1" x14ac:dyDescent="0.35">
      <c r="A1484" s="11">
        <v>1484</v>
      </c>
      <c r="B1484" s="20" t="s">
        <v>2626</v>
      </c>
      <c r="C1484" s="3">
        <v>2.5823004088169999E+18</v>
      </c>
      <c r="D1484" s="1">
        <v>42874</v>
      </c>
      <c r="E1484" t="s">
        <v>2369</v>
      </c>
      <c r="F1484" s="8">
        <f t="shared" si="119"/>
        <v>0</v>
      </c>
      <c r="G1484" s="8">
        <f t="shared" si="115"/>
        <v>0</v>
      </c>
      <c r="H1484" s="8">
        <f t="shared" si="116"/>
        <v>0</v>
      </c>
      <c r="I1484" s="8">
        <f t="shared" si="117"/>
        <v>1</v>
      </c>
      <c r="J1484" s="9">
        <f t="shared" si="118"/>
        <v>1</v>
      </c>
      <c r="K1484" t="s">
        <v>53</v>
      </c>
      <c r="L1484" t="s">
        <v>52</v>
      </c>
      <c r="M1484" s="30">
        <v>138060</v>
      </c>
      <c r="N1484" s="28" t="s">
        <v>264</v>
      </c>
      <c r="O1484">
        <v>138060</v>
      </c>
      <c r="P1484" s="28" t="s">
        <v>184</v>
      </c>
      <c r="Q1484" s="4" t="s">
        <v>2366</v>
      </c>
      <c r="R1484" t="s">
        <v>2367</v>
      </c>
      <c r="S1484" t="s">
        <v>2368</v>
      </c>
      <c r="T1484" t="s">
        <v>2304</v>
      </c>
      <c r="U1484" t="s">
        <v>2287</v>
      </c>
      <c r="V1484" t="s">
        <v>2288</v>
      </c>
      <c r="W1484" s="2">
        <v>1</v>
      </c>
      <c r="X1484" s="33">
        <v>138060</v>
      </c>
      <c r="Y1484" t="s">
        <v>34</v>
      </c>
      <c r="Z1484" t="s">
        <v>549</v>
      </c>
      <c r="AA1484" t="s">
        <v>36</v>
      </c>
      <c r="AB1484" t="s">
        <v>37</v>
      </c>
      <c r="AC1484" s="2">
        <v>58</v>
      </c>
    </row>
    <row r="1485" spans="1:29" customFormat="1" x14ac:dyDescent="0.35">
      <c r="A1485" s="11">
        <v>1485</v>
      </c>
      <c r="B1485" s="20" t="s">
        <v>2626</v>
      </c>
      <c r="C1485" s="3">
        <v>2.5823004088189998E+18</v>
      </c>
      <c r="D1485" s="1">
        <v>43717</v>
      </c>
      <c r="E1485" t="s">
        <v>2312</v>
      </c>
      <c r="F1485" s="8">
        <f t="shared" si="119"/>
        <v>0</v>
      </c>
      <c r="G1485" s="8">
        <f t="shared" si="115"/>
        <v>0</v>
      </c>
      <c r="H1485" s="8">
        <f t="shared" si="116"/>
        <v>0</v>
      </c>
      <c r="I1485" s="8">
        <f t="shared" si="117"/>
        <v>0</v>
      </c>
      <c r="J1485" s="9">
        <f t="shared" si="118"/>
        <v>0</v>
      </c>
      <c r="K1485" t="s">
        <v>142</v>
      </c>
      <c r="L1485" t="s">
        <v>143</v>
      </c>
      <c r="M1485" s="30">
        <v>1040.51</v>
      </c>
      <c r="N1485" s="28" t="s">
        <v>26</v>
      </c>
      <c r="O1485">
        <v>1040.51</v>
      </c>
      <c r="P1485" s="28" t="s">
        <v>27</v>
      </c>
      <c r="Q1485" s="4" t="s">
        <v>2366</v>
      </c>
      <c r="R1485" t="s">
        <v>2367</v>
      </c>
      <c r="S1485" t="s">
        <v>2368</v>
      </c>
      <c r="T1485" t="s">
        <v>2304</v>
      </c>
      <c r="U1485" t="s">
        <v>2287</v>
      </c>
      <c r="V1485" t="s">
        <v>2288</v>
      </c>
      <c r="W1485" s="2">
        <v>1</v>
      </c>
      <c r="X1485" s="33">
        <v>51988.75</v>
      </c>
      <c r="Y1485" t="s">
        <v>34</v>
      </c>
      <c r="Z1485" t="s">
        <v>549</v>
      </c>
      <c r="AA1485" t="s">
        <v>36</v>
      </c>
      <c r="AB1485" t="s">
        <v>37</v>
      </c>
      <c r="AC1485" s="2">
        <v>58</v>
      </c>
    </row>
    <row r="1486" spans="1:29" customFormat="1" x14ac:dyDescent="0.35">
      <c r="A1486" s="11">
        <v>1486</v>
      </c>
      <c r="B1486" s="20" t="s">
        <v>2626</v>
      </c>
      <c r="C1486" s="3">
        <v>2.5826100150189998E+18</v>
      </c>
      <c r="D1486" s="1">
        <v>43718</v>
      </c>
      <c r="E1486" t="s">
        <v>2312</v>
      </c>
      <c r="F1486" s="8">
        <f t="shared" si="119"/>
        <v>0</v>
      </c>
      <c r="G1486" s="8">
        <f t="shared" si="115"/>
        <v>0</v>
      </c>
      <c r="H1486" s="8">
        <f t="shared" si="116"/>
        <v>0</v>
      </c>
      <c r="I1486" s="8">
        <f t="shared" si="117"/>
        <v>0</v>
      </c>
      <c r="J1486" s="9">
        <f t="shared" si="118"/>
        <v>0</v>
      </c>
      <c r="K1486" t="s">
        <v>142</v>
      </c>
      <c r="L1486" t="s">
        <v>143</v>
      </c>
      <c r="M1486" s="30">
        <v>1039.77</v>
      </c>
      <c r="N1486" s="28" t="s">
        <v>39</v>
      </c>
      <c r="O1486">
        <v>57187.35</v>
      </c>
      <c r="P1486" s="28" t="s">
        <v>2370</v>
      </c>
      <c r="Q1486" s="4" t="s">
        <v>2371</v>
      </c>
      <c r="R1486" t="s">
        <v>2372</v>
      </c>
      <c r="S1486" t="s">
        <v>2373</v>
      </c>
      <c r="T1486" t="s">
        <v>2304</v>
      </c>
      <c r="U1486" t="s">
        <v>2287</v>
      </c>
      <c r="V1486" t="s">
        <v>2288</v>
      </c>
      <c r="W1486" s="2">
        <v>1</v>
      </c>
      <c r="X1486" s="33">
        <v>57187.35</v>
      </c>
      <c r="Y1486" t="s">
        <v>34</v>
      </c>
      <c r="Z1486" t="s">
        <v>549</v>
      </c>
      <c r="AA1486" t="s">
        <v>36</v>
      </c>
      <c r="AB1486" t="s">
        <v>37</v>
      </c>
      <c r="AC1486" s="2">
        <v>58</v>
      </c>
    </row>
    <row r="1487" spans="1:29" customFormat="1" x14ac:dyDescent="0.35">
      <c r="A1487" s="11">
        <v>1487</v>
      </c>
      <c r="B1487" s="20" t="s">
        <v>2626</v>
      </c>
      <c r="C1487" s="3">
        <v>2.5827001659160003E+18</v>
      </c>
      <c r="D1487" s="1">
        <v>42398</v>
      </c>
      <c r="E1487" t="s">
        <v>2374</v>
      </c>
      <c r="F1487" s="8">
        <f t="shared" si="119"/>
        <v>0</v>
      </c>
      <c r="G1487" s="8">
        <f t="shared" si="115"/>
        <v>0</v>
      </c>
      <c r="H1487" s="8">
        <f t="shared" si="116"/>
        <v>0</v>
      </c>
      <c r="I1487" s="8">
        <f t="shared" si="117"/>
        <v>1</v>
      </c>
      <c r="J1487" s="9">
        <f t="shared" si="118"/>
        <v>1</v>
      </c>
      <c r="K1487" t="s">
        <v>82</v>
      </c>
      <c r="L1487" t="s">
        <v>76</v>
      </c>
      <c r="M1487" s="30">
        <v>15340</v>
      </c>
      <c r="N1487" s="28" t="s">
        <v>266</v>
      </c>
      <c r="O1487">
        <v>184080</v>
      </c>
      <c r="P1487" s="28" t="s">
        <v>258</v>
      </c>
      <c r="Q1487" s="4" t="s">
        <v>2375</v>
      </c>
      <c r="R1487" t="s">
        <v>2376</v>
      </c>
      <c r="S1487" t="s">
        <v>2377</v>
      </c>
      <c r="T1487" t="s">
        <v>2300</v>
      </c>
      <c r="U1487" t="s">
        <v>2287</v>
      </c>
      <c r="V1487" t="s">
        <v>2288</v>
      </c>
      <c r="W1487" s="2">
        <v>1</v>
      </c>
      <c r="X1487" s="33">
        <v>184080</v>
      </c>
      <c r="Y1487" t="s">
        <v>34</v>
      </c>
      <c r="Z1487" t="s">
        <v>549</v>
      </c>
      <c r="AA1487" t="s">
        <v>36</v>
      </c>
      <c r="AB1487" t="s">
        <v>37</v>
      </c>
      <c r="AC1487" s="2">
        <v>58</v>
      </c>
    </row>
    <row r="1488" spans="1:29" customFormat="1" x14ac:dyDescent="0.35">
      <c r="A1488" s="11">
        <v>1488</v>
      </c>
      <c r="B1488" s="20" t="s">
        <v>2626</v>
      </c>
      <c r="C1488" s="3">
        <v>2.5827001659190001E+18</v>
      </c>
      <c r="D1488" s="1">
        <v>43717</v>
      </c>
      <c r="E1488" t="s">
        <v>2312</v>
      </c>
      <c r="F1488" s="8">
        <f t="shared" si="119"/>
        <v>0</v>
      </c>
      <c r="G1488" s="8">
        <f t="shared" si="115"/>
        <v>0</v>
      </c>
      <c r="H1488" s="8">
        <f t="shared" si="116"/>
        <v>0</v>
      </c>
      <c r="I1488" s="8">
        <f t="shared" si="117"/>
        <v>0</v>
      </c>
      <c r="J1488" s="9">
        <f t="shared" si="118"/>
        <v>0</v>
      </c>
      <c r="K1488" t="s">
        <v>142</v>
      </c>
      <c r="L1488" t="s">
        <v>143</v>
      </c>
      <c r="M1488" s="30">
        <v>1040.18</v>
      </c>
      <c r="N1488" s="28" t="s">
        <v>26</v>
      </c>
      <c r="O1488">
        <v>1040.18</v>
      </c>
      <c r="P1488" s="28" t="s">
        <v>27</v>
      </c>
      <c r="Q1488" s="4" t="s">
        <v>2375</v>
      </c>
      <c r="R1488" t="s">
        <v>2376</v>
      </c>
      <c r="S1488" t="s">
        <v>2377</v>
      </c>
      <c r="T1488" t="s">
        <v>2304</v>
      </c>
      <c r="U1488" t="s">
        <v>2287</v>
      </c>
      <c r="V1488" t="s">
        <v>2288</v>
      </c>
      <c r="W1488" s="2">
        <v>1</v>
      </c>
      <c r="X1488" s="33">
        <v>86301.32</v>
      </c>
      <c r="Y1488" t="s">
        <v>34</v>
      </c>
      <c r="Z1488" t="s">
        <v>549</v>
      </c>
      <c r="AA1488" t="s">
        <v>36</v>
      </c>
      <c r="AB1488" t="s">
        <v>37</v>
      </c>
      <c r="AC1488" s="2">
        <v>58</v>
      </c>
    </row>
    <row r="1489" spans="1:29" customFormat="1" x14ac:dyDescent="0.35">
      <c r="A1489" s="11">
        <v>1489</v>
      </c>
      <c r="B1489" s="20" t="s">
        <v>2626</v>
      </c>
      <c r="C1489" s="3">
        <v>2.5830000535190001E+18</v>
      </c>
      <c r="D1489" s="1">
        <v>43717</v>
      </c>
      <c r="E1489" t="s">
        <v>2312</v>
      </c>
      <c r="F1489" s="8">
        <f t="shared" si="119"/>
        <v>0</v>
      </c>
      <c r="G1489" s="8">
        <f t="shared" si="115"/>
        <v>0</v>
      </c>
      <c r="H1489" s="8">
        <f t="shared" si="116"/>
        <v>0</v>
      </c>
      <c r="I1489" s="8">
        <f t="shared" si="117"/>
        <v>0</v>
      </c>
      <c r="J1489" s="9">
        <f t="shared" si="118"/>
        <v>0</v>
      </c>
      <c r="K1489" t="s">
        <v>142</v>
      </c>
      <c r="L1489" t="s">
        <v>143</v>
      </c>
      <c r="M1489" s="30">
        <v>1039.77</v>
      </c>
      <c r="N1489" s="28" t="s">
        <v>26</v>
      </c>
      <c r="O1489">
        <v>165323.43</v>
      </c>
      <c r="P1489" s="28" t="s">
        <v>2378</v>
      </c>
      <c r="Q1489" s="4" t="s">
        <v>2379</v>
      </c>
      <c r="R1489" t="s">
        <v>2380</v>
      </c>
      <c r="S1489" t="s">
        <v>2381</v>
      </c>
      <c r="T1489" t="s">
        <v>2304</v>
      </c>
      <c r="U1489" t="s">
        <v>2287</v>
      </c>
      <c r="V1489" t="s">
        <v>2288</v>
      </c>
      <c r="W1489" s="2">
        <v>1</v>
      </c>
      <c r="X1489" s="33">
        <v>165323.43</v>
      </c>
      <c r="Y1489" t="s">
        <v>34</v>
      </c>
      <c r="Z1489" t="s">
        <v>549</v>
      </c>
      <c r="AA1489" t="s">
        <v>36</v>
      </c>
      <c r="AB1489" t="s">
        <v>37</v>
      </c>
      <c r="AC1489" s="2">
        <v>58</v>
      </c>
    </row>
    <row r="1490" spans="1:29" customFormat="1" x14ac:dyDescent="0.35">
      <c r="A1490" s="11">
        <v>1490</v>
      </c>
      <c r="B1490" s="20" t="s">
        <v>2626</v>
      </c>
      <c r="C1490" s="3">
        <v>2.5832000604189998E+18</v>
      </c>
      <c r="D1490" s="1">
        <v>43717</v>
      </c>
      <c r="E1490" t="s">
        <v>2312</v>
      </c>
      <c r="F1490" s="8">
        <f t="shared" si="119"/>
        <v>0</v>
      </c>
      <c r="G1490" s="8">
        <f t="shared" si="115"/>
        <v>0</v>
      </c>
      <c r="H1490" s="8">
        <f t="shared" si="116"/>
        <v>0</v>
      </c>
      <c r="I1490" s="8">
        <f t="shared" si="117"/>
        <v>0</v>
      </c>
      <c r="J1490" s="9">
        <f t="shared" si="118"/>
        <v>0</v>
      </c>
      <c r="K1490" t="s">
        <v>142</v>
      </c>
      <c r="L1490" t="s">
        <v>143</v>
      </c>
      <c r="M1490" s="30">
        <v>1039.96</v>
      </c>
      <c r="N1490" s="28" t="s">
        <v>26</v>
      </c>
      <c r="O1490">
        <v>1039.96</v>
      </c>
      <c r="P1490" s="28" t="s">
        <v>27</v>
      </c>
      <c r="Q1490" s="4" t="s">
        <v>2382</v>
      </c>
      <c r="R1490" t="s">
        <v>2383</v>
      </c>
      <c r="S1490" t="s">
        <v>2384</v>
      </c>
      <c r="T1490" t="s">
        <v>2304</v>
      </c>
      <c r="U1490" t="s">
        <v>2287</v>
      </c>
      <c r="V1490" t="s">
        <v>2288</v>
      </c>
      <c r="W1490" s="2">
        <v>1</v>
      </c>
      <c r="X1490" s="33">
        <v>39511.449999999997</v>
      </c>
      <c r="Y1490" t="s">
        <v>34</v>
      </c>
      <c r="Z1490" t="s">
        <v>549</v>
      </c>
      <c r="AA1490" t="s">
        <v>36</v>
      </c>
      <c r="AB1490" t="s">
        <v>37</v>
      </c>
      <c r="AC1490" s="2">
        <v>58</v>
      </c>
    </row>
    <row r="1491" spans="1:29" customFormat="1" x14ac:dyDescent="0.35">
      <c r="A1491" s="11">
        <v>1491</v>
      </c>
      <c r="B1491" s="20" t="s">
        <v>2626</v>
      </c>
      <c r="C1491" s="3">
        <v>2.5834011030150001E+18</v>
      </c>
      <c r="D1491" s="1">
        <v>42236</v>
      </c>
      <c r="E1491" t="s">
        <v>2385</v>
      </c>
      <c r="F1491" s="8">
        <f t="shared" si="119"/>
        <v>0</v>
      </c>
      <c r="G1491" s="8">
        <f t="shared" si="115"/>
        <v>0</v>
      </c>
      <c r="H1491" s="8">
        <f t="shared" si="116"/>
        <v>0</v>
      </c>
      <c r="I1491" s="8">
        <f t="shared" si="117"/>
        <v>1</v>
      </c>
      <c r="J1491" s="9">
        <f t="shared" si="118"/>
        <v>1</v>
      </c>
      <c r="K1491" t="s">
        <v>456</v>
      </c>
      <c r="L1491" t="s">
        <v>457</v>
      </c>
      <c r="M1491" s="30">
        <v>11800</v>
      </c>
      <c r="N1491" s="28" t="s">
        <v>266</v>
      </c>
      <c r="O1491">
        <v>59000</v>
      </c>
      <c r="P1491" s="28" t="s">
        <v>1114</v>
      </c>
      <c r="Q1491" s="4" t="s">
        <v>2386</v>
      </c>
      <c r="R1491" t="s">
        <v>2387</v>
      </c>
      <c r="S1491" t="s">
        <v>2292</v>
      </c>
      <c r="T1491" t="s">
        <v>2286</v>
      </c>
      <c r="U1491" t="s">
        <v>2287</v>
      </c>
      <c r="V1491" t="s">
        <v>2288</v>
      </c>
      <c r="W1491" s="2">
        <v>1</v>
      </c>
      <c r="X1491" s="33">
        <v>59000</v>
      </c>
      <c r="Y1491" t="s">
        <v>34</v>
      </c>
      <c r="Z1491" t="s">
        <v>549</v>
      </c>
      <c r="AA1491" t="s">
        <v>36</v>
      </c>
      <c r="AB1491" t="s">
        <v>37</v>
      </c>
      <c r="AC1491" s="2">
        <v>58</v>
      </c>
    </row>
    <row r="1492" spans="1:29" customFormat="1" x14ac:dyDescent="0.35">
      <c r="A1492" s="11">
        <v>1492</v>
      </c>
      <c r="B1492" s="20" t="s">
        <v>2626</v>
      </c>
      <c r="C1492" s="3">
        <v>2.583401103016E+18</v>
      </c>
      <c r="D1492" s="1">
        <v>42486</v>
      </c>
      <c r="E1492" t="s">
        <v>2388</v>
      </c>
      <c r="F1492" s="8">
        <f t="shared" si="119"/>
        <v>0</v>
      </c>
      <c r="G1492" s="8">
        <f t="shared" si="115"/>
        <v>0</v>
      </c>
      <c r="H1492" s="8">
        <f t="shared" si="116"/>
        <v>0</v>
      </c>
      <c r="I1492" s="8">
        <f t="shared" si="117"/>
        <v>1</v>
      </c>
      <c r="J1492" s="9">
        <f t="shared" si="118"/>
        <v>1</v>
      </c>
      <c r="K1492" t="s">
        <v>53</v>
      </c>
      <c r="L1492" t="s">
        <v>52</v>
      </c>
      <c r="M1492" s="30">
        <v>15340</v>
      </c>
      <c r="N1492" s="28" t="s">
        <v>266</v>
      </c>
      <c r="O1492">
        <v>138060</v>
      </c>
      <c r="P1492" s="28" t="s">
        <v>335</v>
      </c>
      <c r="Q1492" s="4" t="s">
        <v>2389</v>
      </c>
      <c r="R1492" t="s">
        <v>2387</v>
      </c>
      <c r="S1492" t="s">
        <v>2292</v>
      </c>
      <c r="T1492" t="s">
        <v>2286</v>
      </c>
      <c r="U1492" t="s">
        <v>2287</v>
      </c>
      <c r="V1492" t="s">
        <v>2288</v>
      </c>
      <c r="W1492" s="2">
        <v>1</v>
      </c>
      <c r="X1492" s="33">
        <v>138060</v>
      </c>
      <c r="Y1492" t="s">
        <v>34</v>
      </c>
      <c r="Z1492" t="s">
        <v>549</v>
      </c>
      <c r="AA1492" t="s">
        <v>36</v>
      </c>
      <c r="AB1492" t="s">
        <v>37</v>
      </c>
      <c r="AC1492" s="2">
        <v>58</v>
      </c>
    </row>
    <row r="1493" spans="1:29" customFormat="1" x14ac:dyDescent="0.35">
      <c r="A1493" s="11">
        <v>1493</v>
      </c>
      <c r="B1493" s="20" t="s">
        <v>2626</v>
      </c>
      <c r="C1493" s="3">
        <v>2.5834011030189998E+18</v>
      </c>
      <c r="D1493" s="1">
        <v>43718</v>
      </c>
      <c r="E1493" t="s">
        <v>2312</v>
      </c>
      <c r="F1493" s="8">
        <f t="shared" si="119"/>
        <v>0</v>
      </c>
      <c r="G1493" s="8">
        <f t="shared" si="115"/>
        <v>0</v>
      </c>
      <c r="H1493" s="8">
        <f t="shared" si="116"/>
        <v>0</v>
      </c>
      <c r="I1493" s="8">
        <f t="shared" si="117"/>
        <v>0</v>
      </c>
      <c r="J1493" s="9">
        <f t="shared" si="118"/>
        <v>0</v>
      </c>
      <c r="K1493" t="s">
        <v>142</v>
      </c>
      <c r="L1493" t="s">
        <v>143</v>
      </c>
      <c r="M1493" s="30">
        <v>1039.79</v>
      </c>
      <c r="N1493" s="28" t="s">
        <v>26</v>
      </c>
      <c r="O1493">
        <v>1039.79</v>
      </c>
      <c r="P1493" s="28" t="s">
        <v>27</v>
      </c>
      <c r="Q1493" s="4" t="s">
        <v>2390</v>
      </c>
      <c r="R1493" t="s">
        <v>2387</v>
      </c>
      <c r="S1493" t="s">
        <v>2292</v>
      </c>
      <c r="T1493" t="s">
        <v>2311</v>
      </c>
      <c r="U1493" t="s">
        <v>2287</v>
      </c>
      <c r="V1493" t="s">
        <v>2288</v>
      </c>
      <c r="W1493" s="2">
        <v>1</v>
      </c>
      <c r="X1493" s="33">
        <v>5198.87</v>
      </c>
      <c r="Y1493" t="s">
        <v>34</v>
      </c>
      <c r="Z1493" t="s">
        <v>549</v>
      </c>
      <c r="AA1493" t="s">
        <v>36</v>
      </c>
      <c r="AB1493" t="s">
        <v>37</v>
      </c>
      <c r="AC1493" s="2">
        <v>58</v>
      </c>
    </row>
    <row r="1494" spans="1:29" customFormat="1" x14ac:dyDescent="0.35">
      <c r="A1494" s="11">
        <v>1494</v>
      </c>
      <c r="B1494" s="20" t="s">
        <v>2626</v>
      </c>
      <c r="C1494" s="3">
        <v>2.5834011915149998E+18</v>
      </c>
      <c r="D1494" s="1">
        <v>42342</v>
      </c>
      <c r="E1494" t="s">
        <v>2391</v>
      </c>
      <c r="F1494" s="8">
        <f t="shared" si="119"/>
        <v>0</v>
      </c>
      <c r="G1494" s="8">
        <f t="shared" si="115"/>
        <v>0</v>
      </c>
      <c r="H1494" s="8">
        <f t="shared" si="116"/>
        <v>0</v>
      </c>
      <c r="I1494" s="8">
        <f t="shared" si="117"/>
        <v>1</v>
      </c>
      <c r="J1494" s="9">
        <f t="shared" si="118"/>
        <v>1</v>
      </c>
      <c r="K1494" t="s">
        <v>456</v>
      </c>
      <c r="L1494" t="s">
        <v>457</v>
      </c>
      <c r="M1494" s="30">
        <v>23600</v>
      </c>
      <c r="N1494" s="28" t="s">
        <v>264</v>
      </c>
      <c r="O1494">
        <v>23600</v>
      </c>
      <c r="P1494" s="28" t="s">
        <v>184</v>
      </c>
      <c r="Q1494" s="4" t="s">
        <v>2392</v>
      </c>
      <c r="R1494" t="s">
        <v>2393</v>
      </c>
      <c r="S1494" t="s">
        <v>2394</v>
      </c>
      <c r="T1494" t="s">
        <v>2286</v>
      </c>
      <c r="U1494" t="s">
        <v>2287</v>
      </c>
      <c r="V1494" t="s">
        <v>2288</v>
      </c>
      <c r="W1494" s="2">
        <v>1</v>
      </c>
      <c r="X1494" s="33">
        <v>23600</v>
      </c>
      <c r="Y1494" t="s">
        <v>34</v>
      </c>
      <c r="Z1494" t="s">
        <v>549</v>
      </c>
      <c r="AA1494" t="s">
        <v>36</v>
      </c>
      <c r="AB1494" t="s">
        <v>37</v>
      </c>
      <c r="AC1494" s="2">
        <v>58</v>
      </c>
    </row>
    <row r="1495" spans="1:29" customFormat="1" x14ac:dyDescent="0.35">
      <c r="A1495" s="11">
        <v>1495</v>
      </c>
      <c r="B1495" s="20" t="s">
        <v>2626</v>
      </c>
      <c r="C1495" s="3">
        <v>2.5834011915190001E+18</v>
      </c>
      <c r="D1495" s="1">
        <v>43717</v>
      </c>
      <c r="E1495" t="s">
        <v>2312</v>
      </c>
      <c r="F1495" s="8">
        <f t="shared" si="119"/>
        <v>0</v>
      </c>
      <c r="G1495" s="8">
        <f t="shared" si="115"/>
        <v>0</v>
      </c>
      <c r="H1495" s="8">
        <f t="shared" si="116"/>
        <v>0</v>
      </c>
      <c r="I1495" s="8">
        <f t="shared" si="117"/>
        <v>0</v>
      </c>
      <c r="J1495" s="9">
        <f t="shared" si="118"/>
        <v>0</v>
      </c>
      <c r="K1495" t="s">
        <v>142</v>
      </c>
      <c r="L1495" t="s">
        <v>143</v>
      </c>
      <c r="M1495" s="30">
        <v>1039.77</v>
      </c>
      <c r="N1495" s="28" t="s">
        <v>26</v>
      </c>
      <c r="O1495">
        <v>38471.49</v>
      </c>
      <c r="P1495" s="28" t="s">
        <v>2395</v>
      </c>
      <c r="Q1495" s="4" t="s">
        <v>2392</v>
      </c>
      <c r="R1495" t="s">
        <v>2393</v>
      </c>
      <c r="S1495" t="s">
        <v>2394</v>
      </c>
      <c r="T1495" t="s">
        <v>2304</v>
      </c>
      <c r="U1495" t="s">
        <v>2287</v>
      </c>
      <c r="V1495" t="s">
        <v>2288</v>
      </c>
      <c r="W1495" s="2">
        <v>1</v>
      </c>
      <c r="X1495" s="33">
        <v>38471.49</v>
      </c>
      <c r="Y1495" t="s">
        <v>34</v>
      </c>
      <c r="Z1495" t="s">
        <v>549</v>
      </c>
      <c r="AA1495" t="s">
        <v>36</v>
      </c>
      <c r="AB1495" t="s">
        <v>37</v>
      </c>
      <c r="AC1495" s="2">
        <v>58</v>
      </c>
    </row>
    <row r="1496" spans="1:29" customFormat="1" x14ac:dyDescent="0.35">
      <c r="A1496" s="11">
        <v>1496</v>
      </c>
      <c r="B1496" s="20" t="s">
        <v>2626</v>
      </c>
      <c r="C1496" s="3">
        <v>2.5835004660179999E+18</v>
      </c>
      <c r="D1496" s="1">
        <v>43236</v>
      </c>
      <c r="E1496" t="s">
        <v>2396</v>
      </c>
      <c r="F1496" s="8">
        <f t="shared" si="119"/>
        <v>1</v>
      </c>
      <c r="G1496" s="8">
        <f t="shared" si="115"/>
        <v>0</v>
      </c>
      <c r="H1496" s="8">
        <f t="shared" si="116"/>
        <v>1</v>
      </c>
      <c r="I1496" s="8">
        <f t="shared" si="117"/>
        <v>1</v>
      </c>
      <c r="J1496" s="9">
        <f t="shared" si="118"/>
        <v>2</v>
      </c>
      <c r="K1496" t="s">
        <v>82</v>
      </c>
      <c r="L1496" t="s">
        <v>76</v>
      </c>
      <c r="M1496" s="30">
        <v>12000</v>
      </c>
      <c r="N1496" s="28" t="s">
        <v>130</v>
      </c>
      <c r="O1496">
        <v>96000</v>
      </c>
      <c r="P1496" s="28" t="s">
        <v>310</v>
      </c>
      <c r="Q1496" s="4" t="s">
        <v>2397</v>
      </c>
      <c r="R1496" t="s">
        <v>2398</v>
      </c>
      <c r="S1496" t="s">
        <v>2394</v>
      </c>
      <c r="T1496" t="s">
        <v>2304</v>
      </c>
      <c r="U1496" t="s">
        <v>2287</v>
      </c>
      <c r="V1496" t="s">
        <v>2288</v>
      </c>
      <c r="W1496" s="2">
        <v>1</v>
      </c>
      <c r="X1496" s="33">
        <v>96000</v>
      </c>
      <c r="Y1496" t="s">
        <v>34</v>
      </c>
      <c r="Z1496" t="s">
        <v>549</v>
      </c>
      <c r="AA1496" t="s">
        <v>36</v>
      </c>
      <c r="AB1496" t="s">
        <v>37</v>
      </c>
      <c r="AC1496" s="2">
        <v>58</v>
      </c>
    </row>
    <row r="1497" spans="1:29" customFormat="1" x14ac:dyDescent="0.35">
      <c r="A1497" s="11">
        <v>1497</v>
      </c>
      <c r="B1497" s="20" t="s">
        <v>2626</v>
      </c>
      <c r="C1497" s="3">
        <v>2.5835004660189998E+18</v>
      </c>
      <c r="D1497" s="1">
        <v>43475</v>
      </c>
      <c r="E1497" t="s">
        <v>2399</v>
      </c>
      <c r="F1497" s="8">
        <f t="shared" si="119"/>
        <v>1</v>
      </c>
      <c r="G1497" s="8">
        <f t="shared" si="115"/>
        <v>0</v>
      </c>
      <c r="H1497" s="8">
        <f t="shared" si="116"/>
        <v>1</v>
      </c>
      <c r="I1497" s="8">
        <f t="shared" si="117"/>
        <v>1</v>
      </c>
      <c r="J1497" s="9">
        <f t="shared" si="118"/>
        <v>2</v>
      </c>
      <c r="K1497" t="s">
        <v>82</v>
      </c>
      <c r="L1497" t="s">
        <v>76</v>
      </c>
      <c r="M1497" s="30">
        <v>13000</v>
      </c>
      <c r="N1497" s="28" t="s">
        <v>130</v>
      </c>
      <c r="O1497">
        <v>156000</v>
      </c>
      <c r="P1497" s="28" t="s">
        <v>165</v>
      </c>
      <c r="Q1497" s="4" t="s">
        <v>2397</v>
      </c>
      <c r="R1497" t="s">
        <v>2398</v>
      </c>
      <c r="S1497" t="s">
        <v>2394</v>
      </c>
      <c r="T1497" t="s">
        <v>2304</v>
      </c>
      <c r="U1497" t="s">
        <v>2287</v>
      </c>
      <c r="V1497" t="s">
        <v>2288</v>
      </c>
      <c r="W1497" s="2">
        <v>1</v>
      </c>
      <c r="X1497" s="33">
        <v>156000</v>
      </c>
      <c r="Y1497" t="s">
        <v>34</v>
      </c>
      <c r="Z1497" t="s">
        <v>549</v>
      </c>
      <c r="AA1497" t="s">
        <v>36</v>
      </c>
      <c r="AB1497" t="s">
        <v>37</v>
      </c>
      <c r="AC1497" s="2">
        <v>58</v>
      </c>
    </row>
    <row r="1498" spans="1:29" customFormat="1" x14ac:dyDescent="0.35">
      <c r="A1498" s="11">
        <v>1498</v>
      </c>
      <c r="B1498" s="20" t="s">
        <v>2626</v>
      </c>
      <c r="C1498" s="3">
        <v>2.5835034753190001E+18</v>
      </c>
      <c r="D1498" s="1">
        <v>43717</v>
      </c>
      <c r="E1498" t="s">
        <v>2312</v>
      </c>
      <c r="F1498" s="8">
        <f t="shared" si="119"/>
        <v>0</v>
      </c>
      <c r="G1498" s="8">
        <f t="shared" si="115"/>
        <v>0</v>
      </c>
      <c r="H1498" s="8">
        <f t="shared" si="116"/>
        <v>0</v>
      </c>
      <c r="I1498" s="8">
        <f t="shared" si="117"/>
        <v>0</v>
      </c>
      <c r="J1498" s="9">
        <f t="shared" si="118"/>
        <v>0</v>
      </c>
      <c r="K1498" t="s">
        <v>142</v>
      </c>
      <c r="L1498" t="s">
        <v>143</v>
      </c>
      <c r="M1498" s="30">
        <v>1039.5899999999999</v>
      </c>
      <c r="N1498" s="28" t="s">
        <v>26</v>
      </c>
      <c r="O1498">
        <v>1039.5899999999999</v>
      </c>
      <c r="P1498" s="28" t="s">
        <v>27</v>
      </c>
      <c r="Q1498" s="4" t="s">
        <v>2400</v>
      </c>
      <c r="R1498" t="s">
        <v>2401</v>
      </c>
      <c r="S1498" t="s">
        <v>2288</v>
      </c>
      <c r="T1498" t="s">
        <v>2304</v>
      </c>
      <c r="U1498" t="s">
        <v>2287</v>
      </c>
      <c r="V1498" t="s">
        <v>2288</v>
      </c>
      <c r="W1498" s="2">
        <v>1</v>
      </c>
      <c r="X1498" s="33">
        <v>38471.67</v>
      </c>
      <c r="Y1498" t="s">
        <v>34</v>
      </c>
      <c r="Z1498" t="s">
        <v>549</v>
      </c>
      <c r="AA1498" t="s">
        <v>36</v>
      </c>
      <c r="AB1498" t="s">
        <v>37</v>
      </c>
      <c r="AC1498" s="2">
        <v>58</v>
      </c>
    </row>
    <row r="1499" spans="1:29" customFormat="1" x14ac:dyDescent="0.35">
      <c r="A1499" s="11">
        <v>1499</v>
      </c>
      <c r="B1499" s="20" t="s">
        <v>2626</v>
      </c>
      <c r="C1499" s="3">
        <v>2.5835040860189998E+18</v>
      </c>
      <c r="D1499" s="1">
        <v>43717</v>
      </c>
      <c r="E1499" t="s">
        <v>2312</v>
      </c>
      <c r="F1499" s="8">
        <f t="shared" si="119"/>
        <v>0</v>
      </c>
      <c r="G1499" s="8">
        <f t="shared" si="115"/>
        <v>0</v>
      </c>
      <c r="H1499" s="8">
        <f t="shared" si="116"/>
        <v>0</v>
      </c>
      <c r="I1499" s="8">
        <f t="shared" si="117"/>
        <v>0</v>
      </c>
      <c r="J1499" s="9">
        <f t="shared" si="118"/>
        <v>0</v>
      </c>
      <c r="K1499" t="s">
        <v>142</v>
      </c>
      <c r="L1499" t="s">
        <v>143</v>
      </c>
      <c r="M1499" s="30">
        <v>1039.98</v>
      </c>
      <c r="N1499" s="28" t="s">
        <v>26</v>
      </c>
      <c r="O1499">
        <v>1039.98</v>
      </c>
      <c r="P1499" s="28" t="s">
        <v>27</v>
      </c>
      <c r="Q1499" s="4" t="s">
        <v>2402</v>
      </c>
      <c r="R1499" t="s">
        <v>2403</v>
      </c>
      <c r="S1499" t="s">
        <v>2288</v>
      </c>
      <c r="T1499" t="s">
        <v>2304</v>
      </c>
      <c r="U1499" t="s">
        <v>2287</v>
      </c>
      <c r="V1499" t="s">
        <v>2288</v>
      </c>
      <c r="W1499" s="2">
        <v>1</v>
      </c>
      <c r="X1499" s="33">
        <v>43670.55</v>
      </c>
      <c r="Y1499" t="s">
        <v>34</v>
      </c>
      <c r="Z1499" t="s">
        <v>549</v>
      </c>
      <c r="AA1499" t="s">
        <v>36</v>
      </c>
      <c r="AB1499" t="s">
        <v>37</v>
      </c>
      <c r="AC1499" s="2">
        <v>58</v>
      </c>
    </row>
    <row r="1500" spans="1:29" customFormat="1" x14ac:dyDescent="0.35">
      <c r="A1500" s="11">
        <v>1500</v>
      </c>
      <c r="B1500" s="20" t="s">
        <v>2626</v>
      </c>
      <c r="C1500" s="3">
        <v>2.5835064204150001E+18</v>
      </c>
      <c r="D1500" s="1">
        <v>42100</v>
      </c>
      <c r="E1500" t="s">
        <v>2404</v>
      </c>
      <c r="F1500" s="8">
        <f t="shared" si="119"/>
        <v>0</v>
      </c>
      <c r="G1500" s="8">
        <f t="shared" si="115"/>
        <v>0</v>
      </c>
      <c r="H1500" s="8">
        <f t="shared" si="116"/>
        <v>0</v>
      </c>
      <c r="I1500" s="8">
        <f t="shared" si="117"/>
        <v>1</v>
      </c>
      <c r="J1500" s="9">
        <f t="shared" si="118"/>
        <v>1</v>
      </c>
      <c r="K1500" t="s">
        <v>456</v>
      </c>
      <c r="L1500" t="s">
        <v>457</v>
      </c>
      <c r="M1500" s="30">
        <v>11800</v>
      </c>
      <c r="N1500" s="28" t="s">
        <v>266</v>
      </c>
      <c r="O1500">
        <v>106200</v>
      </c>
      <c r="P1500" s="28" t="s">
        <v>335</v>
      </c>
      <c r="Q1500" s="4" t="s">
        <v>2405</v>
      </c>
      <c r="R1500" t="s">
        <v>2406</v>
      </c>
      <c r="S1500" t="s">
        <v>2394</v>
      </c>
      <c r="T1500" t="s">
        <v>2286</v>
      </c>
      <c r="U1500" t="s">
        <v>2287</v>
      </c>
      <c r="V1500" t="s">
        <v>2288</v>
      </c>
      <c r="W1500" s="2">
        <v>1</v>
      </c>
      <c r="X1500" s="33">
        <v>106200</v>
      </c>
      <c r="Y1500" t="s">
        <v>34</v>
      </c>
      <c r="Z1500" t="s">
        <v>549</v>
      </c>
      <c r="AA1500" t="s">
        <v>36</v>
      </c>
      <c r="AB1500" t="s">
        <v>37</v>
      </c>
      <c r="AC1500" s="2">
        <v>58</v>
      </c>
    </row>
    <row r="1501" spans="1:29" customFormat="1" x14ac:dyDescent="0.35">
      <c r="A1501" s="11">
        <v>1501</v>
      </c>
      <c r="B1501" s="20" t="s">
        <v>2626</v>
      </c>
      <c r="C1501" s="3">
        <v>2.583506420416E+18</v>
      </c>
      <c r="D1501" s="1">
        <v>42507</v>
      </c>
      <c r="E1501" t="s">
        <v>2407</v>
      </c>
      <c r="F1501" s="8">
        <f t="shared" si="119"/>
        <v>0</v>
      </c>
      <c r="G1501" s="8">
        <f t="shared" si="115"/>
        <v>0</v>
      </c>
      <c r="H1501" s="8">
        <f t="shared" si="116"/>
        <v>0</v>
      </c>
      <c r="I1501" s="8">
        <f t="shared" si="117"/>
        <v>1</v>
      </c>
      <c r="J1501" s="9">
        <f t="shared" si="118"/>
        <v>1</v>
      </c>
      <c r="K1501" t="s">
        <v>53</v>
      </c>
      <c r="L1501" t="s">
        <v>52</v>
      </c>
      <c r="M1501" s="30">
        <v>138060</v>
      </c>
      <c r="N1501" s="28" t="s">
        <v>264</v>
      </c>
      <c r="O1501">
        <v>138060</v>
      </c>
      <c r="P1501" s="28" t="s">
        <v>184</v>
      </c>
      <c r="Q1501" s="4" t="s">
        <v>2405</v>
      </c>
      <c r="R1501" t="s">
        <v>2406</v>
      </c>
      <c r="S1501" t="s">
        <v>2394</v>
      </c>
      <c r="T1501" t="s">
        <v>2286</v>
      </c>
      <c r="U1501" t="s">
        <v>2287</v>
      </c>
      <c r="V1501" t="s">
        <v>2288</v>
      </c>
      <c r="W1501" s="2">
        <v>1</v>
      </c>
      <c r="X1501" s="33">
        <v>138060</v>
      </c>
      <c r="Y1501" t="s">
        <v>34</v>
      </c>
      <c r="Z1501" t="s">
        <v>549</v>
      </c>
      <c r="AA1501" t="s">
        <v>36</v>
      </c>
      <c r="AB1501" t="s">
        <v>37</v>
      </c>
      <c r="AC1501" s="2">
        <v>58</v>
      </c>
    </row>
    <row r="1502" spans="1:29" customFormat="1" x14ac:dyDescent="0.35">
      <c r="A1502" s="11">
        <v>1502</v>
      </c>
      <c r="B1502" s="20" t="s">
        <v>2626</v>
      </c>
      <c r="C1502" s="3">
        <v>2.583506420416E+18</v>
      </c>
      <c r="D1502" s="1">
        <v>42459</v>
      </c>
      <c r="E1502" t="s">
        <v>2408</v>
      </c>
      <c r="F1502" s="8">
        <f t="shared" si="119"/>
        <v>0</v>
      </c>
      <c r="G1502" s="8">
        <f t="shared" si="115"/>
        <v>0</v>
      </c>
      <c r="H1502" s="8">
        <f t="shared" si="116"/>
        <v>1</v>
      </c>
      <c r="I1502" s="8">
        <f t="shared" si="117"/>
        <v>1</v>
      </c>
      <c r="J1502" s="9">
        <f t="shared" si="118"/>
        <v>2</v>
      </c>
      <c r="K1502" t="s">
        <v>269</v>
      </c>
      <c r="L1502" t="s">
        <v>270</v>
      </c>
      <c r="M1502" s="30">
        <v>350000</v>
      </c>
      <c r="N1502" s="28" t="s">
        <v>264</v>
      </c>
      <c r="O1502">
        <v>350000</v>
      </c>
      <c r="P1502" s="28" t="s">
        <v>184</v>
      </c>
      <c r="Q1502" s="4" t="s">
        <v>2405</v>
      </c>
      <c r="R1502" t="s">
        <v>2406</v>
      </c>
      <c r="S1502" t="s">
        <v>2394</v>
      </c>
      <c r="T1502" t="s">
        <v>2286</v>
      </c>
      <c r="U1502" t="s">
        <v>2287</v>
      </c>
      <c r="V1502" t="s">
        <v>2288</v>
      </c>
      <c r="W1502" s="2">
        <v>1</v>
      </c>
      <c r="X1502" s="33">
        <v>350000</v>
      </c>
      <c r="Y1502" t="s">
        <v>34</v>
      </c>
      <c r="Z1502" t="s">
        <v>549</v>
      </c>
      <c r="AA1502" t="s">
        <v>36</v>
      </c>
      <c r="AB1502" t="s">
        <v>37</v>
      </c>
      <c r="AC1502" s="2">
        <v>58</v>
      </c>
    </row>
    <row r="1503" spans="1:29" customFormat="1" x14ac:dyDescent="0.35">
      <c r="A1503" s="11">
        <v>1503</v>
      </c>
      <c r="B1503" s="20" t="s">
        <v>2626</v>
      </c>
      <c r="C1503" s="3">
        <v>2.5835108606189998E+18</v>
      </c>
      <c r="D1503" s="1">
        <v>43717</v>
      </c>
      <c r="E1503" t="s">
        <v>2312</v>
      </c>
      <c r="F1503" s="8">
        <f t="shared" si="119"/>
        <v>0</v>
      </c>
      <c r="G1503" s="8">
        <f t="shared" si="115"/>
        <v>0</v>
      </c>
      <c r="H1503" s="8">
        <f t="shared" si="116"/>
        <v>0</v>
      </c>
      <c r="I1503" s="8">
        <f t="shared" si="117"/>
        <v>0</v>
      </c>
      <c r="J1503" s="9">
        <f t="shared" si="118"/>
        <v>0</v>
      </c>
      <c r="K1503" t="s">
        <v>142</v>
      </c>
      <c r="L1503" t="s">
        <v>143</v>
      </c>
      <c r="M1503" s="30">
        <v>1039.78</v>
      </c>
      <c r="N1503" s="28" t="s">
        <v>26</v>
      </c>
      <c r="O1503">
        <v>1039.78</v>
      </c>
      <c r="P1503" s="28" t="s">
        <v>27</v>
      </c>
      <c r="Q1503" s="4" t="s">
        <v>2409</v>
      </c>
      <c r="R1503" t="s">
        <v>2410</v>
      </c>
      <c r="S1503" t="s">
        <v>2394</v>
      </c>
      <c r="T1503" t="s">
        <v>2304</v>
      </c>
      <c r="U1503" t="s">
        <v>2287</v>
      </c>
      <c r="V1503" t="s">
        <v>2288</v>
      </c>
      <c r="W1503" s="2">
        <v>1</v>
      </c>
      <c r="X1503" s="33">
        <v>2079.5500000000002</v>
      </c>
      <c r="Y1503" t="s">
        <v>34</v>
      </c>
      <c r="Z1503" t="s">
        <v>549</v>
      </c>
      <c r="AA1503" t="s">
        <v>36</v>
      </c>
      <c r="AB1503" t="s">
        <v>37</v>
      </c>
      <c r="AC1503" s="2">
        <v>58</v>
      </c>
    </row>
    <row r="1504" spans="1:29" customFormat="1" x14ac:dyDescent="0.35">
      <c r="A1504" s="11">
        <v>1504</v>
      </c>
      <c r="B1504" s="20" t="s">
        <v>2626</v>
      </c>
      <c r="C1504" s="3">
        <v>2.5836011734189998E+18</v>
      </c>
      <c r="D1504" s="1">
        <v>43717</v>
      </c>
      <c r="E1504" t="s">
        <v>2312</v>
      </c>
      <c r="F1504" s="8">
        <f t="shared" si="119"/>
        <v>0</v>
      </c>
      <c r="G1504" s="8">
        <f t="shared" si="115"/>
        <v>0</v>
      </c>
      <c r="H1504" s="8">
        <f t="shared" si="116"/>
        <v>0</v>
      </c>
      <c r="I1504" s="8">
        <f t="shared" si="117"/>
        <v>0</v>
      </c>
      <c r="J1504" s="9">
        <f t="shared" si="118"/>
        <v>0</v>
      </c>
      <c r="K1504" t="s">
        <v>142</v>
      </c>
      <c r="L1504" t="s">
        <v>143</v>
      </c>
      <c r="M1504" s="30">
        <v>1040.4100000000001</v>
      </c>
      <c r="N1504" s="28" t="s">
        <v>26</v>
      </c>
      <c r="O1504">
        <v>1040.4100000000001</v>
      </c>
      <c r="P1504" s="28" t="s">
        <v>27</v>
      </c>
      <c r="Q1504" s="4" t="s">
        <v>2411</v>
      </c>
      <c r="R1504" t="s">
        <v>2412</v>
      </c>
      <c r="S1504" t="s">
        <v>2285</v>
      </c>
      <c r="T1504" t="s">
        <v>2304</v>
      </c>
      <c r="U1504" t="s">
        <v>2287</v>
      </c>
      <c r="V1504" t="s">
        <v>2288</v>
      </c>
      <c r="W1504" s="2">
        <v>1</v>
      </c>
      <c r="X1504" s="33">
        <v>133091.20000000001</v>
      </c>
      <c r="Y1504" t="s">
        <v>34</v>
      </c>
      <c r="Z1504" t="s">
        <v>549</v>
      </c>
      <c r="AA1504" t="s">
        <v>36</v>
      </c>
      <c r="AB1504" t="s">
        <v>37</v>
      </c>
      <c r="AC1504" s="2">
        <v>58</v>
      </c>
    </row>
    <row r="1505" spans="1:29" customFormat="1" x14ac:dyDescent="0.35">
      <c r="A1505" s="11">
        <v>1505</v>
      </c>
      <c r="B1505" s="20" t="s">
        <v>2626</v>
      </c>
      <c r="C1505" s="3">
        <v>2.5836013499160003E+18</v>
      </c>
      <c r="D1505" s="1">
        <v>42632</v>
      </c>
      <c r="E1505" t="s">
        <v>2413</v>
      </c>
      <c r="F1505" s="8">
        <f t="shared" si="119"/>
        <v>0</v>
      </c>
      <c r="G1505" s="8">
        <f t="shared" si="115"/>
        <v>0</v>
      </c>
      <c r="H1505" s="8">
        <f t="shared" si="116"/>
        <v>0</v>
      </c>
      <c r="I1505" s="8">
        <f t="shared" si="117"/>
        <v>1</v>
      </c>
      <c r="J1505" s="9">
        <f t="shared" si="118"/>
        <v>1</v>
      </c>
      <c r="K1505" t="s">
        <v>142</v>
      </c>
      <c r="L1505" t="s">
        <v>143</v>
      </c>
      <c r="M1505" s="30">
        <v>1630900</v>
      </c>
      <c r="N1505" s="28" t="s">
        <v>264</v>
      </c>
      <c r="O1505">
        <v>1630900</v>
      </c>
      <c r="P1505" s="28" t="s">
        <v>184</v>
      </c>
      <c r="Q1505" s="4" t="s">
        <v>2414</v>
      </c>
      <c r="R1505" t="s">
        <v>2415</v>
      </c>
      <c r="S1505" t="s">
        <v>2285</v>
      </c>
      <c r="T1505" t="s">
        <v>2304</v>
      </c>
      <c r="U1505" t="s">
        <v>2287</v>
      </c>
      <c r="V1505" t="s">
        <v>2288</v>
      </c>
      <c r="W1505" s="2">
        <v>1</v>
      </c>
      <c r="X1505" s="33">
        <v>1630900</v>
      </c>
      <c r="Y1505" t="s">
        <v>34</v>
      </c>
      <c r="Z1505" t="s">
        <v>549</v>
      </c>
      <c r="AA1505" t="s">
        <v>36</v>
      </c>
      <c r="AB1505" t="s">
        <v>37</v>
      </c>
      <c r="AC1505" s="2">
        <v>58</v>
      </c>
    </row>
    <row r="1506" spans="1:29" customFormat="1" x14ac:dyDescent="0.35">
      <c r="A1506" s="11">
        <v>1506</v>
      </c>
      <c r="B1506" s="20" t="s">
        <v>2626</v>
      </c>
      <c r="C1506" s="3">
        <v>2.5836013499170002E+18</v>
      </c>
      <c r="D1506" s="1">
        <v>42884</v>
      </c>
      <c r="E1506" t="s">
        <v>2416</v>
      </c>
      <c r="F1506" s="8">
        <f t="shared" si="119"/>
        <v>0</v>
      </c>
      <c r="G1506" s="8">
        <f t="shared" si="115"/>
        <v>0</v>
      </c>
      <c r="H1506" s="8">
        <f t="shared" si="116"/>
        <v>0</v>
      </c>
      <c r="I1506" s="8">
        <f t="shared" si="117"/>
        <v>1</v>
      </c>
      <c r="J1506" s="9">
        <f t="shared" si="118"/>
        <v>1</v>
      </c>
      <c r="K1506" t="s">
        <v>142</v>
      </c>
      <c r="L1506" t="s">
        <v>143</v>
      </c>
      <c r="M1506" s="30">
        <v>1830900</v>
      </c>
      <c r="N1506" s="28" t="s">
        <v>264</v>
      </c>
      <c r="O1506">
        <v>1830900</v>
      </c>
      <c r="P1506" s="28" t="s">
        <v>184</v>
      </c>
      <c r="Q1506" s="4" t="s">
        <v>2414</v>
      </c>
      <c r="R1506" t="s">
        <v>2415</v>
      </c>
      <c r="S1506" t="s">
        <v>2285</v>
      </c>
      <c r="T1506" t="s">
        <v>2304</v>
      </c>
      <c r="U1506" t="s">
        <v>2287</v>
      </c>
      <c r="V1506" t="s">
        <v>2288</v>
      </c>
      <c r="W1506" s="2">
        <v>1</v>
      </c>
      <c r="X1506" s="33">
        <v>1830900</v>
      </c>
      <c r="Y1506" t="s">
        <v>34</v>
      </c>
      <c r="Z1506" t="s">
        <v>549</v>
      </c>
      <c r="AA1506" t="s">
        <v>36</v>
      </c>
      <c r="AB1506" t="s">
        <v>37</v>
      </c>
      <c r="AC1506" s="2">
        <v>58</v>
      </c>
    </row>
    <row r="1507" spans="1:29" customFormat="1" x14ac:dyDescent="0.35">
      <c r="A1507" s="11">
        <v>1507</v>
      </c>
      <c r="B1507" s="20" t="s">
        <v>2626</v>
      </c>
      <c r="C1507" s="3">
        <v>2.5836013499180001E+18</v>
      </c>
      <c r="D1507" s="1">
        <v>43220</v>
      </c>
      <c r="E1507" t="s">
        <v>2416</v>
      </c>
      <c r="F1507" s="8">
        <f t="shared" si="119"/>
        <v>0</v>
      </c>
      <c r="G1507" s="8">
        <f t="shared" si="115"/>
        <v>0</v>
      </c>
      <c r="H1507" s="8">
        <f t="shared" si="116"/>
        <v>0</v>
      </c>
      <c r="I1507" s="8">
        <f t="shared" si="117"/>
        <v>1</v>
      </c>
      <c r="J1507" s="9">
        <f t="shared" si="118"/>
        <v>1</v>
      </c>
      <c r="K1507" t="s">
        <v>142</v>
      </c>
      <c r="L1507" t="s">
        <v>143</v>
      </c>
      <c r="M1507" s="30">
        <v>1830000</v>
      </c>
      <c r="N1507" s="28" t="s">
        <v>26</v>
      </c>
      <c r="O1507">
        <v>1830000</v>
      </c>
      <c r="P1507" s="28" t="s">
        <v>184</v>
      </c>
      <c r="Q1507" s="4" t="s">
        <v>2414</v>
      </c>
      <c r="R1507" t="s">
        <v>2415</v>
      </c>
      <c r="S1507" t="s">
        <v>2285</v>
      </c>
      <c r="T1507" t="s">
        <v>2304</v>
      </c>
      <c r="U1507" t="s">
        <v>2287</v>
      </c>
      <c r="V1507" t="s">
        <v>2288</v>
      </c>
      <c r="W1507" s="2">
        <v>1</v>
      </c>
      <c r="X1507" s="33">
        <v>1830000</v>
      </c>
      <c r="Y1507" t="s">
        <v>34</v>
      </c>
      <c r="Z1507" t="s">
        <v>549</v>
      </c>
      <c r="AA1507" t="s">
        <v>36</v>
      </c>
      <c r="AB1507" t="s">
        <v>37</v>
      </c>
      <c r="AC1507" s="2">
        <v>58</v>
      </c>
    </row>
    <row r="1508" spans="1:29" customFormat="1" x14ac:dyDescent="0.35">
      <c r="A1508" s="11">
        <v>1508</v>
      </c>
      <c r="B1508" s="20" t="s">
        <v>2626</v>
      </c>
      <c r="C1508" s="3">
        <v>2.5836013499190001E+18</v>
      </c>
      <c r="D1508" s="1">
        <v>43733</v>
      </c>
      <c r="E1508" t="s">
        <v>2417</v>
      </c>
      <c r="F1508" s="8">
        <f t="shared" si="119"/>
        <v>0</v>
      </c>
      <c r="G1508" s="8">
        <f t="shared" si="115"/>
        <v>0</v>
      </c>
      <c r="H1508" s="8">
        <f t="shared" si="116"/>
        <v>0</v>
      </c>
      <c r="I1508" s="8">
        <f t="shared" si="117"/>
        <v>1</v>
      </c>
      <c r="J1508" s="9">
        <f t="shared" si="118"/>
        <v>1</v>
      </c>
      <c r="K1508" t="s">
        <v>346</v>
      </c>
      <c r="L1508" t="s">
        <v>347</v>
      </c>
      <c r="M1508" s="30">
        <v>34000</v>
      </c>
      <c r="N1508" s="28" t="s">
        <v>130</v>
      </c>
      <c r="O1508">
        <v>68000</v>
      </c>
      <c r="P1508" s="28" t="s">
        <v>1064</v>
      </c>
      <c r="Q1508" s="4" t="s">
        <v>2414</v>
      </c>
      <c r="R1508" t="s">
        <v>2415</v>
      </c>
      <c r="S1508" t="s">
        <v>2285</v>
      </c>
      <c r="T1508" t="s">
        <v>2304</v>
      </c>
      <c r="U1508" t="s">
        <v>2287</v>
      </c>
      <c r="V1508" t="s">
        <v>2288</v>
      </c>
      <c r="W1508" s="2">
        <v>1</v>
      </c>
      <c r="X1508" s="33">
        <v>686000</v>
      </c>
      <c r="Y1508" t="s">
        <v>34</v>
      </c>
      <c r="Z1508" t="s">
        <v>549</v>
      </c>
      <c r="AA1508" t="s">
        <v>36</v>
      </c>
      <c r="AB1508" t="s">
        <v>37</v>
      </c>
      <c r="AC1508" s="2">
        <v>58</v>
      </c>
    </row>
    <row r="1509" spans="1:29" customFormat="1" x14ac:dyDescent="0.35">
      <c r="A1509" s="11">
        <v>1509</v>
      </c>
      <c r="B1509" s="20" t="s">
        <v>2626</v>
      </c>
      <c r="C1509" s="3">
        <v>2.5836013499190001E+18</v>
      </c>
      <c r="D1509" s="1">
        <v>43495</v>
      </c>
      <c r="E1509" t="s">
        <v>2416</v>
      </c>
      <c r="F1509" s="8">
        <f t="shared" si="119"/>
        <v>0</v>
      </c>
      <c r="G1509" s="8">
        <f t="shared" si="115"/>
        <v>0</v>
      </c>
      <c r="H1509" s="8">
        <f t="shared" si="116"/>
        <v>0</v>
      </c>
      <c r="I1509" s="8">
        <f t="shared" si="117"/>
        <v>1</v>
      </c>
      <c r="J1509" s="9">
        <f t="shared" si="118"/>
        <v>1</v>
      </c>
      <c r="K1509" t="s">
        <v>142</v>
      </c>
      <c r="L1509" t="s">
        <v>143</v>
      </c>
      <c r="M1509" s="30">
        <v>1830900</v>
      </c>
      <c r="N1509" s="28" t="s">
        <v>26</v>
      </c>
      <c r="O1509">
        <v>1830900</v>
      </c>
      <c r="P1509" s="28" t="s">
        <v>27</v>
      </c>
      <c r="Q1509" s="4" t="s">
        <v>2414</v>
      </c>
      <c r="R1509" t="s">
        <v>2415</v>
      </c>
      <c r="S1509" t="s">
        <v>2285</v>
      </c>
      <c r="T1509" t="s">
        <v>2304</v>
      </c>
      <c r="U1509" t="s">
        <v>2287</v>
      </c>
      <c r="V1509" t="s">
        <v>2288</v>
      </c>
      <c r="W1509" s="2">
        <v>1</v>
      </c>
      <c r="X1509" s="33">
        <v>1830900</v>
      </c>
      <c r="Y1509" t="s">
        <v>34</v>
      </c>
      <c r="Z1509" t="s">
        <v>549</v>
      </c>
      <c r="AA1509" t="s">
        <v>36</v>
      </c>
      <c r="AB1509" t="s">
        <v>37</v>
      </c>
      <c r="AC1509" s="2">
        <v>58</v>
      </c>
    </row>
    <row r="1510" spans="1:29" customFormat="1" x14ac:dyDescent="0.35">
      <c r="A1510" s="11">
        <v>1510</v>
      </c>
      <c r="B1510" s="20" t="s">
        <v>2626</v>
      </c>
      <c r="C1510" s="3">
        <v>2.583620016016E+18</v>
      </c>
      <c r="D1510" s="1">
        <v>42382</v>
      </c>
      <c r="E1510" t="s">
        <v>2418</v>
      </c>
      <c r="F1510" s="8">
        <f t="shared" si="119"/>
        <v>0</v>
      </c>
      <c r="G1510" s="8">
        <f t="shared" si="115"/>
        <v>0</v>
      </c>
      <c r="H1510" s="8">
        <f t="shared" si="116"/>
        <v>0</v>
      </c>
      <c r="I1510" s="8">
        <f t="shared" si="117"/>
        <v>1</v>
      </c>
      <c r="J1510" s="9">
        <f t="shared" si="118"/>
        <v>1</v>
      </c>
      <c r="K1510" t="s">
        <v>82</v>
      </c>
      <c r="L1510" t="s">
        <v>76</v>
      </c>
      <c r="M1510" s="30">
        <v>15340</v>
      </c>
      <c r="N1510" s="28" t="s">
        <v>2419</v>
      </c>
      <c r="O1510">
        <v>184080</v>
      </c>
      <c r="P1510" s="28" t="s">
        <v>258</v>
      </c>
      <c r="Q1510" s="4" t="s">
        <v>2420</v>
      </c>
      <c r="R1510" t="s">
        <v>2421</v>
      </c>
      <c r="S1510" t="s">
        <v>2394</v>
      </c>
      <c r="T1510" t="s">
        <v>2300</v>
      </c>
      <c r="U1510" t="s">
        <v>2287</v>
      </c>
      <c r="V1510" t="s">
        <v>2288</v>
      </c>
      <c r="W1510" s="2">
        <v>1</v>
      </c>
      <c r="X1510" s="33">
        <v>184080</v>
      </c>
      <c r="Y1510" t="s">
        <v>34</v>
      </c>
      <c r="Z1510" t="s">
        <v>549</v>
      </c>
      <c r="AA1510" t="s">
        <v>36</v>
      </c>
      <c r="AB1510" t="s">
        <v>37</v>
      </c>
      <c r="AC1510" s="2">
        <v>58</v>
      </c>
    </row>
    <row r="1511" spans="1:29" customFormat="1" x14ac:dyDescent="0.35">
      <c r="A1511" s="11">
        <v>1511</v>
      </c>
      <c r="B1511" s="20" t="s">
        <v>2626</v>
      </c>
      <c r="C1511" s="3">
        <v>2.5836200160189998E+18</v>
      </c>
      <c r="D1511" s="1">
        <v>43720</v>
      </c>
      <c r="E1511" t="s">
        <v>2312</v>
      </c>
      <c r="F1511" s="8">
        <f t="shared" si="119"/>
        <v>0</v>
      </c>
      <c r="G1511" s="8">
        <f t="shared" si="115"/>
        <v>0</v>
      </c>
      <c r="H1511" s="8">
        <f t="shared" si="116"/>
        <v>0</v>
      </c>
      <c r="I1511" s="8">
        <f t="shared" si="117"/>
        <v>0</v>
      </c>
      <c r="J1511" s="9">
        <f t="shared" si="118"/>
        <v>0</v>
      </c>
      <c r="K1511" t="s">
        <v>142</v>
      </c>
      <c r="L1511" t="s">
        <v>143</v>
      </c>
      <c r="M1511" s="30">
        <v>1039.77</v>
      </c>
      <c r="N1511" s="28" t="s">
        <v>26</v>
      </c>
      <c r="O1511">
        <v>125812.17</v>
      </c>
      <c r="P1511" s="28" t="s">
        <v>2422</v>
      </c>
      <c r="Q1511" s="4" t="s">
        <v>2420</v>
      </c>
      <c r="R1511" t="s">
        <v>2421</v>
      </c>
      <c r="S1511" t="s">
        <v>2394</v>
      </c>
      <c r="T1511" t="s">
        <v>2311</v>
      </c>
      <c r="U1511" t="s">
        <v>2287</v>
      </c>
      <c r="V1511" t="s">
        <v>2288</v>
      </c>
      <c r="W1511" s="2">
        <v>1</v>
      </c>
      <c r="X1511" s="33">
        <v>125812.17</v>
      </c>
      <c r="Y1511" t="s">
        <v>34</v>
      </c>
      <c r="Z1511" t="s">
        <v>549</v>
      </c>
      <c r="AA1511" t="s">
        <v>36</v>
      </c>
      <c r="AB1511" t="s">
        <v>37</v>
      </c>
      <c r="AC1511" s="2">
        <v>58</v>
      </c>
    </row>
    <row r="1512" spans="1:29" customFormat="1" x14ac:dyDescent="0.35">
      <c r="A1512" s="11">
        <v>1512</v>
      </c>
      <c r="B1512" s="20" t="s">
        <v>2626</v>
      </c>
      <c r="C1512" s="3">
        <v>2.5836200690189998E+18</v>
      </c>
      <c r="D1512" s="1">
        <v>43719</v>
      </c>
      <c r="E1512" t="s">
        <v>2342</v>
      </c>
      <c r="F1512" s="8">
        <f t="shared" si="119"/>
        <v>0</v>
      </c>
      <c r="G1512" s="8">
        <f t="shared" si="115"/>
        <v>1</v>
      </c>
      <c r="H1512" s="8">
        <f t="shared" si="116"/>
        <v>0</v>
      </c>
      <c r="I1512" s="8">
        <f t="shared" si="117"/>
        <v>0</v>
      </c>
      <c r="J1512" s="9">
        <f t="shared" si="118"/>
        <v>1</v>
      </c>
      <c r="K1512" t="s">
        <v>142</v>
      </c>
      <c r="L1512" t="s">
        <v>143</v>
      </c>
      <c r="M1512" s="30">
        <v>1041.94</v>
      </c>
      <c r="N1512" s="28" t="s">
        <v>26</v>
      </c>
      <c r="O1512">
        <v>1041.94</v>
      </c>
      <c r="P1512" s="28" t="s">
        <v>27</v>
      </c>
      <c r="Q1512" s="4" t="s">
        <v>2423</v>
      </c>
      <c r="R1512" t="s">
        <v>2424</v>
      </c>
      <c r="S1512" t="s">
        <v>2285</v>
      </c>
      <c r="T1512" t="s">
        <v>2304</v>
      </c>
      <c r="U1512" t="s">
        <v>2287</v>
      </c>
      <c r="V1512" t="s">
        <v>2288</v>
      </c>
      <c r="W1512" s="2">
        <v>1</v>
      </c>
      <c r="X1512" s="33">
        <v>451262.35</v>
      </c>
      <c r="Y1512" t="s">
        <v>34</v>
      </c>
      <c r="Z1512" t="s">
        <v>549</v>
      </c>
      <c r="AA1512" t="s">
        <v>36</v>
      </c>
      <c r="AB1512" t="s">
        <v>37</v>
      </c>
      <c r="AC1512" s="2">
        <v>58</v>
      </c>
    </row>
    <row r="1513" spans="1:29" customFormat="1" x14ac:dyDescent="0.35">
      <c r="A1513" s="11">
        <v>1513</v>
      </c>
      <c r="B1513" s="20" t="s">
        <v>2626</v>
      </c>
      <c r="C1513" s="3">
        <v>2.5836680615190001E+18</v>
      </c>
      <c r="D1513" s="1">
        <v>43717</v>
      </c>
      <c r="E1513" t="s">
        <v>2312</v>
      </c>
      <c r="F1513" s="8">
        <f t="shared" si="119"/>
        <v>0</v>
      </c>
      <c r="G1513" s="8">
        <f t="shared" si="115"/>
        <v>0</v>
      </c>
      <c r="H1513" s="8">
        <f t="shared" si="116"/>
        <v>0</v>
      </c>
      <c r="I1513" s="8">
        <f t="shared" si="117"/>
        <v>0</v>
      </c>
      <c r="J1513" s="9">
        <f t="shared" si="118"/>
        <v>0</v>
      </c>
      <c r="K1513" t="s">
        <v>142</v>
      </c>
      <c r="L1513" t="s">
        <v>143</v>
      </c>
      <c r="M1513" s="30">
        <v>1039.94</v>
      </c>
      <c r="N1513" s="28" t="s">
        <v>26</v>
      </c>
      <c r="O1513">
        <v>1039.94</v>
      </c>
      <c r="P1513" s="28" t="s">
        <v>27</v>
      </c>
      <c r="Q1513" s="4" t="s">
        <v>2425</v>
      </c>
      <c r="R1513" t="s">
        <v>2426</v>
      </c>
      <c r="S1513" t="s">
        <v>2285</v>
      </c>
      <c r="T1513" t="s">
        <v>2311</v>
      </c>
      <c r="U1513" t="s">
        <v>2287</v>
      </c>
      <c r="V1513" t="s">
        <v>2288</v>
      </c>
      <c r="W1513" s="2">
        <v>1</v>
      </c>
      <c r="X1513" s="33">
        <v>36392.120000000003</v>
      </c>
      <c r="Y1513" t="s">
        <v>34</v>
      </c>
      <c r="Z1513" t="s">
        <v>549</v>
      </c>
      <c r="AA1513" t="s">
        <v>36</v>
      </c>
      <c r="AB1513" t="s">
        <v>37</v>
      </c>
      <c r="AC1513" s="2">
        <v>58</v>
      </c>
    </row>
    <row r="1514" spans="1:29" customFormat="1" x14ac:dyDescent="0.35">
      <c r="A1514" s="11">
        <v>1514</v>
      </c>
      <c r="B1514" s="20" t="s">
        <v>2626</v>
      </c>
      <c r="C1514" s="3">
        <v>2.5837004708189998E+18</v>
      </c>
      <c r="D1514" s="1">
        <v>43719</v>
      </c>
      <c r="E1514" t="s">
        <v>2312</v>
      </c>
      <c r="F1514" s="8">
        <f t="shared" si="119"/>
        <v>0</v>
      </c>
      <c r="G1514" s="8">
        <f t="shared" si="115"/>
        <v>0</v>
      </c>
      <c r="H1514" s="8">
        <f t="shared" si="116"/>
        <v>0</v>
      </c>
      <c r="I1514" s="8">
        <f t="shared" si="117"/>
        <v>0</v>
      </c>
      <c r="J1514" s="9">
        <f t="shared" si="118"/>
        <v>0</v>
      </c>
      <c r="K1514" t="s">
        <v>142</v>
      </c>
      <c r="L1514" t="s">
        <v>143</v>
      </c>
      <c r="M1514" s="30">
        <v>1039.77</v>
      </c>
      <c r="N1514" s="28" t="s">
        <v>26</v>
      </c>
      <c r="O1514">
        <v>70704.36</v>
      </c>
      <c r="P1514" s="28" t="s">
        <v>2427</v>
      </c>
      <c r="Q1514" s="4" t="s">
        <v>2428</v>
      </c>
      <c r="R1514" t="s">
        <v>2429</v>
      </c>
      <c r="S1514" t="s">
        <v>2288</v>
      </c>
      <c r="T1514" t="s">
        <v>2304</v>
      </c>
      <c r="U1514" t="s">
        <v>2287</v>
      </c>
      <c r="V1514" t="s">
        <v>2288</v>
      </c>
      <c r="W1514" s="2">
        <v>1</v>
      </c>
      <c r="X1514" s="33">
        <v>70704.36</v>
      </c>
      <c r="Y1514" t="s">
        <v>34</v>
      </c>
      <c r="Z1514" t="s">
        <v>549</v>
      </c>
      <c r="AA1514" t="s">
        <v>36</v>
      </c>
      <c r="AB1514" t="s">
        <v>37</v>
      </c>
      <c r="AC1514" s="2">
        <v>58</v>
      </c>
    </row>
    <row r="1515" spans="1:29" customFormat="1" x14ac:dyDescent="0.35">
      <c r="A1515" s="11">
        <v>1515</v>
      </c>
      <c r="B1515" s="20" t="s">
        <v>2626</v>
      </c>
      <c r="C1515" s="3">
        <v>2.5837007970189998E+18</v>
      </c>
      <c r="D1515" s="1">
        <v>43717</v>
      </c>
      <c r="E1515" t="s">
        <v>2312</v>
      </c>
      <c r="F1515" s="8">
        <f t="shared" si="119"/>
        <v>0</v>
      </c>
      <c r="G1515" s="8">
        <f t="shared" si="115"/>
        <v>0</v>
      </c>
      <c r="H1515" s="8">
        <f t="shared" si="116"/>
        <v>0</v>
      </c>
      <c r="I1515" s="8">
        <f t="shared" si="117"/>
        <v>0</v>
      </c>
      <c r="J1515" s="9">
        <f t="shared" si="118"/>
        <v>0</v>
      </c>
      <c r="K1515" t="s">
        <v>142</v>
      </c>
      <c r="L1515" t="s">
        <v>143</v>
      </c>
      <c r="M1515" s="30">
        <v>2511.4499999999998</v>
      </c>
      <c r="N1515" s="28" t="s">
        <v>26</v>
      </c>
      <c r="O1515">
        <v>5022.8999999999996</v>
      </c>
      <c r="P1515" s="28" t="s">
        <v>1064</v>
      </c>
      <c r="Q1515" s="4" t="s">
        <v>2430</v>
      </c>
      <c r="R1515" t="s">
        <v>2431</v>
      </c>
      <c r="S1515" t="s">
        <v>2288</v>
      </c>
      <c r="T1515" t="s">
        <v>2304</v>
      </c>
      <c r="U1515" t="s">
        <v>2287</v>
      </c>
      <c r="V1515" t="s">
        <v>2288</v>
      </c>
      <c r="W1515" s="2">
        <v>1</v>
      </c>
      <c r="X1515" s="33">
        <v>79022.899999999994</v>
      </c>
      <c r="Y1515" t="s">
        <v>34</v>
      </c>
      <c r="Z1515" t="s">
        <v>549</v>
      </c>
      <c r="AA1515" t="s">
        <v>36</v>
      </c>
      <c r="AB1515" t="s">
        <v>37</v>
      </c>
      <c r="AC1515" s="2">
        <v>58</v>
      </c>
    </row>
    <row r="1516" spans="1:29" customFormat="1" x14ac:dyDescent="0.35">
      <c r="A1516" s="11">
        <v>1516</v>
      </c>
      <c r="B1516" s="20" t="s">
        <v>2626</v>
      </c>
      <c r="C1516" s="3">
        <v>2.583700855816E+18</v>
      </c>
      <c r="D1516" s="1">
        <v>42395</v>
      </c>
      <c r="E1516" t="s">
        <v>2432</v>
      </c>
      <c r="F1516" s="8">
        <f t="shared" si="119"/>
        <v>0</v>
      </c>
      <c r="G1516" s="8">
        <f t="shared" si="115"/>
        <v>0</v>
      </c>
      <c r="H1516" s="8">
        <f t="shared" si="116"/>
        <v>0</v>
      </c>
      <c r="I1516" s="8">
        <f t="shared" si="117"/>
        <v>1</v>
      </c>
      <c r="J1516" s="9">
        <f t="shared" si="118"/>
        <v>1</v>
      </c>
      <c r="K1516" t="s">
        <v>177</v>
      </c>
      <c r="L1516" t="s">
        <v>178</v>
      </c>
      <c r="M1516" s="30">
        <v>15340</v>
      </c>
      <c r="N1516" s="28" t="s">
        <v>266</v>
      </c>
      <c r="O1516">
        <v>184080</v>
      </c>
      <c r="P1516" s="28" t="s">
        <v>258</v>
      </c>
      <c r="Q1516" s="4" t="s">
        <v>2433</v>
      </c>
      <c r="R1516" t="s">
        <v>2434</v>
      </c>
      <c r="S1516" t="s">
        <v>2288</v>
      </c>
      <c r="T1516" t="s">
        <v>2286</v>
      </c>
      <c r="U1516" t="s">
        <v>2287</v>
      </c>
      <c r="V1516" t="s">
        <v>2288</v>
      </c>
      <c r="W1516" s="2">
        <v>1</v>
      </c>
      <c r="X1516" s="33">
        <v>184080</v>
      </c>
      <c r="Y1516" t="s">
        <v>34</v>
      </c>
      <c r="Z1516" t="s">
        <v>549</v>
      </c>
      <c r="AA1516" t="s">
        <v>36</v>
      </c>
      <c r="AB1516" t="s">
        <v>37</v>
      </c>
      <c r="AC1516" s="2">
        <v>58</v>
      </c>
    </row>
    <row r="1517" spans="1:29" customFormat="1" x14ac:dyDescent="0.35">
      <c r="A1517" s="11">
        <v>1517</v>
      </c>
      <c r="B1517" s="20" t="s">
        <v>2626</v>
      </c>
      <c r="C1517" s="3">
        <v>2.5837008558169999E+18</v>
      </c>
      <c r="D1517" s="1">
        <v>42921</v>
      </c>
      <c r="E1517" t="s">
        <v>2435</v>
      </c>
      <c r="F1517" s="8">
        <f t="shared" si="119"/>
        <v>0</v>
      </c>
      <c r="G1517" s="8">
        <f t="shared" si="115"/>
        <v>0</v>
      </c>
      <c r="H1517" s="8">
        <f t="shared" si="116"/>
        <v>0</v>
      </c>
      <c r="I1517" s="8">
        <f t="shared" si="117"/>
        <v>1</v>
      </c>
      <c r="J1517" s="9">
        <f t="shared" si="118"/>
        <v>1</v>
      </c>
      <c r="K1517" t="s">
        <v>2436</v>
      </c>
      <c r="L1517" t="s">
        <v>2437</v>
      </c>
      <c r="M1517" s="30">
        <v>92040</v>
      </c>
      <c r="N1517" s="28" t="s">
        <v>264</v>
      </c>
      <c r="O1517">
        <v>92040</v>
      </c>
      <c r="P1517" s="28" t="s">
        <v>184</v>
      </c>
      <c r="Q1517" s="4" t="s">
        <v>2433</v>
      </c>
      <c r="R1517" t="s">
        <v>2434</v>
      </c>
      <c r="S1517" t="s">
        <v>2288</v>
      </c>
      <c r="T1517" t="s">
        <v>2438</v>
      </c>
      <c r="U1517" t="s">
        <v>2287</v>
      </c>
      <c r="V1517" t="s">
        <v>2288</v>
      </c>
      <c r="W1517" s="2">
        <v>1</v>
      </c>
      <c r="X1517" s="33">
        <v>92040</v>
      </c>
      <c r="Y1517" t="s">
        <v>34</v>
      </c>
      <c r="Z1517" t="s">
        <v>549</v>
      </c>
      <c r="AA1517" t="s">
        <v>36</v>
      </c>
      <c r="AB1517" t="s">
        <v>37</v>
      </c>
      <c r="AC1517" s="2">
        <v>58</v>
      </c>
    </row>
    <row r="1518" spans="1:29" customFormat="1" x14ac:dyDescent="0.35">
      <c r="A1518" s="11">
        <v>1518</v>
      </c>
      <c r="B1518" s="20" t="s">
        <v>2626</v>
      </c>
      <c r="C1518" s="3">
        <v>2.5837008558189998E+18</v>
      </c>
      <c r="D1518" s="1">
        <v>43717</v>
      </c>
      <c r="E1518" t="s">
        <v>2312</v>
      </c>
      <c r="F1518" s="8">
        <f t="shared" si="119"/>
        <v>0</v>
      </c>
      <c r="G1518" s="8">
        <f t="shared" si="115"/>
        <v>0</v>
      </c>
      <c r="H1518" s="8">
        <f t="shared" si="116"/>
        <v>0</v>
      </c>
      <c r="I1518" s="8">
        <f t="shared" si="117"/>
        <v>0</v>
      </c>
      <c r="J1518" s="9">
        <f t="shared" si="118"/>
        <v>0</v>
      </c>
      <c r="K1518" t="s">
        <v>142</v>
      </c>
      <c r="L1518" t="s">
        <v>143</v>
      </c>
      <c r="M1518" s="30">
        <v>1039.78</v>
      </c>
      <c r="N1518" s="28" t="s">
        <v>26</v>
      </c>
      <c r="O1518">
        <v>14556.92</v>
      </c>
      <c r="P1518" s="28" t="s">
        <v>2439</v>
      </c>
      <c r="Q1518" s="4" t="s">
        <v>2433</v>
      </c>
      <c r="R1518" t="s">
        <v>2434</v>
      </c>
      <c r="S1518" t="s">
        <v>2288</v>
      </c>
      <c r="T1518" t="s">
        <v>2304</v>
      </c>
      <c r="U1518" t="s">
        <v>2287</v>
      </c>
      <c r="V1518" t="s">
        <v>2288</v>
      </c>
      <c r="W1518" s="2">
        <v>1</v>
      </c>
      <c r="X1518" s="33">
        <v>29113.7</v>
      </c>
      <c r="Y1518" t="s">
        <v>34</v>
      </c>
      <c r="Z1518" t="s">
        <v>549</v>
      </c>
      <c r="AA1518" t="s">
        <v>36</v>
      </c>
      <c r="AB1518" t="s">
        <v>37</v>
      </c>
      <c r="AC1518" s="2">
        <v>58</v>
      </c>
    </row>
    <row r="1519" spans="1:29" customFormat="1" x14ac:dyDescent="0.35">
      <c r="A1519" s="11">
        <v>1519</v>
      </c>
      <c r="B1519" s="20" t="s">
        <v>2626</v>
      </c>
      <c r="C1519" s="3">
        <v>2.5837027215190001E+18</v>
      </c>
      <c r="D1519" s="1">
        <v>43718</v>
      </c>
      <c r="E1519" t="s">
        <v>2342</v>
      </c>
      <c r="F1519" s="8">
        <f t="shared" si="119"/>
        <v>0</v>
      </c>
      <c r="G1519" s="8">
        <f t="shared" si="115"/>
        <v>1</v>
      </c>
      <c r="H1519" s="8">
        <f t="shared" si="116"/>
        <v>0</v>
      </c>
      <c r="I1519" s="8">
        <f t="shared" si="117"/>
        <v>0</v>
      </c>
      <c r="J1519" s="9">
        <f t="shared" si="118"/>
        <v>1</v>
      </c>
      <c r="K1519" t="s">
        <v>142</v>
      </c>
      <c r="L1519" t="s">
        <v>143</v>
      </c>
      <c r="M1519" s="30">
        <v>1039.77</v>
      </c>
      <c r="N1519" s="28" t="s">
        <v>26</v>
      </c>
      <c r="O1519">
        <v>108136.08</v>
      </c>
      <c r="P1519" s="28" t="s">
        <v>2440</v>
      </c>
      <c r="Q1519" s="4" t="s">
        <v>2441</v>
      </c>
      <c r="R1519" t="s">
        <v>2442</v>
      </c>
      <c r="S1519" t="s">
        <v>2288</v>
      </c>
      <c r="T1519" t="s">
        <v>2304</v>
      </c>
      <c r="U1519" t="s">
        <v>2287</v>
      </c>
      <c r="V1519" t="s">
        <v>2288</v>
      </c>
      <c r="W1519" s="2">
        <v>1</v>
      </c>
      <c r="X1519" s="33">
        <v>108136.08</v>
      </c>
      <c r="Y1519" t="s">
        <v>34</v>
      </c>
      <c r="Z1519" t="s">
        <v>549</v>
      </c>
      <c r="AA1519" t="s">
        <v>36</v>
      </c>
      <c r="AB1519" t="s">
        <v>37</v>
      </c>
      <c r="AC1519" s="2">
        <v>58</v>
      </c>
    </row>
    <row r="1520" spans="1:29" customFormat="1" x14ac:dyDescent="0.35">
      <c r="A1520" s="11">
        <v>1520</v>
      </c>
      <c r="B1520" s="20" t="s">
        <v>2626</v>
      </c>
      <c r="C1520" s="3">
        <v>2.7604157656150001E+18</v>
      </c>
      <c r="D1520" s="1">
        <v>42157</v>
      </c>
      <c r="E1520" t="s">
        <v>476</v>
      </c>
      <c r="F1520" s="8">
        <f t="shared" si="119"/>
        <v>0</v>
      </c>
      <c r="G1520" s="8">
        <f t="shared" si="115"/>
        <v>0</v>
      </c>
      <c r="H1520" s="8">
        <f t="shared" si="116"/>
        <v>0</v>
      </c>
      <c r="I1520" s="8">
        <f t="shared" si="117"/>
        <v>0</v>
      </c>
      <c r="J1520" s="9">
        <f t="shared" si="118"/>
        <v>0</v>
      </c>
      <c r="K1520" t="s">
        <v>475</v>
      </c>
      <c r="L1520" t="s">
        <v>476</v>
      </c>
      <c r="M1520" s="30">
        <v>495000</v>
      </c>
      <c r="N1520" s="28" t="s">
        <v>264</v>
      </c>
      <c r="O1520">
        <v>495000</v>
      </c>
      <c r="P1520" s="28" t="s">
        <v>184</v>
      </c>
      <c r="Q1520" s="4" t="s">
        <v>2443</v>
      </c>
      <c r="R1520" t="s">
        <v>2444</v>
      </c>
      <c r="S1520" t="s">
        <v>2445</v>
      </c>
      <c r="T1520" t="s">
        <v>2300</v>
      </c>
      <c r="U1520" t="s">
        <v>2287</v>
      </c>
      <c r="V1520" t="s">
        <v>2288</v>
      </c>
      <c r="W1520" s="2">
        <v>1</v>
      </c>
      <c r="X1520" s="33">
        <v>495000</v>
      </c>
      <c r="Y1520" t="s">
        <v>34</v>
      </c>
      <c r="Z1520" t="s">
        <v>594</v>
      </c>
      <c r="AA1520" t="s">
        <v>36</v>
      </c>
      <c r="AB1520" t="s">
        <v>37</v>
      </c>
      <c r="AC1520" s="2">
        <v>76</v>
      </c>
    </row>
    <row r="1521" spans="1:29" customFormat="1" x14ac:dyDescent="0.35">
      <c r="A1521" s="11">
        <v>1521</v>
      </c>
      <c r="B1521" s="20" t="s">
        <v>2626</v>
      </c>
      <c r="C1521" s="3">
        <v>3.5826102083160003E+18</v>
      </c>
      <c r="D1521" s="1">
        <v>42698</v>
      </c>
      <c r="E1521" t="s">
        <v>2446</v>
      </c>
      <c r="F1521" s="8">
        <f t="shared" si="119"/>
        <v>0</v>
      </c>
      <c r="G1521" s="8">
        <f t="shared" si="115"/>
        <v>0</v>
      </c>
      <c r="H1521" s="8">
        <f t="shared" si="116"/>
        <v>0</v>
      </c>
      <c r="I1521" s="8">
        <f t="shared" si="117"/>
        <v>0</v>
      </c>
      <c r="J1521" s="9">
        <f t="shared" si="118"/>
        <v>0</v>
      </c>
      <c r="K1521" t="s">
        <v>1001</v>
      </c>
      <c r="L1521" t="s">
        <v>1002</v>
      </c>
      <c r="M1521" s="30">
        <v>2000</v>
      </c>
      <c r="N1521" s="28" t="s">
        <v>264</v>
      </c>
      <c r="O1521">
        <v>10000</v>
      </c>
      <c r="P1521" s="28" t="s">
        <v>1114</v>
      </c>
      <c r="Q1521" s="4" t="s">
        <v>2447</v>
      </c>
      <c r="R1521" t="s">
        <v>2448</v>
      </c>
      <c r="S1521" t="s">
        <v>2373</v>
      </c>
      <c r="T1521" t="s">
        <v>2304</v>
      </c>
      <c r="U1521" t="s">
        <v>2287</v>
      </c>
      <c r="V1521" t="s">
        <v>2288</v>
      </c>
      <c r="W1521" s="2">
        <v>1</v>
      </c>
      <c r="X1521" s="33">
        <v>10000</v>
      </c>
      <c r="Y1521" t="s">
        <v>34</v>
      </c>
      <c r="Z1521" t="s">
        <v>549</v>
      </c>
      <c r="AA1521" t="s">
        <v>36</v>
      </c>
      <c r="AB1521" t="s">
        <v>37</v>
      </c>
      <c r="AC1521" s="2">
        <v>58</v>
      </c>
    </row>
    <row r="1522" spans="1:29" customFormat="1" x14ac:dyDescent="0.35">
      <c r="A1522" s="11">
        <v>1522</v>
      </c>
      <c r="B1522" s="20" t="s">
        <v>2626</v>
      </c>
      <c r="C1522" s="3">
        <v>3.5833000149190001E+18</v>
      </c>
      <c r="D1522" s="1">
        <v>43717</v>
      </c>
      <c r="E1522" t="s">
        <v>2449</v>
      </c>
      <c r="F1522" s="8">
        <f t="shared" si="119"/>
        <v>0</v>
      </c>
      <c r="G1522" s="8">
        <f t="shared" si="115"/>
        <v>1</v>
      </c>
      <c r="H1522" s="8">
        <f t="shared" si="116"/>
        <v>0</v>
      </c>
      <c r="I1522" s="8">
        <f t="shared" si="117"/>
        <v>0</v>
      </c>
      <c r="J1522" s="9">
        <f t="shared" si="118"/>
        <v>1</v>
      </c>
      <c r="K1522" t="s">
        <v>142</v>
      </c>
      <c r="L1522" t="s">
        <v>143</v>
      </c>
      <c r="M1522" s="30">
        <v>1040.28</v>
      </c>
      <c r="N1522" s="28" t="s">
        <v>39</v>
      </c>
      <c r="O1522">
        <v>1040.28</v>
      </c>
      <c r="P1522" s="28" t="s">
        <v>27</v>
      </c>
      <c r="Q1522" s="4" t="s">
        <v>2450</v>
      </c>
      <c r="R1522" t="s">
        <v>2451</v>
      </c>
      <c r="S1522" t="s">
        <v>2452</v>
      </c>
      <c r="T1522" t="s">
        <v>2304</v>
      </c>
      <c r="U1522" t="s">
        <v>2287</v>
      </c>
      <c r="V1522" t="s">
        <v>2288</v>
      </c>
      <c r="W1522" s="2">
        <v>1</v>
      </c>
      <c r="X1522" s="33">
        <v>36392.120000000003</v>
      </c>
      <c r="Y1522" t="s">
        <v>34</v>
      </c>
      <c r="Z1522" t="s">
        <v>549</v>
      </c>
      <c r="AA1522" t="s">
        <v>36</v>
      </c>
      <c r="AB1522" t="s">
        <v>37</v>
      </c>
      <c r="AC1522" s="2">
        <v>58</v>
      </c>
    </row>
    <row r="1523" spans="1:29" customFormat="1" x14ac:dyDescent="0.35">
      <c r="A1523" s="11">
        <v>1523</v>
      </c>
      <c r="B1523" s="20" t="s">
        <v>2626</v>
      </c>
      <c r="C1523" s="3">
        <v>3.6439062967160003E+18</v>
      </c>
      <c r="D1523" s="1">
        <v>42695</v>
      </c>
      <c r="E1523" t="s">
        <v>2453</v>
      </c>
      <c r="F1523" s="8">
        <f t="shared" si="119"/>
        <v>0</v>
      </c>
      <c r="G1523" s="8">
        <f t="shared" si="115"/>
        <v>0</v>
      </c>
      <c r="H1523" s="8">
        <f t="shared" si="116"/>
        <v>0</v>
      </c>
      <c r="I1523" s="8">
        <f t="shared" si="117"/>
        <v>0</v>
      </c>
      <c r="J1523" s="9">
        <f t="shared" si="118"/>
        <v>0</v>
      </c>
      <c r="K1523" t="s">
        <v>142</v>
      </c>
      <c r="L1523" t="s">
        <v>143</v>
      </c>
      <c r="M1523" s="30">
        <v>427.33</v>
      </c>
      <c r="N1523" s="28" t="s">
        <v>329</v>
      </c>
      <c r="O1523">
        <v>854.66</v>
      </c>
      <c r="P1523" s="28" t="s">
        <v>252</v>
      </c>
      <c r="Q1523" s="4" t="s">
        <v>2454</v>
      </c>
      <c r="R1523" t="s">
        <v>2455</v>
      </c>
      <c r="S1523" t="s">
        <v>2456</v>
      </c>
      <c r="T1523" t="s">
        <v>2304</v>
      </c>
      <c r="U1523" t="s">
        <v>2287</v>
      </c>
      <c r="V1523" t="s">
        <v>2288</v>
      </c>
      <c r="W1523" s="2">
        <v>1</v>
      </c>
      <c r="X1523" s="33">
        <v>40944.660000000003</v>
      </c>
      <c r="Y1523" t="s">
        <v>34</v>
      </c>
      <c r="Z1523" t="s">
        <v>573</v>
      </c>
      <c r="AA1523" t="s">
        <v>36</v>
      </c>
      <c r="AB1523" t="s">
        <v>37</v>
      </c>
      <c r="AC1523" s="2">
        <v>64</v>
      </c>
    </row>
    <row r="1524" spans="1:29" customFormat="1" x14ac:dyDescent="0.35">
      <c r="A1524" s="11">
        <v>1524</v>
      </c>
      <c r="B1524" s="20" t="s">
        <v>2625</v>
      </c>
      <c r="C1524" s="3">
        <v>1.59300025714E+17</v>
      </c>
      <c r="D1524" s="1">
        <v>42003</v>
      </c>
      <c r="E1524" t="s">
        <v>2457</v>
      </c>
      <c r="F1524" s="8">
        <f t="shared" si="119"/>
        <v>0</v>
      </c>
      <c r="G1524" s="8">
        <f t="shared" si="115"/>
        <v>0</v>
      </c>
      <c r="H1524" s="8">
        <f t="shared" si="116"/>
        <v>0</v>
      </c>
      <c r="I1524" s="8">
        <f t="shared" si="117"/>
        <v>1</v>
      </c>
      <c r="J1524" s="9">
        <f t="shared" si="118"/>
        <v>1</v>
      </c>
      <c r="K1524" t="s">
        <v>453</v>
      </c>
      <c r="L1524" t="s">
        <v>454</v>
      </c>
      <c r="M1524" s="30">
        <v>11033.33</v>
      </c>
      <c r="N1524" s="30" t="s">
        <v>264</v>
      </c>
      <c r="O1524">
        <v>66199.98</v>
      </c>
      <c r="P1524" s="28" t="s">
        <v>399</v>
      </c>
      <c r="Q1524" s="4" t="s">
        <v>2458</v>
      </c>
      <c r="R1524" t="s">
        <v>2459</v>
      </c>
      <c r="S1524" t="s">
        <v>2164</v>
      </c>
      <c r="T1524" t="s">
        <v>2460</v>
      </c>
      <c r="U1524" t="s">
        <v>2461</v>
      </c>
      <c r="V1524" t="s">
        <v>2164</v>
      </c>
      <c r="W1524" s="2">
        <v>1</v>
      </c>
      <c r="X1524" s="33">
        <v>66199.98</v>
      </c>
      <c r="Y1524" t="s">
        <v>34</v>
      </c>
      <c r="Z1524" t="s">
        <v>568</v>
      </c>
      <c r="AA1524" t="s">
        <v>36</v>
      </c>
      <c r="AB1524" t="s">
        <v>37</v>
      </c>
      <c r="AC1524">
        <v>62</v>
      </c>
    </row>
    <row r="1525" spans="1:29" customFormat="1" x14ac:dyDescent="0.35">
      <c r="A1525" s="11">
        <v>1525</v>
      </c>
      <c r="B1525" s="20" t="s">
        <v>2625</v>
      </c>
      <c r="C1525" s="3">
        <v>2.59200000114E+17</v>
      </c>
      <c r="D1525" s="1">
        <v>41652</v>
      </c>
      <c r="E1525" t="s">
        <v>2462</v>
      </c>
      <c r="F1525" s="8">
        <f t="shared" si="119"/>
        <v>1</v>
      </c>
      <c r="G1525" s="8">
        <f t="shared" si="115"/>
        <v>0</v>
      </c>
      <c r="H1525" s="8">
        <f t="shared" si="116"/>
        <v>0</v>
      </c>
      <c r="I1525" s="8">
        <f t="shared" si="117"/>
        <v>1</v>
      </c>
      <c r="J1525" s="9">
        <f t="shared" si="118"/>
        <v>1</v>
      </c>
      <c r="K1525" t="s">
        <v>456</v>
      </c>
      <c r="L1525" t="s">
        <v>25</v>
      </c>
      <c r="M1525" s="30">
        <v>252000</v>
      </c>
      <c r="N1525" s="30" t="s">
        <v>329</v>
      </c>
      <c r="O1525">
        <v>252000</v>
      </c>
      <c r="P1525" s="28" t="s">
        <v>27</v>
      </c>
      <c r="Q1525" s="4" t="s">
        <v>2463</v>
      </c>
      <c r="R1525" t="s">
        <v>2464</v>
      </c>
      <c r="S1525" t="s">
        <v>2164</v>
      </c>
      <c r="T1525" t="s">
        <v>2465</v>
      </c>
      <c r="U1525" t="s">
        <v>2461</v>
      </c>
      <c r="V1525" t="s">
        <v>2164</v>
      </c>
      <c r="W1525" s="2">
        <v>1</v>
      </c>
      <c r="X1525" s="33">
        <v>252000</v>
      </c>
      <c r="Y1525" t="s">
        <v>34</v>
      </c>
      <c r="Z1525" t="s">
        <v>568</v>
      </c>
      <c r="AA1525" t="s">
        <v>36</v>
      </c>
      <c r="AB1525" t="s">
        <v>37</v>
      </c>
      <c r="AC1525">
        <v>62</v>
      </c>
    </row>
    <row r="1526" spans="1:29" customFormat="1" x14ac:dyDescent="0.35">
      <c r="A1526" s="11">
        <v>1526</v>
      </c>
      <c r="B1526" s="20" t="s">
        <v>2625</v>
      </c>
      <c r="C1526" s="3">
        <v>3.59300005714E+17</v>
      </c>
      <c r="D1526" s="1">
        <v>42003</v>
      </c>
      <c r="E1526" t="s">
        <v>2466</v>
      </c>
      <c r="F1526" s="8">
        <f t="shared" si="119"/>
        <v>0</v>
      </c>
      <c r="G1526" s="8">
        <f t="shared" si="115"/>
        <v>0</v>
      </c>
      <c r="H1526" s="8">
        <f t="shared" si="116"/>
        <v>0</v>
      </c>
      <c r="I1526" s="8">
        <f t="shared" si="117"/>
        <v>1</v>
      </c>
      <c r="J1526" s="9">
        <f t="shared" si="118"/>
        <v>1</v>
      </c>
      <c r="K1526" t="s">
        <v>456</v>
      </c>
      <c r="L1526" t="s">
        <v>457</v>
      </c>
      <c r="M1526" s="30">
        <v>11333.33</v>
      </c>
      <c r="N1526" s="30" t="s">
        <v>264</v>
      </c>
      <c r="O1526">
        <v>135999.96</v>
      </c>
      <c r="P1526" s="28" t="s">
        <v>258</v>
      </c>
      <c r="Q1526" s="4" t="s">
        <v>2467</v>
      </c>
      <c r="R1526" t="s">
        <v>2468</v>
      </c>
      <c r="S1526" t="s">
        <v>2469</v>
      </c>
      <c r="T1526" t="s">
        <v>2470</v>
      </c>
      <c r="U1526" t="s">
        <v>2461</v>
      </c>
      <c r="V1526" t="s">
        <v>2164</v>
      </c>
      <c r="W1526" s="2">
        <v>1</v>
      </c>
      <c r="X1526" s="33">
        <v>135999.96</v>
      </c>
      <c r="Y1526" t="s">
        <v>34</v>
      </c>
      <c r="Z1526" t="s">
        <v>568</v>
      </c>
      <c r="AA1526" t="s">
        <v>36</v>
      </c>
      <c r="AB1526" t="s">
        <v>37</v>
      </c>
      <c r="AC1526">
        <v>62</v>
      </c>
    </row>
    <row r="1527" spans="1:29" customFormat="1" x14ac:dyDescent="0.35">
      <c r="A1527" s="11">
        <v>1527</v>
      </c>
      <c r="B1527" s="20" t="s">
        <v>2625</v>
      </c>
      <c r="C1527" s="3">
        <v>3.59300015014E+17</v>
      </c>
      <c r="D1527" s="1">
        <v>41992</v>
      </c>
      <c r="E1527" t="s">
        <v>2471</v>
      </c>
      <c r="F1527" s="8">
        <f t="shared" si="119"/>
        <v>0</v>
      </c>
      <c r="G1527" s="8">
        <f t="shared" si="115"/>
        <v>0</v>
      </c>
      <c r="H1527" s="8">
        <f t="shared" si="116"/>
        <v>0</v>
      </c>
      <c r="I1527" s="8">
        <f t="shared" si="117"/>
        <v>1</v>
      </c>
      <c r="J1527" s="9">
        <f t="shared" si="118"/>
        <v>1</v>
      </c>
      <c r="K1527" t="s">
        <v>456</v>
      </c>
      <c r="L1527" t="s">
        <v>457</v>
      </c>
      <c r="M1527" s="30">
        <v>153600</v>
      </c>
      <c r="N1527" s="30" t="s">
        <v>280</v>
      </c>
      <c r="O1527">
        <v>153600</v>
      </c>
      <c r="P1527" s="28" t="s">
        <v>184</v>
      </c>
      <c r="Q1527" s="4" t="s">
        <v>2472</v>
      </c>
      <c r="R1527" t="s">
        <v>2473</v>
      </c>
      <c r="S1527" t="s">
        <v>2164</v>
      </c>
      <c r="T1527" t="s">
        <v>2470</v>
      </c>
      <c r="U1527" t="s">
        <v>2461</v>
      </c>
      <c r="V1527" t="s">
        <v>2164</v>
      </c>
      <c r="W1527" s="2">
        <v>1</v>
      </c>
      <c r="X1527" s="33">
        <v>153600</v>
      </c>
      <c r="Y1527" t="s">
        <v>34</v>
      </c>
      <c r="Z1527" t="s">
        <v>568</v>
      </c>
      <c r="AA1527" t="s">
        <v>36</v>
      </c>
      <c r="AB1527" t="s">
        <v>37</v>
      </c>
      <c r="AC1527">
        <v>62</v>
      </c>
    </row>
    <row r="1528" spans="1:29" customFormat="1" x14ac:dyDescent="0.35">
      <c r="A1528" s="11">
        <v>1528</v>
      </c>
      <c r="B1528" s="20" t="s">
        <v>2625</v>
      </c>
      <c r="C1528" s="3">
        <v>3.59300015014E+17</v>
      </c>
      <c r="D1528" s="1">
        <v>41995</v>
      </c>
      <c r="E1528" t="s">
        <v>2474</v>
      </c>
      <c r="F1528" s="8">
        <f t="shared" si="119"/>
        <v>0</v>
      </c>
      <c r="G1528" s="8">
        <f t="shared" si="115"/>
        <v>0</v>
      </c>
      <c r="H1528" s="8">
        <f t="shared" si="116"/>
        <v>0</v>
      </c>
      <c r="I1528" s="8">
        <f t="shared" si="117"/>
        <v>1</v>
      </c>
      <c r="J1528" s="9">
        <f t="shared" si="118"/>
        <v>1</v>
      </c>
      <c r="K1528" t="s">
        <v>768</v>
      </c>
      <c r="L1528" t="s">
        <v>1289</v>
      </c>
      <c r="M1528" s="30">
        <v>16200</v>
      </c>
      <c r="N1528" s="30" t="s">
        <v>280</v>
      </c>
      <c r="O1528">
        <v>16200</v>
      </c>
      <c r="P1528" s="28" t="s">
        <v>184</v>
      </c>
      <c r="Q1528" s="4" t="s">
        <v>2472</v>
      </c>
      <c r="R1528" t="s">
        <v>2473</v>
      </c>
      <c r="S1528" t="s">
        <v>2164</v>
      </c>
      <c r="T1528" t="s">
        <v>2470</v>
      </c>
      <c r="U1528" t="s">
        <v>2461</v>
      </c>
      <c r="V1528" t="s">
        <v>2164</v>
      </c>
      <c r="W1528" s="2">
        <v>1</v>
      </c>
      <c r="X1528" s="33">
        <v>16200</v>
      </c>
      <c r="Y1528" t="s">
        <v>34</v>
      </c>
      <c r="Z1528" t="s">
        <v>568</v>
      </c>
      <c r="AA1528" t="s">
        <v>36</v>
      </c>
      <c r="AB1528" t="s">
        <v>37</v>
      </c>
      <c r="AC1528">
        <v>62</v>
      </c>
    </row>
    <row r="1529" spans="1:29" customFormat="1" x14ac:dyDescent="0.35">
      <c r="A1529" s="11">
        <v>1529</v>
      </c>
      <c r="B1529" s="20" t="s">
        <v>2625</v>
      </c>
      <c r="C1529" s="3">
        <v>3.59300029614E+17</v>
      </c>
      <c r="D1529" s="1">
        <v>41997</v>
      </c>
      <c r="E1529" t="s">
        <v>2475</v>
      </c>
      <c r="F1529" s="8">
        <f t="shared" si="119"/>
        <v>0</v>
      </c>
      <c r="G1529" s="8">
        <f t="shared" si="115"/>
        <v>0</v>
      </c>
      <c r="H1529" s="8">
        <f t="shared" si="116"/>
        <v>0</v>
      </c>
      <c r="I1529" s="8">
        <f t="shared" si="117"/>
        <v>1</v>
      </c>
      <c r="J1529" s="9">
        <f t="shared" si="118"/>
        <v>1</v>
      </c>
      <c r="K1529" t="s">
        <v>456</v>
      </c>
      <c r="L1529" t="s">
        <v>457</v>
      </c>
      <c r="M1529" s="30">
        <v>11500</v>
      </c>
      <c r="N1529" s="30" t="s">
        <v>266</v>
      </c>
      <c r="O1529">
        <v>138000</v>
      </c>
      <c r="P1529" s="28" t="s">
        <v>258</v>
      </c>
      <c r="Q1529" s="4" t="s">
        <v>2476</v>
      </c>
      <c r="R1529" t="s">
        <v>2477</v>
      </c>
      <c r="S1529" t="s">
        <v>2469</v>
      </c>
      <c r="T1529" t="s">
        <v>2478</v>
      </c>
      <c r="U1529" t="s">
        <v>2461</v>
      </c>
      <c r="V1529" t="s">
        <v>2164</v>
      </c>
      <c r="W1529" s="2">
        <v>1</v>
      </c>
      <c r="X1529" s="33">
        <v>138000</v>
      </c>
      <c r="Y1529" t="s">
        <v>34</v>
      </c>
      <c r="Z1529" t="s">
        <v>568</v>
      </c>
      <c r="AA1529" t="s">
        <v>36</v>
      </c>
      <c r="AB1529" t="s">
        <v>37</v>
      </c>
      <c r="AC1529">
        <v>62</v>
      </c>
    </row>
    <row r="1530" spans="1:29" customFormat="1" x14ac:dyDescent="0.35">
      <c r="A1530" s="11">
        <v>1530</v>
      </c>
      <c r="B1530" s="20" t="s">
        <v>2625</v>
      </c>
      <c r="C1530" s="3">
        <v>3.59300029814E+17</v>
      </c>
      <c r="D1530" s="1">
        <v>41995</v>
      </c>
      <c r="E1530" t="s">
        <v>2479</v>
      </c>
      <c r="F1530" s="8">
        <f t="shared" si="119"/>
        <v>0</v>
      </c>
      <c r="G1530" s="8">
        <f t="shared" si="115"/>
        <v>0</v>
      </c>
      <c r="H1530" s="8">
        <f t="shared" si="116"/>
        <v>0</v>
      </c>
      <c r="I1530" s="8">
        <f t="shared" si="117"/>
        <v>1</v>
      </c>
      <c r="J1530" s="9">
        <f t="shared" si="118"/>
        <v>1</v>
      </c>
      <c r="K1530" t="s">
        <v>456</v>
      </c>
      <c r="L1530" t="s">
        <v>457</v>
      </c>
      <c r="M1530" s="30">
        <v>10500</v>
      </c>
      <c r="N1530" s="30" t="s">
        <v>266</v>
      </c>
      <c r="O1530">
        <v>126000</v>
      </c>
      <c r="P1530" s="28" t="s">
        <v>258</v>
      </c>
      <c r="Q1530" s="4" t="s">
        <v>2480</v>
      </c>
      <c r="R1530" t="s">
        <v>2473</v>
      </c>
      <c r="S1530" t="s">
        <v>2164</v>
      </c>
      <c r="T1530" t="s">
        <v>2481</v>
      </c>
      <c r="U1530" t="s">
        <v>2461</v>
      </c>
      <c r="V1530" t="s">
        <v>2164</v>
      </c>
      <c r="W1530" s="2">
        <v>1</v>
      </c>
      <c r="X1530" s="33">
        <v>126000</v>
      </c>
      <c r="Y1530" t="s">
        <v>34</v>
      </c>
      <c r="Z1530" t="s">
        <v>568</v>
      </c>
      <c r="AA1530" t="s">
        <v>36</v>
      </c>
      <c r="AB1530" t="s">
        <v>37</v>
      </c>
      <c r="AC1530">
        <v>62</v>
      </c>
    </row>
    <row r="1531" spans="1:29" customFormat="1" x14ac:dyDescent="0.35">
      <c r="A1531" s="11">
        <v>1531</v>
      </c>
      <c r="B1531" s="20" t="s">
        <v>2625</v>
      </c>
      <c r="C1531" s="3">
        <v>8.61300003814E+17</v>
      </c>
      <c r="D1531" s="1">
        <v>41855</v>
      </c>
      <c r="E1531" t="s">
        <v>2482</v>
      </c>
      <c r="F1531" s="8">
        <f t="shared" si="119"/>
        <v>0</v>
      </c>
      <c r="G1531" s="8">
        <f t="shared" si="115"/>
        <v>1</v>
      </c>
      <c r="H1531" s="8">
        <f t="shared" si="116"/>
        <v>0</v>
      </c>
      <c r="I1531" s="8">
        <f t="shared" si="117"/>
        <v>0</v>
      </c>
      <c r="J1531" s="9">
        <f t="shared" si="118"/>
        <v>1</v>
      </c>
      <c r="K1531" t="s">
        <v>465</v>
      </c>
      <c r="L1531" t="s">
        <v>25</v>
      </c>
      <c r="M1531" s="30">
        <v>16398.77</v>
      </c>
      <c r="N1531" s="30" t="s">
        <v>329</v>
      </c>
      <c r="O1531">
        <v>16398.77</v>
      </c>
      <c r="P1531" s="28" t="s">
        <v>27</v>
      </c>
      <c r="Q1531" s="4" t="s">
        <v>2483</v>
      </c>
      <c r="R1531" t="s">
        <v>2484</v>
      </c>
      <c r="S1531" t="s">
        <v>2485</v>
      </c>
      <c r="T1531" t="s">
        <v>2486</v>
      </c>
      <c r="U1531" t="s">
        <v>2461</v>
      </c>
      <c r="V1531" t="s">
        <v>2164</v>
      </c>
      <c r="W1531" s="2">
        <v>1</v>
      </c>
      <c r="X1531" s="33">
        <v>16398.77</v>
      </c>
      <c r="Y1531" t="s">
        <v>34</v>
      </c>
      <c r="Z1531" t="s">
        <v>574</v>
      </c>
      <c r="AA1531" t="s">
        <v>36</v>
      </c>
      <c r="AB1531" t="s">
        <v>37</v>
      </c>
      <c r="AC1531">
        <v>65</v>
      </c>
    </row>
    <row r="1532" spans="1:29" customFormat="1" x14ac:dyDescent="0.35">
      <c r="A1532" s="11">
        <v>1532</v>
      </c>
      <c r="B1532" s="20" t="s">
        <v>2625</v>
      </c>
      <c r="C1532" s="3">
        <v>1.6231024930169999E+18</v>
      </c>
      <c r="D1532" s="1">
        <v>43090</v>
      </c>
      <c r="E1532" t="s">
        <v>2487</v>
      </c>
      <c r="F1532" s="8">
        <f t="shared" si="119"/>
        <v>0</v>
      </c>
      <c r="G1532" s="8">
        <f t="shared" si="115"/>
        <v>0</v>
      </c>
      <c r="H1532" s="8">
        <f t="shared" si="116"/>
        <v>0</v>
      </c>
      <c r="I1532" s="8">
        <f t="shared" si="117"/>
        <v>0</v>
      </c>
      <c r="J1532" s="9">
        <f t="shared" si="118"/>
        <v>0</v>
      </c>
      <c r="K1532" t="s">
        <v>2488</v>
      </c>
      <c r="L1532" t="s">
        <v>2489</v>
      </c>
      <c r="M1532" s="30">
        <v>225598.92</v>
      </c>
      <c r="N1532" s="30" t="s">
        <v>1278</v>
      </c>
      <c r="O1532">
        <v>225598.92</v>
      </c>
      <c r="P1532" s="28" t="s">
        <v>184</v>
      </c>
      <c r="Q1532" s="4" t="s">
        <v>2490</v>
      </c>
      <c r="R1532" t="s">
        <v>2491</v>
      </c>
      <c r="S1532" t="s">
        <v>2164</v>
      </c>
      <c r="T1532" t="s">
        <v>2481</v>
      </c>
      <c r="U1532" t="s">
        <v>2461</v>
      </c>
      <c r="V1532" t="s">
        <v>2164</v>
      </c>
      <c r="W1532" s="2">
        <v>1</v>
      </c>
      <c r="X1532" s="33">
        <v>225598.92</v>
      </c>
      <c r="Y1532" t="s">
        <v>34</v>
      </c>
      <c r="Z1532" t="s">
        <v>568</v>
      </c>
      <c r="AA1532" t="s">
        <v>36</v>
      </c>
      <c r="AB1532" t="s">
        <v>37</v>
      </c>
      <c r="AC1532">
        <v>62</v>
      </c>
    </row>
    <row r="1533" spans="1:29" customFormat="1" x14ac:dyDescent="0.35">
      <c r="A1533" s="11">
        <v>1533</v>
      </c>
      <c r="B1533" s="20" t="s">
        <v>2625</v>
      </c>
      <c r="C1533" s="3">
        <v>1.623401099016E+18</v>
      </c>
      <c r="D1533" s="1">
        <v>42632</v>
      </c>
      <c r="E1533" t="s">
        <v>2492</v>
      </c>
      <c r="F1533" s="8">
        <f t="shared" si="119"/>
        <v>0</v>
      </c>
      <c r="G1533" s="8">
        <f t="shared" si="115"/>
        <v>1</v>
      </c>
      <c r="H1533" s="8">
        <f t="shared" si="116"/>
        <v>0</v>
      </c>
      <c r="I1533" s="8">
        <f t="shared" si="117"/>
        <v>0</v>
      </c>
      <c r="J1533" s="9">
        <f t="shared" si="118"/>
        <v>1</v>
      </c>
      <c r="K1533" t="s">
        <v>177</v>
      </c>
      <c r="L1533" t="s">
        <v>178</v>
      </c>
      <c r="M1533" s="30">
        <v>128150</v>
      </c>
      <c r="N1533" s="30" t="s">
        <v>264</v>
      </c>
      <c r="O1533">
        <v>128150</v>
      </c>
      <c r="P1533" s="28" t="s">
        <v>184</v>
      </c>
      <c r="Q1533" s="4" t="s">
        <v>2493</v>
      </c>
      <c r="R1533" t="s">
        <v>2494</v>
      </c>
      <c r="S1533" t="s">
        <v>2164</v>
      </c>
      <c r="T1533" t="s">
        <v>2481</v>
      </c>
      <c r="U1533" t="s">
        <v>2461</v>
      </c>
      <c r="V1533" t="s">
        <v>2164</v>
      </c>
      <c r="W1533" s="2">
        <v>1</v>
      </c>
      <c r="X1533" s="33">
        <v>128150</v>
      </c>
      <c r="Y1533" t="s">
        <v>34</v>
      </c>
      <c r="Z1533" t="s">
        <v>568</v>
      </c>
      <c r="AA1533" t="s">
        <v>36</v>
      </c>
      <c r="AB1533" t="s">
        <v>37</v>
      </c>
      <c r="AC1533">
        <v>62</v>
      </c>
    </row>
    <row r="1534" spans="1:29" customFormat="1" x14ac:dyDescent="0.35">
      <c r="A1534" s="11">
        <v>1534</v>
      </c>
      <c r="B1534" s="20" t="s">
        <v>2625</v>
      </c>
      <c r="C1534" s="3">
        <v>2.6165119111160003E+18</v>
      </c>
      <c r="D1534" s="1">
        <v>42647</v>
      </c>
      <c r="E1534" t="s">
        <v>2495</v>
      </c>
      <c r="F1534" s="8">
        <f t="shared" si="119"/>
        <v>0</v>
      </c>
      <c r="G1534" s="8">
        <f t="shared" si="115"/>
        <v>0</v>
      </c>
      <c r="H1534" s="8">
        <f t="shared" si="116"/>
        <v>0</v>
      </c>
      <c r="I1534" s="8">
        <f t="shared" si="117"/>
        <v>0</v>
      </c>
      <c r="J1534" s="9">
        <f t="shared" si="118"/>
        <v>0</v>
      </c>
      <c r="K1534" t="s">
        <v>2496</v>
      </c>
      <c r="L1534" t="s">
        <v>2497</v>
      </c>
      <c r="M1534" s="30">
        <v>2938439.21</v>
      </c>
      <c r="N1534" s="30" t="s">
        <v>409</v>
      </c>
      <c r="O1534">
        <v>2938439.21</v>
      </c>
      <c r="P1534" s="28" t="s">
        <v>184</v>
      </c>
      <c r="Q1534" s="4" t="s">
        <v>2498</v>
      </c>
      <c r="R1534" t="s">
        <v>2499</v>
      </c>
      <c r="S1534" t="s">
        <v>2500</v>
      </c>
      <c r="T1534" t="s">
        <v>2481</v>
      </c>
      <c r="U1534" t="s">
        <v>2461</v>
      </c>
      <c r="V1534" t="s">
        <v>2164</v>
      </c>
      <c r="W1534" s="2">
        <v>1</v>
      </c>
      <c r="X1534" s="33">
        <v>2938439.21</v>
      </c>
      <c r="Y1534" t="s">
        <v>34</v>
      </c>
      <c r="Z1534" t="s">
        <v>566</v>
      </c>
      <c r="AA1534" t="s">
        <v>36</v>
      </c>
      <c r="AB1534" t="s">
        <v>37</v>
      </c>
      <c r="AC1534">
        <v>61</v>
      </c>
    </row>
    <row r="1535" spans="1:29" customFormat="1" x14ac:dyDescent="0.35">
      <c r="A1535" s="11">
        <v>1535</v>
      </c>
      <c r="B1535" s="20" t="s">
        <v>2625</v>
      </c>
      <c r="C1535" s="3">
        <v>2.620100104416E+18</v>
      </c>
      <c r="D1535" s="1">
        <v>42430</v>
      </c>
      <c r="E1535" t="s">
        <v>2501</v>
      </c>
      <c r="F1535" s="8">
        <f t="shared" si="119"/>
        <v>0</v>
      </c>
      <c r="G1535" s="8">
        <f t="shared" si="115"/>
        <v>0</v>
      </c>
      <c r="H1535" s="8">
        <f t="shared" si="116"/>
        <v>0</v>
      </c>
      <c r="I1535" s="8">
        <f t="shared" si="117"/>
        <v>1</v>
      </c>
      <c r="J1535" s="9">
        <f t="shared" si="118"/>
        <v>1</v>
      </c>
      <c r="K1535" t="s">
        <v>346</v>
      </c>
      <c r="L1535" t="s">
        <v>347</v>
      </c>
      <c r="M1535" s="30">
        <v>31350</v>
      </c>
      <c r="N1535" s="30" t="s">
        <v>264</v>
      </c>
      <c r="O1535">
        <v>31350</v>
      </c>
      <c r="P1535" s="28" t="s">
        <v>184</v>
      </c>
      <c r="Q1535" s="4" t="s">
        <v>2502</v>
      </c>
      <c r="R1535" t="s">
        <v>2503</v>
      </c>
      <c r="S1535" t="s">
        <v>2504</v>
      </c>
      <c r="T1535" t="s">
        <v>2481</v>
      </c>
      <c r="U1535" t="s">
        <v>2461</v>
      </c>
      <c r="V1535" t="s">
        <v>2164</v>
      </c>
      <c r="W1535" s="2">
        <v>1</v>
      </c>
      <c r="X1535" s="33">
        <v>31350</v>
      </c>
      <c r="Y1535" t="s">
        <v>34</v>
      </c>
      <c r="Z1535" t="s">
        <v>568</v>
      </c>
      <c r="AA1535" t="s">
        <v>36</v>
      </c>
      <c r="AB1535" t="s">
        <v>37</v>
      </c>
      <c r="AC1535">
        <v>62</v>
      </c>
    </row>
    <row r="1536" spans="1:29" customFormat="1" x14ac:dyDescent="0.35">
      <c r="A1536" s="11">
        <v>1536</v>
      </c>
      <c r="B1536" s="20" t="s">
        <v>2625</v>
      </c>
      <c r="C1536" s="3">
        <v>2.620100104416E+18</v>
      </c>
      <c r="D1536" s="1">
        <v>42430</v>
      </c>
      <c r="E1536" t="s">
        <v>2505</v>
      </c>
      <c r="F1536" s="8">
        <f t="shared" si="119"/>
        <v>0</v>
      </c>
      <c r="G1536" s="8">
        <f t="shared" si="115"/>
        <v>0</v>
      </c>
      <c r="H1536" s="8">
        <f t="shared" si="116"/>
        <v>0</v>
      </c>
      <c r="I1536" s="8">
        <f t="shared" si="117"/>
        <v>0</v>
      </c>
      <c r="J1536" s="9">
        <f t="shared" si="118"/>
        <v>0</v>
      </c>
      <c r="K1536" t="s">
        <v>346</v>
      </c>
      <c r="L1536" t="s">
        <v>347</v>
      </c>
      <c r="M1536" s="30">
        <v>111100</v>
      </c>
      <c r="N1536" s="30" t="s">
        <v>264</v>
      </c>
      <c r="O1536">
        <v>111100</v>
      </c>
      <c r="P1536" s="28" t="s">
        <v>184</v>
      </c>
      <c r="Q1536" s="4" t="s">
        <v>2502</v>
      </c>
      <c r="R1536" t="s">
        <v>2503</v>
      </c>
      <c r="S1536" t="s">
        <v>2504</v>
      </c>
      <c r="T1536" t="s">
        <v>2481</v>
      </c>
      <c r="U1536" t="s">
        <v>2461</v>
      </c>
      <c r="V1536" t="s">
        <v>2164</v>
      </c>
      <c r="W1536" s="2">
        <v>1</v>
      </c>
      <c r="X1536" s="33">
        <v>111100</v>
      </c>
      <c r="Y1536" t="s">
        <v>34</v>
      </c>
      <c r="Z1536" t="s">
        <v>568</v>
      </c>
      <c r="AA1536" t="s">
        <v>36</v>
      </c>
      <c r="AB1536" t="s">
        <v>37</v>
      </c>
      <c r="AC1536">
        <v>62</v>
      </c>
    </row>
    <row r="1537" spans="1:29" customFormat="1" x14ac:dyDescent="0.35">
      <c r="A1537" s="11">
        <v>1537</v>
      </c>
      <c r="B1537" s="20" t="s">
        <v>2625</v>
      </c>
      <c r="C1537" s="3">
        <v>2.620100104416E+18</v>
      </c>
      <c r="D1537" s="1">
        <v>42719</v>
      </c>
      <c r="E1537" t="s">
        <v>2506</v>
      </c>
      <c r="F1537" s="8">
        <f t="shared" si="119"/>
        <v>0</v>
      </c>
      <c r="G1537" s="8">
        <f t="shared" si="115"/>
        <v>0</v>
      </c>
      <c r="H1537" s="8">
        <f t="shared" si="116"/>
        <v>0</v>
      </c>
      <c r="I1537" s="8">
        <f t="shared" si="117"/>
        <v>1</v>
      </c>
      <c r="J1537" s="9">
        <f t="shared" si="118"/>
        <v>1</v>
      </c>
      <c r="K1537" t="s">
        <v>82</v>
      </c>
      <c r="L1537" t="s">
        <v>76</v>
      </c>
      <c r="M1537" s="30">
        <v>11600</v>
      </c>
      <c r="N1537" s="30" t="s">
        <v>264</v>
      </c>
      <c r="O1537">
        <v>139200</v>
      </c>
      <c r="P1537" s="28" t="s">
        <v>258</v>
      </c>
      <c r="Q1537" s="4" t="s">
        <v>2502</v>
      </c>
      <c r="R1537" t="s">
        <v>2503</v>
      </c>
      <c r="S1537" t="s">
        <v>2504</v>
      </c>
      <c r="T1537" t="s">
        <v>2481</v>
      </c>
      <c r="U1537" t="s">
        <v>2461</v>
      </c>
      <c r="V1537" t="s">
        <v>2164</v>
      </c>
      <c r="W1537" s="2">
        <v>1</v>
      </c>
      <c r="X1537" s="33">
        <v>139200</v>
      </c>
      <c r="Y1537" t="s">
        <v>34</v>
      </c>
      <c r="Z1537" t="s">
        <v>568</v>
      </c>
      <c r="AA1537" t="s">
        <v>36</v>
      </c>
      <c r="AB1537" t="s">
        <v>37</v>
      </c>
      <c r="AC1537">
        <v>62</v>
      </c>
    </row>
    <row r="1538" spans="1:29" customFormat="1" x14ac:dyDescent="0.35">
      <c r="A1538" s="11">
        <v>1538</v>
      </c>
      <c r="B1538" s="20" t="s">
        <v>2625</v>
      </c>
      <c r="C1538" s="3">
        <v>2.6203000670169999E+18</v>
      </c>
      <c r="D1538" s="1">
        <v>42830</v>
      </c>
      <c r="E1538" t="s">
        <v>2507</v>
      </c>
      <c r="F1538" s="8">
        <f t="shared" si="119"/>
        <v>0</v>
      </c>
      <c r="G1538" s="8">
        <f t="shared" ref="G1538:G1597" si="120">IF(OR(ISNUMBER(SEARCH("проектиро",E1538)), ISNUMBER(SEARCH("разработка",E1538)),  ISNUMBER(SEARCH("приобрет",E1538)),  ISNUMBER(SEARCH("установк",E1538)), ISNUMBER(SEARCH("постав",E1538)),  (ISNUMBER(SEARCH("создани",E1538)))),1,0)</f>
        <v>0</v>
      </c>
      <c r="H1538" s="8">
        <f t="shared" ref="H1538:H1597" si="121">IF(OR(ISNUMBER(SEARCH("развит",E1538)), ISNUMBER(SEARCH("модифика",E1538)), ISNUMBER(SEARCH("интегра",E1538)),  ISNUMBER(SEARCH("внедрен",E1538)), ISNUMBER(SEARCH("расшир",E1538)), ISNUMBER(SEARCH("адаптац",E1538)),ISNUMBER(SEARCH("настрой",E1538)), ISNUMBER(SEARCH("подключ",E1538)),   (ISNUMBER(SEARCH("модерниз",E1538)))),1,0)</f>
        <v>0</v>
      </c>
      <c r="I1538" s="8">
        <f t="shared" ref="I1538:I1597" si="122">IF(OR(ISNUMBER(SEARCH("сопрово",E1538)), ISNUMBER(SEARCH("поддержк",E1538)), ISNUMBER(SEARCH("эксплуат",E1538)), ISNUMBER(SEARCH("обслужи",E1538)), ISNUMBER(SEARCH("подготов",E1538)), (ISNUMBER(SEARCH("обуче",E1538)))),1,0)</f>
        <v>1</v>
      </c>
      <c r="J1538" s="9">
        <f t="shared" ref="J1538:J1597" si="123">SUM(G1538:I1538)</f>
        <v>1</v>
      </c>
      <c r="K1538" t="s">
        <v>64</v>
      </c>
      <c r="L1538" t="s">
        <v>65</v>
      </c>
      <c r="M1538" s="30">
        <v>9400</v>
      </c>
      <c r="N1538" s="30" t="s">
        <v>266</v>
      </c>
      <c r="O1538">
        <v>84600</v>
      </c>
      <c r="P1538" s="28" t="s">
        <v>335</v>
      </c>
      <c r="Q1538" s="4" t="s">
        <v>2508</v>
      </c>
      <c r="R1538" t="s">
        <v>2509</v>
      </c>
      <c r="S1538" t="s">
        <v>2510</v>
      </c>
      <c r="T1538" t="s">
        <v>2481</v>
      </c>
      <c r="U1538" t="s">
        <v>2461</v>
      </c>
      <c r="V1538" t="s">
        <v>2164</v>
      </c>
      <c r="W1538" s="2">
        <v>1</v>
      </c>
      <c r="X1538" s="33">
        <v>84600</v>
      </c>
      <c r="Y1538" t="s">
        <v>34</v>
      </c>
      <c r="Z1538" t="s">
        <v>568</v>
      </c>
      <c r="AA1538" t="s">
        <v>36</v>
      </c>
      <c r="AB1538" t="s">
        <v>37</v>
      </c>
      <c r="AC1538">
        <v>62</v>
      </c>
    </row>
    <row r="1539" spans="1:29" customFormat="1" x14ac:dyDescent="0.35">
      <c r="A1539" s="11">
        <v>1539</v>
      </c>
      <c r="B1539" s="20" t="s">
        <v>2625</v>
      </c>
      <c r="C1539" s="3">
        <v>2.6206010719149998E+18</v>
      </c>
      <c r="D1539" s="1">
        <v>42051</v>
      </c>
      <c r="E1539" t="s">
        <v>2511</v>
      </c>
      <c r="F1539" s="8">
        <f t="shared" ref="F1539:F1597" si="124">IF(OR(ISNUMBER(SEARCH("фонд",Q1539)), ISNUMBER(SEARCH("ФОМС",Q1539))), 1,0)</f>
        <v>0</v>
      </c>
      <c r="G1539" s="8">
        <f t="shared" si="120"/>
        <v>0</v>
      </c>
      <c r="H1539" s="8">
        <f t="shared" si="121"/>
        <v>0</v>
      </c>
      <c r="I1539" s="8">
        <f t="shared" si="122"/>
        <v>1</v>
      </c>
      <c r="J1539" s="9">
        <f t="shared" si="123"/>
        <v>1</v>
      </c>
      <c r="K1539" t="s">
        <v>492</v>
      </c>
      <c r="L1539" t="s">
        <v>785</v>
      </c>
      <c r="M1539" s="30">
        <v>18416</v>
      </c>
      <c r="N1539" s="30" t="s">
        <v>266</v>
      </c>
      <c r="O1539">
        <v>202576</v>
      </c>
      <c r="P1539" s="28" t="s">
        <v>991</v>
      </c>
      <c r="Q1539" s="4" t="s">
        <v>2512</v>
      </c>
      <c r="R1539" t="s">
        <v>2513</v>
      </c>
      <c r="S1539" t="s">
        <v>2514</v>
      </c>
      <c r="T1539" t="s">
        <v>2481</v>
      </c>
      <c r="U1539" t="s">
        <v>2461</v>
      </c>
      <c r="V1539" t="s">
        <v>2164</v>
      </c>
      <c r="W1539" s="2">
        <v>1</v>
      </c>
      <c r="X1539" s="33">
        <v>202576</v>
      </c>
      <c r="Y1539" t="s">
        <v>34</v>
      </c>
      <c r="Z1539" t="s">
        <v>568</v>
      </c>
      <c r="AA1539" t="s">
        <v>36</v>
      </c>
      <c r="AB1539" t="s">
        <v>37</v>
      </c>
      <c r="AC1539">
        <v>62</v>
      </c>
    </row>
    <row r="1540" spans="1:29" customFormat="1" x14ac:dyDescent="0.35">
      <c r="A1540" s="11">
        <v>1540</v>
      </c>
      <c r="B1540" s="20" t="s">
        <v>2625</v>
      </c>
      <c r="C1540" s="3">
        <v>2.6206010719149998E+18</v>
      </c>
      <c r="D1540" s="1">
        <v>42360</v>
      </c>
      <c r="E1540" t="s">
        <v>2515</v>
      </c>
      <c r="F1540" s="8">
        <f t="shared" si="124"/>
        <v>0</v>
      </c>
      <c r="G1540" s="8">
        <f t="shared" si="120"/>
        <v>0</v>
      </c>
      <c r="H1540" s="8">
        <f t="shared" si="121"/>
        <v>0</v>
      </c>
      <c r="I1540" s="8">
        <f t="shared" si="122"/>
        <v>1</v>
      </c>
      <c r="J1540" s="9">
        <f t="shared" si="123"/>
        <v>1</v>
      </c>
      <c r="K1540" t="s">
        <v>492</v>
      </c>
      <c r="L1540" t="s">
        <v>785</v>
      </c>
      <c r="M1540" s="30">
        <v>13880</v>
      </c>
      <c r="N1540" s="30" t="s">
        <v>266</v>
      </c>
      <c r="O1540">
        <v>166560</v>
      </c>
      <c r="P1540" s="28" t="s">
        <v>258</v>
      </c>
      <c r="Q1540" s="4" t="s">
        <v>2512</v>
      </c>
      <c r="R1540" t="s">
        <v>2513</v>
      </c>
      <c r="S1540" t="s">
        <v>2514</v>
      </c>
      <c r="T1540" t="s">
        <v>2481</v>
      </c>
      <c r="U1540" t="s">
        <v>2461</v>
      </c>
      <c r="V1540" t="s">
        <v>2164</v>
      </c>
      <c r="W1540" s="2">
        <v>1</v>
      </c>
      <c r="X1540" s="33">
        <v>166560</v>
      </c>
      <c r="Y1540" t="s">
        <v>34</v>
      </c>
      <c r="Z1540" t="s">
        <v>568</v>
      </c>
      <c r="AA1540" t="s">
        <v>36</v>
      </c>
      <c r="AB1540" t="s">
        <v>37</v>
      </c>
      <c r="AC1540">
        <v>62</v>
      </c>
    </row>
    <row r="1541" spans="1:29" customFormat="1" x14ac:dyDescent="0.35">
      <c r="A1541" s="11">
        <v>1541</v>
      </c>
      <c r="B1541" s="20" t="s">
        <v>2625</v>
      </c>
      <c r="C1541" s="3">
        <v>2.6206010719149998E+18</v>
      </c>
      <c r="D1541" s="1">
        <v>42360</v>
      </c>
      <c r="E1541" t="s">
        <v>2516</v>
      </c>
      <c r="F1541" s="8">
        <f t="shared" si="124"/>
        <v>0</v>
      </c>
      <c r="G1541" s="8">
        <f t="shared" si="120"/>
        <v>0</v>
      </c>
      <c r="H1541" s="8">
        <f t="shared" si="121"/>
        <v>0</v>
      </c>
      <c r="I1541" s="8">
        <f t="shared" si="122"/>
        <v>1</v>
      </c>
      <c r="J1541" s="9">
        <f t="shared" si="123"/>
        <v>1</v>
      </c>
      <c r="K1541" t="s">
        <v>492</v>
      </c>
      <c r="L1541" t="s">
        <v>785</v>
      </c>
      <c r="M1541" s="30">
        <v>6450</v>
      </c>
      <c r="N1541" s="30" t="s">
        <v>266</v>
      </c>
      <c r="O1541">
        <v>77400</v>
      </c>
      <c r="P1541" s="28" t="s">
        <v>258</v>
      </c>
      <c r="Q1541" s="4" t="s">
        <v>2512</v>
      </c>
      <c r="R1541" t="s">
        <v>2513</v>
      </c>
      <c r="S1541" t="s">
        <v>2514</v>
      </c>
      <c r="T1541" t="s">
        <v>2481</v>
      </c>
      <c r="U1541" t="s">
        <v>2461</v>
      </c>
      <c r="V1541" t="s">
        <v>2164</v>
      </c>
      <c r="W1541" s="2">
        <v>1</v>
      </c>
      <c r="X1541" s="33">
        <v>77400</v>
      </c>
      <c r="Y1541" t="s">
        <v>34</v>
      </c>
      <c r="Z1541" t="s">
        <v>568</v>
      </c>
      <c r="AA1541" t="s">
        <v>36</v>
      </c>
      <c r="AB1541" t="s">
        <v>37</v>
      </c>
      <c r="AC1541">
        <v>62</v>
      </c>
    </row>
    <row r="1542" spans="1:29" customFormat="1" x14ac:dyDescent="0.35">
      <c r="A1542" s="11">
        <v>1542</v>
      </c>
      <c r="B1542" s="20" t="s">
        <v>2625</v>
      </c>
      <c r="C1542" s="3">
        <v>2.6206010719160003E+18</v>
      </c>
      <c r="D1542" s="1">
        <v>42718</v>
      </c>
      <c r="E1542" t="s">
        <v>2506</v>
      </c>
      <c r="F1542" s="8">
        <f t="shared" si="124"/>
        <v>0</v>
      </c>
      <c r="G1542" s="8">
        <f t="shared" si="120"/>
        <v>0</v>
      </c>
      <c r="H1542" s="8">
        <f t="shared" si="121"/>
        <v>0</v>
      </c>
      <c r="I1542" s="8">
        <f t="shared" si="122"/>
        <v>1</v>
      </c>
      <c r="J1542" s="9">
        <f t="shared" si="123"/>
        <v>1</v>
      </c>
      <c r="K1542" t="s">
        <v>1001</v>
      </c>
      <c r="L1542" t="s">
        <v>1002</v>
      </c>
      <c r="M1542" s="30">
        <v>16000</v>
      </c>
      <c r="N1542" s="30" t="s">
        <v>266</v>
      </c>
      <c r="O1542">
        <v>192000</v>
      </c>
      <c r="P1542" s="28" t="s">
        <v>258</v>
      </c>
      <c r="Q1542" s="4" t="s">
        <v>2512</v>
      </c>
      <c r="R1542" t="s">
        <v>2513</v>
      </c>
      <c r="S1542" t="s">
        <v>2514</v>
      </c>
      <c r="T1542" t="s">
        <v>2481</v>
      </c>
      <c r="U1542" t="s">
        <v>2461</v>
      </c>
      <c r="V1542" t="s">
        <v>2164</v>
      </c>
      <c r="W1542" s="2">
        <v>1</v>
      </c>
      <c r="X1542" s="33">
        <v>192000</v>
      </c>
      <c r="Y1542" t="s">
        <v>34</v>
      </c>
      <c r="Z1542" t="s">
        <v>568</v>
      </c>
      <c r="AA1542" t="s">
        <v>36</v>
      </c>
      <c r="AB1542" t="s">
        <v>37</v>
      </c>
      <c r="AC1542">
        <v>62</v>
      </c>
    </row>
    <row r="1543" spans="1:29" customFormat="1" x14ac:dyDescent="0.35">
      <c r="A1543" s="11">
        <v>1543</v>
      </c>
      <c r="B1543" s="20" t="s">
        <v>2625</v>
      </c>
      <c r="C1543" s="3">
        <v>2.6211001808150001E+18</v>
      </c>
      <c r="D1543" s="1">
        <v>42031</v>
      </c>
      <c r="E1543" t="s">
        <v>2517</v>
      </c>
      <c r="F1543" s="8">
        <f t="shared" si="124"/>
        <v>0</v>
      </c>
      <c r="G1543" s="8">
        <f t="shared" si="120"/>
        <v>0</v>
      </c>
      <c r="H1543" s="8">
        <f t="shared" si="121"/>
        <v>0</v>
      </c>
      <c r="I1543" s="8">
        <f t="shared" si="122"/>
        <v>0</v>
      </c>
      <c r="J1543" s="9">
        <f t="shared" si="123"/>
        <v>0</v>
      </c>
      <c r="K1543" t="s">
        <v>453</v>
      </c>
      <c r="L1543" t="s">
        <v>454</v>
      </c>
      <c r="M1543" s="30">
        <v>9900</v>
      </c>
      <c r="N1543" s="30" t="s">
        <v>264</v>
      </c>
      <c r="O1543">
        <v>118800</v>
      </c>
      <c r="P1543" s="28" t="s">
        <v>258</v>
      </c>
      <c r="Q1543" s="4" t="s">
        <v>2518</v>
      </c>
      <c r="R1543" t="s">
        <v>2519</v>
      </c>
      <c r="S1543" t="s">
        <v>2520</v>
      </c>
      <c r="T1543" t="s">
        <v>2481</v>
      </c>
      <c r="U1543" t="s">
        <v>2461</v>
      </c>
      <c r="V1543" t="s">
        <v>2164</v>
      </c>
      <c r="W1543" s="2">
        <v>1</v>
      </c>
      <c r="X1543" s="33">
        <v>118800</v>
      </c>
      <c r="Y1543" t="s">
        <v>34</v>
      </c>
      <c r="Z1543" t="s">
        <v>568</v>
      </c>
      <c r="AA1543" t="s">
        <v>36</v>
      </c>
      <c r="AB1543" t="s">
        <v>37</v>
      </c>
      <c r="AC1543">
        <v>62</v>
      </c>
    </row>
    <row r="1544" spans="1:29" customFormat="1" x14ac:dyDescent="0.35">
      <c r="A1544" s="11">
        <v>1544</v>
      </c>
      <c r="B1544" s="20" t="s">
        <v>2625</v>
      </c>
      <c r="C1544" s="3">
        <v>2.621100180816E+18</v>
      </c>
      <c r="D1544" s="1">
        <v>42381</v>
      </c>
      <c r="E1544" t="s">
        <v>2507</v>
      </c>
      <c r="F1544" s="8">
        <f t="shared" si="124"/>
        <v>0</v>
      </c>
      <c r="G1544" s="8">
        <f t="shared" si="120"/>
        <v>0</v>
      </c>
      <c r="H1544" s="8">
        <f t="shared" si="121"/>
        <v>0</v>
      </c>
      <c r="I1544" s="8">
        <f t="shared" si="122"/>
        <v>1</v>
      </c>
      <c r="J1544" s="9">
        <f t="shared" si="123"/>
        <v>1</v>
      </c>
      <c r="K1544" t="s">
        <v>142</v>
      </c>
      <c r="L1544" t="s">
        <v>143</v>
      </c>
      <c r="M1544" s="30">
        <v>14400</v>
      </c>
      <c r="N1544" s="30" t="s">
        <v>266</v>
      </c>
      <c r="O1544">
        <v>172800</v>
      </c>
      <c r="P1544" s="28" t="s">
        <v>258</v>
      </c>
      <c r="Q1544" s="4" t="s">
        <v>2521</v>
      </c>
      <c r="R1544" t="s">
        <v>2519</v>
      </c>
      <c r="S1544" t="s">
        <v>2520</v>
      </c>
      <c r="T1544" t="s">
        <v>2481</v>
      </c>
      <c r="U1544" t="s">
        <v>2461</v>
      </c>
      <c r="V1544" t="s">
        <v>2164</v>
      </c>
      <c r="W1544" s="2">
        <v>1</v>
      </c>
      <c r="X1544" s="33">
        <v>172800</v>
      </c>
      <c r="Y1544" t="s">
        <v>34</v>
      </c>
      <c r="Z1544" t="s">
        <v>568</v>
      </c>
      <c r="AA1544" t="s">
        <v>36</v>
      </c>
      <c r="AB1544" t="s">
        <v>37</v>
      </c>
      <c r="AC1544">
        <v>62</v>
      </c>
    </row>
    <row r="1545" spans="1:29" customFormat="1" x14ac:dyDescent="0.35">
      <c r="A1545" s="11">
        <v>1545</v>
      </c>
      <c r="B1545" s="20" t="s">
        <v>2625</v>
      </c>
      <c r="C1545" s="3">
        <v>2.6216000685159997E+18</v>
      </c>
      <c r="D1545" s="1">
        <v>42725</v>
      </c>
      <c r="E1545" t="s">
        <v>2522</v>
      </c>
      <c r="F1545" s="8">
        <f t="shared" si="124"/>
        <v>0</v>
      </c>
      <c r="G1545" s="8">
        <f t="shared" si="120"/>
        <v>0</v>
      </c>
      <c r="H1545" s="8">
        <f t="shared" si="121"/>
        <v>0</v>
      </c>
      <c r="I1545" s="8">
        <f t="shared" si="122"/>
        <v>1</v>
      </c>
      <c r="J1545" s="9">
        <f t="shared" si="123"/>
        <v>1</v>
      </c>
      <c r="K1545" t="s">
        <v>1001</v>
      </c>
      <c r="L1545" t="s">
        <v>1002</v>
      </c>
      <c r="M1545" s="30">
        <v>14500</v>
      </c>
      <c r="N1545" s="30" t="s">
        <v>266</v>
      </c>
      <c r="O1545">
        <v>174000</v>
      </c>
      <c r="P1545" s="28" t="s">
        <v>258</v>
      </c>
      <c r="Q1545" s="4" t="s">
        <v>2523</v>
      </c>
      <c r="R1545" t="s">
        <v>2524</v>
      </c>
      <c r="S1545" t="s">
        <v>2525</v>
      </c>
      <c r="T1545" t="s">
        <v>2481</v>
      </c>
      <c r="U1545" t="s">
        <v>2461</v>
      </c>
      <c r="V1545" t="s">
        <v>2164</v>
      </c>
      <c r="W1545" s="2">
        <v>1</v>
      </c>
      <c r="X1545" s="33">
        <v>174000</v>
      </c>
      <c r="Y1545" t="s">
        <v>34</v>
      </c>
      <c r="Z1545" t="s">
        <v>568</v>
      </c>
      <c r="AA1545" t="s">
        <v>36</v>
      </c>
      <c r="AB1545" t="s">
        <v>37</v>
      </c>
      <c r="AC1545">
        <v>62</v>
      </c>
    </row>
    <row r="1546" spans="1:29" customFormat="1" x14ac:dyDescent="0.35">
      <c r="A1546" s="11">
        <v>1546</v>
      </c>
      <c r="B1546" s="20" t="s">
        <v>2625</v>
      </c>
      <c r="C1546" s="3">
        <v>2.6216000685170002E+18</v>
      </c>
      <c r="D1546" s="1">
        <v>42849</v>
      </c>
      <c r="E1546" t="s">
        <v>2526</v>
      </c>
      <c r="F1546" s="8">
        <f t="shared" si="124"/>
        <v>0</v>
      </c>
      <c r="G1546" s="8">
        <f t="shared" si="120"/>
        <v>0</v>
      </c>
      <c r="H1546" s="8">
        <f t="shared" si="121"/>
        <v>0</v>
      </c>
      <c r="I1546" s="8">
        <f t="shared" si="122"/>
        <v>1</v>
      </c>
      <c r="J1546" s="9">
        <f t="shared" si="123"/>
        <v>1</v>
      </c>
      <c r="K1546" t="s">
        <v>142</v>
      </c>
      <c r="L1546" t="s">
        <v>143</v>
      </c>
      <c r="M1546" s="30">
        <v>7650</v>
      </c>
      <c r="N1546" s="30" t="s">
        <v>266</v>
      </c>
      <c r="O1546">
        <v>61200</v>
      </c>
      <c r="P1546" s="28" t="s">
        <v>310</v>
      </c>
      <c r="Q1546" s="4" t="s">
        <v>2523</v>
      </c>
      <c r="R1546" t="s">
        <v>2524</v>
      </c>
      <c r="S1546" t="s">
        <v>2525</v>
      </c>
      <c r="T1546" t="s">
        <v>2481</v>
      </c>
      <c r="U1546" t="s">
        <v>2461</v>
      </c>
      <c r="V1546" t="s">
        <v>2164</v>
      </c>
      <c r="W1546" s="2">
        <v>1</v>
      </c>
      <c r="X1546" s="33">
        <v>61200</v>
      </c>
      <c r="Y1546" t="s">
        <v>34</v>
      </c>
      <c r="Z1546" t="s">
        <v>568</v>
      </c>
      <c r="AA1546" t="s">
        <v>36</v>
      </c>
      <c r="AB1546" t="s">
        <v>37</v>
      </c>
      <c r="AC1546">
        <v>62</v>
      </c>
    </row>
    <row r="1547" spans="1:29" customFormat="1" x14ac:dyDescent="0.35">
      <c r="A1547" s="11">
        <v>1547</v>
      </c>
      <c r="B1547" s="20" t="s">
        <v>2625</v>
      </c>
      <c r="C1547" s="3">
        <v>2.622000372016E+18</v>
      </c>
      <c r="D1547" s="1">
        <v>42443</v>
      </c>
      <c r="E1547" t="s">
        <v>2527</v>
      </c>
      <c r="F1547" s="8">
        <f t="shared" si="124"/>
        <v>0</v>
      </c>
      <c r="G1547" s="8">
        <f t="shared" si="120"/>
        <v>0</v>
      </c>
      <c r="H1547" s="8">
        <f t="shared" si="121"/>
        <v>0</v>
      </c>
      <c r="I1547" s="8">
        <f t="shared" si="122"/>
        <v>1</v>
      </c>
      <c r="J1547" s="9">
        <f t="shared" si="123"/>
        <v>1</v>
      </c>
      <c r="K1547" t="s">
        <v>142</v>
      </c>
      <c r="L1547" t="s">
        <v>143</v>
      </c>
      <c r="M1547" s="30">
        <v>15600</v>
      </c>
      <c r="N1547" s="30" t="s">
        <v>266</v>
      </c>
      <c r="O1547">
        <v>187200</v>
      </c>
      <c r="P1547" s="28" t="s">
        <v>258</v>
      </c>
      <c r="Q1547" s="4" t="s">
        <v>2528</v>
      </c>
      <c r="R1547" t="s">
        <v>2529</v>
      </c>
      <c r="S1547" t="s">
        <v>2530</v>
      </c>
      <c r="T1547" t="s">
        <v>2481</v>
      </c>
      <c r="U1547" t="s">
        <v>2461</v>
      </c>
      <c r="V1547" t="s">
        <v>2164</v>
      </c>
      <c r="W1547" s="2">
        <v>1</v>
      </c>
      <c r="X1547" s="33">
        <v>187200</v>
      </c>
      <c r="Y1547" t="s">
        <v>34</v>
      </c>
      <c r="Z1547" t="s">
        <v>568</v>
      </c>
      <c r="AA1547" t="s">
        <v>36</v>
      </c>
      <c r="AB1547" t="s">
        <v>37</v>
      </c>
      <c r="AC1547">
        <v>62</v>
      </c>
    </row>
    <row r="1548" spans="1:29" customFormat="1" x14ac:dyDescent="0.35">
      <c r="A1548" s="11">
        <v>1548</v>
      </c>
      <c r="B1548" s="20" t="s">
        <v>2625</v>
      </c>
      <c r="C1548" s="3">
        <v>2.6222000235160003E+18</v>
      </c>
      <c r="D1548" s="1">
        <v>42527</v>
      </c>
      <c r="E1548" t="s">
        <v>2531</v>
      </c>
      <c r="F1548" s="8">
        <f t="shared" si="124"/>
        <v>0</v>
      </c>
      <c r="G1548" s="8">
        <f t="shared" si="120"/>
        <v>0</v>
      </c>
      <c r="H1548" s="8">
        <f t="shared" si="121"/>
        <v>0</v>
      </c>
      <c r="I1548" s="8">
        <f t="shared" si="122"/>
        <v>1</v>
      </c>
      <c r="J1548" s="9">
        <f t="shared" si="123"/>
        <v>1</v>
      </c>
      <c r="K1548" t="s">
        <v>186</v>
      </c>
      <c r="L1548" t="s">
        <v>187</v>
      </c>
      <c r="M1548" s="30">
        <v>6100</v>
      </c>
      <c r="N1548" s="30" t="s">
        <v>266</v>
      </c>
      <c r="O1548">
        <v>54900</v>
      </c>
      <c r="P1548" s="28" t="s">
        <v>335</v>
      </c>
      <c r="Q1548" s="4" t="s">
        <v>2532</v>
      </c>
      <c r="R1548" t="s">
        <v>2533</v>
      </c>
      <c r="S1548" t="s">
        <v>2534</v>
      </c>
      <c r="T1548" t="s">
        <v>2481</v>
      </c>
      <c r="U1548" t="s">
        <v>2461</v>
      </c>
      <c r="V1548" t="s">
        <v>2164</v>
      </c>
      <c r="W1548" s="2">
        <v>1</v>
      </c>
      <c r="X1548" s="33">
        <v>54900</v>
      </c>
      <c r="Y1548" t="s">
        <v>34</v>
      </c>
      <c r="Z1548" t="s">
        <v>568</v>
      </c>
      <c r="AA1548" t="s">
        <v>36</v>
      </c>
      <c r="AB1548" t="s">
        <v>37</v>
      </c>
      <c r="AC1548">
        <v>62</v>
      </c>
    </row>
    <row r="1549" spans="1:29" customFormat="1" x14ac:dyDescent="0.35">
      <c r="A1549" s="11">
        <v>1549</v>
      </c>
      <c r="B1549" s="20" t="s">
        <v>2625</v>
      </c>
      <c r="C1549" s="3">
        <v>2.6223000502169999E+18</v>
      </c>
      <c r="D1549" s="1">
        <v>42821</v>
      </c>
      <c r="E1549" t="s">
        <v>2535</v>
      </c>
      <c r="F1549" s="8">
        <f t="shared" si="124"/>
        <v>0</v>
      </c>
      <c r="G1549" s="8">
        <f t="shared" si="120"/>
        <v>0</v>
      </c>
      <c r="H1549" s="8">
        <f t="shared" si="121"/>
        <v>0</v>
      </c>
      <c r="I1549" s="8">
        <f t="shared" si="122"/>
        <v>1</v>
      </c>
      <c r="J1549" s="9">
        <f t="shared" si="123"/>
        <v>1</v>
      </c>
      <c r="K1549" t="s">
        <v>2536</v>
      </c>
      <c r="L1549" t="s">
        <v>2537</v>
      </c>
      <c r="M1549" s="30">
        <v>30600</v>
      </c>
      <c r="N1549" s="30" t="s">
        <v>264</v>
      </c>
      <c r="O1549">
        <v>30600</v>
      </c>
      <c r="P1549" s="28" t="s">
        <v>184</v>
      </c>
      <c r="Q1549" s="4" t="s">
        <v>2538</v>
      </c>
      <c r="R1549" t="s">
        <v>2539</v>
      </c>
      <c r="S1549" t="s">
        <v>2540</v>
      </c>
      <c r="T1549" t="s">
        <v>2481</v>
      </c>
      <c r="U1549" t="s">
        <v>2461</v>
      </c>
      <c r="V1549" t="s">
        <v>2164</v>
      </c>
      <c r="W1549" s="2">
        <v>1</v>
      </c>
      <c r="X1549" s="33">
        <v>30600</v>
      </c>
      <c r="Y1549" t="s">
        <v>34</v>
      </c>
      <c r="Z1549" t="s">
        <v>568</v>
      </c>
      <c r="AA1549" t="s">
        <v>36</v>
      </c>
      <c r="AB1549" t="s">
        <v>37</v>
      </c>
      <c r="AC1549">
        <v>62</v>
      </c>
    </row>
    <row r="1550" spans="1:29" customFormat="1" x14ac:dyDescent="0.35">
      <c r="A1550" s="11">
        <v>1550</v>
      </c>
      <c r="B1550" s="20" t="s">
        <v>2625</v>
      </c>
      <c r="C1550" s="3">
        <v>2.6223000502169999E+18</v>
      </c>
      <c r="D1550" s="1">
        <v>42821</v>
      </c>
      <c r="E1550" t="s">
        <v>2541</v>
      </c>
      <c r="F1550" s="8">
        <f t="shared" si="124"/>
        <v>0</v>
      </c>
      <c r="G1550" s="8">
        <f t="shared" si="120"/>
        <v>0</v>
      </c>
      <c r="H1550" s="8">
        <f t="shared" si="121"/>
        <v>0</v>
      </c>
      <c r="I1550" s="8">
        <f t="shared" si="122"/>
        <v>1</v>
      </c>
      <c r="J1550" s="9">
        <f t="shared" si="123"/>
        <v>1</v>
      </c>
      <c r="K1550" t="s">
        <v>2536</v>
      </c>
      <c r="L1550" t="s">
        <v>2537</v>
      </c>
      <c r="M1550" s="30">
        <v>113850</v>
      </c>
      <c r="N1550" s="30" t="s">
        <v>264</v>
      </c>
      <c r="O1550">
        <v>113850</v>
      </c>
      <c r="P1550" s="28" t="s">
        <v>184</v>
      </c>
      <c r="Q1550" s="4" t="s">
        <v>2538</v>
      </c>
      <c r="R1550" t="s">
        <v>2539</v>
      </c>
      <c r="S1550" t="s">
        <v>2540</v>
      </c>
      <c r="T1550" t="s">
        <v>2481</v>
      </c>
      <c r="U1550" t="s">
        <v>2461</v>
      </c>
      <c r="V1550" t="s">
        <v>2164</v>
      </c>
      <c r="W1550" s="2">
        <v>1</v>
      </c>
      <c r="X1550" s="33">
        <v>113850</v>
      </c>
      <c r="Y1550" t="s">
        <v>34</v>
      </c>
      <c r="Z1550" t="s">
        <v>568</v>
      </c>
      <c r="AA1550" t="s">
        <v>36</v>
      </c>
      <c r="AB1550" t="s">
        <v>37</v>
      </c>
      <c r="AC1550">
        <v>62</v>
      </c>
    </row>
    <row r="1551" spans="1:29" customFormat="1" x14ac:dyDescent="0.35">
      <c r="A1551" s="11">
        <v>1551</v>
      </c>
      <c r="B1551" s="20" t="s">
        <v>2625</v>
      </c>
      <c r="C1551" s="3">
        <v>2.6224000978150001E+18</v>
      </c>
      <c r="D1551" s="1">
        <v>42079</v>
      </c>
      <c r="E1551" t="s">
        <v>2542</v>
      </c>
      <c r="F1551" s="8">
        <f t="shared" si="124"/>
        <v>0</v>
      </c>
      <c r="G1551" s="8">
        <f t="shared" si="120"/>
        <v>0</v>
      </c>
      <c r="H1551" s="8">
        <f t="shared" si="121"/>
        <v>0</v>
      </c>
      <c r="I1551" s="8">
        <f t="shared" si="122"/>
        <v>1</v>
      </c>
      <c r="J1551" s="9">
        <f t="shared" si="123"/>
        <v>1</v>
      </c>
      <c r="K1551" t="s">
        <v>475</v>
      </c>
      <c r="L1551" t="s">
        <v>476</v>
      </c>
      <c r="M1551" s="30">
        <v>143000</v>
      </c>
      <c r="N1551" s="30" t="s">
        <v>264</v>
      </c>
      <c r="O1551">
        <v>143000</v>
      </c>
      <c r="P1551" s="28" t="s">
        <v>184</v>
      </c>
      <c r="Q1551" s="4" t="s">
        <v>2543</v>
      </c>
      <c r="R1551" t="s">
        <v>2544</v>
      </c>
      <c r="S1551" t="s">
        <v>2545</v>
      </c>
      <c r="T1551" t="s">
        <v>2481</v>
      </c>
      <c r="U1551" t="s">
        <v>2461</v>
      </c>
      <c r="V1551" t="s">
        <v>2164</v>
      </c>
      <c r="W1551" s="2">
        <v>1</v>
      </c>
      <c r="X1551" s="33">
        <v>143000</v>
      </c>
      <c r="Y1551" t="s">
        <v>34</v>
      </c>
      <c r="Z1551" t="s">
        <v>568</v>
      </c>
      <c r="AA1551" t="s">
        <v>36</v>
      </c>
      <c r="AB1551" t="s">
        <v>37</v>
      </c>
      <c r="AC1551">
        <v>62</v>
      </c>
    </row>
    <row r="1552" spans="1:29" customFormat="1" x14ac:dyDescent="0.35">
      <c r="A1552" s="11">
        <v>1552</v>
      </c>
      <c r="B1552" s="20" t="s">
        <v>2625</v>
      </c>
      <c r="C1552" s="3">
        <v>2.6225002470150001E+18</v>
      </c>
      <c r="D1552" s="1">
        <v>42020</v>
      </c>
      <c r="E1552" t="s">
        <v>457</v>
      </c>
      <c r="F1552" s="8">
        <f t="shared" si="124"/>
        <v>0</v>
      </c>
      <c r="G1552" s="8">
        <f t="shared" si="120"/>
        <v>0</v>
      </c>
      <c r="H1552" s="8">
        <f t="shared" si="121"/>
        <v>0</v>
      </c>
      <c r="I1552" s="8">
        <f t="shared" si="122"/>
        <v>1</v>
      </c>
      <c r="J1552" s="9">
        <f t="shared" si="123"/>
        <v>1</v>
      </c>
      <c r="K1552" t="s">
        <v>456</v>
      </c>
      <c r="L1552" t="s">
        <v>457</v>
      </c>
      <c r="M1552" s="30">
        <v>20493</v>
      </c>
      <c r="N1552" s="30" t="s">
        <v>266</v>
      </c>
      <c r="O1552">
        <v>245916</v>
      </c>
      <c r="P1552" s="28" t="s">
        <v>258</v>
      </c>
      <c r="Q1552" s="4" t="s">
        <v>2546</v>
      </c>
      <c r="R1552" t="s">
        <v>2547</v>
      </c>
      <c r="S1552" t="s">
        <v>2548</v>
      </c>
      <c r="T1552" t="s">
        <v>2481</v>
      </c>
      <c r="U1552" t="s">
        <v>2461</v>
      </c>
      <c r="V1552" t="s">
        <v>2164</v>
      </c>
      <c r="W1552" s="2">
        <v>1</v>
      </c>
      <c r="X1552" s="33">
        <v>245916</v>
      </c>
      <c r="Y1552" t="s">
        <v>34</v>
      </c>
      <c r="Z1552" t="s">
        <v>568</v>
      </c>
      <c r="AA1552" t="s">
        <v>36</v>
      </c>
      <c r="AB1552" t="s">
        <v>37</v>
      </c>
      <c r="AC1552">
        <v>62</v>
      </c>
    </row>
    <row r="1553" spans="1:29" customFormat="1" x14ac:dyDescent="0.35">
      <c r="A1553" s="11">
        <v>1553</v>
      </c>
      <c r="B1553" s="20" t="s">
        <v>2625</v>
      </c>
      <c r="C1553" s="3">
        <v>2.6225002470150001E+18</v>
      </c>
      <c r="D1553" s="1">
        <v>42340</v>
      </c>
      <c r="E1553" t="s">
        <v>2549</v>
      </c>
      <c r="F1553" s="8">
        <f t="shared" si="124"/>
        <v>0</v>
      </c>
      <c r="G1553" s="8">
        <f t="shared" si="120"/>
        <v>0</v>
      </c>
      <c r="H1553" s="8">
        <f t="shared" si="121"/>
        <v>0</v>
      </c>
      <c r="I1553" s="8">
        <f t="shared" si="122"/>
        <v>1</v>
      </c>
      <c r="J1553" s="9">
        <f t="shared" si="123"/>
        <v>1</v>
      </c>
      <c r="K1553" t="s">
        <v>456</v>
      </c>
      <c r="L1553" t="s">
        <v>457</v>
      </c>
      <c r="M1553" s="30">
        <v>22000</v>
      </c>
      <c r="N1553" s="30" t="s">
        <v>266</v>
      </c>
      <c r="O1553">
        <v>264000</v>
      </c>
      <c r="P1553" s="28" t="s">
        <v>258</v>
      </c>
      <c r="Q1553" s="4" t="s">
        <v>2550</v>
      </c>
      <c r="R1553" t="s">
        <v>2547</v>
      </c>
      <c r="S1553" t="s">
        <v>2548</v>
      </c>
      <c r="T1553" t="s">
        <v>2481</v>
      </c>
      <c r="U1553" t="s">
        <v>2461</v>
      </c>
      <c r="V1553" t="s">
        <v>2164</v>
      </c>
      <c r="W1553" s="2">
        <v>1</v>
      </c>
      <c r="X1553" s="33">
        <v>264000</v>
      </c>
      <c r="Y1553" t="s">
        <v>34</v>
      </c>
      <c r="Z1553" t="s">
        <v>568</v>
      </c>
      <c r="AA1553" t="s">
        <v>36</v>
      </c>
      <c r="AB1553" t="s">
        <v>37</v>
      </c>
      <c r="AC1553">
        <v>62</v>
      </c>
    </row>
    <row r="1554" spans="1:29" customFormat="1" x14ac:dyDescent="0.35">
      <c r="A1554" s="11">
        <v>1554</v>
      </c>
      <c r="B1554" s="20" t="s">
        <v>2625</v>
      </c>
      <c r="C1554" s="3">
        <v>2.6226001871160003E+18</v>
      </c>
      <c r="D1554" s="1">
        <v>42458</v>
      </c>
      <c r="E1554" t="s">
        <v>2507</v>
      </c>
      <c r="F1554" s="8">
        <f t="shared" si="124"/>
        <v>0</v>
      </c>
      <c r="G1554" s="8">
        <f t="shared" si="120"/>
        <v>0</v>
      </c>
      <c r="H1554" s="8">
        <f t="shared" si="121"/>
        <v>0</v>
      </c>
      <c r="I1554" s="8">
        <f t="shared" si="122"/>
        <v>1</v>
      </c>
      <c r="J1554" s="9">
        <f t="shared" si="123"/>
        <v>1</v>
      </c>
      <c r="K1554" t="s">
        <v>82</v>
      </c>
      <c r="L1554" t="s">
        <v>76</v>
      </c>
      <c r="M1554" s="30">
        <v>18000</v>
      </c>
      <c r="N1554" s="30" t="s">
        <v>266</v>
      </c>
      <c r="O1554">
        <v>180000</v>
      </c>
      <c r="P1554" s="28" t="s">
        <v>225</v>
      </c>
      <c r="Q1554" s="4" t="s">
        <v>2551</v>
      </c>
      <c r="R1554" t="s">
        <v>2552</v>
      </c>
      <c r="S1554" t="s">
        <v>2553</v>
      </c>
      <c r="T1554" t="s">
        <v>2481</v>
      </c>
      <c r="U1554" t="s">
        <v>2461</v>
      </c>
      <c r="V1554" t="s">
        <v>2164</v>
      </c>
      <c r="W1554" s="2">
        <v>1</v>
      </c>
      <c r="X1554" s="33">
        <v>180000</v>
      </c>
      <c r="Y1554" t="s">
        <v>34</v>
      </c>
      <c r="Z1554" t="s">
        <v>568</v>
      </c>
      <c r="AA1554" t="s">
        <v>36</v>
      </c>
      <c r="AB1554" t="s">
        <v>37</v>
      </c>
      <c r="AC1554">
        <v>62</v>
      </c>
    </row>
    <row r="1555" spans="1:29" customFormat="1" x14ac:dyDescent="0.35">
      <c r="A1555" s="11">
        <v>1555</v>
      </c>
      <c r="B1555" s="20" t="s">
        <v>2625</v>
      </c>
      <c r="C1555" s="3">
        <v>2.6226001871170002E+18</v>
      </c>
      <c r="D1555" s="1">
        <v>42759</v>
      </c>
      <c r="E1555" t="s">
        <v>2507</v>
      </c>
      <c r="F1555" s="8">
        <f t="shared" si="124"/>
        <v>0</v>
      </c>
      <c r="G1555" s="8">
        <f t="shared" si="120"/>
        <v>0</v>
      </c>
      <c r="H1555" s="8">
        <f t="shared" si="121"/>
        <v>0</v>
      </c>
      <c r="I1555" s="8">
        <f t="shared" si="122"/>
        <v>1</v>
      </c>
      <c r="J1555" s="9">
        <f t="shared" si="123"/>
        <v>1</v>
      </c>
      <c r="K1555" t="s">
        <v>53</v>
      </c>
      <c r="L1555" t="s">
        <v>52</v>
      </c>
      <c r="M1555" s="30">
        <v>20700</v>
      </c>
      <c r="N1555" s="30" t="s">
        <v>266</v>
      </c>
      <c r="O1555">
        <v>248400</v>
      </c>
      <c r="P1555" s="28" t="s">
        <v>258</v>
      </c>
      <c r="Q1555" s="4" t="s">
        <v>2554</v>
      </c>
      <c r="R1555" t="s">
        <v>2552</v>
      </c>
      <c r="S1555" t="s">
        <v>2553</v>
      </c>
      <c r="T1555" t="s">
        <v>2481</v>
      </c>
      <c r="U1555" t="s">
        <v>2461</v>
      </c>
      <c r="V1555" t="s">
        <v>2164</v>
      </c>
      <c r="W1555" s="2">
        <v>1</v>
      </c>
      <c r="X1555" s="33">
        <v>248400</v>
      </c>
      <c r="Y1555" t="s">
        <v>34</v>
      </c>
      <c r="Z1555" t="s">
        <v>568</v>
      </c>
      <c r="AA1555" t="s">
        <v>36</v>
      </c>
      <c r="AB1555" t="s">
        <v>37</v>
      </c>
      <c r="AC1555">
        <v>62</v>
      </c>
    </row>
    <row r="1556" spans="1:29" customFormat="1" x14ac:dyDescent="0.35">
      <c r="A1556" s="11">
        <v>1556</v>
      </c>
      <c r="B1556" s="20" t="s">
        <v>2625</v>
      </c>
      <c r="C1556" s="3">
        <v>2.6228013897149998E+18</v>
      </c>
      <c r="D1556" s="1">
        <v>42067</v>
      </c>
      <c r="E1556" t="s">
        <v>2555</v>
      </c>
      <c r="F1556" s="8">
        <f t="shared" si="124"/>
        <v>0</v>
      </c>
      <c r="G1556" s="8">
        <f t="shared" si="120"/>
        <v>0</v>
      </c>
      <c r="H1556" s="8">
        <f t="shared" si="121"/>
        <v>0</v>
      </c>
      <c r="I1556" s="8">
        <f t="shared" si="122"/>
        <v>1</v>
      </c>
      <c r="J1556" s="9">
        <f t="shared" si="123"/>
        <v>1</v>
      </c>
      <c r="K1556" t="s">
        <v>492</v>
      </c>
      <c r="L1556" t="s">
        <v>785</v>
      </c>
      <c r="M1556" s="30">
        <v>10000</v>
      </c>
      <c r="N1556" s="30" t="s">
        <v>329</v>
      </c>
      <c r="O1556">
        <v>100000</v>
      </c>
      <c r="P1556" s="28" t="s">
        <v>225</v>
      </c>
      <c r="Q1556" s="4" t="s">
        <v>2556</v>
      </c>
      <c r="R1556" t="s">
        <v>2557</v>
      </c>
      <c r="S1556" t="s">
        <v>2164</v>
      </c>
      <c r="T1556" t="s">
        <v>2481</v>
      </c>
      <c r="U1556" t="s">
        <v>2461</v>
      </c>
      <c r="V1556" t="s">
        <v>2164</v>
      </c>
      <c r="W1556" s="2">
        <v>1</v>
      </c>
      <c r="X1556" s="33">
        <v>100000</v>
      </c>
      <c r="Y1556" t="s">
        <v>34</v>
      </c>
      <c r="Z1556" t="s">
        <v>568</v>
      </c>
      <c r="AA1556" t="s">
        <v>36</v>
      </c>
      <c r="AB1556" t="s">
        <v>37</v>
      </c>
      <c r="AC1556">
        <v>62</v>
      </c>
    </row>
    <row r="1557" spans="1:29" customFormat="1" x14ac:dyDescent="0.35">
      <c r="A1557" s="11">
        <v>1557</v>
      </c>
      <c r="B1557" s="20" t="s">
        <v>2625</v>
      </c>
      <c r="C1557" s="3">
        <v>2.6228013897149998E+18</v>
      </c>
      <c r="D1557" s="1">
        <v>42352</v>
      </c>
      <c r="E1557" t="s">
        <v>2558</v>
      </c>
      <c r="F1557" s="8">
        <f t="shared" si="124"/>
        <v>0</v>
      </c>
      <c r="G1557" s="8">
        <f t="shared" si="120"/>
        <v>0</v>
      </c>
      <c r="H1557" s="8">
        <f t="shared" si="121"/>
        <v>0</v>
      </c>
      <c r="I1557" s="8">
        <f t="shared" si="122"/>
        <v>1</v>
      </c>
      <c r="J1557" s="9">
        <f t="shared" si="123"/>
        <v>1</v>
      </c>
      <c r="K1557" t="s">
        <v>492</v>
      </c>
      <c r="L1557" t="s">
        <v>785</v>
      </c>
      <c r="M1557" s="30">
        <v>10000</v>
      </c>
      <c r="N1557" s="30" t="s">
        <v>266</v>
      </c>
      <c r="O1557">
        <v>120000</v>
      </c>
      <c r="P1557" s="28" t="s">
        <v>258</v>
      </c>
      <c r="Q1557" s="4" t="s">
        <v>2556</v>
      </c>
      <c r="R1557" t="s">
        <v>2557</v>
      </c>
      <c r="S1557" t="s">
        <v>2164</v>
      </c>
      <c r="T1557" t="s">
        <v>2481</v>
      </c>
      <c r="U1557" t="s">
        <v>2461</v>
      </c>
      <c r="V1557" t="s">
        <v>2164</v>
      </c>
      <c r="W1557" s="2">
        <v>1</v>
      </c>
      <c r="X1557" s="33">
        <v>120000</v>
      </c>
      <c r="Y1557" t="s">
        <v>34</v>
      </c>
      <c r="Z1557" t="s">
        <v>568</v>
      </c>
      <c r="AA1557" t="s">
        <v>36</v>
      </c>
      <c r="AB1557" t="s">
        <v>37</v>
      </c>
      <c r="AC1557">
        <v>62</v>
      </c>
    </row>
    <row r="1558" spans="1:29" customFormat="1" x14ac:dyDescent="0.35">
      <c r="A1558" s="11">
        <v>1558</v>
      </c>
      <c r="B1558" s="20" t="s">
        <v>2625</v>
      </c>
      <c r="C1558" s="3">
        <v>2.6228013897170002E+18</v>
      </c>
      <c r="D1558" s="1">
        <v>42870</v>
      </c>
      <c r="E1558" t="s">
        <v>2559</v>
      </c>
      <c r="F1558" s="8">
        <f t="shared" si="124"/>
        <v>0</v>
      </c>
      <c r="G1558" s="8">
        <f t="shared" si="120"/>
        <v>0</v>
      </c>
      <c r="H1558" s="8">
        <f t="shared" si="121"/>
        <v>0</v>
      </c>
      <c r="I1558" s="8">
        <f t="shared" si="122"/>
        <v>1</v>
      </c>
      <c r="J1558" s="9">
        <f t="shared" si="123"/>
        <v>1</v>
      </c>
      <c r="K1558" t="s">
        <v>53</v>
      </c>
      <c r="L1558" t="s">
        <v>52</v>
      </c>
      <c r="M1558" s="30">
        <v>11500</v>
      </c>
      <c r="N1558" s="30" t="s">
        <v>266</v>
      </c>
      <c r="O1558">
        <v>80500</v>
      </c>
      <c r="P1558" s="28" t="s">
        <v>209</v>
      </c>
      <c r="Q1558" s="4" t="s">
        <v>2560</v>
      </c>
      <c r="R1558" t="s">
        <v>2557</v>
      </c>
      <c r="S1558" t="s">
        <v>2561</v>
      </c>
      <c r="T1558" t="s">
        <v>2481</v>
      </c>
      <c r="U1558" t="s">
        <v>2461</v>
      </c>
      <c r="V1558" t="s">
        <v>2164</v>
      </c>
      <c r="W1558" s="2">
        <v>1</v>
      </c>
      <c r="X1558" s="33">
        <v>80500</v>
      </c>
      <c r="Y1558" t="s">
        <v>34</v>
      </c>
      <c r="Z1558" t="s">
        <v>568</v>
      </c>
      <c r="AA1558" t="s">
        <v>36</v>
      </c>
      <c r="AB1558" t="s">
        <v>37</v>
      </c>
      <c r="AC1558">
        <v>62</v>
      </c>
    </row>
    <row r="1559" spans="1:29" customFormat="1" x14ac:dyDescent="0.35">
      <c r="A1559" s="11">
        <v>1559</v>
      </c>
      <c r="B1559" s="20" t="s">
        <v>2625</v>
      </c>
      <c r="C1559" s="3">
        <v>2.6228022468150001E+18</v>
      </c>
      <c r="D1559" s="1">
        <v>42324</v>
      </c>
      <c r="E1559" t="s">
        <v>2507</v>
      </c>
      <c r="F1559" s="8">
        <f t="shared" si="124"/>
        <v>0</v>
      </c>
      <c r="G1559" s="8">
        <f t="shared" si="120"/>
        <v>0</v>
      </c>
      <c r="H1559" s="8">
        <f t="shared" si="121"/>
        <v>0</v>
      </c>
      <c r="I1559" s="8">
        <f t="shared" si="122"/>
        <v>1</v>
      </c>
      <c r="J1559" s="9">
        <f t="shared" si="123"/>
        <v>1</v>
      </c>
      <c r="K1559" t="s">
        <v>456</v>
      </c>
      <c r="L1559" t="s">
        <v>457</v>
      </c>
      <c r="M1559" s="30">
        <v>17300</v>
      </c>
      <c r="N1559" s="30" t="s">
        <v>266</v>
      </c>
      <c r="O1559">
        <v>207600</v>
      </c>
      <c r="P1559" s="28" t="s">
        <v>258</v>
      </c>
      <c r="Q1559" s="4" t="s">
        <v>2480</v>
      </c>
      <c r="R1559" t="s">
        <v>2473</v>
      </c>
      <c r="S1559" t="s">
        <v>2164</v>
      </c>
      <c r="T1559" t="s">
        <v>2481</v>
      </c>
      <c r="U1559" t="s">
        <v>2461</v>
      </c>
      <c r="V1559" t="s">
        <v>2164</v>
      </c>
      <c r="W1559" s="2">
        <v>1</v>
      </c>
      <c r="X1559" s="33">
        <v>207600</v>
      </c>
      <c r="Y1559" t="s">
        <v>34</v>
      </c>
      <c r="Z1559" t="s">
        <v>568</v>
      </c>
      <c r="AA1559" t="s">
        <v>36</v>
      </c>
      <c r="AB1559" t="s">
        <v>37</v>
      </c>
      <c r="AC1559">
        <v>62</v>
      </c>
    </row>
    <row r="1560" spans="1:29" customFormat="1" x14ac:dyDescent="0.35">
      <c r="A1560" s="11">
        <v>1560</v>
      </c>
      <c r="B1560" s="20" t="s">
        <v>2625</v>
      </c>
      <c r="C1560" s="3">
        <v>2.622802246816E+18</v>
      </c>
      <c r="D1560" s="1">
        <v>42718</v>
      </c>
      <c r="E1560" t="s">
        <v>2562</v>
      </c>
      <c r="F1560" s="8">
        <f t="shared" si="124"/>
        <v>0</v>
      </c>
      <c r="G1560" s="8">
        <f t="shared" si="120"/>
        <v>0</v>
      </c>
      <c r="H1560" s="8">
        <f t="shared" si="121"/>
        <v>0</v>
      </c>
      <c r="I1560" s="8">
        <f t="shared" si="122"/>
        <v>1</v>
      </c>
      <c r="J1560" s="9">
        <f t="shared" si="123"/>
        <v>1</v>
      </c>
      <c r="K1560" t="s">
        <v>53</v>
      </c>
      <c r="L1560" t="s">
        <v>52</v>
      </c>
      <c r="M1560" s="30">
        <v>19900</v>
      </c>
      <c r="N1560" s="30" t="s">
        <v>266</v>
      </c>
      <c r="O1560">
        <v>238800</v>
      </c>
      <c r="P1560" s="28" t="s">
        <v>258</v>
      </c>
      <c r="Q1560" s="4" t="s">
        <v>2480</v>
      </c>
      <c r="R1560" t="s">
        <v>2473</v>
      </c>
      <c r="S1560" t="s">
        <v>2164</v>
      </c>
      <c r="T1560" t="s">
        <v>2481</v>
      </c>
      <c r="U1560" t="s">
        <v>2461</v>
      </c>
      <c r="V1560" t="s">
        <v>2164</v>
      </c>
      <c r="W1560" s="2">
        <v>1</v>
      </c>
      <c r="X1560" s="33">
        <v>238800</v>
      </c>
      <c r="Y1560" t="s">
        <v>34</v>
      </c>
      <c r="Z1560" t="s">
        <v>568</v>
      </c>
      <c r="AA1560" t="s">
        <v>36</v>
      </c>
      <c r="AB1560" t="s">
        <v>37</v>
      </c>
      <c r="AC1560">
        <v>62</v>
      </c>
    </row>
    <row r="1561" spans="1:29" customFormat="1" x14ac:dyDescent="0.35">
      <c r="A1561" s="11">
        <v>1561</v>
      </c>
      <c r="B1561" s="20" t="s">
        <v>2625</v>
      </c>
      <c r="C1561" s="3">
        <v>2.622802246816E+18</v>
      </c>
      <c r="D1561" s="1">
        <v>42725</v>
      </c>
      <c r="E1561" t="s">
        <v>2563</v>
      </c>
      <c r="F1561" s="8">
        <f t="shared" si="124"/>
        <v>0</v>
      </c>
      <c r="G1561" s="8">
        <f t="shared" si="120"/>
        <v>0</v>
      </c>
      <c r="H1561" s="8">
        <f t="shared" si="121"/>
        <v>0</v>
      </c>
      <c r="I1561" s="8">
        <f t="shared" si="122"/>
        <v>1</v>
      </c>
      <c r="J1561" s="9">
        <f t="shared" si="123"/>
        <v>1</v>
      </c>
      <c r="K1561" t="s">
        <v>53</v>
      </c>
      <c r="L1561" t="s">
        <v>52</v>
      </c>
      <c r="M1561" s="30">
        <v>29500</v>
      </c>
      <c r="N1561" s="30" t="s">
        <v>264</v>
      </c>
      <c r="O1561">
        <v>29500</v>
      </c>
      <c r="P1561" s="28" t="s">
        <v>184</v>
      </c>
      <c r="Q1561" s="4" t="s">
        <v>2480</v>
      </c>
      <c r="R1561" t="s">
        <v>2473</v>
      </c>
      <c r="S1561" t="s">
        <v>2164</v>
      </c>
      <c r="T1561" t="s">
        <v>2481</v>
      </c>
      <c r="U1561" t="s">
        <v>2461</v>
      </c>
      <c r="V1561" t="s">
        <v>2164</v>
      </c>
      <c r="W1561" s="2">
        <v>1</v>
      </c>
      <c r="X1561" s="33">
        <v>29500</v>
      </c>
      <c r="Y1561" t="s">
        <v>34</v>
      </c>
      <c r="Z1561" t="s">
        <v>568</v>
      </c>
      <c r="AA1561" t="s">
        <v>36</v>
      </c>
      <c r="AB1561" t="s">
        <v>37</v>
      </c>
      <c r="AC1561">
        <v>62</v>
      </c>
    </row>
    <row r="1562" spans="1:29" customFormat="1" x14ac:dyDescent="0.35">
      <c r="A1562" s="11">
        <v>1562</v>
      </c>
      <c r="B1562" s="20" t="s">
        <v>2625</v>
      </c>
      <c r="C1562" s="3">
        <v>2.622900520016E+18</v>
      </c>
      <c r="D1562" s="1">
        <v>42717</v>
      </c>
      <c r="E1562" t="s">
        <v>2564</v>
      </c>
      <c r="F1562" s="8">
        <f t="shared" si="124"/>
        <v>1</v>
      </c>
      <c r="G1562" s="8">
        <f t="shared" si="120"/>
        <v>0</v>
      </c>
      <c r="H1562" s="8">
        <f t="shared" si="121"/>
        <v>1</v>
      </c>
      <c r="I1562" s="8">
        <f t="shared" si="122"/>
        <v>0</v>
      </c>
      <c r="J1562" s="9">
        <f t="shared" si="123"/>
        <v>1</v>
      </c>
      <c r="K1562" t="s">
        <v>45</v>
      </c>
      <c r="L1562" t="s">
        <v>46</v>
      </c>
      <c r="M1562" s="30">
        <v>1530900</v>
      </c>
      <c r="N1562" s="30" t="s">
        <v>264</v>
      </c>
      <c r="O1562">
        <v>1530900</v>
      </c>
      <c r="P1562" s="28" t="s">
        <v>184</v>
      </c>
      <c r="Q1562" s="4" t="s">
        <v>2565</v>
      </c>
      <c r="R1562" t="s">
        <v>2464</v>
      </c>
      <c r="S1562" t="s">
        <v>2164</v>
      </c>
      <c r="T1562" t="s">
        <v>2481</v>
      </c>
      <c r="U1562" t="s">
        <v>2461</v>
      </c>
      <c r="V1562" t="s">
        <v>2164</v>
      </c>
      <c r="W1562" s="2">
        <v>1</v>
      </c>
      <c r="X1562" s="33">
        <v>1530900</v>
      </c>
      <c r="Y1562" t="s">
        <v>34</v>
      </c>
      <c r="Z1562" t="s">
        <v>568</v>
      </c>
      <c r="AA1562" t="s">
        <v>36</v>
      </c>
      <c r="AB1562" t="s">
        <v>37</v>
      </c>
      <c r="AC1562">
        <v>62</v>
      </c>
    </row>
    <row r="1563" spans="1:29" customFormat="1" x14ac:dyDescent="0.35">
      <c r="A1563" s="11">
        <v>1563</v>
      </c>
      <c r="B1563" s="20" t="s">
        <v>2625</v>
      </c>
      <c r="C1563" s="3">
        <v>2.622900520016E+18</v>
      </c>
      <c r="D1563" s="1">
        <v>42724</v>
      </c>
      <c r="E1563" t="s">
        <v>2566</v>
      </c>
      <c r="F1563" s="8">
        <f t="shared" si="124"/>
        <v>1</v>
      </c>
      <c r="G1563" s="8">
        <f t="shared" si="120"/>
        <v>1</v>
      </c>
      <c r="H1563" s="8">
        <f t="shared" si="121"/>
        <v>0</v>
      </c>
      <c r="I1563" s="8">
        <f t="shared" si="122"/>
        <v>0</v>
      </c>
      <c r="J1563" s="9">
        <f t="shared" si="123"/>
        <v>1</v>
      </c>
      <c r="K1563" t="s">
        <v>177</v>
      </c>
      <c r="L1563" t="s">
        <v>178</v>
      </c>
      <c r="M1563" s="30">
        <v>573000</v>
      </c>
      <c r="N1563" s="30" t="s">
        <v>264</v>
      </c>
      <c r="O1563">
        <v>573000</v>
      </c>
      <c r="P1563" s="28" t="s">
        <v>184</v>
      </c>
      <c r="Q1563" s="4" t="s">
        <v>2565</v>
      </c>
      <c r="R1563" t="s">
        <v>2464</v>
      </c>
      <c r="S1563" t="s">
        <v>2164</v>
      </c>
      <c r="T1563" t="s">
        <v>2481</v>
      </c>
      <c r="U1563" t="s">
        <v>2461</v>
      </c>
      <c r="V1563" t="s">
        <v>2164</v>
      </c>
      <c r="W1563" s="2">
        <v>1</v>
      </c>
      <c r="X1563" s="33">
        <v>573000</v>
      </c>
      <c r="Y1563" t="s">
        <v>34</v>
      </c>
      <c r="Z1563" t="s">
        <v>568</v>
      </c>
      <c r="AA1563" t="s">
        <v>36</v>
      </c>
      <c r="AB1563" t="s">
        <v>37</v>
      </c>
      <c r="AC1563">
        <v>62</v>
      </c>
    </row>
    <row r="1564" spans="1:29" customFormat="1" x14ac:dyDescent="0.35">
      <c r="A1564" s="11">
        <v>1564</v>
      </c>
      <c r="B1564" s="20" t="s">
        <v>2625</v>
      </c>
      <c r="C1564" s="3">
        <v>2.6229018295160003E+18</v>
      </c>
      <c r="D1564" s="1">
        <v>42394</v>
      </c>
      <c r="E1564" t="s">
        <v>2567</v>
      </c>
      <c r="F1564" s="8">
        <f t="shared" si="124"/>
        <v>0</v>
      </c>
      <c r="G1564" s="8">
        <f t="shared" si="120"/>
        <v>0</v>
      </c>
      <c r="H1564" s="8">
        <f t="shared" si="121"/>
        <v>0</v>
      </c>
      <c r="I1564" s="8">
        <f t="shared" si="122"/>
        <v>1</v>
      </c>
      <c r="J1564" s="9">
        <f t="shared" si="123"/>
        <v>1</v>
      </c>
      <c r="K1564" t="s">
        <v>82</v>
      </c>
      <c r="L1564" t="s">
        <v>76</v>
      </c>
      <c r="M1564" s="30">
        <v>16000</v>
      </c>
      <c r="N1564" s="30" t="s">
        <v>266</v>
      </c>
      <c r="O1564">
        <v>176000</v>
      </c>
      <c r="P1564" s="28" t="s">
        <v>991</v>
      </c>
      <c r="Q1564" s="4" t="s">
        <v>2568</v>
      </c>
      <c r="R1564" t="s">
        <v>2477</v>
      </c>
      <c r="S1564" t="s">
        <v>2469</v>
      </c>
      <c r="T1564" t="s">
        <v>2481</v>
      </c>
      <c r="U1564" t="s">
        <v>2461</v>
      </c>
      <c r="V1564" t="s">
        <v>2164</v>
      </c>
      <c r="W1564" s="2">
        <v>1</v>
      </c>
      <c r="X1564" s="33">
        <v>176000</v>
      </c>
      <c r="Y1564" t="s">
        <v>34</v>
      </c>
      <c r="Z1564" t="s">
        <v>568</v>
      </c>
      <c r="AA1564" t="s">
        <v>36</v>
      </c>
      <c r="AB1564" t="s">
        <v>37</v>
      </c>
      <c r="AC1564">
        <v>62</v>
      </c>
    </row>
    <row r="1565" spans="1:29" customFormat="1" x14ac:dyDescent="0.35">
      <c r="A1565" s="11">
        <v>1565</v>
      </c>
      <c r="B1565" s="20" t="s">
        <v>2625</v>
      </c>
      <c r="C1565" s="3">
        <v>2.6229018295160003E+18</v>
      </c>
      <c r="D1565" s="1">
        <v>42702</v>
      </c>
      <c r="E1565" t="s">
        <v>2549</v>
      </c>
      <c r="F1565" s="8">
        <f t="shared" si="124"/>
        <v>0</v>
      </c>
      <c r="G1565" s="8">
        <f t="shared" si="120"/>
        <v>0</v>
      </c>
      <c r="H1565" s="8">
        <f t="shared" si="121"/>
        <v>0</v>
      </c>
      <c r="I1565" s="8">
        <f t="shared" si="122"/>
        <v>1</v>
      </c>
      <c r="J1565" s="9">
        <f t="shared" si="123"/>
        <v>1</v>
      </c>
      <c r="K1565" t="s">
        <v>82</v>
      </c>
      <c r="L1565" t="s">
        <v>76</v>
      </c>
      <c r="M1565" s="30">
        <v>18400</v>
      </c>
      <c r="N1565" s="30" t="s">
        <v>266</v>
      </c>
      <c r="O1565">
        <v>220800</v>
      </c>
      <c r="P1565" s="28" t="s">
        <v>258</v>
      </c>
      <c r="Q1565" s="4" t="s">
        <v>2568</v>
      </c>
      <c r="R1565" t="s">
        <v>2477</v>
      </c>
      <c r="S1565" t="s">
        <v>2469</v>
      </c>
      <c r="T1565" t="s">
        <v>2481</v>
      </c>
      <c r="U1565" t="s">
        <v>2461</v>
      </c>
      <c r="V1565" t="s">
        <v>2164</v>
      </c>
      <c r="W1565" s="2">
        <v>1</v>
      </c>
      <c r="X1565" s="33">
        <v>220800</v>
      </c>
      <c r="Y1565" t="s">
        <v>34</v>
      </c>
      <c r="Z1565" t="s">
        <v>568</v>
      </c>
      <c r="AA1565" t="s">
        <v>36</v>
      </c>
      <c r="AB1565" t="s">
        <v>37</v>
      </c>
      <c r="AC1565">
        <v>62</v>
      </c>
    </row>
    <row r="1566" spans="1:29" customFormat="1" x14ac:dyDescent="0.35">
      <c r="A1566" s="11">
        <v>1566</v>
      </c>
      <c r="B1566" s="20" t="s">
        <v>2625</v>
      </c>
      <c r="C1566" s="3">
        <v>2.6229018746150001E+18</v>
      </c>
      <c r="D1566" s="1">
        <v>42366</v>
      </c>
      <c r="E1566" t="s">
        <v>2541</v>
      </c>
      <c r="F1566" s="8">
        <f t="shared" si="124"/>
        <v>0</v>
      </c>
      <c r="G1566" s="8">
        <f t="shared" si="120"/>
        <v>0</v>
      </c>
      <c r="H1566" s="8">
        <f t="shared" si="121"/>
        <v>0</v>
      </c>
      <c r="I1566" s="8">
        <f t="shared" si="122"/>
        <v>1</v>
      </c>
      <c r="J1566" s="9">
        <f t="shared" si="123"/>
        <v>1</v>
      </c>
      <c r="K1566" t="s">
        <v>456</v>
      </c>
      <c r="L1566" t="s">
        <v>457</v>
      </c>
      <c r="M1566" s="30">
        <v>20000</v>
      </c>
      <c r="N1566" s="30" t="s">
        <v>266</v>
      </c>
      <c r="O1566">
        <v>240000</v>
      </c>
      <c r="P1566" s="28" t="s">
        <v>258</v>
      </c>
      <c r="Q1566" s="4" t="s">
        <v>2569</v>
      </c>
      <c r="R1566" t="s">
        <v>2570</v>
      </c>
      <c r="S1566" t="s">
        <v>2469</v>
      </c>
      <c r="T1566" t="s">
        <v>2481</v>
      </c>
      <c r="U1566" t="s">
        <v>2461</v>
      </c>
      <c r="V1566" t="s">
        <v>2164</v>
      </c>
      <c r="W1566" s="2">
        <v>1</v>
      </c>
      <c r="X1566" s="33">
        <v>240000</v>
      </c>
      <c r="Y1566" t="s">
        <v>34</v>
      </c>
      <c r="Z1566" t="s">
        <v>568</v>
      </c>
      <c r="AA1566" t="s">
        <v>36</v>
      </c>
      <c r="AB1566" t="s">
        <v>37</v>
      </c>
      <c r="AC1566">
        <v>62</v>
      </c>
    </row>
    <row r="1567" spans="1:29" customFormat="1" x14ac:dyDescent="0.35">
      <c r="A1567" s="11">
        <v>1567</v>
      </c>
      <c r="B1567" s="20" t="s">
        <v>2625</v>
      </c>
      <c r="C1567" s="3">
        <v>2.622901874616E+18</v>
      </c>
      <c r="D1567" s="1">
        <v>42695</v>
      </c>
      <c r="E1567" t="s">
        <v>2571</v>
      </c>
      <c r="F1567" s="8">
        <f t="shared" si="124"/>
        <v>0</v>
      </c>
      <c r="G1567" s="8">
        <f t="shared" si="120"/>
        <v>0</v>
      </c>
      <c r="H1567" s="8">
        <f t="shared" si="121"/>
        <v>0</v>
      </c>
      <c r="I1567" s="8">
        <f t="shared" si="122"/>
        <v>1</v>
      </c>
      <c r="J1567" s="9">
        <f t="shared" si="123"/>
        <v>1</v>
      </c>
      <c r="K1567" t="s">
        <v>82</v>
      </c>
      <c r="L1567" t="s">
        <v>76</v>
      </c>
      <c r="M1567" s="30">
        <v>23000</v>
      </c>
      <c r="N1567" s="30" t="s">
        <v>130</v>
      </c>
      <c r="O1567">
        <v>276000</v>
      </c>
      <c r="P1567" s="28" t="s">
        <v>258</v>
      </c>
      <c r="Q1567" s="4" t="s">
        <v>2569</v>
      </c>
      <c r="R1567" t="s">
        <v>2570</v>
      </c>
      <c r="S1567" t="s">
        <v>2469</v>
      </c>
      <c r="T1567" t="s">
        <v>2481</v>
      </c>
      <c r="U1567" t="s">
        <v>2461</v>
      </c>
      <c r="V1567" t="s">
        <v>2164</v>
      </c>
      <c r="W1567" s="2">
        <v>1</v>
      </c>
      <c r="X1567" s="33">
        <v>276000</v>
      </c>
      <c r="Y1567" t="s">
        <v>34</v>
      </c>
      <c r="Z1567" t="s">
        <v>568</v>
      </c>
      <c r="AA1567" t="s">
        <v>36</v>
      </c>
      <c r="AB1567" t="s">
        <v>37</v>
      </c>
      <c r="AC1567">
        <v>62</v>
      </c>
    </row>
    <row r="1568" spans="1:29" customFormat="1" x14ac:dyDescent="0.35">
      <c r="A1568" s="11">
        <v>1568</v>
      </c>
      <c r="B1568" s="20" t="s">
        <v>2625</v>
      </c>
      <c r="C1568" s="3">
        <v>2.6229019299160003E+18</v>
      </c>
      <c r="D1568" s="1">
        <v>42695</v>
      </c>
      <c r="E1568" t="s">
        <v>2572</v>
      </c>
      <c r="F1568" s="8">
        <f t="shared" si="124"/>
        <v>0</v>
      </c>
      <c r="G1568" s="8">
        <f t="shared" si="120"/>
        <v>0</v>
      </c>
      <c r="H1568" s="8">
        <f t="shared" si="121"/>
        <v>0</v>
      </c>
      <c r="I1568" s="8">
        <f t="shared" si="122"/>
        <v>0</v>
      </c>
      <c r="J1568" s="9">
        <f t="shared" si="123"/>
        <v>0</v>
      </c>
      <c r="K1568" t="s">
        <v>1613</v>
      </c>
      <c r="L1568" t="s">
        <v>1614</v>
      </c>
      <c r="M1568" s="30">
        <v>5350</v>
      </c>
      <c r="N1568" s="30" t="s">
        <v>266</v>
      </c>
      <c r="O1568">
        <v>64200</v>
      </c>
      <c r="P1568" s="28" t="s">
        <v>258</v>
      </c>
      <c r="Q1568" s="4" t="s">
        <v>2573</v>
      </c>
      <c r="R1568" t="s">
        <v>2468</v>
      </c>
      <c r="S1568" t="s">
        <v>2469</v>
      </c>
      <c r="T1568" t="s">
        <v>2481</v>
      </c>
      <c r="U1568" t="s">
        <v>2461</v>
      </c>
      <c r="V1568" t="s">
        <v>2164</v>
      </c>
      <c r="W1568" s="2">
        <v>1</v>
      </c>
      <c r="X1568" s="33">
        <v>64200</v>
      </c>
      <c r="Y1568" t="s">
        <v>34</v>
      </c>
      <c r="Z1568" t="s">
        <v>568</v>
      </c>
      <c r="AA1568" t="s">
        <v>36</v>
      </c>
      <c r="AB1568" t="s">
        <v>37</v>
      </c>
      <c r="AC1568">
        <v>62</v>
      </c>
    </row>
    <row r="1569" spans="1:29" customFormat="1" x14ac:dyDescent="0.35">
      <c r="A1569" s="11">
        <v>1569</v>
      </c>
      <c r="B1569" s="20" t="s">
        <v>2625</v>
      </c>
      <c r="C1569" s="3">
        <v>2.6229019299160003E+18</v>
      </c>
      <c r="D1569" s="1">
        <v>42695</v>
      </c>
      <c r="E1569" t="s">
        <v>2574</v>
      </c>
      <c r="F1569" s="8">
        <f t="shared" si="124"/>
        <v>0</v>
      </c>
      <c r="G1569" s="8">
        <f t="shared" si="120"/>
        <v>0</v>
      </c>
      <c r="H1569" s="8">
        <f t="shared" si="121"/>
        <v>0</v>
      </c>
      <c r="I1569" s="8">
        <f t="shared" si="122"/>
        <v>1</v>
      </c>
      <c r="J1569" s="9">
        <f t="shared" si="123"/>
        <v>1</v>
      </c>
      <c r="K1569" t="s">
        <v>1613</v>
      </c>
      <c r="L1569" t="s">
        <v>1614</v>
      </c>
      <c r="M1569" s="30">
        <v>16300</v>
      </c>
      <c r="N1569" s="30" t="s">
        <v>266</v>
      </c>
      <c r="O1569">
        <v>195600</v>
      </c>
      <c r="P1569" s="28" t="s">
        <v>258</v>
      </c>
      <c r="Q1569" s="4" t="s">
        <v>2573</v>
      </c>
      <c r="R1569" t="s">
        <v>2468</v>
      </c>
      <c r="S1569" t="s">
        <v>2469</v>
      </c>
      <c r="T1569" t="s">
        <v>2481</v>
      </c>
      <c r="U1569" t="s">
        <v>2461</v>
      </c>
      <c r="V1569" t="s">
        <v>2164</v>
      </c>
      <c r="W1569" s="2">
        <v>1</v>
      </c>
      <c r="X1569" s="33">
        <v>195600</v>
      </c>
      <c r="Y1569" t="s">
        <v>34</v>
      </c>
      <c r="Z1569" t="s">
        <v>568</v>
      </c>
      <c r="AA1569" t="s">
        <v>36</v>
      </c>
      <c r="AB1569" t="s">
        <v>37</v>
      </c>
      <c r="AC1569">
        <v>62</v>
      </c>
    </row>
    <row r="1570" spans="1:29" customFormat="1" x14ac:dyDescent="0.35">
      <c r="A1570" s="11">
        <v>1570</v>
      </c>
      <c r="B1570" s="20" t="s">
        <v>2625</v>
      </c>
      <c r="C1570" s="3">
        <v>2.6230001056150001E+18</v>
      </c>
      <c r="D1570" s="1">
        <v>42347</v>
      </c>
      <c r="E1570" t="s">
        <v>2541</v>
      </c>
      <c r="F1570" s="8">
        <f t="shared" si="124"/>
        <v>0</v>
      </c>
      <c r="G1570" s="8">
        <f t="shared" si="120"/>
        <v>0</v>
      </c>
      <c r="H1570" s="8">
        <f t="shared" si="121"/>
        <v>0</v>
      </c>
      <c r="I1570" s="8">
        <f t="shared" si="122"/>
        <v>1</v>
      </c>
      <c r="J1570" s="9">
        <f t="shared" si="123"/>
        <v>1</v>
      </c>
      <c r="K1570" t="s">
        <v>456</v>
      </c>
      <c r="L1570" t="s">
        <v>457</v>
      </c>
      <c r="M1570" s="30">
        <v>300000</v>
      </c>
      <c r="N1570" s="30" t="s">
        <v>264</v>
      </c>
      <c r="O1570">
        <v>300000</v>
      </c>
      <c r="P1570" s="28" t="s">
        <v>184</v>
      </c>
      <c r="Q1570" s="4" t="s">
        <v>2575</v>
      </c>
      <c r="R1570" t="s">
        <v>2576</v>
      </c>
      <c r="S1570" t="s">
        <v>2561</v>
      </c>
      <c r="T1570" t="s">
        <v>2481</v>
      </c>
      <c r="U1570" t="s">
        <v>2461</v>
      </c>
      <c r="V1570" t="s">
        <v>2164</v>
      </c>
      <c r="W1570" s="2">
        <v>1</v>
      </c>
      <c r="X1570" s="33">
        <v>300000</v>
      </c>
      <c r="Y1570" t="s">
        <v>34</v>
      </c>
      <c r="Z1570" t="s">
        <v>568</v>
      </c>
      <c r="AA1570" t="s">
        <v>36</v>
      </c>
      <c r="AB1570" t="s">
        <v>37</v>
      </c>
      <c r="AC1570">
        <v>62</v>
      </c>
    </row>
    <row r="1571" spans="1:29" customFormat="1" x14ac:dyDescent="0.35">
      <c r="A1571" s="11">
        <v>1571</v>
      </c>
      <c r="B1571" s="20" t="s">
        <v>2625</v>
      </c>
      <c r="C1571" s="3">
        <v>2.623000105616E+18</v>
      </c>
      <c r="D1571" s="1">
        <v>42718</v>
      </c>
      <c r="E1571" t="s">
        <v>2577</v>
      </c>
      <c r="F1571" s="8">
        <f t="shared" si="124"/>
        <v>0</v>
      </c>
      <c r="G1571" s="8">
        <f t="shared" si="120"/>
        <v>0</v>
      </c>
      <c r="H1571" s="8">
        <f t="shared" si="121"/>
        <v>0</v>
      </c>
      <c r="I1571" s="8">
        <f t="shared" si="122"/>
        <v>1</v>
      </c>
      <c r="J1571" s="9">
        <f t="shared" si="123"/>
        <v>1</v>
      </c>
      <c r="K1571" t="s">
        <v>82</v>
      </c>
      <c r="L1571" t="s">
        <v>76</v>
      </c>
      <c r="M1571" s="30">
        <v>28750</v>
      </c>
      <c r="N1571" s="30" t="s">
        <v>264</v>
      </c>
      <c r="O1571">
        <v>345000</v>
      </c>
      <c r="P1571" s="28" t="s">
        <v>258</v>
      </c>
      <c r="Q1571" s="4" t="s">
        <v>2575</v>
      </c>
      <c r="R1571" t="s">
        <v>2576</v>
      </c>
      <c r="S1571" t="s">
        <v>2561</v>
      </c>
      <c r="T1571" t="s">
        <v>2481</v>
      </c>
      <c r="U1571" t="s">
        <v>2461</v>
      </c>
      <c r="V1571" t="s">
        <v>2164</v>
      </c>
      <c r="W1571" s="2">
        <v>1</v>
      </c>
      <c r="X1571" s="33">
        <v>345000</v>
      </c>
      <c r="Y1571" t="s">
        <v>34</v>
      </c>
      <c r="Z1571" t="s">
        <v>568</v>
      </c>
      <c r="AA1571" t="s">
        <v>36</v>
      </c>
      <c r="AB1571" t="s">
        <v>37</v>
      </c>
      <c r="AC1571">
        <v>62</v>
      </c>
    </row>
    <row r="1572" spans="1:29" customFormat="1" x14ac:dyDescent="0.35">
      <c r="A1572" s="11">
        <v>1572</v>
      </c>
      <c r="B1572" s="20" t="s">
        <v>2625</v>
      </c>
      <c r="C1572" s="3">
        <v>2.6230010830150001E+18</v>
      </c>
      <c r="D1572" s="1">
        <v>42051</v>
      </c>
      <c r="E1572" t="s">
        <v>2578</v>
      </c>
      <c r="F1572" s="8">
        <f t="shared" si="124"/>
        <v>0</v>
      </c>
      <c r="G1572" s="8">
        <f t="shared" si="120"/>
        <v>0</v>
      </c>
      <c r="H1572" s="8">
        <f t="shared" si="121"/>
        <v>0</v>
      </c>
      <c r="I1572" s="8">
        <f t="shared" si="122"/>
        <v>1</v>
      </c>
      <c r="J1572" s="9">
        <f t="shared" si="123"/>
        <v>1</v>
      </c>
      <c r="K1572" t="s">
        <v>492</v>
      </c>
      <c r="L1572" t="s">
        <v>785</v>
      </c>
      <c r="M1572" s="30">
        <v>96250</v>
      </c>
      <c r="N1572" s="30" t="s">
        <v>264</v>
      </c>
      <c r="O1572">
        <v>96250</v>
      </c>
      <c r="P1572" s="28" t="s">
        <v>184</v>
      </c>
      <c r="Q1572" s="4" t="s">
        <v>2579</v>
      </c>
      <c r="R1572" t="s">
        <v>2580</v>
      </c>
      <c r="S1572" t="s">
        <v>2561</v>
      </c>
      <c r="T1572" t="s">
        <v>2481</v>
      </c>
      <c r="U1572" t="s">
        <v>2461</v>
      </c>
      <c r="V1572" t="s">
        <v>2164</v>
      </c>
      <c r="W1572" s="2">
        <v>1</v>
      </c>
      <c r="X1572" s="33">
        <v>96250</v>
      </c>
      <c r="Y1572" t="s">
        <v>34</v>
      </c>
      <c r="Z1572" t="s">
        <v>568</v>
      </c>
      <c r="AA1572" t="s">
        <v>36</v>
      </c>
      <c r="AB1572" t="s">
        <v>37</v>
      </c>
      <c r="AC1572">
        <v>62</v>
      </c>
    </row>
    <row r="1573" spans="1:29" customFormat="1" x14ac:dyDescent="0.35">
      <c r="A1573" s="11">
        <v>1573</v>
      </c>
      <c r="B1573" s="20" t="s">
        <v>2625</v>
      </c>
      <c r="C1573" s="3">
        <v>2.6230010830150001E+18</v>
      </c>
      <c r="D1573" s="1">
        <v>42360</v>
      </c>
      <c r="E1573" t="s">
        <v>2581</v>
      </c>
      <c r="F1573" s="8">
        <f t="shared" si="124"/>
        <v>0</v>
      </c>
      <c r="G1573" s="8">
        <f t="shared" si="120"/>
        <v>0</v>
      </c>
      <c r="H1573" s="8">
        <f t="shared" si="121"/>
        <v>0</v>
      </c>
      <c r="I1573" s="8">
        <f t="shared" si="122"/>
        <v>1</v>
      </c>
      <c r="J1573" s="9">
        <f t="shared" si="123"/>
        <v>1</v>
      </c>
      <c r="K1573" t="s">
        <v>492</v>
      </c>
      <c r="L1573" t="s">
        <v>785</v>
      </c>
      <c r="M1573" s="30">
        <v>139200</v>
      </c>
      <c r="N1573" s="30" t="s">
        <v>329</v>
      </c>
      <c r="O1573">
        <v>139200</v>
      </c>
      <c r="P1573" s="28" t="s">
        <v>184</v>
      </c>
      <c r="Q1573" s="4" t="s">
        <v>2582</v>
      </c>
      <c r="R1573" t="s">
        <v>2580</v>
      </c>
      <c r="S1573" t="s">
        <v>2561</v>
      </c>
      <c r="T1573" t="s">
        <v>2481</v>
      </c>
      <c r="U1573" t="s">
        <v>2461</v>
      </c>
      <c r="V1573" t="s">
        <v>2164</v>
      </c>
      <c r="W1573" s="2">
        <v>1</v>
      </c>
      <c r="X1573" s="33">
        <v>139200</v>
      </c>
      <c r="Y1573" t="s">
        <v>34</v>
      </c>
      <c r="Z1573" t="s">
        <v>568</v>
      </c>
      <c r="AA1573" t="s">
        <v>36</v>
      </c>
      <c r="AB1573" t="s">
        <v>37</v>
      </c>
      <c r="AC1573">
        <v>62</v>
      </c>
    </row>
    <row r="1574" spans="1:29" customFormat="1" x14ac:dyDescent="0.35">
      <c r="A1574" s="11">
        <v>1574</v>
      </c>
      <c r="B1574" s="20" t="s">
        <v>2625</v>
      </c>
      <c r="C1574" s="3">
        <v>2.623001083016E+18</v>
      </c>
      <c r="D1574" s="1">
        <v>42695</v>
      </c>
      <c r="E1574" t="s">
        <v>2571</v>
      </c>
      <c r="F1574" s="8">
        <f t="shared" si="124"/>
        <v>0</v>
      </c>
      <c r="G1574" s="8">
        <f t="shared" si="120"/>
        <v>0</v>
      </c>
      <c r="H1574" s="8">
        <f t="shared" si="121"/>
        <v>0</v>
      </c>
      <c r="I1574" s="8">
        <f t="shared" si="122"/>
        <v>1</v>
      </c>
      <c r="J1574" s="9">
        <f t="shared" si="123"/>
        <v>1</v>
      </c>
      <c r="K1574" t="s">
        <v>53</v>
      </c>
      <c r="L1574" t="s">
        <v>52</v>
      </c>
      <c r="M1574" s="30">
        <v>160080</v>
      </c>
      <c r="N1574" s="30" t="s">
        <v>264</v>
      </c>
      <c r="O1574">
        <v>160080</v>
      </c>
      <c r="P1574" s="28" t="s">
        <v>184</v>
      </c>
      <c r="Q1574" s="4" t="s">
        <v>2582</v>
      </c>
      <c r="R1574" t="s">
        <v>2580</v>
      </c>
      <c r="S1574" t="s">
        <v>2561</v>
      </c>
      <c r="T1574" t="s">
        <v>2481</v>
      </c>
      <c r="U1574" t="s">
        <v>2461</v>
      </c>
      <c r="V1574" t="s">
        <v>2164</v>
      </c>
      <c r="W1574" s="2">
        <v>1</v>
      </c>
      <c r="X1574" s="33">
        <v>160080</v>
      </c>
      <c r="Y1574" t="s">
        <v>34</v>
      </c>
      <c r="Z1574" t="s">
        <v>568</v>
      </c>
      <c r="AA1574" t="s">
        <v>36</v>
      </c>
      <c r="AB1574" t="s">
        <v>37</v>
      </c>
      <c r="AC1574">
        <v>62</v>
      </c>
    </row>
    <row r="1575" spans="1:29" customFormat="1" x14ac:dyDescent="0.35">
      <c r="A1575" s="11">
        <v>1575</v>
      </c>
      <c r="B1575" s="20" t="s">
        <v>2625</v>
      </c>
      <c r="C1575" s="3">
        <v>2.6230015147160003E+18</v>
      </c>
      <c r="D1575" s="1">
        <v>42726</v>
      </c>
      <c r="E1575" t="s">
        <v>2559</v>
      </c>
      <c r="F1575" s="8">
        <f t="shared" si="124"/>
        <v>0</v>
      </c>
      <c r="G1575" s="8">
        <f t="shared" si="120"/>
        <v>0</v>
      </c>
      <c r="H1575" s="8">
        <f t="shared" si="121"/>
        <v>0</v>
      </c>
      <c r="I1575" s="8">
        <f t="shared" si="122"/>
        <v>1</v>
      </c>
      <c r="J1575" s="9">
        <f t="shared" si="123"/>
        <v>1</v>
      </c>
      <c r="K1575" t="s">
        <v>417</v>
      </c>
      <c r="L1575" t="s">
        <v>418</v>
      </c>
      <c r="M1575" s="30">
        <v>15200</v>
      </c>
      <c r="N1575" s="30" t="s">
        <v>266</v>
      </c>
      <c r="O1575">
        <v>182400</v>
      </c>
      <c r="P1575" s="28" t="s">
        <v>258</v>
      </c>
      <c r="Q1575" s="4" t="s">
        <v>2583</v>
      </c>
      <c r="R1575" t="s">
        <v>2584</v>
      </c>
      <c r="S1575" t="s">
        <v>2561</v>
      </c>
      <c r="T1575" t="s">
        <v>2481</v>
      </c>
      <c r="U1575" t="s">
        <v>2461</v>
      </c>
      <c r="V1575" t="s">
        <v>2164</v>
      </c>
      <c r="W1575" s="2">
        <v>1</v>
      </c>
      <c r="X1575" s="33">
        <v>182400</v>
      </c>
      <c r="Y1575" t="s">
        <v>34</v>
      </c>
      <c r="Z1575" t="s">
        <v>568</v>
      </c>
      <c r="AA1575" t="s">
        <v>36</v>
      </c>
      <c r="AB1575" t="s">
        <v>37</v>
      </c>
      <c r="AC1575">
        <v>62</v>
      </c>
    </row>
    <row r="1576" spans="1:29" customFormat="1" x14ac:dyDescent="0.35">
      <c r="A1576" s="11">
        <v>1576</v>
      </c>
      <c r="B1576" s="20" t="s">
        <v>2625</v>
      </c>
      <c r="C1576" s="3">
        <v>2.6230019550150001E+18</v>
      </c>
      <c r="D1576" s="1">
        <v>42004</v>
      </c>
      <c r="E1576" t="s">
        <v>785</v>
      </c>
      <c r="F1576" s="8">
        <f t="shared" si="124"/>
        <v>0</v>
      </c>
      <c r="G1576" s="8">
        <f t="shared" si="120"/>
        <v>1</v>
      </c>
      <c r="H1576" s="8">
        <f t="shared" si="121"/>
        <v>0</v>
      </c>
      <c r="I1576" s="8">
        <f t="shared" si="122"/>
        <v>0</v>
      </c>
      <c r="J1576" s="9">
        <f t="shared" si="123"/>
        <v>1</v>
      </c>
      <c r="K1576" t="s">
        <v>492</v>
      </c>
      <c r="L1576" t="s">
        <v>785</v>
      </c>
      <c r="M1576" s="30">
        <v>9800</v>
      </c>
      <c r="N1576" s="30" t="s">
        <v>266</v>
      </c>
      <c r="O1576">
        <v>117600</v>
      </c>
      <c r="P1576" s="28" t="s">
        <v>258</v>
      </c>
      <c r="Q1576" s="4" t="s">
        <v>2585</v>
      </c>
      <c r="R1576" t="s">
        <v>2586</v>
      </c>
      <c r="S1576" t="s">
        <v>2561</v>
      </c>
      <c r="T1576" t="s">
        <v>2587</v>
      </c>
      <c r="U1576" t="s">
        <v>2461</v>
      </c>
      <c r="V1576" t="s">
        <v>2164</v>
      </c>
      <c r="W1576" s="2">
        <v>1</v>
      </c>
      <c r="X1576" s="33">
        <v>117600</v>
      </c>
      <c r="Y1576" t="s">
        <v>34</v>
      </c>
      <c r="Z1576" t="s">
        <v>568</v>
      </c>
      <c r="AA1576" t="s">
        <v>36</v>
      </c>
      <c r="AB1576" t="s">
        <v>37</v>
      </c>
      <c r="AC1576">
        <v>62</v>
      </c>
    </row>
    <row r="1577" spans="1:29" customFormat="1" x14ac:dyDescent="0.35">
      <c r="A1577" s="11">
        <v>1577</v>
      </c>
      <c r="B1577" s="20" t="s">
        <v>2625</v>
      </c>
      <c r="C1577" s="3">
        <v>2.6230019550150001E+18</v>
      </c>
      <c r="D1577" s="1">
        <v>42353</v>
      </c>
      <c r="E1577" t="s">
        <v>2541</v>
      </c>
      <c r="F1577" s="8">
        <f t="shared" si="124"/>
        <v>0</v>
      </c>
      <c r="G1577" s="8">
        <f t="shared" si="120"/>
        <v>0</v>
      </c>
      <c r="H1577" s="8">
        <f t="shared" si="121"/>
        <v>0</v>
      </c>
      <c r="I1577" s="8">
        <f t="shared" si="122"/>
        <v>1</v>
      </c>
      <c r="J1577" s="9">
        <f t="shared" si="123"/>
        <v>1</v>
      </c>
      <c r="K1577" t="s">
        <v>492</v>
      </c>
      <c r="L1577" t="s">
        <v>785</v>
      </c>
      <c r="M1577" s="30">
        <v>11450</v>
      </c>
      <c r="N1577" s="30" t="s">
        <v>266</v>
      </c>
      <c r="O1577">
        <v>137400</v>
      </c>
      <c r="P1577" s="28" t="s">
        <v>258</v>
      </c>
      <c r="Q1577" s="4" t="s">
        <v>2588</v>
      </c>
      <c r="R1577" t="s">
        <v>2586</v>
      </c>
      <c r="S1577" t="s">
        <v>2561</v>
      </c>
      <c r="T1577" t="s">
        <v>2481</v>
      </c>
      <c r="U1577" t="s">
        <v>2461</v>
      </c>
      <c r="V1577" t="s">
        <v>2164</v>
      </c>
      <c r="W1577" s="2">
        <v>1</v>
      </c>
      <c r="X1577" s="33">
        <v>137400</v>
      </c>
      <c r="Y1577" t="s">
        <v>34</v>
      </c>
      <c r="Z1577" t="s">
        <v>568</v>
      </c>
      <c r="AA1577" t="s">
        <v>36</v>
      </c>
      <c r="AB1577" t="s">
        <v>37</v>
      </c>
      <c r="AC1577">
        <v>62</v>
      </c>
    </row>
    <row r="1578" spans="1:29" customFormat="1" x14ac:dyDescent="0.35">
      <c r="A1578" s="11">
        <v>1578</v>
      </c>
      <c r="B1578" s="20" t="s">
        <v>2625</v>
      </c>
      <c r="C1578" s="3">
        <v>2.623001955016E+18</v>
      </c>
      <c r="D1578" s="1">
        <v>42711</v>
      </c>
      <c r="E1578" t="s">
        <v>2589</v>
      </c>
      <c r="F1578" s="8">
        <f t="shared" si="124"/>
        <v>0</v>
      </c>
      <c r="G1578" s="8">
        <f t="shared" si="120"/>
        <v>0</v>
      </c>
      <c r="H1578" s="8">
        <f t="shared" si="121"/>
        <v>0</v>
      </c>
      <c r="I1578" s="8">
        <f t="shared" si="122"/>
        <v>1</v>
      </c>
      <c r="J1578" s="9">
        <f t="shared" si="123"/>
        <v>1</v>
      </c>
      <c r="K1578" t="s">
        <v>1733</v>
      </c>
      <c r="L1578" t="s">
        <v>1734</v>
      </c>
      <c r="M1578" s="30">
        <v>13200</v>
      </c>
      <c r="N1578" s="30" t="s">
        <v>266</v>
      </c>
      <c r="O1578">
        <v>158400</v>
      </c>
      <c r="P1578" s="28" t="s">
        <v>258</v>
      </c>
      <c r="Q1578" s="4" t="s">
        <v>2590</v>
      </c>
      <c r="R1578" t="s">
        <v>2586</v>
      </c>
      <c r="S1578" t="s">
        <v>2561</v>
      </c>
      <c r="T1578" t="s">
        <v>2481</v>
      </c>
      <c r="U1578" t="s">
        <v>2461</v>
      </c>
      <c r="V1578" t="s">
        <v>2164</v>
      </c>
      <c r="W1578" s="2">
        <v>1</v>
      </c>
      <c r="X1578" s="33">
        <v>158400</v>
      </c>
      <c r="Y1578" t="s">
        <v>34</v>
      </c>
      <c r="Z1578" t="s">
        <v>568</v>
      </c>
      <c r="AA1578" t="s">
        <v>36</v>
      </c>
      <c r="AB1578" t="s">
        <v>37</v>
      </c>
      <c r="AC1578">
        <v>62</v>
      </c>
    </row>
    <row r="1579" spans="1:29" customFormat="1" x14ac:dyDescent="0.35">
      <c r="A1579" s="11">
        <v>1579</v>
      </c>
      <c r="B1579" s="20" t="s">
        <v>2625</v>
      </c>
      <c r="C1579" s="3">
        <v>2.6231004349159997E+18</v>
      </c>
      <c r="D1579" s="1">
        <v>42472</v>
      </c>
      <c r="E1579" t="s">
        <v>2591</v>
      </c>
      <c r="F1579" s="8">
        <f t="shared" si="124"/>
        <v>0</v>
      </c>
      <c r="G1579" s="8">
        <f t="shared" si="120"/>
        <v>1</v>
      </c>
      <c r="H1579" s="8">
        <f t="shared" si="121"/>
        <v>1</v>
      </c>
      <c r="I1579" s="8">
        <f t="shared" si="122"/>
        <v>0</v>
      </c>
      <c r="J1579" s="9">
        <f t="shared" si="123"/>
        <v>2</v>
      </c>
      <c r="K1579" t="s">
        <v>64</v>
      </c>
      <c r="L1579" t="s">
        <v>65</v>
      </c>
      <c r="M1579" s="30">
        <v>3293</v>
      </c>
      <c r="N1579" s="30" t="s">
        <v>329</v>
      </c>
      <c r="O1579">
        <v>36223</v>
      </c>
      <c r="P1579" s="28" t="s">
        <v>991</v>
      </c>
      <c r="Q1579" s="4" t="s">
        <v>2592</v>
      </c>
      <c r="R1579" t="s">
        <v>2593</v>
      </c>
      <c r="S1579" t="s">
        <v>2164</v>
      </c>
      <c r="T1579" t="s">
        <v>2481</v>
      </c>
      <c r="U1579" t="s">
        <v>2461</v>
      </c>
      <c r="V1579" t="s">
        <v>2164</v>
      </c>
      <c r="W1579" s="2">
        <v>1</v>
      </c>
      <c r="X1579" s="33">
        <v>108746</v>
      </c>
      <c r="Y1579" t="s">
        <v>34</v>
      </c>
      <c r="Z1579" t="s">
        <v>568</v>
      </c>
      <c r="AA1579" t="s">
        <v>36</v>
      </c>
      <c r="AB1579" t="s">
        <v>37</v>
      </c>
      <c r="AC1579">
        <v>62</v>
      </c>
    </row>
    <row r="1580" spans="1:29" customFormat="1" x14ac:dyDescent="0.35">
      <c r="A1580" s="11">
        <v>1580</v>
      </c>
      <c r="B1580" s="20" t="s">
        <v>2625</v>
      </c>
      <c r="C1580" s="3">
        <v>2.6231010600150001E+18</v>
      </c>
      <c r="D1580" s="1">
        <v>42349</v>
      </c>
      <c r="E1580" t="s">
        <v>2594</v>
      </c>
      <c r="F1580" s="8">
        <f t="shared" si="124"/>
        <v>0</v>
      </c>
      <c r="G1580" s="8">
        <f t="shared" si="120"/>
        <v>0</v>
      </c>
      <c r="H1580" s="8">
        <f t="shared" si="121"/>
        <v>0</v>
      </c>
      <c r="I1580" s="8">
        <f t="shared" si="122"/>
        <v>1</v>
      </c>
      <c r="J1580" s="9">
        <f t="shared" si="123"/>
        <v>1</v>
      </c>
      <c r="K1580" t="s">
        <v>456</v>
      </c>
      <c r="L1580" t="s">
        <v>457</v>
      </c>
      <c r="M1580" s="30">
        <v>12200</v>
      </c>
      <c r="N1580" s="30" t="s">
        <v>266</v>
      </c>
      <c r="O1580">
        <v>146400</v>
      </c>
      <c r="P1580" s="28" t="s">
        <v>258</v>
      </c>
      <c r="Q1580" s="4" t="s">
        <v>2595</v>
      </c>
      <c r="R1580" t="s">
        <v>2596</v>
      </c>
      <c r="S1580" t="s">
        <v>2164</v>
      </c>
      <c r="T1580" t="s">
        <v>2481</v>
      </c>
      <c r="U1580" t="s">
        <v>2461</v>
      </c>
      <c r="V1580" t="s">
        <v>2164</v>
      </c>
      <c r="W1580" s="2">
        <v>1</v>
      </c>
      <c r="X1580" s="33">
        <v>146400</v>
      </c>
      <c r="Y1580" t="s">
        <v>34</v>
      </c>
      <c r="Z1580" t="s">
        <v>568</v>
      </c>
      <c r="AA1580" t="s">
        <v>36</v>
      </c>
      <c r="AB1580" t="s">
        <v>37</v>
      </c>
      <c r="AC1580">
        <v>62</v>
      </c>
    </row>
    <row r="1581" spans="1:29" customFormat="1" x14ac:dyDescent="0.35">
      <c r="A1581" s="11">
        <v>1581</v>
      </c>
      <c r="B1581" s="20" t="s">
        <v>2625</v>
      </c>
      <c r="C1581" s="3">
        <v>2.623101273416E+18</v>
      </c>
      <c r="D1581" s="1">
        <v>42724</v>
      </c>
      <c r="E1581" t="s">
        <v>2597</v>
      </c>
      <c r="F1581" s="8">
        <f t="shared" si="124"/>
        <v>0</v>
      </c>
      <c r="G1581" s="8">
        <f t="shared" si="120"/>
        <v>0</v>
      </c>
      <c r="H1581" s="8">
        <f t="shared" si="121"/>
        <v>0</v>
      </c>
      <c r="I1581" s="8">
        <f t="shared" si="122"/>
        <v>1</v>
      </c>
      <c r="J1581" s="9">
        <f t="shared" si="123"/>
        <v>1</v>
      </c>
      <c r="K1581" t="s">
        <v>82</v>
      </c>
      <c r="L1581" t="s">
        <v>76</v>
      </c>
      <c r="M1581" s="30">
        <v>140400</v>
      </c>
      <c r="N1581" s="30" t="s">
        <v>264</v>
      </c>
      <c r="O1581">
        <v>140400</v>
      </c>
      <c r="P1581" s="28" t="s">
        <v>184</v>
      </c>
      <c r="Q1581" s="4" t="s">
        <v>2598</v>
      </c>
      <c r="R1581" t="s">
        <v>2599</v>
      </c>
      <c r="S1581" t="s">
        <v>2164</v>
      </c>
      <c r="T1581" t="s">
        <v>2481</v>
      </c>
      <c r="U1581" t="s">
        <v>2461</v>
      </c>
      <c r="V1581" t="s">
        <v>2164</v>
      </c>
      <c r="W1581" s="2">
        <v>1</v>
      </c>
      <c r="X1581" s="33">
        <v>140400</v>
      </c>
      <c r="Y1581" t="s">
        <v>34</v>
      </c>
      <c r="Z1581" t="s">
        <v>568</v>
      </c>
      <c r="AA1581" t="s">
        <v>36</v>
      </c>
      <c r="AB1581" t="s">
        <v>37</v>
      </c>
      <c r="AC1581">
        <v>62</v>
      </c>
    </row>
    <row r="1582" spans="1:29" customFormat="1" x14ac:dyDescent="0.35">
      <c r="A1582" s="11">
        <v>1582</v>
      </c>
      <c r="B1582" s="20" t="s">
        <v>2625</v>
      </c>
      <c r="C1582" s="3">
        <v>2.623101273416E+18</v>
      </c>
      <c r="D1582" s="1">
        <v>42724</v>
      </c>
      <c r="E1582" t="s">
        <v>2600</v>
      </c>
      <c r="F1582" s="8">
        <f t="shared" si="124"/>
        <v>0</v>
      </c>
      <c r="G1582" s="8">
        <f t="shared" si="120"/>
        <v>0</v>
      </c>
      <c r="H1582" s="8">
        <f t="shared" si="121"/>
        <v>0</v>
      </c>
      <c r="I1582" s="8">
        <f t="shared" si="122"/>
        <v>1</v>
      </c>
      <c r="J1582" s="9">
        <f t="shared" si="123"/>
        <v>1</v>
      </c>
      <c r="K1582" t="s">
        <v>82</v>
      </c>
      <c r="L1582" t="s">
        <v>76</v>
      </c>
      <c r="M1582" s="30">
        <v>92400</v>
      </c>
      <c r="N1582" s="30" t="s">
        <v>264</v>
      </c>
      <c r="O1582">
        <v>92400</v>
      </c>
      <c r="P1582" s="28" t="s">
        <v>184</v>
      </c>
      <c r="Q1582" s="4" t="s">
        <v>2598</v>
      </c>
      <c r="R1582" t="s">
        <v>2599</v>
      </c>
      <c r="S1582" t="s">
        <v>2164</v>
      </c>
      <c r="T1582" t="s">
        <v>2481</v>
      </c>
      <c r="U1582" t="s">
        <v>2461</v>
      </c>
      <c r="V1582" t="s">
        <v>2164</v>
      </c>
      <c r="W1582" s="2">
        <v>1</v>
      </c>
      <c r="X1582" s="33">
        <v>92400</v>
      </c>
      <c r="Y1582" t="s">
        <v>34</v>
      </c>
      <c r="Z1582" t="s">
        <v>568</v>
      </c>
      <c r="AA1582" t="s">
        <v>36</v>
      </c>
      <c r="AB1582" t="s">
        <v>37</v>
      </c>
      <c r="AC1582">
        <v>62</v>
      </c>
    </row>
    <row r="1583" spans="1:29" customFormat="1" x14ac:dyDescent="0.35">
      <c r="A1583" s="11">
        <v>1583</v>
      </c>
      <c r="B1583" s="20" t="s">
        <v>2625</v>
      </c>
      <c r="C1583" s="3">
        <v>2.6231012734169999E+18</v>
      </c>
      <c r="D1583" s="1">
        <v>43031</v>
      </c>
      <c r="E1583" t="s">
        <v>2601</v>
      </c>
      <c r="F1583" s="8">
        <f t="shared" si="124"/>
        <v>0</v>
      </c>
      <c r="G1583" s="8">
        <f t="shared" si="120"/>
        <v>0</v>
      </c>
      <c r="H1583" s="8">
        <f t="shared" si="121"/>
        <v>1</v>
      </c>
      <c r="I1583" s="8">
        <f t="shared" si="122"/>
        <v>0</v>
      </c>
      <c r="J1583" s="9">
        <f t="shared" si="123"/>
        <v>1</v>
      </c>
      <c r="K1583" t="s">
        <v>1133</v>
      </c>
      <c r="L1583" t="s">
        <v>1134</v>
      </c>
      <c r="M1583" s="30">
        <v>24750</v>
      </c>
      <c r="N1583" s="30" t="s">
        <v>264</v>
      </c>
      <c r="O1583">
        <v>24750</v>
      </c>
      <c r="P1583" s="28" t="s">
        <v>184</v>
      </c>
      <c r="Q1583" s="4" t="s">
        <v>2598</v>
      </c>
      <c r="R1583" t="s">
        <v>2599</v>
      </c>
      <c r="S1583" t="s">
        <v>2164</v>
      </c>
      <c r="T1583" t="s">
        <v>2470</v>
      </c>
      <c r="U1583" t="s">
        <v>2461</v>
      </c>
      <c r="V1583" t="s">
        <v>2164</v>
      </c>
      <c r="W1583" s="2">
        <v>1</v>
      </c>
      <c r="X1583" s="33">
        <v>24750</v>
      </c>
      <c r="Y1583" t="s">
        <v>34</v>
      </c>
      <c r="Z1583" t="s">
        <v>568</v>
      </c>
      <c r="AA1583" t="s">
        <v>36</v>
      </c>
      <c r="AB1583" t="s">
        <v>37</v>
      </c>
      <c r="AC1583">
        <v>62</v>
      </c>
    </row>
    <row r="1584" spans="1:29" customFormat="1" x14ac:dyDescent="0.35">
      <c r="A1584" s="11">
        <v>1584</v>
      </c>
      <c r="B1584" s="20" t="s">
        <v>2625</v>
      </c>
      <c r="C1584" s="3">
        <v>2.6231012734169999E+18</v>
      </c>
      <c r="D1584" s="1">
        <v>43046</v>
      </c>
      <c r="E1584" t="s">
        <v>2602</v>
      </c>
      <c r="F1584" s="8">
        <f t="shared" si="124"/>
        <v>0</v>
      </c>
      <c r="G1584" s="8">
        <f t="shared" si="120"/>
        <v>1</v>
      </c>
      <c r="H1584" s="8">
        <f t="shared" si="121"/>
        <v>1</v>
      </c>
      <c r="I1584" s="8">
        <f t="shared" si="122"/>
        <v>0</v>
      </c>
      <c r="J1584" s="9">
        <f t="shared" si="123"/>
        <v>2</v>
      </c>
      <c r="K1584" t="s">
        <v>1133</v>
      </c>
      <c r="L1584" t="s">
        <v>1134</v>
      </c>
      <c r="M1584" s="30">
        <v>12395</v>
      </c>
      <c r="N1584" s="30" t="s">
        <v>264</v>
      </c>
      <c r="O1584">
        <v>12395</v>
      </c>
      <c r="P1584" s="28" t="s">
        <v>184</v>
      </c>
      <c r="Q1584" s="4" t="s">
        <v>2598</v>
      </c>
      <c r="R1584" t="s">
        <v>2599</v>
      </c>
      <c r="S1584" t="s">
        <v>2164</v>
      </c>
      <c r="T1584" t="s">
        <v>2470</v>
      </c>
      <c r="U1584" t="s">
        <v>2461</v>
      </c>
      <c r="V1584" t="s">
        <v>2164</v>
      </c>
      <c r="W1584" s="2">
        <v>1</v>
      </c>
      <c r="X1584" s="33">
        <v>12395</v>
      </c>
      <c r="Y1584" t="s">
        <v>34</v>
      </c>
      <c r="Z1584" t="s">
        <v>568</v>
      </c>
      <c r="AA1584" t="s">
        <v>36</v>
      </c>
      <c r="AB1584" t="s">
        <v>37</v>
      </c>
      <c r="AC1584">
        <v>62</v>
      </c>
    </row>
    <row r="1585" spans="1:29" customFormat="1" x14ac:dyDescent="0.35">
      <c r="A1585" s="11">
        <v>1585</v>
      </c>
      <c r="B1585" s="20" t="s">
        <v>2625</v>
      </c>
      <c r="C1585" s="3">
        <v>2.6231012766150001E+18</v>
      </c>
      <c r="D1585" s="1">
        <v>42361</v>
      </c>
      <c r="E1585" t="s">
        <v>2603</v>
      </c>
      <c r="F1585" s="8">
        <f t="shared" si="124"/>
        <v>0</v>
      </c>
      <c r="G1585" s="8">
        <f t="shared" si="120"/>
        <v>0</v>
      </c>
      <c r="H1585" s="8">
        <f t="shared" si="121"/>
        <v>1</v>
      </c>
      <c r="I1585" s="8">
        <f t="shared" si="122"/>
        <v>0</v>
      </c>
      <c r="J1585" s="9">
        <f t="shared" si="123"/>
        <v>1</v>
      </c>
      <c r="K1585" t="s">
        <v>453</v>
      </c>
      <c r="L1585" t="s">
        <v>454</v>
      </c>
      <c r="M1585" s="30">
        <v>13083114.699999999</v>
      </c>
      <c r="N1585" s="30" t="s">
        <v>264</v>
      </c>
      <c r="O1585">
        <v>13083114.699999999</v>
      </c>
      <c r="P1585" s="28" t="s">
        <v>184</v>
      </c>
      <c r="Q1585" s="4" t="s">
        <v>2162</v>
      </c>
      <c r="R1585" t="s">
        <v>2163</v>
      </c>
      <c r="S1585" t="s">
        <v>2164</v>
      </c>
      <c r="T1585" t="s">
        <v>2481</v>
      </c>
      <c r="U1585" t="s">
        <v>2461</v>
      </c>
      <c r="V1585" t="s">
        <v>2164</v>
      </c>
      <c r="W1585" s="2">
        <v>1</v>
      </c>
      <c r="X1585" s="33">
        <v>13083114.699999999</v>
      </c>
      <c r="Y1585" t="s">
        <v>34</v>
      </c>
      <c r="Z1585" t="s">
        <v>568</v>
      </c>
      <c r="AA1585" t="s">
        <v>36</v>
      </c>
      <c r="AB1585" t="s">
        <v>37</v>
      </c>
      <c r="AC1585">
        <v>62</v>
      </c>
    </row>
    <row r="1586" spans="1:29" customFormat="1" x14ac:dyDescent="0.35">
      <c r="A1586" s="11">
        <v>1586</v>
      </c>
      <c r="B1586" s="20" t="s">
        <v>2625</v>
      </c>
      <c r="C1586" s="3">
        <v>2.623101276616E+18</v>
      </c>
      <c r="D1586" s="1">
        <v>42690</v>
      </c>
      <c r="E1586" t="s">
        <v>2604</v>
      </c>
      <c r="F1586" s="8">
        <f t="shared" si="124"/>
        <v>0</v>
      </c>
      <c r="G1586" s="8">
        <f t="shared" si="120"/>
        <v>0</v>
      </c>
      <c r="H1586" s="8">
        <f t="shared" si="121"/>
        <v>1</v>
      </c>
      <c r="I1586" s="8">
        <f t="shared" si="122"/>
        <v>0</v>
      </c>
      <c r="J1586" s="9">
        <f t="shared" si="123"/>
        <v>1</v>
      </c>
      <c r="K1586" t="s">
        <v>53</v>
      </c>
      <c r="L1586" t="s">
        <v>52</v>
      </c>
      <c r="M1586" s="30">
        <v>3300000</v>
      </c>
      <c r="N1586" s="30" t="s">
        <v>264</v>
      </c>
      <c r="O1586">
        <v>3300000</v>
      </c>
      <c r="P1586" s="28" t="s">
        <v>184</v>
      </c>
      <c r="Q1586" s="4" t="s">
        <v>2162</v>
      </c>
      <c r="R1586" t="s">
        <v>2163</v>
      </c>
      <c r="S1586" t="s">
        <v>2164</v>
      </c>
      <c r="T1586" t="s">
        <v>2481</v>
      </c>
      <c r="U1586" t="s">
        <v>2461</v>
      </c>
      <c r="V1586" t="s">
        <v>2164</v>
      </c>
      <c r="W1586" s="2">
        <v>1</v>
      </c>
      <c r="X1586" s="33">
        <v>3300000</v>
      </c>
      <c r="Y1586" t="s">
        <v>34</v>
      </c>
      <c r="Z1586" t="s">
        <v>568</v>
      </c>
      <c r="AA1586" t="s">
        <v>36</v>
      </c>
      <c r="AB1586" t="s">
        <v>37</v>
      </c>
      <c r="AC1586">
        <v>62</v>
      </c>
    </row>
    <row r="1587" spans="1:29" customFormat="1" x14ac:dyDescent="0.35">
      <c r="A1587" s="11">
        <v>1587</v>
      </c>
      <c r="B1587" s="20" t="s">
        <v>2625</v>
      </c>
      <c r="C1587" s="3">
        <v>2.6231012766169999E+18</v>
      </c>
      <c r="D1587" s="1">
        <v>42859</v>
      </c>
      <c r="E1587" t="s">
        <v>2605</v>
      </c>
      <c r="F1587" s="8">
        <f t="shared" si="124"/>
        <v>0</v>
      </c>
      <c r="G1587" s="8">
        <f t="shared" si="120"/>
        <v>0</v>
      </c>
      <c r="H1587" s="8">
        <f t="shared" si="121"/>
        <v>0</v>
      </c>
      <c r="I1587" s="8">
        <f t="shared" si="122"/>
        <v>0</v>
      </c>
      <c r="J1587" s="9">
        <f t="shared" si="123"/>
        <v>0</v>
      </c>
      <c r="K1587" t="s">
        <v>53</v>
      </c>
      <c r="L1587" t="s">
        <v>52</v>
      </c>
      <c r="M1587" s="30">
        <v>3582000</v>
      </c>
      <c r="N1587" s="30" t="s">
        <v>329</v>
      </c>
      <c r="O1587">
        <v>3582000</v>
      </c>
      <c r="P1587" s="28" t="s">
        <v>184</v>
      </c>
      <c r="Q1587" s="4" t="s">
        <v>2162</v>
      </c>
      <c r="R1587" t="s">
        <v>2163</v>
      </c>
      <c r="S1587" t="s">
        <v>2164</v>
      </c>
      <c r="T1587" t="s">
        <v>2481</v>
      </c>
      <c r="U1587" t="s">
        <v>2461</v>
      </c>
      <c r="V1587" t="s">
        <v>2164</v>
      </c>
      <c r="W1587" s="2">
        <v>1</v>
      </c>
      <c r="X1587" s="33">
        <v>3582000</v>
      </c>
      <c r="Y1587" t="s">
        <v>34</v>
      </c>
      <c r="Z1587" t="s">
        <v>568</v>
      </c>
      <c r="AA1587" t="s">
        <v>36</v>
      </c>
      <c r="AB1587" t="s">
        <v>37</v>
      </c>
      <c r="AC1587">
        <v>62</v>
      </c>
    </row>
    <row r="1588" spans="1:29" customFormat="1" x14ac:dyDescent="0.35">
      <c r="A1588" s="11">
        <v>1588</v>
      </c>
      <c r="B1588" s="20" t="s">
        <v>2625</v>
      </c>
      <c r="C1588" s="3">
        <v>2.6231012766169999E+18</v>
      </c>
      <c r="D1588" s="1">
        <v>42997</v>
      </c>
      <c r="E1588" t="s">
        <v>2606</v>
      </c>
      <c r="F1588" s="8">
        <f t="shared" si="124"/>
        <v>0</v>
      </c>
      <c r="G1588" s="8">
        <f t="shared" si="120"/>
        <v>0</v>
      </c>
      <c r="H1588" s="8">
        <f t="shared" si="121"/>
        <v>1</v>
      </c>
      <c r="I1588" s="8">
        <f t="shared" si="122"/>
        <v>1</v>
      </c>
      <c r="J1588" s="9">
        <f t="shared" si="123"/>
        <v>2</v>
      </c>
      <c r="K1588" t="s">
        <v>53</v>
      </c>
      <c r="L1588" t="s">
        <v>52</v>
      </c>
      <c r="M1588" s="30">
        <v>2674807</v>
      </c>
      <c r="N1588" s="30" t="s">
        <v>264</v>
      </c>
      <c r="O1588">
        <v>2674807</v>
      </c>
      <c r="P1588" s="28" t="s">
        <v>184</v>
      </c>
      <c r="Q1588" s="4" t="s">
        <v>2162</v>
      </c>
      <c r="R1588" t="s">
        <v>2163</v>
      </c>
      <c r="S1588" t="s">
        <v>2164</v>
      </c>
      <c r="T1588" t="s">
        <v>2481</v>
      </c>
      <c r="U1588" t="s">
        <v>2461</v>
      </c>
      <c r="V1588" t="s">
        <v>2164</v>
      </c>
      <c r="W1588" s="2">
        <v>1</v>
      </c>
      <c r="X1588" s="33">
        <v>2674807</v>
      </c>
      <c r="Y1588" t="s">
        <v>34</v>
      </c>
      <c r="Z1588" t="s">
        <v>568</v>
      </c>
      <c r="AA1588" t="s">
        <v>36</v>
      </c>
      <c r="AB1588" t="s">
        <v>37</v>
      </c>
      <c r="AC1588">
        <v>62</v>
      </c>
    </row>
    <row r="1589" spans="1:29" customFormat="1" x14ac:dyDescent="0.35">
      <c r="A1589" s="11">
        <v>1589</v>
      </c>
      <c r="B1589" s="20" t="s">
        <v>2625</v>
      </c>
      <c r="C1589" s="3">
        <v>2.6231012766169999E+18</v>
      </c>
      <c r="D1589" s="1">
        <v>42997</v>
      </c>
      <c r="E1589" t="s">
        <v>2607</v>
      </c>
      <c r="F1589" s="8">
        <f t="shared" si="124"/>
        <v>0</v>
      </c>
      <c r="G1589" s="8">
        <f t="shared" si="120"/>
        <v>0</v>
      </c>
      <c r="H1589" s="8">
        <f t="shared" si="121"/>
        <v>1</v>
      </c>
      <c r="I1589" s="8">
        <f t="shared" si="122"/>
        <v>1</v>
      </c>
      <c r="J1589" s="9">
        <f t="shared" si="123"/>
        <v>2</v>
      </c>
      <c r="K1589" t="s">
        <v>53</v>
      </c>
      <c r="L1589" t="s">
        <v>52</v>
      </c>
      <c r="M1589" s="30">
        <v>1394800</v>
      </c>
      <c r="N1589" s="30" t="s">
        <v>264</v>
      </c>
      <c r="O1589">
        <v>1394800</v>
      </c>
      <c r="P1589" s="28" t="s">
        <v>184</v>
      </c>
      <c r="Q1589" s="4" t="s">
        <v>2162</v>
      </c>
      <c r="R1589" t="s">
        <v>2163</v>
      </c>
      <c r="S1589" t="s">
        <v>2164</v>
      </c>
      <c r="T1589" t="s">
        <v>2481</v>
      </c>
      <c r="U1589" t="s">
        <v>2461</v>
      </c>
      <c r="V1589" t="s">
        <v>2164</v>
      </c>
      <c r="W1589" s="2">
        <v>1</v>
      </c>
      <c r="X1589" s="33">
        <v>1394800</v>
      </c>
      <c r="Y1589" t="s">
        <v>34</v>
      </c>
      <c r="Z1589" t="s">
        <v>568</v>
      </c>
      <c r="AA1589" t="s">
        <v>36</v>
      </c>
      <c r="AB1589" t="s">
        <v>37</v>
      </c>
      <c r="AC1589">
        <v>62</v>
      </c>
    </row>
    <row r="1590" spans="1:29" customFormat="1" x14ac:dyDescent="0.35">
      <c r="A1590" s="11">
        <v>1590</v>
      </c>
      <c r="B1590" s="20" t="s">
        <v>2625</v>
      </c>
      <c r="C1590" s="3">
        <v>2.6234005728150001E+18</v>
      </c>
      <c r="D1590" s="1">
        <v>42074</v>
      </c>
      <c r="E1590" t="s">
        <v>2608</v>
      </c>
      <c r="F1590" s="8">
        <f t="shared" si="124"/>
        <v>0</v>
      </c>
      <c r="G1590" s="8">
        <f t="shared" si="120"/>
        <v>0</v>
      </c>
      <c r="H1590" s="8">
        <f t="shared" si="121"/>
        <v>0</v>
      </c>
      <c r="I1590" s="8">
        <f t="shared" si="122"/>
        <v>1</v>
      </c>
      <c r="J1590" s="9">
        <f t="shared" si="123"/>
        <v>1</v>
      </c>
      <c r="K1590" t="s">
        <v>456</v>
      </c>
      <c r="L1590" t="s">
        <v>457</v>
      </c>
      <c r="M1590" s="30">
        <v>180000</v>
      </c>
      <c r="N1590" s="30" t="s">
        <v>264</v>
      </c>
      <c r="O1590">
        <v>180000</v>
      </c>
      <c r="P1590" s="28" t="s">
        <v>184</v>
      </c>
      <c r="Q1590" s="4" t="s">
        <v>2609</v>
      </c>
      <c r="R1590" t="s">
        <v>2610</v>
      </c>
      <c r="S1590" t="s">
        <v>2164</v>
      </c>
      <c r="T1590" t="s">
        <v>2481</v>
      </c>
      <c r="U1590" t="s">
        <v>2461</v>
      </c>
      <c r="V1590" t="s">
        <v>2164</v>
      </c>
      <c r="W1590" s="2">
        <v>1</v>
      </c>
      <c r="X1590" s="33">
        <v>180000</v>
      </c>
      <c r="Y1590" t="s">
        <v>34</v>
      </c>
      <c r="Z1590" t="s">
        <v>568</v>
      </c>
      <c r="AA1590" t="s">
        <v>36</v>
      </c>
      <c r="AB1590" t="s">
        <v>37</v>
      </c>
      <c r="AC1590">
        <v>62</v>
      </c>
    </row>
    <row r="1591" spans="1:29" customFormat="1" x14ac:dyDescent="0.35">
      <c r="A1591" s="11">
        <v>1591</v>
      </c>
      <c r="B1591" s="20" t="s">
        <v>2625</v>
      </c>
      <c r="C1591" s="3">
        <v>2.6234116361159997E+18</v>
      </c>
      <c r="D1591" s="1">
        <v>42368</v>
      </c>
      <c r="E1591" t="s">
        <v>2611</v>
      </c>
      <c r="F1591" s="8">
        <f t="shared" si="124"/>
        <v>0</v>
      </c>
      <c r="G1591" s="8">
        <f t="shared" si="120"/>
        <v>0</v>
      </c>
      <c r="H1591" s="8">
        <f t="shared" si="121"/>
        <v>0</v>
      </c>
      <c r="I1591" s="8">
        <f t="shared" si="122"/>
        <v>0</v>
      </c>
      <c r="J1591" s="9">
        <f t="shared" si="123"/>
        <v>0</v>
      </c>
      <c r="K1591" t="s">
        <v>674</v>
      </c>
      <c r="L1591" t="s">
        <v>675</v>
      </c>
      <c r="M1591" s="30">
        <v>36977.769999999997</v>
      </c>
      <c r="N1591" s="30" t="s">
        <v>329</v>
      </c>
      <c r="O1591">
        <v>110933.31</v>
      </c>
      <c r="P1591" s="28" t="s">
        <v>221</v>
      </c>
      <c r="Q1591" s="4" t="s">
        <v>2612</v>
      </c>
      <c r="R1591" t="s">
        <v>2613</v>
      </c>
      <c r="S1591" t="s">
        <v>2164</v>
      </c>
      <c r="T1591" t="s">
        <v>2481</v>
      </c>
      <c r="U1591" t="s">
        <v>2461</v>
      </c>
      <c r="V1591" t="s">
        <v>2164</v>
      </c>
      <c r="W1591" s="2">
        <v>1</v>
      </c>
      <c r="X1591" s="33">
        <v>499822.09</v>
      </c>
      <c r="Y1591" t="s">
        <v>34</v>
      </c>
      <c r="Z1591" t="s">
        <v>568</v>
      </c>
      <c r="AA1591" t="s">
        <v>36</v>
      </c>
      <c r="AB1591" t="s">
        <v>37</v>
      </c>
      <c r="AC1591">
        <v>62</v>
      </c>
    </row>
    <row r="1592" spans="1:29" customFormat="1" x14ac:dyDescent="0.35">
      <c r="A1592" s="11">
        <v>1592</v>
      </c>
      <c r="B1592" s="20" t="s">
        <v>2625</v>
      </c>
      <c r="C1592" s="3">
        <v>2.6234116361159997E+18</v>
      </c>
      <c r="D1592" s="1">
        <v>42723</v>
      </c>
      <c r="E1592" t="s">
        <v>2614</v>
      </c>
      <c r="F1592" s="8">
        <f t="shared" si="124"/>
        <v>0</v>
      </c>
      <c r="G1592" s="8">
        <f t="shared" si="120"/>
        <v>0</v>
      </c>
      <c r="H1592" s="8">
        <f t="shared" si="121"/>
        <v>0</v>
      </c>
      <c r="I1592" s="8">
        <f t="shared" si="122"/>
        <v>0</v>
      </c>
      <c r="J1592" s="9">
        <f t="shared" si="123"/>
        <v>0</v>
      </c>
      <c r="K1592" t="s">
        <v>88</v>
      </c>
      <c r="L1592" t="s">
        <v>38</v>
      </c>
      <c r="M1592" s="30">
        <v>9216.59</v>
      </c>
      <c r="N1592" s="30" t="s">
        <v>329</v>
      </c>
      <c r="O1592">
        <v>9216.59</v>
      </c>
      <c r="P1592" s="28" t="s">
        <v>184</v>
      </c>
      <c r="Q1592" s="4" t="s">
        <v>2612</v>
      </c>
      <c r="R1592" t="s">
        <v>2613</v>
      </c>
      <c r="S1592" t="s">
        <v>2164</v>
      </c>
      <c r="T1592" t="s">
        <v>2481</v>
      </c>
      <c r="U1592" t="s">
        <v>2461</v>
      </c>
      <c r="V1592" t="s">
        <v>2164</v>
      </c>
      <c r="W1592" s="2">
        <v>1</v>
      </c>
      <c r="X1592" s="33">
        <v>322574.19</v>
      </c>
      <c r="Y1592" t="s">
        <v>34</v>
      </c>
      <c r="Z1592" t="s">
        <v>568</v>
      </c>
      <c r="AA1592" t="s">
        <v>36</v>
      </c>
      <c r="AB1592" t="s">
        <v>37</v>
      </c>
      <c r="AC1592">
        <v>62</v>
      </c>
    </row>
    <row r="1593" spans="1:29" customFormat="1" x14ac:dyDescent="0.35">
      <c r="A1593" s="11">
        <v>1593</v>
      </c>
      <c r="B1593" s="20" t="s">
        <v>2625</v>
      </c>
      <c r="C1593" s="3">
        <v>2.6234116361170002E+18</v>
      </c>
      <c r="D1593" s="1">
        <v>42877</v>
      </c>
      <c r="E1593" t="s">
        <v>2615</v>
      </c>
      <c r="F1593" s="8">
        <f t="shared" si="124"/>
        <v>0</v>
      </c>
      <c r="G1593" s="8">
        <f t="shared" si="120"/>
        <v>0</v>
      </c>
      <c r="H1593" s="8">
        <f t="shared" si="121"/>
        <v>0</v>
      </c>
      <c r="I1593" s="8">
        <f t="shared" si="122"/>
        <v>0</v>
      </c>
      <c r="J1593" s="9">
        <f t="shared" si="123"/>
        <v>0</v>
      </c>
      <c r="K1593" t="s">
        <v>64</v>
      </c>
      <c r="L1593" t="s">
        <v>65</v>
      </c>
      <c r="M1593" s="30">
        <v>7790</v>
      </c>
      <c r="N1593" s="30" t="s">
        <v>329</v>
      </c>
      <c r="O1593">
        <v>38950</v>
      </c>
      <c r="P1593" s="28" t="s">
        <v>1114</v>
      </c>
      <c r="Q1593" s="4" t="s">
        <v>2612</v>
      </c>
      <c r="R1593" t="s">
        <v>2613</v>
      </c>
      <c r="S1593" t="s">
        <v>2164</v>
      </c>
      <c r="T1593" t="s">
        <v>2481</v>
      </c>
      <c r="U1593" t="s">
        <v>2461</v>
      </c>
      <c r="V1593" t="s">
        <v>2164</v>
      </c>
      <c r="W1593" s="2">
        <v>1</v>
      </c>
      <c r="X1593" s="33">
        <v>38950</v>
      </c>
      <c r="Y1593" t="s">
        <v>34</v>
      </c>
      <c r="Z1593" t="s">
        <v>568</v>
      </c>
      <c r="AA1593" t="s">
        <v>36</v>
      </c>
      <c r="AB1593" t="s">
        <v>37</v>
      </c>
      <c r="AC1593">
        <v>62</v>
      </c>
    </row>
    <row r="1594" spans="1:29" customFormat="1" x14ac:dyDescent="0.35">
      <c r="A1594" s="11">
        <v>1594</v>
      </c>
      <c r="B1594" s="20" t="s">
        <v>2625</v>
      </c>
      <c r="C1594" s="3">
        <v>2.6234116361170002E+18</v>
      </c>
      <c r="D1594" s="1">
        <v>43003</v>
      </c>
      <c r="E1594" t="s">
        <v>2616</v>
      </c>
      <c r="F1594" s="8">
        <f t="shared" si="124"/>
        <v>0</v>
      </c>
      <c r="G1594" s="8">
        <f t="shared" si="120"/>
        <v>1</v>
      </c>
      <c r="H1594" s="8">
        <f t="shared" si="121"/>
        <v>0</v>
      </c>
      <c r="I1594" s="8">
        <f t="shared" si="122"/>
        <v>0</v>
      </c>
      <c r="J1594" s="9">
        <f t="shared" si="123"/>
        <v>1</v>
      </c>
      <c r="K1594" t="s">
        <v>45</v>
      </c>
      <c r="L1594" t="s">
        <v>46</v>
      </c>
      <c r="M1594" s="30">
        <v>54000</v>
      </c>
      <c r="N1594" s="30" t="s">
        <v>264</v>
      </c>
      <c r="O1594">
        <v>54000</v>
      </c>
      <c r="P1594" s="28" t="s">
        <v>184</v>
      </c>
      <c r="Q1594" s="4" t="s">
        <v>2612</v>
      </c>
      <c r="R1594" t="s">
        <v>2613</v>
      </c>
      <c r="S1594" t="s">
        <v>2164</v>
      </c>
      <c r="T1594" t="s">
        <v>2481</v>
      </c>
      <c r="U1594" t="s">
        <v>2461</v>
      </c>
      <c r="V1594" t="s">
        <v>2164</v>
      </c>
      <c r="W1594" s="2">
        <v>1</v>
      </c>
      <c r="X1594" s="33">
        <v>54000</v>
      </c>
      <c r="Y1594" t="s">
        <v>34</v>
      </c>
      <c r="Z1594" t="s">
        <v>568</v>
      </c>
      <c r="AA1594" t="s">
        <v>36</v>
      </c>
      <c r="AB1594" t="s">
        <v>37</v>
      </c>
      <c r="AC1594">
        <v>62</v>
      </c>
    </row>
    <row r="1595" spans="1:29" customFormat="1" x14ac:dyDescent="0.35">
      <c r="A1595" s="11">
        <v>1595</v>
      </c>
      <c r="B1595" s="20" t="s">
        <v>2625</v>
      </c>
      <c r="C1595" s="3">
        <v>2.6234131264150001E+18</v>
      </c>
      <c r="D1595" s="1">
        <v>42186</v>
      </c>
      <c r="E1595" t="s">
        <v>2617</v>
      </c>
      <c r="F1595" s="8">
        <f t="shared" si="124"/>
        <v>0</v>
      </c>
      <c r="G1595" s="8">
        <f t="shared" si="120"/>
        <v>0</v>
      </c>
      <c r="H1595" s="8">
        <f t="shared" si="121"/>
        <v>0</v>
      </c>
      <c r="I1595" s="8">
        <f t="shared" si="122"/>
        <v>1</v>
      </c>
      <c r="J1595" s="9">
        <f t="shared" si="123"/>
        <v>1</v>
      </c>
      <c r="K1595" t="s">
        <v>456</v>
      </c>
      <c r="L1595" t="s">
        <v>457</v>
      </c>
      <c r="M1595" s="30">
        <v>951021</v>
      </c>
      <c r="N1595" s="30" t="s">
        <v>264</v>
      </c>
      <c r="O1595">
        <v>951021</v>
      </c>
      <c r="P1595" s="28" t="s">
        <v>184</v>
      </c>
      <c r="Q1595" s="4" t="s">
        <v>2618</v>
      </c>
      <c r="R1595" t="s">
        <v>2619</v>
      </c>
      <c r="S1595" t="s">
        <v>2164</v>
      </c>
      <c r="T1595" t="s">
        <v>2481</v>
      </c>
      <c r="U1595" t="s">
        <v>2461</v>
      </c>
      <c r="V1595" t="s">
        <v>2164</v>
      </c>
      <c r="W1595" s="2">
        <v>1</v>
      </c>
      <c r="X1595" s="33">
        <v>951021</v>
      </c>
      <c r="Y1595" t="s">
        <v>34</v>
      </c>
      <c r="Z1595" t="s">
        <v>568</v>
      </c>
      <c r="AA1595" t="s">
        <v>36</v>
      </c>
      <c r="AB1595" t="s">
        <v>37</v>
      </c>
      <c r="AC1595">
        <v>62</v>
      </c>
    </row>
    <row r="1596" spans="1:29" customFormat="1" x14ac:dyDescent="0.35">
      <c r="A1596" s="11">
        <v>1596</v>
      </c>
      <c r="B1596" s="20" t="s">
        <v>2625</v>
      </c>
      <c r="C1596" s="3">
        <v>3.3319003481170002E+18</v>
      </c>
      <c r="D1596" s="1">
        <v>42842</v>
      </c>
      <c r="E1596" t="s">
        <v>2620</v>
      </c>
      <c r="F1596" s="8">
        <f t="shared" si="124"/>
        <v>0</v>
      </c>
      <c r="G1596" s="8">
        <f t="shared" si="120"/>
        <v>1</v>
      </c>
      <c r="H1596" s="8">
        <f t="shared" si="121"/>
        <v>0</v>
      </c>
      <c r="I1596" s="8">
        <f t="shared" si="122"/>
        <v>0</v>
      </c>
      <c r="J1596" s="9">
        <f t="shared" si="123"/>
        <v>1</v>
      </c>
      <c r="K1596" t="s">
        <v>1785</v>
      </c>
      <c r="L1596" t="s">
        <v>1786</v>
      </c>
      <c r="M1596" s="30">
        <v>7750</v>
      </c>
      <c r="N1596" s="30" t="s">
        <v>329</v>
      </c>
      <c r="O1596">
        <v>62000</v>
      </c>
      <c r="P1596" s="28" t="s">
        <v>310</v>
      </c>
      <c r="Q1596" s="4" t="s">
        <v>2621</v>
      </c>
      <c r="R1596" t="s">
        <v>2622</v>
      </c>
      <c r="S1596" t="s">
        <v>2623</v>
      </c>
      <c r="T1596" t="s">
        <v>2481</v>
      </c>
      <c r="U1596" t="s">
        <v>2461</v>
      </c>
      <c r="V1596" t="s">
        <v>2164</v>
      </c>
      <c r="W1596" s="2">
        <v>1</v>
      </c>
      <c r="X1596" s="33">
        <v>62000</v>
      </c>
      <c r="Y1596" t="s">
        <v>34</v>
      </c>
      <c r="Z1596" t="s">
        <v>198</v>
      </c>
      <c r="AA1596" t="s">
        <v>36</v>
      </c>
      <c r="AB1596" t="s">
        <v>37</v>
      </c>
      <c r="AC1596">
        <v>33</v>
      </c>
    </row>
    <row r="1597" spans="1:29" customFormat="1" x14ac:dyDescent="0.35">
      <c r="A1597" s="11">
        <v>1597</v>
      </c>
      <c r="B1597" s="20" t="s">
        <v>2625</v>
      </c>
      <c r="C1597" s="3">
        <v>3.6227000292150001E+18</v>
      </c>
      <c r="D1597" s="1">
        <v>42178</v>
      </c>
      <c r="E1597" t="s">
        <v>2624</v>
      </c>
      <c r="F1597" s="8">
        <f t="shared" si="124"/>
        <v>0</v>
      </c>
      <c r="G1597" s="8">
        <f t="shared" si="120"/>
        <v>0</v>
      </c>
      <c r="H1597" s="8">
        <f t="shared" si="121"/>
        <v>0</v>
      </c>
      <c r="I1597" s="8">
        <f t="shared" si="122"/>
        <v>1</v>
      </c>
      <c r="J1597" s="9">
        <f t="shared" si="123"/>
        <v>1</v>
      </c>
      <c r="K1597" t="s">
        <v>453</v>
      </c>
      <c r="L1597" t="s">
        <v>454</v>
      </c>
      <c r="M1597" s="30">
        <v>66199.98</v>
      </c>
      <c r="N1597" s="30" t="s">
        <v>264</v>
      </c>
      <c r="O1597">
        <v>66199.98</v>
      </c>
      <c r="P1597" s="28" t="s">
        <v>184</v>
      </c>
      <c r="Q1597" s="4" t="s">
        <v>2458</v>
      </c>
      <c r="R1597" t="s">
        <v>2459</v>
      </c>
      <c r="S1597" t="s">
        <v>2164</v>
      </c>
      <c r="T1597" t="s">
        <v>2481</v>
      </c>
      <c r="U1597" t="s">
        <v>2461</v>
      </c>
      <c r="V1597" t="s">
        <v>2164</v>
      </c>
      <c r="W1597" s="2">
        <v>1</v>
      </c>
      <c r="X1597" s="33">
        <v>66199.98</v>
      </c>
      <c r="Y1597" t="s">
        <v>34</v>
      </c>
      <c r="Z1597" t="s">
        <v>568</v>
      </c>
      <c r="AA1597" t="s">
        <v>36</v>
      </c>
      <c r="AB1597" t="s">
        <v>37</v>
      </c>
      <c r="AC1597">
        <v>62</v>
      </c>
    </row>
    <row r="1598" spans="1:29" x14ac:dyDescent="0.35">
      <c r="J1598" s="9"/>
    </row>
    <row r="1599" spans="1:29" x14ac:dyDescent="0.35">
      <c r="J1599" s="9"/>
    </row>
    <row r="1600" spans="1:29" x14ac:dyDescent="0.35">
      <c r="J1600" s="9"/>
    </row>
    <row r="1601" spans="10:10" x14ac:dyDescent="0.35">
      <c r="J1601" s="9"/>
    </row>
    <row r="1602" spans="10:10" x14ac:dyDescent="0.35">
      <c r="J1602" s="9"/>
    </row>
    <row r="1603" spans="10:10" x14ac:dyDescent="0.35">
      <c r="J1603" s="9"/>
    </row>
    <row r="1604" spans="10:10" x14ac:dyDescent="0.35">
      <c r="J1604" s="9"/>
    </row>
    <row r="1605" spans="10:10" x14ac:dyDescent="0.35">
      <c r="J1605" s="9"/>
    </row>
    <row r="1606" spans="10:10" x14ac:dyDescent="0.35">
      <c r="J1606" s="9"/>
    </row>
    <row r="1607" spans="10:10" x14ac:dyDescent="0.35">
      <c r="J1607" s="9"/>
    </row>
    <row r="1608" spans="10:10" x14ac:dyDescent="0.35">
      <c r="J1608" s="9"/>
    </row>
    <row r="1609" spans="10:10" x14ac:dyDescent="0.35">
      <c r="J1609" s="9"/>
    </row>
    <row r="1610" spans="10:10" x14ac:dyDescent="0.35">
      <c r="J1610" s="9"/>
    </row>
    <row r="1611" spans="10:10" x14ac:dyDescent="0.35">
      <c r="J1611" s="9"/>
    </row>
    <row r="1612" spans="10:10" x14ac:dyDescent="0.35">
      <c r="J1612" s="9"/>
    </row>
    <row r="1613" spans="10:10" x14ac:dyDescent="0.35">
      <c r="J1613" s="9"/>
    </row>
    <row r="1614" spans="10:10" x14ac:dyDescent="0.35">
      <c r="J1614" s="9"/>
    </row>
    <row r="1615" spans="10:10" x14ac:dyDescent="0.35">
      <c r="J1615" s="9"/>
    </row>
    <row r="1616" spans="10:10" x14ac:dyDescent="0.35">
      <c r="J1616" s="9"/>
    </row>
    <row r="1617" spans="10:10" x14ac:dyDescent="0.35">
      <c r="J1617" s="9"/>
    </row>
    <row r="1618" spans="10:10" x14ac:dyDescent="0.35">
      <c r="J1618" s="9"/>
    </row>
    <row r="1619" spans="10:10" x14ac:dyDescent="0.35">
      <c r="J1619" s="9"/>
    </row>
    <row r="1620" spans="10:10" x14ac:dyDescent="0.35">
      <c r="J1620" s="9"/>
    </row>
    <row r="1621" spans="10:10" x14ac:dyDescent="0.35">
      <c r="J1621" s="9"/>
    </row>
    <row r="1622" spans="10:10" x14ac:dyDescent="0.35">
      <c r="J1622" s="9"/>
    </row>
    <row r="1623" spans="10:10" x14ac:dyDescent="0.35">
      <c r="J1623" s="9"/>
    </row>
    <row r="1624" spans="10:10" x14ac:dyDescent="0.35">
      <c r="J1624" s="9"/>
    </row>
    <row r="1625" spans="10:10" x14ac:dyDescent="0.35">
      <c r="J1625" s="9"/>
    </row>
    <row r="1626" spans="10:10" x14ac:dyDescent="0.35">
      <c r="J1626" s="9"/>
    </row>
    <row r="1627" spans="10:10" x14ac:dyDescent="0.35">
      <c r="J1627" s="9"/>
    </row>
    <row r="1628" spans="10:10" x14ac:dyDescent="0.35">
      <c r="J1628" s="9"/>
    </row>
    <row r="1629" spans="10:10" x14ac:dyDescent="0.35">
      <c r="J1629" s="9"/>
    </row>
    <row r="1630" spans="10:10" x14ac:dyDescent="0.35">
      <c r="J1630" s="9"/>
    </row>
    <row r="1631" spans="10:10" x14ac:dyDescent="0.35">
      <c r="J1631" s="9"/>
    </row>
    <row r="1632" spans="10:10" x14ac:dyDescent="0.35">
      <c r="J1632" s="9"/>
    </row>
    <row r="1633" spans="10:10" x14ac:dyDescent="0.35">
      <c r="J1633" s="9"/>
    </row>
    <row r="1634" spans="10:10" x14ac:dyDescent="0.35">
      <c r="J1634" s="9"/>
    </row>
    <row r="1635" spans="10:10" x14ac:dyDescent="0.35">
      <c r="J1635" s="9"/>
    </row>
    <row r="1636" spans="10:10" x14ac:dyDescent="0.35">
      <c r="J1636" s="9"/>
    </row>
    <row r="1637" spans="10:10" x14ac:dyDescent="0.35">
      <c r="J1637" s="9"/>
    </row>
    <row r="1638" spans="10:10" x14ac:dyDescent="0.35">
      <c r="J1638" s="9"/>
    </row>
    <row r="1639" spans="10:10" x14ac:dyDescent="0.35">
      <c r="J1639" s="9"/>
    </row>
    <row r="1640" spans="10:10" x14ac:dyDescent="0.35">
      <c r="J1640" s="9"/>
    </row>
    <row r="1641" spans="10:10" x14ac:dyDescent="0.35">
      <c r="J1641" s="9"/>
    </row>
    <row r="1642" spans="10:10" x14ac:dyDescent="0.35">
      <c r="J1642" s="9"/>
    </row>
    <row r="1643" spans="10:10" x14ac:dyDescent="0.35">
      <c r="J1643" s="9"/>
    </row>
    <row r="1644" spans="10:10" x14ac:dyDescent="0.35">
      <c r="J1644" s="9"/>
    </row>
    <row r="1645" spans="10:10" x14ac:dyDescent="0.35">
      <c r="J1645" s="9"/>
    </row>
    <row r="1646" spans="10:10" x14ac:dyDescent="0.35">
      <c r="J1646" s="9"/>
    </row>
    <row r="1647" spans="10:10" x14ac:dyDescent="0.35">
      <c r="J1647" s="9"/>
    </row>
    <row r="1648" spans="10:10" x14ac:dyDescent="0.35">
      <c r="J1648" s="9"/>
    </row>
    <row r="1649" spans="10:10" x14ac:dyDescent="0.35">
      <c r="J1649" s="9"/>
    </row>
    <row r="1650" spans="10:10" x14ac:dyDescent="0.35">
      <c r="J1650" s="9"/>
    </row>
    <row r="1651" spans="10:10" x14ac:dyDescent="0.35">
      <c r="J1651" s="9"/>
    </row>
    <row r="1652" spans="10:10" x14ac:dyDescent="0.35">
      <c r="J1652" s="9"/>
    </row>
  </sheetData>
  <autoFilter ref="A1:AC1597" xr:uid="{16AABD76-4C3A-B54F-B974-D2AFFE8F3FF6}"/>
  <sortState xmlns:xlrd2="http://schemas.microsoft.com/office/spreadsheetml/2017/richdata2" ref="A2:AS197">
    <sortCondition ref="AE2:AE19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opLeftCell="A32" zoomScale="130" zoomScaleNormal="130" workbookViewId="0">
      <selection activeCell="B44" sqref="B44"/>
    </sheetView>
  </sheetViews>
  <sheetFormatPr defaultColWidth="8.81640625" defaultRowHeight="14.5" x14ac:dyDescent="0.35"/>
  <cols>
    <col min="1" max="1" width="12.36328125" customWidth="1"/>
    <col min="2" max="2" width="35.453125" customWidth="1"/>
  </cols>
  <sheetData>
    <row r="1" spans="1:3" x14ac:dyDescent="0.35">
      <c r="A1" t="s">
        <v>2656</v>
      </c>
      <c r="B1" t="s">
        <v>2657</v>
      </c>
    </row>
    <row r="2" spans="1:3" x14ac:dyDescent="0.35">
      <c r="A2">
        <v>22</v>
      </c>
      <c r="B2" t="s">
        <v>493</v>
      </c>
    </row>
    <row r="3" spans="1:3" x14ac:dyDescent="0.35">
      <c r="A3">
        <v>28</v>
      </c>
      <c r="B3" t="s">
        <v>494</v>
      </c>
    </row>
    <row r="4" spans="1:3" x14ac:dyDescent="0.35">
      <c r="A4">
        <v>29</v>
      </c>
      <c r="B4" t="s">
        <v>256</v>
      </c>
    </row>
    <row r="5" spans="1:3" x14ac:dyDescent="0.35">
      <c r="A5">
        <v>30</v>
      </c>
      <c r="B5" t="s">
        <v>495</v>
      </c>
    </row>
    <row r="6" spans="1:3" x14ac:dyDescent="0.35">
      <c r="A6">
        <v>94</v>
      </c>
      <c r="B6" t="s">
        <v>496</v>
      </c>
      <c r="C6" t="s">
        <v>497</v>
      </c>
    </row>
    <row r="7" spans="1:3" x14ac:dyDescent="0.35">
      <c r="A7">
        <v>31</v>
      </c>
      <c r="B7" t="s">
        <v>169</v>
      </c>
    </row>
    <row r="8" spans="1:3" x14ac:dyDescent="0.35">
      <c r="A8">
        <v>32</v>
      </c>
      <c r="B8" t="s">
        <v>498</v>
      </c>
    </row>
    <row r="9" spans="1:3" x14ac:dyDescent="0.35">
      <c r="A9">
        <v>80</v>
      </c>
      <c r="B9" t="s">
        <v>499</v>
      </c>
      <c r="C9" t="s">
        <v>500</v>
      </c>
    </row>
    <row r="10" spans="1:3" x14ac:dyDescent="0.35">
      <c r="A10">
        <v>81</v>
      </c>
      <c r="B10" t="s">
        <v>501</v>
      </c>
      <c r="C10" t="s">
        <v>502</v>
      </c>
    </row>
    <row r="11" spans="1:3" x14ac:dyDescent="0.35">
      <c r="A11">
        <v>84</v>
      </c>
      <c r="B11" t="s">
        <v>503</v>
      </c>
      <c r="C11" t="s">
        <v>504</v>
      </c>
    </row>
    <row r="12" spans="1:3" x14ac:dyDescent="0.35">
      <c r="A12">
        <v>85</v>
      </c>
      <c r="B12" t="s">
        <v>505</v>
      </c>
      <c r="C12" t="s">
        <v>506</v>
      </c>
    </row>
    <row r="13" spans="1:3" x14ac:dyDescent="0.35">
      <c r="A13">
        <v>88</v>
      </c>
      <c r="B13" t="s">
        <v>507</v>
      </c>
      <c r="C13" t="s">
        <v>504</v>
      </c>
    </row>
    <row r="14" spans="1:3" x14ac:dyDescent="0.35">
      <c r="A14">
        <v>33</v>
      </c>
      <c r="B14" t="s">
        <v>198</v>
      </c>
    </row>
    <row r="15" spans="1:3" x14ac:dyDescent="0.35">
      <c r="A15">
        <v>34</v>
      </c>
      <c r="B15" t="s">
        <v>508</v>
      </c>
    </row>
    <row r="16" spans="1:3" x14ac:dyDescent="0.35">
      <c r="A16">
        <v>134</v>
      </c>
      <c r="B16" t="s">
        <v>508</v>
      </c>
      <c r="C16" t="s">
        <v>509</v>
      </c>
    </row>
    <row r="17" spans="1:3" x14ac:dyDescent="0.35">
      <c r="A17">
        <v>35</v>
      </c>
      <c r="B17" t="s">
        <v>510</v>
      </c>
    </row>
    <row r="18" spans="1:3" x14ac:dyDescent="0.35">
      <c r="A18">
        <v>36</v>
      </c>
      <c r="B18" t="s">
        <v>511</v>
      </c>
    </row>
    <row r="19" spans="1:3" x14ac:dyDescent="0.35">
      <c r="A19">
        <v>136</v>
      </c>
      <c r="B19" t="s">
        <v>511</v>
      </c>
      <c r="C19" t="s">
        <v>512</v>
      </c>
    </row>
    <row r="20" spans="1:3" x14ac:dyDescent="0.35">
      <c r="A20">
        <v>79</v>
      </c>
      <c r="B20" t="s">
        <v>513</v>
      </c>
    </row>
    <row r="21" spans="1:3" x14ac:dyDescent="0.35">
      <c r="A21">
        <v>75</v>
      </c>
      <c r="B21" t="s">
        <v>514</v>
      </c>
      <c r="C21" t="s">
        <v>515</v>
      </c>
    </row>
    <row r="22" spans="1:3" x14ac:dyDescent="0.35">
      <c r="A22">
        <v>37</v>
      </c>
      <c r="B22" t="s">
        <v>516</v>
      </c>
    </row>
    <row r="23" spans="1:3" x14ac:dyDescent="0.35">
      <c r="A23">
        <v>38</v>
      </c>
      <c r="B23" t="s">
        <v>517</v>
      </c>
    </row>
    <row r="24" spans="1:3" x14ac:dyDescent="0.35">
      <c r="A24">
        <v>138</v>
      </c>
      <c r="B24" t="s">
        <v>517</v>
      </c>
      <c r="C24" t="s">
        <v>518</v>
      </c>
    </row>
    <row r="25" spans="1:3" x14ac:dyDescent="0.35">
      <c r="A25">
        <v>7</v>
      </c>
      <c r="B25" t="s">
        <v>519</v>
      </c>
    </row>
    <row r="26" spans="1:3" x14ac:dyDescent="0.35">
      <c r="A26">
        <v>39</v>
      </c>
      <c r="B26" t="s">
        <v>520</v>
      </c>
    </row>
    <row r="27" spans="1:3" x14ac:dyDescent="0.35">
      <c r="A27">
        <v>91</v>
      </c>
      <c r="B27" t="s">
        <v>520</v>
      </c>
      <c r="C27" t="s">
        <v>521</v>
      </c>
    </row>
    <row r="28" spans="1:3" x14ac:dyDescent="0.35">
      <c r="A28">
        <v>40</v>
      </c>
      <c r="B28" t="s">
        <v>117</v>
      </c>
    </row>
    <row r="29" spans="1:3" x14ac:dyDescent="0.35">
      <c r="A29">
        <v>41</v>
      </c>
      <c r="B29" t="s">
        <v>522</v>
      </c>
      <c r="C29" t="s">
        <v>523</v>
      </c>
    </row>
    <row r="30" spans="1:3" x14ac:dyDescent="0.35">
      <c r="A30">
        <v>9</v>
      </c>
      <c r="B30" t="s">
        <v>524</v>
      </c>
    </row>
    <row r="31" spans="1:3" x14ac:dyDescent="0.35">
      <c r="A31">
        <v>42</v>
      </c>
      <c r="B31" t="s">
        <v>525</v>
      </c>
    </row>
    <row r="32" spans="1:3" x14ac:dyDescent="0.35">
      <c r="A32">
        <v>142</v>
      </c>
      <c r="B32" t="s">
        <v>525</v>
      </c>
      <c r="C32" t="s">
        <v>526</v>
      </c>
    </row>
    <row r="33" spans="1:3" x14ac:dyDescent="0.35">
      <c r="A33">
        <v>43</v>
      </c>
      <c r="B33" t="s">
        <v>527</v>
      </c>
    </row>
    <row r="34" spans="1:3" x14ac:dyDescent="0.35">
      <c r="A34">
        <v>44</v>
      </c>
      <c r="B34" t="s">
        <v>57</v>
      </c>
    </row>
    <row r="35" spans="1:3" x14ac:dyDescent="0.35">
      <c r="A35">
        <v>23</v>
      </c>
      <c r="B35" t="s">
        <v>528</v>
      </c>
    </row>
    <row r="36" spans="1:3" x14ac:dyDescent="0.35">
      <c r="A36">
        <v>93</v>
      </c>
      <c r="B36" t="s">
        <v>528</v>
      </c>
      <c r="C36" t="s">
        <v>529</v>
      </c>
    </row>
    <row r="37" spans="1:3" x14ac:dyDescent="0.35">
      <c r="A37">
        <v>123</v>
      </c>
      <c r="B37" t="s">
        <v>528</v>
      </c>
      <c r="C37" t="s">
        <v>526</v>
      </c>
    </row>
    <row r="38" spans="1:3" x14ac:dyDescent="0.35">
      <c r="A38">
        <v>24</v>
      </c>
      <c r="B38" t="s">
        <v>530</v>
      </c>
    </row>
    <row r="39" spans="1:3" x14ac:dyDescent="0.35">
      <c r="A39">
        <v>124</v>
      </c>
      <c r="B39" t="s">
        <v>530</v>
      </c>
      <c r="C39" t="s">
        <v>531</v>
      </c>
    </row>
    <row r="40" spans="1:3" x14ac:dyDescent="0.35">
      <c r="A40">
        <v>45</v>
      </c>
      <c r="B40" t="s">
        <v>532</v>
      </c>
    </row>
    <row r="41" spans="1:3" x14ac:dyDescent="0.35">
      <c r="A41">
        <v>46</v>
      </c>
      <c r="B41" t="s">
        <v>533</v>
      </c>
    </row>
    <row r="42" spans="1:3" x14ac:dyDescent="0.35">
      <c r="A42">
        <v>47</v>
      </c>
      <c r="B42" t="s">
        <v>69</v>
      </c>
    </row>
    <row r="43" spans="1:3" x14ac:dyDescent="0.35">
      <c r="A43">
        <v>48</v>
      </c>
      <c r="B43" t="s">
        <v>534</v>
      </c>
    </row>
    <row r="44" spans="1:3" x14ac:dyDescent="0.35">
      <c r="A44">
        <v>49</v>
      </c>
      <c r="B44" t="s">
        <v>97</v>
      </c>
    </row>
    <row r="45" spans="1:3" x14ac:dyDescent="0.35">
      <c r="A45">
        <v>77</v>
      </c>
      <c r="B45" t="s">
        <v>535</v>
      </c>
    </row>
    <row r="46" spans="1:3" x14ac:dyDescent="0.35">
      <c r="A46">
        <v>97</v>
      </c>
      <c r="B46" t="s">
        <v>535</v>
      </c>
      <c r="C46" t="s">
        <v>536</v>
      </c>
    </row>
    <row r="47" spans="1:3" x14ac:dyDescent="0.35">
      <c r="A47">
        <v>99</v>
      </c>
      <c r="B47" t="s">
        <v>535</v>
      </c>
      <c r="C47" t="s">
        <v>537</v>
      </c>
    </row>
    <row r="48" spans="1:3" x14ac:dyDescent="0.35">
      <c r="A48">
        <v>177</v>
      </c>
      <c r="B48" t="s">
        <v>535</v>
      </c>
      <c r="C48" t="s">
        <v>529</v>
      </c>
    </row>
    <row r="49" spans="1:3" x14ac:dyDescent="0.35">
      <c r="A49">
        <v>197</v>
      </c>
      <c r="B49" t="s">
        <v>535</v>
      </c>
      <c r="C49" t="s">
        <v>512</v>
      </c>
    </row>
    <row r="50" spans="1:3" x14ac:dyDescent="0.35">
      <c r="A50">
        <v>199</v>
      </c>
      <c r="B50" t="s">
        <v>535</v>
      </c>
      <c r="C50" t="s">
        <v>538</v>
      </c>
    </row>
    <row r="51" spans="1:3" x14ac:dyDescent="0.35">
      <c r="A51">
        <v>777</v>
      </c>
      <c r="B51" t="s">
        <v>535</v>
      </c>
      <c r="C51" t="s">
        <v>518</v>
      </c>
    </row>
    <row r="52" spans="1:3" x14ac:dyDescent="0.35">
      <c r="A52">
        <v>799</v>
      </c>
      <c r="B52" t="s">
        <v>535</v>
      </c>
      <c r="C52" t="s">
        <v>539</v>
      </c>
    </row>
    <row r="53" spans="1:3" x14ac:dyDescent="0.35">
      <c r="A53">
        <v>50</v>
      </c>
      <c r="B53" t="s">
        <v>105</v>
      </c>
    </row>
    <row r="54" spans="1:3" x14ac:dyDescent="0.35">
      <c r="A54">
        <v>90</v>
      </c>
      <c r="B54" t="s">
        <v>105</v>
      </c>
      <c r="C54" t="s">
        <v>540</v>
      </c>
    </row>
    <row r="55" spans="1:3" x14ac:dyDescent="0.35">
      <c r="A55">
        <v>150</v>
      </c>
      <c r="B55" t="s">
        <v>105</v>
      </c>
      <c r="C55" t="s">
        <v>541</v>
      </c>
    </row>
    <row r="56" spans="1:3" x14ac:dyDescent="0.35">
      <c r="A56">
        <v>190</v>
      </c>
      <c r="B56" t="s">
        <v>105</v>
      </c>
      <c r="C56" t="s">
        <v>531</v>
      </c>
    </row>
    <row r="57" spans="1:3" x14ac:dyDescent="0.35">
      <c r="A57">
        <v>750</v>
      </c>
      <c r="B57" t="s">
        <v>105</v>
      </c>
      <c r="C57" t="s">
        <v>518</v>
      </c>
    </row>
    <row r="58" spans="1:3" x14ac:dyDescent="0.35">
      <c r="A58">
        <v>51</v>
      </c>
      <c r="B58" t="s">
        <v>43</v>
      </c>
    </row>
    <row r="59" spans="1:3" x14ac:dyDescent="0.35">
      <c r="A59">
        <v>83</v>
      </c>
      <c r="B59" t="s">
        <v>542</v>
      </c>
    </row>
    <row r="60" spans="1:3" x14ac:dyDescent="0.35">
      <c r="A60">
        <v>52</v>
      </c>
      <c r="B60" t="s">
        <v>543</v>
      </c>
    </row>
    <row r="61" spans="1:3" x14ac:dyDescent="0.35">
      <c r="A61">
        <v>152</v>
      </c>
      <c r="B61" t="s">
        <v>543</v>
      </c>
      <c r="C61" t="s">
        <v>531</v>
      </c>
    </row>
    <row r="62" spans="1:3" x14ac:dyDescent="0.35">
      <c r="A62">
        <v>53</v>
      </c>
      <c r="B62" t="s">
        <v>544</v>
      </c>
    </row>
    <row r="63" spans="1:3" x14ac:dyDescent="0.35">
      <c r="A63">
        <v>54</v>
      </c>
      <c r="B63" t="s">
        <v>545</v>
      </c>
    </row>
    <row r="64" spans="1:3" x14ac:dyDescent="0.35">
      <c r="A64">
        <v>154</v>
      </c>
      <c r="B64" t="s">
        <v>545</v>
      </c>
      <c r="C64" t="s">
        <v>512</v>
      </c>
    </row>
    <row r="65" spans="1:3" x14ac:dyDescent="0.35">
      <c r="A65">
        <v>55</v>
      </c>
      <c r="B65" t="s">
        <v>546</v>
      </c>
    </row>
    <row r="66" spans="1:3" x14ac:dyDescent="0.35">
      <c r="A66">
        <v>56</v>
      </c>
      <c r="B66" t="s">
        <v>547</v>
      </c>
    </row>
    <row r="67" spans="1:3" x14ac:dyDescent="0.35">
      <c r="A67">
        <v>57</v>
      </c>
      <c r="B67" t="s">
        <v>548</v>
      </c>
    </row>
    <row r="68" spans="1:3" x14ac:dyDescent="0.35">
      <c r="A68">
        <v>58</v>
      </c>
      <c r="B68" t="s">
        <v>549</v>
      </c>
    </row>
    <row r="69" spans="1:3" x14ac:dyDescent="0.35">
      <c r="A69">
        <v>59</v>
      </c>
      <c r="B69" t="s">
        <v>550</v>
      </c>
      <c r="C69" t="s">
        <v>551</v>
      </c>
    </row>
    <row r="70" spans="1:3" x14ac:dyDescent="0.35">
      <c r="A70">
        <v>159</v>
      </c>
      <c r="B70" t="s">
        <v>550</v>
      </c>
      <c r="C70" t="s">
        <v>538</v>
      </c>
    </row>
    <row r="71" spans="1:3" x14ac:dyDescent="0.35">
      <c r="A71">
        <v>25</v>
      </c>
      <c r="B71" t="s">
        <v>552</v>
      </c>
    </row>
    <row r="72" spans="1:3" x14ac:dyDescent="0.35">
      <c r="A72">
        <v>125</v>
      </c>
      <c r="B72" t="s">
        <v>552</v>
      </c>
      <c r="C72" t="s">
        <v>529</v>
      </c>
    </row>
    <row r="73" spans="1:3" x14ac:dyDescent="0.35">
      <c r="A73">
        <v>60</v>
      </c>
      <c r="B73" t="s">
        <v>50</v>
      </c>
    </row>
    <row r="74" spans="1:3" x14ac:dyDescent="0.35">
      <c r="A74">
        <v>1</v>
      </c>
      <c r="B74" t="s">
        <v>553</v>
      </c>
    </row>
    <row r="75" spans="1:3" x14ac:dyDescent="0.35">
      <c r="A75">
        <v>4</v>
      </c>
      <c r="B75" t="s">
        <v>554</v>
      </c>
    </row>
    <row r="76" spans="1:3" x14ac:dyDescent="0.35">
      <c r="A76">
        <v>2</v>
      </c>
      <c r="B76" t="s">
        <v>555</v>
      </c>
    </row>
    <row r="77" spans="1:3" x14ac:dyDescent="0.35">
      <c r="A77">
        <v>102</v>
      </c>
      <c r="B77" t="s">
        <v>555</v>
      </c>
      <c r="C77" t="s">
        <v>541</v>
      </c>
    </row>
    <row r="78" spans="1:3" x14ac:dyDescent="0.35">
      <c r="A78">
        <v>3</v>
      </c>
      <c r="B78" t="s">
        <v>92</v>
      </c>
    </row>
    <row r="79" spans="1:3" x14ac:dyDescent="0.35">
      <c r="A79">
        <v>5</v>
      </c>
      <c r="B79" t="s">
        <v>556</v>
      </c>
    </row>
    <row r="80" spans="1:3" x14ac:dyDescent="0.35">
      <c r="A80">
        <v>6</v>
      </c>
      <c r="B80" t="s">
        <v>239</v>
      </c>
    </row>
    <row r="81" spans="1:3" x14ac:dyDescent="0.35">
      <c r="A81">
        <v>8</v>
      </c>
      <c r="B81" t="s">
        <v>557</v>
      </c>
    </row>
    <row r="82" spans="1:3" x14ac:dyDescent="0.35">
      <c r="A82">
        <v>10</v>
      </c>
      <c r="B82" t="s">
        <v>35</v>
      </c>
    </row>
    <row r="83" spans="1:3" x14ac:dyDescent="0.35">
      <c r="A83">
        <v>11</v>
      </c>
      <c r="B83" t="s">
        <v>558</v>
      </c>
    </row>
    <row r="84" spans="1:3" x14ac:dyDescent="0.35">
      <c r="A84">
        <v>82</v>
      </c>
      <c r="B84" t="s">
        <v>86</v>
      </c>
      <c r="C84" t="s">
        <v>559</v>
      </c>
    </row>
    <row r="85" spans="1:3" x14ac:dyDescent="0.35">
      <c r="A85">
        <v>12</v>
      </c>
      <c r="B85" t="s">
        <v>560</v>
      </c>
    </row>
    <row r="86" spans="1:3" x14ac:dyDescent="0.35">
      <c r="A86">
        <v>13</v>
      </c>
      <c r="B86" t="s">
        <v>112</v>
      </c>
    </row>
    <row r="87" spans="1:3" x14ac:dyDescent="0.35">
      <c r="A87">
        <v>113</v>
      </c>
      <c r="B87" t="s">
        <v>112</v>
      </c>
      <c r="C87" t="s">
        <v>531</v>
      </c>
    </row>
    <row r="88" spans="1:3" x14ac:dyDescent="0.35">
      <c r="A88">
        <v>14</v>
      </c>
      <c r="B88" t="s">
        <v>561</v>
      </c>
    </row>
    <row r="89" spans="1:3" x14ac:dyDescent="0.35">
      <c r="A89">
        <v>15</v>
      </c>
      <c r="B89" t="s">
        <v>562</v>
      </c>
    </row>
    <row r="90" spans="1:3" x14ac:dyDescent="0.35">
      <c r="A90">
        <v>16</v>
      </c>
      <c r="B90" t="s">
        <v>563</v>
      </c>
    </row>
    <row r="91" spans="1:3" x14ac:dyDescent="0.35">
      <c r="A91">
        <v>116</v>
      </c>
      <c r="B91" t="s">
        <v>563</v>
      </c>
      <c r="C91" t="s">
        <v>541</v>
      </c>
    </row>
    <row r="92" spans="1:3" x14ac:dyDescent="0.35">
      <c r="A92">
        <v>716</v>
      </c>
      <c r="B92" t="s">
        <v>563</v>
      </c>
      <c r="C92" t="s">
        <v>539</v>
      </c>
    </row>
    <row r="93" spans="1:3" x14ac:dyDescent="0.35">
      <c r="A93">
        <v>17</v>
      </c>
      <c r="B93" t="s">
        <v>564</v>
      </c>
    </row>
    <row r="94" spans="1:3" x14ac:dyDescent="0.35">
      <c r="A94">
        <v>19</v>
      </c>
      <c r="B94" t="s">
        <v>565</v>
      </c>
    </row>
    <row r="95" spans="1:3" x14ac:dyDescent="0.35">
      <c r="A95">
        <v>61</v>
      </c>
      <c r="B95" t="s">
        <v>566</v>
      </c>
    </row>
    <row r="96" spans="1:3" x14ac:dyDescent="0.35">
      <c r="A96">
        <v>161</v>
      </c>
      <c r="B96" t="s">
        <v>566</v>
      </c>
      <c r="C96" t="s">
        <v>538</v>
      </c>
    </row>
    <row r="97" spans="1:3" x14ac:dyDescent="0.35">
      <c r="A97">
        <v>761</v>
      </c>
      <c r="B97" t="s">
        <v>566</v>
      </c>
      <c r="C97" t="s">
        <v>567</v>
      </c>
    </row>
    <row r="98" spans="1:3" x14ac:dyDescent="0.35">
      <c r="A98">
        <v>62</v>
      </c>
      <c r="B98" t="s">
        <v>568</v>
      </c>
    </row>
    <row r="99" spans="1:3" x14ac:dyDescent="0.35">
      <c r="A99">
        <v>63</v>
      </c>
      <c r="B99" t="s">
        <v>569</v>
      </c>
    </row>
    <row r="100" spans="1:3" x14ac:dyDescent="0.35">
      <c r="A100">
        <v>163</v>
      </c>
      <c r="B100" t="s">
        <v>569</v>
      </c>
      <c r="C100" t="s">
        <v>541</v>
      </c>
    </row>
    <row r="101" spans="1:3" x14ac:dyDescent="0.35">
      <c r="A101">
        <v>763</v>
      </c>
      <c r="B101" t="s">
        <v>569</v>
      </c>
      <c r="C101" t="s">
        <v>539</v>
      </c>
    </row>
    <row r="102" spans="1:3" x14ac:dyDescent="0.35">
      <c r="A102">
        <v>78</v>
      </c>
      <c r="B102" t="s">
        <v>570</v>
      </c>
    </row>
    <row r="103" spans="1:3" x14ac:dyDescent="0.35">
      <c r="A103">
        <v>98</v>
      </c>
      <c r="B103" t="s">
        <v>570</v>
      </c>
      <c r="C103" t="s">
        <v>571</v>
      </c>
    </row>
    <row r="104" spans="1:3" x14ac:dyDescent="0.35">
      <c r="A104">
        <v>178</v>
      </c>
      <c r="B104" t="s">
        <v>570</v>
      </c>
      <c r="C104" t="s">
        <v>512</v>
      </c>
    </row>
    <row r="105" spans="1:3" x14ac:dyDescent="0.35">
      <c r="A105">
        <v>198</v>
      </c>
      <c r="B105" t="s">
        <v>570</v>
      </c>
      <c r="C105" t="s">
        <v>572</v>
      </c>
    </row>
    <row r="106" spans="1:3" x14ac:dyDescent="0.35">
      <c r="A106">
        <v>64</v>
      </c>
      <c r="B106" t="s">
        <v>573</v>
      </c>
    </row>
    <row r="107" spans="1:3" x14ac:dyDescent="0.35">
      <c r="A107">
        <v>164</v>
      </c>
      <c r="B107" t="s">
        <v>573</v>
      </c>
      <c r="C107" t="s">
        <v>529</v>
      </c>
    </row>
    <row r="108" spans="1:3" x14ac:dyDescent="0.35">
      <c r="A108">
        <v>65</v>
      </c>
      <c r="B108" t="s">
        <v>574</v>
      </c>
    </row>
    <row r="109" spans="1:3" x14ac:dyDescent="0.35">
      <c r="A109">
        <v>66</v>
      </c>
      <c r="B109" t="s">
        <v>372</v>
      </c>
    </row>
    <row r="110" spans="1:3" x14ac:dyDescent="0.35">
      <c r="A110">
        <v>96</v>
      </c>
      <c r="B110" t="s">
        <v>372</v>
      </c>
      <c r="C110" t="s">
        <v>541</v>
      </c>
    </row>
    <row r="111" spans="1:3" x14ac:dyDescent="0.35">
      <c r="A111">
        <v>196</v>
      </c>
      <c r="B111" t="s">
        <v>372</v>
      </c>
      <c r="C111" t="s">
        <v>518</v>
      </c>
    </row>
    <row r="112" spans="1:3" x14ac:dyDescent="0.35">
      <c r="A112">
        <v>92</v>
      </c>
      <c r="B112" t="s">
        <v>74</v>
      </c>
      <c r="C112" t="s">
        <v>575</v>
      </c>
    </row>
    <row r="113" spans="1:3" x14ac:dyDescent="0.35">
      <c r="A113">
        <v>67</v>
      </c>
      <c r="B113" t="s">
        <v>576</v>
      </c>
    </row>
    <row r="114" spans="1:3" x14ac:dyDescent="0.35">
      <c r="A114">
        <v>26</v>
      </c>
      <c r="B114" t="s">
        <v>577</v>
      </c>
    </row>
    <row r="115" spans="1:3" x14ac:dyDescent="0.35">
      <c r="A115">
        <v>126</v>
      </c>
      <c r="B115" t="s">
        <v>577</v>
      </c>
      <c r="C115" t="s">
        <v>518</v>
      </c>
    </row>
    <row r="116" spans="1:3" x14ac:dyDescent="0.35">
      <c r="A116">
        <v>68</v>
      </c>
      <c r="B116" t="s">
        <v>578</v>
      </c>
    </row>
    <row r="117" spans="1:3" x14ac:dyDescent="0.35">
      <c r="A117">
        <v>69</v>
      </c>
      <c r="B117" t="s">
        <v>579</v>
      </c>
    </row>
    <row r="118" spans="1:3" x14ac:dyDescent="0.35">
      <c r="A118">
        <v>70</v>
      </c>
      <c r="B118" t="s">
        <v>580</v>
      </c>
    </row>
    <row r="119" spans="1:3" x14ac:dyDescent="0.35">
      <c r="A119">
        <v>71</v>
      </c>
      <c r="B119" t="s">
        <v>581</v>
      </c>
    </row>
    <row r="120" spans="1:3" x14ac:dyDescent="0.35">
      <c r="A120">
        <v>72</v>
      </c>
      <c r="B120" t="s">
        <v>582</v>
      </c>
    </row>
    <row r="121" spans="1:3" x14ac:dyDescent="0.35">
      <c r="A121">
        <v>18</v>
      </c>
      <c r="B121" t="s">
        <v>583</v>
      </c>
    </row>
    <row r="122" spans="1:3" x14ac:dyDescent="0.35">
      <c r="A122">
        <v>73</v>
      </c>
      <c r="B122" t="s">
        <v>62</v>
      </c>
    </row>
    <row r="123" spans="1:3" x14ac:dyDescent="0.35">
      <c r="A123">
        <v>173</v>
      </c>
      <c r="B123" t="s">
        <v>62</v>
      </c>
      <c r="C123" t="s">
        <v>538</v>
      </c>
    </row>
    <row r="124" spans="1:3" x14ac:dyDescent="0.35">
      <c r="A124">
        <v>27</v>
      </c>
      <c r="B124" t="s">
        <v>584</v>
      </c>
    </row>
    <row r="125" spans="1:3" x14ac:dyDescent="0.35">
      <c r="A125">
        <v>86</v>
      </c>
      <c r="B125" t="s">
        <v>585</v>
      </c>
    </row>
    <row r="126" spans="1:3" x14ac:dyDescent="0.35">
      <c r="A126">
        <v>186</v>
      </c>
      <c r="B126" t="s">
        <v>585</v>
      </c>
      <c r="C126" t="s">
        <v>509</v>
      </c>
    </row>
    <row r="127" spans="1:3" x14ac:dyDescent="0.35">
      <c r="A127">
        <v>74</v>
      </c>
      <c r="B127" t="s">
        <v>586</v>
      </c>
    </row>
    <row r="128" spans="1:3" x14ac:dyDescent="0.35">
      <c r="A128">
        <v>174</v>
      </c>
      <c r="B128" t="s">
        <v>586</v>
      </c>
      <c r="C128" t="s">
        <v>538</v>
      </c>
    </row>
    <row r="129" spans="1:3" x14ac:dyDescent="0.35">
      <c r="A129">
        <v>20</v>
      </c>
      <c r="B129" t="s">
        <v>587</v>
      </c>
      <c r="C129" t="s">
        <v>588</v>
      </c>
    </row>
    <row r="130" spans="1:3" x14ac:dyDescent="0.35">
      <c r="A130">
        <v>95</v>
      </c>
      <c r="B130" t="s">
        <v>589</v>
      </c>
      <c r="C130" t="s">
        <v>590</v>
      </c>
    </row>
    <row r="131" spans="1:3" x14ac:dyDescent="0.35">
      <c r="A131">
        <v>21</v>
      </c>
      <c r="B131" t="s">
        <v>591</v>
      </c>
    </row>
    <row r="132" spans="1:3" x14ac:dyDescent="0.35">
      <c r="A132">
        <v>121</v>
      </c>
      <c r="B132" t="s">
        <v>591</v>
      </c>
      <c r="C132" t="s">
        <v>592</v>
      </c>
    </row>
    <row r="133" spans="1:3" x14ac:dyDescent="0.35">
      <c r="A133">
        <v>87</v>
      </c>
      <c r="B133" t="s">
        <v>593</v>
      </c>
    </row>
    <row r="134" spans="1:3" x14ac:dyDescent="0.35">
      <c r="A134">
        <v>89</v>
      </c>
      <c r="B134" t="s">
        <v>80</v>
      </c>
    </row>
    <row r="135" spans="1:3" x14ac:dyDescent="0.35">
      <c r="A135">
        <v>76</v>
      </c>
      <c r="B135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245E-CEB3-4C43-B3AA-DB20C98B23D3}">
  <dimension ref="A1:J103"/>
  <sheetViews>
    <sheetView zoomScaleNormal="100" workbookViewId="0">
      <selection activeCell="K50" sqref="K50"/>
    </sheetView>
  </sheetViews>
  <sheetFormatPr defaultColWidth="10.90625" defaultRowHeight="14.5" x14ac:dyDescent="0.35"/>
  <cols>
    <col min="1" max="1" width="12.08984375" bestFit="1" customWidth="1"/>
    <col min="2" max="2" width="10" customWidth="1"/>
    <col min="3" max="3" width="10.36328125" customWidth="1"/>
    <col min="4" max="4" width="12.7265625" bestFit="1" customWidth="1"/>
    <col min="6" max="6" width="16.7265625" bestFit="1" customWidth="1"/>
    <col min="7" max="7" width="20.54296875" customWidth="1"/>
    <col min="8" max="8" width="16.6328125" customWidth="1"/>
    <col min="9" max="9" width="27.54296875" bestFit="1" customWidth="1"/>
  </cols>
  <sheetData>
    <row r="1" spans="1:10" x14ac:dyDescent="0.35">
      <c r="A1" s="51" t="s">
        <v>2634</v>
      </c>
      <c r="B1" s="50" t="s">
        <v>596</v>
      </c>
      <c r="C1" s="50" t="s">
        <v>597</v>
      </c>
      <c r="D1" s="53" t="s">
        <v>17</v>
      </c>
      <c r="F1" s="55" t="s">
        <v>2674</v>
      </c>
      <c r="G1" s="55" t="s">
        <v>2673</v>
      </c>
      <c r="I1" t="s">
        <v>2675</v>
      </c>
    </row>
    <row r="2" spans="1:10" x14ac:dyDescent="0.35">
      <c r="A2" s="52" t="s">
        <v>713</v>
      </c>
      <c r="B2" s="49">
        <v>0</v>
      </c>
      <c r="C2" s="49">
        <v>1</v>
      </c>
      <c r="D2" s="53">
        <v>400000</v>
      </c>
      <c r="F2" t="str" cm="1">
        <f t="array" ref="F2:F6">_xlfn.UNIQUE(A2:A103)</f>
        <v>VitaCor</v>
      </c>
      <c r="G2" s="57">
        <f>SUMIF($A$2:$A$103,F2,$D$2:$D$103)</f>
        <v>75897388.959999993</v>
      </c>
      <c r="I2" s="57">
        <f>MAX(G2:G6)</f>
        <v>75897388.959999993</v>
      </c>
      <c r="J2" t="str" cm="1">
        <f t="array" ref="J2">_xlfn.IFS(G2=I2, F2, G3=I2, F3, G4=I2, F4, G5=I2, F5, G6=I2, F6)</f>
        <v>VitaCor</v>
      </c>
    </row>
    <row r="3" spans="1:10" x14ac:dyDescent="0.35">
      <c r="A3" s="52" t="s">
        <v>713</v>
      </c>
      <c r="B3" s="49">
        <v>1</v>
      </c>
      <c r="C3" s="49">
        <v>0</v>
      </c>
      <c r="D3" s="53">
        <v>1487500</v>
      </c>
      <c r="F3" t="str">
        <v>Alkona</v>
      </c>
      <c r="G3" s="57">
        <f>SUMIF($A$2:$A$103,F3,$D$2:$D$103)</f>
        <v>10383541.33</v>
      </c>
    </row>
    <row r="4" spans="1:10" x14ac:dyDescent="0.35">
      <c r="A4" s="52" t="s">
        <v>713</v>
      </c>
      <c r="B4" s="49">
        <v>0</v>
      </c>
      <c r="C4" s="49">
        <v>1</v>
      </c>
      <c r="D4" s="53">
        <v>139500</v>
      </c>
      <c r="F4" t="str">
        <v>Bars</v>
      </c>
      <c r="G4" s="57">
        <f>SUMIF($A$2:$A$103,F4,$D$2:$D$103)</f>
        <v>55107537.279999994</v>
      </c>
    </row>
    <row r="5" spans="1:10" x14ac:dyDescent="0.35">
      <c r="A5" s="52" t="s">
        <v>713</v>
      </c>
      <c r="B5" s="49">
        <v>0</v>
      </c>
      <c r="C5" s="49">
        <v>1</v>
      </c>
      <c r="D5" s="53">
        <v>492000</v>
      </c>
      <c r="F5" t="str">
        <v>OEP</v>
      </c>
      <c r="G5" s="57">
        <f>SUMIF($A$2:$A$103,F5,$D$2:$D$103)</f>
        <v>252000</v>
      </c>
    </row>
    <row r="6" spans="1:10" x14ac:dyDescent="0.35">
      <c r="A6" s="52" t="s">
        <v>713</v>
      </c>
      <c r="B6" s="49">
        <v>0</v>
      </c>
      <c r="C6" s="49">
        <v>1</v>
      </c>
      <c r="D6" s="53">
        <v>600000</v>
      </c>
      <c r="F6" t="str">
        <v>Almaz</v>
      </c>
      <c r="G6" s="57">
        <f>SUMIF($A$2:$A$103,F6,$D$2:$D$103)</f>
        <v>1782900</v>
      </c>
    </row>
    <row r="7" spans="1:10" x14ac:dyDescent="0.35">
      <c r="A7" s="52" t="s">
        <v>713</v>
      </c>
      <c r="B7" s="49">
        <v>0</v>
      </c>
      <c r="C7" s="49">
        <v>1</v>
      </c>
      <c r="D7" s="53">
        <v>300000</v>
      </c>
    </row>
    <row r="8" spans="1:10" x14ac:dyDescent="0.35">
      <c r="A8" s="52" t="s">
        <v>713</v>
      </c>
      <c r="B8" s="49">
        <v>0</v>
      </c>
      <c r="C8" s="49">
        <v>1</v>
      </c>
      <c r="D8" s="53">
        <v>400000</v>
      </c>
    </row>
    <row r="9" spans="1:10" x14ac:dyDescent="0.35">
      <c r="A9" s="52" t="s">
        <v>713</v>
      </c>
      <c r="B9" s="49">
        <v>1</v>
      </c>
      <c r="C9" s="49">
        <v>0</v>
      </c>
      <c r="D9" s="53">
        <v>300000</v>
      </c>
      <c r="F9" s="59" t="s">
        <v>2679</v>
      </c>
      <c r="G9" s="47" t="s">
        <v>2678</v>
      </c>
      <c r="H9" s="47" t="s">
        <v>2677</v>
      </c>
      <c r="I9" s="47" t="s">
        <v>2676</v>
      </c>
    </row>
    <row r="10" spans="1:10" x14ac:dyDescent="0.35">
      <c r="A10" s="52" t="s">
        <v>713</v>
      </c>
      <c r="B10" s="49">
        <v>0</v>
      </c>
      <c r="C10" s="49">
        <v>1</v>
      </c>
      <c r="D10" s="53">
        <v>4666900</v>
      </c>
      <c r="F10" s="60" t="s">
        <v>1742</v>
      </c>
      <c r="G10" s="58">
        <v>4</v>
      </c>
      <c r="H10" s="58">
        <v>10</v>
      </c>
      <c r="I10" s="58">
        <v>10383541.33</v>
      </c>
    </row>
    <row r="11" spans="1:10" x14ac:dyDescent="0.35">
      <c r="A11" s="52" t="s">
        <v>713</v>
      </c>
      <c r="B11" s="49">
        <v>0</v>
      </c>
      <c r="C11" s="49">
        <v>1</v>
      </c>
      <c r="D11" s="53">
        <v>600000</v>
      </c>
      <c r="F11" s="60" t="s">
        <v>2625</v>
      </c>
      <c r="G11" s="58">
        <v>1</v>
      </c>
      <c r="H11" s="58">
        <v>1</v>
      </c>
      <c r="I11" s="58">
        <v>1782900</v>
      </c>
    </row>
    <row r="12" spans="1:10" x14ac:dyDescent="0.35">
      <c r="A12" s="52" t="s">
        <v>713</v>
      </c>
      <c r="B12" s="49">
        <v>0</v>
      </c>
      <c r="C12" s="49">
        <v>1</v>
      </c>
      <c r="D12" s="53">
        <v>1000000</v>
      </c>
      <c r="F12" s="60" t="s">
        <v>2279</v>
      </c>
      <c r="G12" s="58">
        <v>6</v>
      </c>
      <c r="H12" s="58">
        <v>11</v>
      </c>
      <c r="I12" s="58">
        <v>55107537.279999994</v>
      </c>
    </row>
    <row r="13" spans="1:10" x14ac:dyDescent="0.35">
      <c r="A13" s="52" t="s">
        <v>713</v>
      </c>
      <c r="B13" s="49">
        <v>0</v>
      </c>
      <c r="C13" s="49">
        <v>1</v>
      </c>
      <c r="D13" s="53">
        <v>1200000</v>
      </c>
      <c r="F13" s="60" t="s">
        <v>2626</v>
      </c>
      <c r="G13" s="58">
        <v>2</v>
      </c>
      <c r="H13" s="58">
        <v>2</v>
      </c>
      <c r="I13" s="58">
        <v>252000</v>
      </c>
    </row>
    <row r="14" spans="1:10" x14ac:dyDescent="0.35">
      <c r="A14" s="52" t="s">
        <v>713</v>
      </c>
      <c r="B14" s="49">
        <v>0</v>
      </c>
      <c r="C14" s="49">
        <v>1</v>
      </c>
      <c r="D14" s="53">
        <v>1200000</v>
      </c>
      <c r="F14" s="60" t="s">
        <v>713</v>
      </c>
      <c r="G14" s="58">
        <v>10</v>
      </c>
      <c r="H14" s="58">
        <v>64</v>
      </c>
      <c r="I14" s="58">
        <v>75897388.959999993</v>
      </c>
    </row>
    <row r="15" spans="1:10" x14ac:dyDescent="0.35">
      <c r="A15" s="52" t="s">
        <v>713</v>
      </c>
      <c r="B15" s="49">
        <v>0</v>
      </c>
      <c r="C15" s="49">
        <v>1</v>
      </c>
      <c r="D15" s="53">
        <v>1320000</v>
      </c>
      <c r="F15" s="60" t="s">
        <v>2680</v>
      </c>
      <c r="G15" s="58">
        <v>23</v>
      </c>
      <c r="H15" s="58">
        <v>88</v>
      </c>
      <c r="I15" s="58">
        <v>143423367.56999999</v>
      </c>
    </row>
    <row r="16" spans="1:10" x14ac:dyDescent="0.35">
      <c r="A16" s="52" t="s">
        <v>713</v>
      </c>
      <c r="B16" s="49">
        <v>1</v>
      </c>
      <c r="C16" s="49">
        <v>1</v>
      </c>
      <c r="D16" s="53">
        <v>2060000</v>
      </c>
    </row>
    <row r="17" spans="1:7" x14ac:dyDescent="0.35">
      <c r="A17" s="52" t="s">
        <v>713</v>
      </c>
      <c r="B17" s="49">
        <v>0</v>
      </c>
      <c r="C17" s="49">
        <v>1</v>
      </c>
      <c r="D17" s="53">
        <v>3000000</v>
      </c>
      <c r="F17" s="61" t="s">
        <v>2681</v>
      </c>
      <c r="G17" s="48">
        <f>AVERAGE(D2:D103)</f>
        <v>1406111.4467647057</v>
      </c>
    </row>
    <row r="18" spans="1:7" x14ac:dyDescent="0.35">
      <c r="A18" s="52" t="s">
        <v>713</v>
      </c>
      <c r="B18" s="49">
        <v>0</v>
      </c>
      <c r="C18" s="49">
        <v>1</v>
      </c>
      <c r="D18" s="53">
        <v>6500000</v>
      </c>
      <c r="F18" s="61" t="s">
        <v>2682</v>
      </c>
      <c r="G18">
        <f>_xlfn.STDEV.S(D2:D103)</f>
        <v>2304815.5516584166</v>
      </c>
    </row>
    <row r="19" spans="1:7" x14ac:dyDescent="0.35">
      <c r="A19" s="52" t="s">
        <v>713</v>
      </c>
      <c r="B19" s="49">
        <v>0</v>
      </c>
      <c r="C19" s="49">
        <v>1</v>
      </c>
      <c r="D19" s="53">
        <v>7366666.6799999997</v>
      </c>
    </row>
    <row r="20" spans="1:7" x14ac:dyDescent="0.35">
      <c r="A20" s="52" t="s">
        <v>713</v>
      </c>
      <c r="B20" s="49">
        <v>0</v>
      </c>
      <c r="C20" s="49">
        <v>1</v>
      </c>
      <c r="D20" s="53">
        <v>3150000</v>
      </c>
    </row>
    <row r="21" spans="1:7" x14ac:dyDescent="0.35">
      <c r="A21" s="52" t="s">
        <v>713</v>
      </c>
      <c r="B21" s="49">
        <v>1</v>
      </c>
      <c r="C21" s="49">
        <v>0</v>
      </c>
      <c r="D21" s="53">
        <v>300000</v>
      </c>
    </row>
    <row r="22" spans="1:7" x14ac:dyDescent="0.35">
      <c r="A22" s="52" t="s">
        <v>713</v>
      </c>
      <c r="B22" s="49">
        <v>1</v>
      </c>
      <c r="C22" s="49">
        <v>1</v>
      </c>
      <c r="D22" s="53">
        <v>100000</v>
      </c>
    </row>
    <row r="23" spans="1:7" x14ac:dyDescent="0.35">
      <c r="A23" s="52" t="s">
        <v>713</v>
      </c>
      <c r="B23" s="49">
        <v>1</v>
      </c>
      <c r="C23" s="49">
        <v>0</v>
      </c>
      <c r="D23" s="53">
        <v>591000</v>
      </c>
    </row>
    <row r="24" spans="1:7" x14ac:dyDescent="0.35">
      <c r="A24" s="52" t="s">
        <v>713</v>
      </c>
      <c r="B24" s="49">
        <v>1</v>
      </c>
      <c r="C24" s="49">
        <v>0</v>
      </c>
      <c r="D24" s="53">
        <v>900000</v>
      </c>
    </row>
    <row r="25" spans="1:7" x14ac:dyDescent="0.35">
      <c r="A25" s="52" t="s">
        <v>713</v>
      </c>
      <c r="B25" s="49">
        <v>0</v>
      </c>
      <c r="C25" s="49">
        <v>1</v>
      </c>
      <c r="D25" s="53">
        <v>645000</v>
      </c>
    </row>
    <row r="26" spans="1:7" x14ac:dyDescent="0.35">
      <c r="A26" s="52" t="s">
        <v>713</v>
      </c>
      <c r="B26" s="49">
        <v>0</v>
      </c>
      <c r="C26" s="49">
        <v>1</v>
      </c>
      <c r="D26" s="53">
        <v>638550</v>
      </c>
    </row>
    <row r="27" spans="1:7" x14ac:dyDescent="0.35">
      <c r="A27" s="52" t="s">
        <v>713</v>
      </c>
      <c r="B27" s="49">
        <v>0</v>
      </c>
      <c r="C27" s="49">
        <v>1</v>
      </c>
      <c r="D27" s="53">
        <v>638549</v>
      </c>
    </row>
    <row r="28" spans="1:7" x14ac:dyDescent="0.35">
      <c r="A28" s="52" t="s">
        <v>713</v>
      </c>
      <c r="B28" s="49">
        <v>0</v>
      </c>
      <c r="C28" s="49">
        <v>1</v>
      </c>
      <c r="D28" s="53">
        <v>635325</v>
      </c>
    </row>
    <row r="29" spans="1:7" x14ac:dyDescent="0.35">
      <c r="A29" s="52" t="s">
        <v>713</v>
      </c>
      <c r="B29" s="49">
        <v>0</v>
      </c>
      <c r="C29" s="49">
        <v>1</v>
      </c>
      <c r="D29" s="53">
        <v>641775</v>
      </c>
    </row>
    <row r="30" spans="1:7" x14ac:dyDescent="0.35">
      <c r="A30" s="52" t="s">
        <v>713</v>
      </c>
      <c r="B30" s="49">
        <v>1</v>
      </c>
      <c r="C30" s="49">
        <v>0</v>
      </c>
      <c r="D30" s="53">
        <v>500000</v>
      </c>
    </row>
    <row r="31" spans="1:7" x14ac:dyDescent="0.35">
      <c r="A31" s="52" t="s">
        <v>713</v>
      </c>
      <c r="B31" s="49">
        <v>0</v>
      </c>
      <c r="C31" s="49">
        <v>1</v>
      </c>
      <c r="D31" s="53">
        <v>810000</v>
      </c>
    </row>
    <row r="32" spans="1:7" x14ac:dyDescent="0.35">
      <c r="A32" s="52" t="s">
        <v>713</v>
      </c>
      <c r="B32" s="49">
        <v>1</v>
      </c>
      <c r="C32" s="49">
        <v>0</v>
      </c>
      <c r="D32" s="53">
        <v>1950000</v>
      </c>
    </row>
    <row r="33" spans="1:4" x14ac:dyDescent="0.35">
      <c r="A33" s="52" t="s">
        <v>713</v>
      </c>
      <c r="B33" s="49">
        <v>0</v>
      </c>
      <c r="C33" s="49">
        <v>1</v>
      </c>
      <c r="D33" s="53">
        <v>290000</v>
      </c>
    </row>
    <row r="34" spans="1:4" x14ac:dyDescent="0.35">
      <c r="A34" s="52" t="s">
        <v>713</v>
      </c>
      <c r="B34" s="49">
        <v>0</v>
      </c>
      <c r="C34" s="49">
        <v>1</v>
      </c>
      <c r="D34" s="53">
        <v>585000</v>
      </c>
    </row>
    <row r="35" spans="1:4" x14ac:dyDescent="0.35">
      <c r="A35" s="52" t="s">
        <v>713</v>
      </c>
      <c r="B35" s="49">
        <v>0</v>
      </c>
      <c r="C35" s="49">
        <v>1</v>
      </c>
      <c r="D35" s="53">
        <v>585000</v>
      </c>
    </row>
    <row r="36" spans="1:4" x14ac:dyDescent="0.35">
      <c r="A36" s="52" t="s">
        <v>713</v>
      </c>
      <c r="B36" s="49">
        <v>0</v>
      </c>
      <c r="C36" s="49">
        <v>1</v>
      </c>
      <c r="D36" s="53">
        <v>495000</v>
      </c>
    </row>
    <row r="37" spans="1:4" x14ac:dyDescent="0.35">
      <c r="A37" s="52" t="s">
        <v>713</v>
      </c>
      <c r="B37" s="49">
        <v>0</v>
      </c>
      <c r="C37" s="49">
        <v>1</v>
      </c>
      <c r="D37" s="53">
        <v>495000</v>
      </c>
    </row>
    <row r="38" spans="1:4" x14ac:dyDescent="0.35">
      <c r="A38" s="52" t="s">
        <v>713</v>
      </c>
      <c r="B38" s="49">
        <v>0</v>
      </c>
      <c r="C38" s="49">
        <v>1</v>
      </c>
      <c r="D38" s="53">
        <v>570000</v>
      </c>
    </row>
    <row r="39" spans="1:4" x14ac:dyDescent="0.35">
      <c r="A39" s="52" t="s">
        <v>713</v>
      </c>
      <c r="B39" s="49">
        <v>0</v>
      </c>
      <c r="C39" s="49">
        <v>1</v>
      </c>
      <c r="D39" s="53">
        <v>726133.33</v>
      </c>
    </row>
    <row r="40" spans="1:4" x14ac:dyDescent="0.35">
      <c r="A40" s="52" t="s">
        <v>713</v>
      </c>
      <c r="B40" s="49">
        <v>0</v>
      </c>
      <c r="C40" s="49">
        <v>1</v>
      </c>
      <c r="D40" s="53">
        <v>450000</v>
      </c>
    </row>
    <row r="41" spans="1:4" x14ac:dyDescent="0.35">
      <c r="A41" s="52" t="s">
        <v>713</v>
      </c>
      <c r="B41" s="49">
        <v>0</v>
      </c>
      <c r="C41" s="49">
        <v>1</v>
      </c>
      <c r="D41" s="53">
        <v>450000</v>
      </c>
    </row>
    <row r="42" spans="1:4" x14ac:dyDescent="0.35">
      <c r="A42" s="52" t="s">
        <v>713</v>
      </c>
      <c r="B42" s="49">
        <v>0</v>
      </c>
      <c r="C42" s="49">
        <v>1</v>
      </c>
      <c r="D42" s="53">
        <v>846666.67</v>
      </c>
    </row>
    <row r="43" spans="1:4" x14ac:dyDescent="0.35">
      <c r="A43" s="52" t="s">
        <v>713</v>
      </c>
      <c r="B43" s="49">
        <v>0</v>
      </c>
      <c r="C43" s="49">
        <v>1</v>
      </c>
      <c r="D43" s="53">
        <v>350000</v>
      </c>
    </row>
    <row r="44" spans="1:4" x14ac:dyDescent="0.35">
      <c r="A44" s="52" t="s">
        <v>713</v>
      </c>
      <c r="B44" s="49">
        <v>0</v>
      </c>
      <c r="C44" s="49">
        <v>1</v>
      </c>
      <c r="D44" s="53">
        <v>550000</v>
      </c>
    </row>
    <row r="45" spans="1:4" x14ac:dyDescent="0.35">
      <c r="A45" s="52" t="s">
        <v>713</v>
      </c>
      <c r="B45" s="49">
        <v>0</v>
      </c>
      <c r="C45" s="49">
        <v>1</v>
      </c>
      <c r="D45" s="53">
        <v>3152000</v>
      </c>
    </row>
    <row r="46" spans="1:4" x14ac:dyDescent="0.35">
      <c r="A46" s="52" t="s">
        <v>713</v>
      </c>
      <c r="B46" s="49">
        <v>1</v>
      </c>
      <c r="C46" s="49">
        <v>1</v>
      </c>
      <c r="D46" s="53">
        <v>600000</v>
      </c>
    </row>
    <row r="47" spans="1:4" x14ac:dyDescent="0.35">
      <c r="A47" s="52" t="s">
        <v>713</v>
      </c>
      <c r="B47" s="49">
        <v>0</v>
      </c>
      <c r="C47" s="49">
        <v>1</v>
      </c>
      <c r="D47" s="53">
        <v>1100000</v>
      </c>
    </row>
    <row r="48" spans="1:4" x14ac:dyDescent="0.35">
      <c r="A48" s="52" t="s">
        <v>713</v>
      </c>
      <c r="B48" s="49">
        <v>0</v>
      </c>
      <c r="C48" s="49">
        <v>1</v>
      </c>
      <c r="D48" s="53">
        <v>200000</v>
      </c>
    </row>
    <row r="49" spans="1:4" x14ac:dyDescent="0.35">
      <c r="A49" s="52" t="s">
        <v>713</v>
      </c>
      <c r="B49" s="49">
        <v>0</v>
      </c>
      <c r="C49" s="49">
        <v>1</v>
      </c>
      <c r="D49" s="53">
        <v>200000</v>
      </c>
    </row>
    <row r="50" spans="1:4" x14ac:dyDescent="0.35">
      <c r="A50" s="52" t="s">
        <v>713</v>
      </c>
      <c r="B50" s="49">
        <v>0</v>
      </c>
      <c r="C50" s="49">
        <v>1</v>
      </c>
      <c r="D50" s="53">
        <v>208083.37</v>
      </c>
    </row>
    <row r="51" spans="1:4" x14ac:dyDescent="0.35">
      <c r="A51" s="52" t="s">
        <v>713</v>
      </c>
      <c r="B51" s="49">
        <v>0</v>
      </c>
      <c r="C51" s="49">
        <v>1</v>
      </c>
      <c r="D51" s="53">
        <v>1084416.6299999999</v>
      </c>
    </row>
    <row r="52" spans="1:4" x14ac:dyDescent="0.35">
      <c r="A52" s="52" t="s">
        <v>713</v>
      </c>
      <c r="B52" s="49">
        <v>0</v>
      </c>
      <c r="C52" s="49">
        <v>1</v>
      </c>
      <c r="D52" s="53">
        <v>442000</v>
      </c>
    </row>
    <row r="53" spans="1:4" x14ac:dyDescent="0.35">
      <c r="A53" s="52" t="s">
        <v>713</v>
      </c>
      <c r="B53" s="49">
        <v>0</v>
      </c>
      <c r="C53" s="49">
        <v>1</v>
      </c>
      <c r="D53" s="53">
        <v>350000</v>
      </c>
    </row>
    <row r="54" spans="1:4" x14ac:dyDescent="0.35">
      <c r="A54" s="52" t="s">
        <v>713</v>
      </c>
      <c r="B54" s="49">
        <v>0</v>
      </c>
      <c r="C54" s="49">
        <v>1</v>
      </c>
      <c r="D54" s="53">
        <v>350000</v>
      </c>
    </row>
    <row r="55" spans="1:4" x14ac:dyDescent="0.35">
      <c r="A55" s="52" t="s">
        <v>713</v>
      </c>
      <c r="B55" s="49">
        <v>0</v>
      </c>
      <c r="C55" s="49">
        <v>1</v>
      </c>
      <c r="D55" s="53">
        <v>799999.97</v>
      </c>
    </row>
    <row r="56" spans="1:4" x14ac:dyDescent="0.35">
      <c r="A56" s="52" t="s">
        <v>713</v>
      </c>
      <c r="B56" s="49">
        <v>0</v>
      </c>
      <c r="C56" s="49">
        <v>1</v>
      </c>
      <c r="D56" s="53">
        <v>1010666.64</v>
      </c>
    </row>
    <row r="57" spans="1:4" x14ac:dyDescent="0.35">
      <c r="A57" s="52" t="s">
        <v>713</v>
      </c>
      <c r="B57" s="49">
        <v>0</v>
      </c>
      <c r="C57" s="49">
        <v>1</v>
      </c>
      <c r="D57" s="53">
        <v>1287000</v>
      </c>
    </row>
    <row r="58" spans="1:4" x14ac:dyDescent="0.35">
      <c r="A58" s="52" t="s">
        <v>713</v>
      </c>
      <c r="B58" s="49">
        <v>0</v>
      </c>
      <c r="C58" s="49">
        <v>1</v>
      </c>
      <c r="D58" s="53">
        <v>1420000</v>
      </c>
    </row>
    <row r="59" spans="1:4" x14ac:dyDescent="0.35">
      <c r="A59" s="52" t="s">
        <v>713</v>
      </c>
      <c r="B59" s="49">
        <v>0</v>
      </c>
      <c r="C59" s="49">
        <v>1</v>
      </c>
      <c r="D59" s="53">
        <v>1540000</v>
      </c>
    </row>
    <row r="60" spans="1:4" x14ac:dyDescent="0.35">
      <c r="A60" s="52" t="s">
        <v>713</v>
      </c>
      <c r="B60" s="49">
        <v>0</v>
      </c>
      <c r="C60" s="49">
        <v>1</v>
      </c>
      <c r="D60" s="53">
        <v>1485000</v>
      </c>
    </row>
    <row r="61" spans="1:4" x14ac:dyDescent="0.35">
      <c r="A61" s="52" t="s">
        <v>713</v>
      </c>
      <c r="B61" s="49">
        <v>0</v>
      </c>
      <c r="C61" s="49">
        <v>1</v>
      </c>
      <c r="D61" s="53">
        <v>1489928</v>
      </c>
    </row>
    <row r="62" spans="1:4" x14ac:dyDescent="0.35">
      <c r="A62" s="52" t="s">
        <v>713</v>
      </c>
      <c r="B62" s="49">
        <v>0</v>
      </c>
      <c r="C62" s="49">
        <v>1</v>
      </c>
      <c r="D62" s="53">
        <v>195384</v>
      </c>
    </row>
    <row r="63" spans="1:4" x14ac:dyDescent="0.35">
      <c r="A63" s="52" t="s">
        <v>713</v>
      </c>
      <c r="B63" s="49">
        <v>0</v>
      </c>
      <c r="C63" s="49">
        <v>1</v>
      </c>
      <c r="D63" s="53">
        <v>1489928</v>
      </c>
    </row>
    <row r="64" spans="1:4" x14ac:dyDescent="0.35">
      <c r="A64" s="52" t="s">
        <v>713</v>
      </c>
      <c r="B64" s="49">
        <v>0</v>
      </c>
      <c r="C64" s="49">
        <v>1</v>
      </c>
      <c r="D64" s="53">
        <v>256666.67</v>
      </c>
    </row>
    <row r="65" spans="1:4" x14ac:dyDescent="0.35">
      <c r="A65" s="52" t="s">
        <v>713</v>
      </c>
      <c r="B65" s="49">
        <v>0</v>
      </c>
      <c r="C65" s="49">
        <v>1</v>
      </c>
      <c r="D65" s="53">
        <v>1500000</v>
      </c>
    </row>
    <row r="66" spans="1:4" x14ac:dyDescent="0.35">
      <c r="A66" s="52" t="s">
        <v>713</v>
      </c>
      <c r="B66" s="49">
        <v>0</v>
      </c>
      <c r="C66" s="49">
        <v>1</v>
      </c>
      <c r="D66" s="53">
        <v>300000</v>
      </c>
    </row>
    <row r="67" spans="1:4" x14ac:dyDescent="0.35">
      <c r="A67" s="52" t="s">
        <v>713</v>
      </c>
      <c r="B67" s="49">
        <v>0</v>
      </c>
      <c r="C67" s="49">
        <v>1</v>
      </c>
      <c r="D67" s="53">
        <v>500000</v>
      </c>
    </row>
    <row r="68" spans="1:4" x14ac:dyDescent="0.35">
      <c r="A68" s="52" t="s">
        <v>713</v>
      </c>
      <c r="B68" s="49">
        <v>0</v>
      </c>
      <c r="C68" s="49">
        <v>1</v>
      </c>
      <c r="D68" s="53">
        <v>1560000</v>
      </c>
    </row>
    <row r="69" spans="1:4" x14ac:dyDescent="0.35">
      <c r="A69" s="52" t="s">
        <v>713</v>
      </c>
      <c r="B69" s="49">
        <v>0</v>
      </c>
      <c r="C69" s="49">
        <v>1</v>
      </c>
      <c r="D69" s="53">
        <v>312000</v>
      </c>
    </row>
    <row r="70" spans="1:4" x14ac:dyDescent="0.35">
      <c r="A70" s="52" t="s">
        <v>713</v>
      </c>
      <c r="B70" s="49">
        <v>0</v>
      </c>
      <c r="C70" s="49">
        <v>1</v>
      </c>
      <c r="D70" s="53">
        <v>520000</v>
      </c>
    </row>
    <row r="71" spans="1:4" x14ac:dyDescent="0.35">
      <c r="A71" s="52" t="s">
        <v>713</v>
      </c>
      <c r="B71" s="49">
        <v>0</v>
      </c>
      <c r="C71" s="49">
        <v>1</v>
      </c>
      <c r="D71" s="53">
        <v>202750</v>
      </c>
    </row>
    <row r="72" spans="1:4" x14ac:dyDescent="0.35">
      <c r="A72" s="52" t="s">
        <v>713</v>
      </c>
      <c r="B72" s="49">
        <v>0</v>
      </c>
      <c r="C72" s="49">
        <v>1</v>
      </c>
      <c r="D72" s="53">
        <v>1416000</v>
      </c>
    </row>
    <row r="73" spans="1:4" x14ac:dyDescent="0.35">
      <c r="A73" s="52" t="s">
        <v>1742</v>
      </c>
      <c r="B73" s="49">
        <v>0</v>
      </c>
      <c r="C73" s="49">
        <v>1</v>
      </c>
      <c r="D73" s="54">
        <v>60000</v>
      </c>
    </row>
    <row r="74" spans="1:4" x14ac:dyDescent="0.35">
      <c r="A74" s="52" t="s">
        <v>1742</v>
      </c>
      <c r="B74" s="49">
        <v>0</v>
      </c>
      <c r="C74" s="49">
        <v>1</v>
      </c>
      <c r="D74" s="54">
        <v>97500</v>
      </c>
    </row>
    <row r="75" spans="1:4" x14ac:dyDescent="0.35">
      <c r="A75" s="52" t="s">
        <v>1742</v>
      </c>
      <c r="B75" s="49">
        <v>0</v>
      </c>
      <c r="C75" s="49">
        <v>1</v>
      </c>
      <c r="D75" s="54">
        <v>1832600</v>
      </c>
    </row>
    <row r="76" spans="1:4" x14ac:dyDescent="0.35">
      <c r="A76" s="52" t="s">
        <v>1742</v>
      </c>
      <c r="B76" s="49">
        <v>0</v>
      </c>
      <c r="C76" s="49">
        <v>1</v>
      </c>
      <c r="D76" s="54">
        <v>5148000</v>
      </c>
    </row>
    <row r="77" spans="1:4" x14ac:dyDescent="0.35">
      <c r="A77" s="52" t="s">
        <v>1742</v>
      </c>
      <c r="B77" s="49">
        <v>1</v>
      </c>
      <c r="C77" s="49">
        <v>1</v>
      </c>
      <c r="D77" s="54">
        <v>940500</v>
      </c>
    </row>
    <row r="78" spans="1:4" x14ac:dyDescent="0.35">
      <c r="A78" s="52" t="s">
        <v>1742</v>
      </c>
      <c r="B78" s="49">
        <v>1</v>
      </c>
      <c r="C78" s="49">
        <v>1</v>
      </c>
      <c r="D78" s="54">
        <v>410000</v>
      </c>
    </row>
    <row r="79" spans="1:4" x14ac:dyDescent="0.35">
      <c r="A79" s="52" t="s">
        <v>1742</v>
      </c>
      <c r="B79" s="49">
        <v>1</v>
      </c>
      <c r="C79" s="49">
        <v>1</v>
      </c>
      <c r="D79" s="54">
        <v>240000</v>
      </c>
    </row>
    <row r="80" spans="1:4" x14ac:dyDescent="0.35">
      <c r="A80" s="52" t="s">
        <v>1742</v>
      </c>
      <c r="B80" s="49">
        <v>0</v>
      </c>
      <c r="C80" s="49">
        <v>1</v>
      </c>
      <c r="D80" s="54">
        <v>270000</v>
      </c>
    </row>
    <row r="81" spans="1:4" x14ac:dyDescent="0.35">
      <c r="A81" s="52" t="s">
        <v>1742</v>
      </c>
      <c r="B81" s="49">
        <v>0</v>
      </c>
      <c r="C81" s="49">
        <v>1</v>
      </c>
      <c r="D81" s="54">
        <v>151608</v>
      </c>
    </row>
    <row r="82" spans="1:4" x14ac:dyDescent="0.35">
      <c r="A82" s="52" t="s">
        <v>1742</v>
      </c>
      <c r="B82" s="49">
        <v>0</v>
      </c>
      <c r="C82" s="49">
        <v>1</v>
      </c>
      <c r="D82" s="54">
        <v>300000</v>
      </c>
    </row>
    <row r="83" spans="1:4" x14ac:dyDescent="0.35">
      <c r="A83" s="52" t="s">
        <v>1742</v>
      </c>
      <c r="B83" s="49">
        <v>1</v>
      </c>
      <c r="C83" s="49">
        <v>0</v>
      </c>
      <c r="D83" s="54">
        <v>933333.33</v>
      </c>
    </row>
    <row r="84" spans="1:4" x14ac:dyDescent="0.35">
      <c r="A84" s="52" t="s">
        <v>2279</v>
      </c>
      <c r="B84" s="49">
        <v>0</v>
      </c>
      <c r="C84" s="49">
        <v>1</v>
      </c>
      <c r="D84" s="54">
        <v>121440.01</v>
      </c>
    </row>
    <row r="85" spans="1:4" x14ac:dyDescent="0.35">
      <c r="A85" s="52" t="s">
        <v>2279</v>
      </c>
      <c r="B85" s="49">
        <v>0</v>
      </c>
      <c r="C85" s="49">
        <v>1</v>
      </c>
      <c r="D85" s="54">
        <v>303600.01</v>
      </c>
    </row>
    <row r="86" spans="1:4" x14ac:dyDescent="0.35">
      <c r="A86" s="52" t="s">
        <v>2279</v>
      </c>
      <c r="B86" s="49">
        <v>0</v>
      </c>
      <c r="C86" s="49">
        <v>1</v>
      </c>
      <c r="D86" s="54">
        <v>272852.88</v>
      </c>
    </row>
    <row r="87" spans="1:4" x14ac:dyDescent="0.35">
      <c r="A87" s="52" t="s">
        <v>2279</v>
      </c>
      <c r="B87" s="49">
        <v>1</v>
      </c>
      <c r="C87" s="49">
        <v>0</v>
      </c>
      <c r="D87" s="54">
        <v>3475340</v>
      </c>
    </row>
    <row r="88" spans="1:4" x14ac:dyDescent="0.35">
      <c r="A88" s="52" t="s">
        <v>2279</v>
      </c>
      <c r="B88" s="49">
        <v>1</v>
      </c>
      <c r="C88" s="49">
        <v>0</v>
      </c>
      <c r="D88" s="54">
        <v>15675900</v>
      </c>
    </row>
    <row r="89" spans="1:4" x14ac:dyDescent="0.35">
      <c r="A89" s="52" t="s">
        <v>2279</v>
      </c>
      <c r="B89" s="49">
        <v>0</v>
      </c>
      <c r="C89" s="49">
        <v>1</v>
      </c>
      <c r="D89" s="54">
        <v>11562210</v>
      </c>
    </row>
    <row r="90" spans="1:4" x14ac:dyDescent="0.35">
      <c r="A90" s="52" t="s">
        <v>2279</v>
      </c>
      <c r="B90" s="49">
        <v>1</v>
      </c>
      <c r="C90" s="49">
        <v>0</v>
      </c>
      <c r="D90" s="54">
        <v>1782000</v>
      </c>
    </row>
    <row r="91" spans="1:4" x14ac:dyDescent="0.35">
      <c r="A91" s="52" t="s">
        <v>2279</v>
      </c>
      <c r="B91" s="49">
        <v>0</v>
      </c>
      <c r="C91" s="49">
        <v>1</v>
      </c>
      <c r="D91" s="54">
        <v>297000</v>
      </c>
    </row>
    <row r="92" spans="1:4" x14ac:dyDescent="0.35">
      <c r="A92" s="52" t="s">
        <v>2279</v>
      </c>
      <c r="B92" s="49">
        <v>0</v>
      </c>
      <c r="C92" s="49">
        <v>1</v>
      </c>
      <c r="D92" s="54">
        <v>215159.99</v>
      </c>
    </row>
    <row r="93" spans="1:4" x14ac:dyDescent="0.35">
      <c r="A93" s="52" t="s">
        <v>2279</v>
      </c>
      <c r="B93" s="49">
        <v>1</v>
      </c>
      <c r="C93" s="49">
        <v>0</v>
      </c>
      <c r="D93" s="54">
        <v>4537499.66</v>
      </c>
    </row>
    <row r="94" spans="1:4" x14ac:dyDescent="0.35">
      <c r="A94" s="52" t="s">
        <v>2279</v>
      </c>
      <c r="B94" s="49">
        <v>1</v>
      </c>
      <c r="C94" s="49">
        <v>0</v>
      </c>
      <c r="D94" s="54">
        <v>1435500</v>
      </c>
    </row>
    <row r="95" spans="1:4" x14ac:dyDescent="0.35">
      <c r="A95" s="52" t="s">
        <v>2279</v>
      </c>
      <c r="B95" s="49">
        <v>0</v>
      </c>
      <c r="C95" s="49">
        <v>1</v>
      </c>
      <c r="D95" s="54">
        <v>200000</v>
      </c>
    </row>
    <row r="96" spans="1:4" x14ac:dyDescent="0.35">
      <c r="A96" s="52" t="s">
        <v>2279</v>
      </c>
      <c r="B96" s="49">
        <v>1</v>
      </c>
      <c r="C96" s="49">
        <v>1</v>
      </c>
      <c r="D96" s="54">
        <v>5742000</v>
      </c>
    </row>
    <row r="97" spans="1:4" x14ac:dyDescent="0.35">
      <c r="A97" s="52" t="s">
        <v>2279</v>
      </c>
      <c r="B97" s="49">
        <v>0</v>
      </c>
      <c r="C97" s="49">
        <v>1</v>
      </c>
      <c r="D97" s="54">
        <v>7179783.3300000001</v>
      </c>
    </row>
    <row r="98" spans="1:4" x14ac:dyDescent="0.35">
      <c r="A98" s="52" t="s">
        <v>2279</v>
      </c>
      <c r="B98" s="49">
        <v>0</v>
      </c>
      <c r="C98" s="49">
        <v>1</v>
      </c>
      <c r="D98" s="54">
        <v>1950000</v>
      </c>
    </row>
    <row r="99" spans="1:4" x14ac:dyDescent="0.35">
      <c r="A99" s="52" t="s">
        <v>2279</v>
      </c>
      <c r="B99" s="49">
        <v>0</v>
      </c>
      <c r="C99" s="49">
        <v>1</v>
      </c>
      <c r="D99" s="54">
        <v>357251.4</v>
      </c>
    </row>
    <row r="100" spans="1:4" x14ac:dyDescent="0.35">
      <c r="A100" s="52" t="s">
        <v>2626</v>
      </c>
      <c r="B100" s="49">
        <v>1</v>
      </c>
      <c r="C100" s="49">
        <v>1</v>
      </c>
      <c r="D100" s="54">
        <v>96000</v>
      </c>
    </row>
    <row r="101" spans="1:4" x14ac:dyDescent="0.35">
      <c r="A101" s="52" t="s">
        <v>2626</v>
      </c>
      <c r="B101" s="49">
        <v>1</v>
      </c>
      <c r="C101" s="49">
        <v>1</v>
      </c>
      <c r="D101" s="54">
        <v>156000</v>
      </c>
    </row>
    <row r="102" spans="1:4" x14ac:dyDescent="0.35">
      <c r="A102" s="52" t="s">
        <v>2625</v>
      </c>
      <c r="B102" s="49">
        <v>0</v>
      </c>
      <c r="C102" s="49">
        <v>1</v>
      </c>
      <c r="D102" s="54">
        <v>252000</v>
      </c>
    </row>
    <row r="103" spans="1:4" x14ac:dyDescent="0.35">
      <c r="A103" s="52" t="s">
        <v>2625</v>
      </c>
      <c r="B103" s="49">
        <v>1</v>
      </c>
      <c r="C103" s="49">
        <v>0</v>
      </c>
      <c r="D103" s="54">
        <v>1530900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8CF7-6AE7-4E20-ABD4-3A1AE6C7B55B}">
  <dimension ref="A1:G72"/>
  <sheetViews>
    <sheetView workbookViewId="0">
      <selection activeCell="G5" sqref="G5"/>
    </sheetView>
  </sheetViews>
  <sheetFormatPr defaultColWidth="11.453125" defaultRowHeight="14.5" x14ac:dyDescent="0.35"/>
  <cols>
    <col min="1" max="5" width="11.453125" style="47"/>
    <col min="6" max="6" width="20.90625" style="47" bestFit="1" customWidth="1"/>
    <col min="7" max="10" width="11.453125" style="47"/>
    <col min="11" max="11" width="20" style="47" customWidth="1"/>
    <col min="12" max="16384" width="11.453125" style="47"/>
  </cols>
  <sheetData>
    <row r="1" spans="1:7" x14ac:dyDescent="0.35">
      <c r="A1" s="51" t="s">
        <v>2634</v>
      </c>
      <c r="B1" s="5" t="s">
        <v>10</v>
      </c>
      <c r="C1" s="47" t="s">
        <v>11</v>
      </c>
      <c r="D1" s="53" t="s">
        <v>17</v>
      </c>
      <c r="F1" s="11"/>
      <c r="G1" s="11"/>
    </row>
    <row r="2" spans="1:7" x14ac:dyDescent="0.35">
      <c r="A2" s="52" t="s">
        <v>713</v>
      </c>
      <c r="B2" s="5" t="s">
        <v>253</v>
      </c>
      <c r="C2" s="47" t="s">
        <v>254</v>
      </c>
      <c r="D2" s="53">
        <v>400000</v>
      </c>
      <c r="F2" s="65" t="s">
        <v>2683</v>
      </c>
      <c r="G2" s="63" cm="1">
        <f t="array" ref="G2">SUM(1/COUNTIF(C2:C72,C2:C72))</f>
        <v>17.999999999999982</v>
      </c>
    </row>
    <row r="3" spans="1:7" x14ac:dyDescent="0.35">
      <c r="A3" s="52" t="s">
        <v>713</v>
      </c>
      <c r="B3" s="5" t="s">
        <v>166</v>
      </c>
      <c r="C3" s="47" t="s">
        <v>167</v>
      </c>
      <c r="D3" s="53">
        <v>1487500</v>
      </c>
      <c r="F3" s="65" t="s">
        <v>2684</v>
      </c>
      <c r="G3" s="63">
        <f>COUNTA(A2:A72)</f>
        <v>71</v>
      </c>
    </row>
    <row r="4" spans="1:7" x14ac:dyDescent="0.35">
      <c r="A4" s="52" t="s">
        <v>713</v>
      </c>
      <c r="B4" s="5" t="s">
        <v>166</v>
      </c>
      <c r="C4" s="62" t="s">
        <v>167</v>
      </c>
      <c r="D4" s="53">
        <v>139500</v>
      </c>
      <c r="F4" s="55" t="s">
        <v>2685</v>
      </c>
      <c r="G4" s="64">
        <f>AVERAGE(D2:D72)</f>
        <v>1068977.3092957747</v>
      </c>
    </row>
    <row r="5" spans="1:7" x14ac:dyDescent="0.35">
      <c r="A5" s="52" t="s">
        <v>713</v>
      </c>
      <c r="B5" s="5" t="s">
        <v>166</v>
      </c>
      <c r="C5" s="62" t="s">
        <v>167</v>
      </c>
      <c r="D5" s="53">
        <v>492000</v>
      </c>
    </row>
    <row r="6" spans="1:7" x14ac:dyDescent="0.35">
      <c r="A6" s="52" t="s">
        <v>713</v>
      </c>
      <c r="B6" s="5" t="s">
        <v>166</v>
      </c>
      <c r="C6" s="62" t="s">
        <v>167</v>
      </c>
      <c r="D6" s="53">
        <v>600000</v>
      </c>
      <c r="F6" s="11"/>
      <c r="G6" s="11"/>
    </row>
    <row r="7" spans="1:7" x14ac:dyDescent="0.35">
      <c r="A7" s="52" t="s">
        <v>713</v>
      </c>
      <c r="B7" s="5" t="s">
        <v>195</v>
      </c>
      <c r="C7" s="62" t="s">
        <v>196</v>
      </c>
      <c r="D7" s="53">
        <v>300000</v>
      </c>
      <c r="F7" s="11"/>
      <c r="G7" s="11"/>
    </row>
    <row r="8" spans="1:7" x14ac:dyDescent="0.35">
      <c r="A8" s="52" t="s">
        <v>713</v>
      </c>
      <c r="B8" s="5" t="s">
        <v>195</v>
      </c>
      <c r="C8" s="62" t="s">
        <v>196</v>
      </c>
      <c r="D8" s="53">
        <v>400000</v>
      </c>
      <c r="F8" s="11"/>
      <c r="G8" s="11"/>
    </row>
    <row r="9" spans="1:7" x14ac:dyDescent="0.35">
      <c r="A9" s="52" t="s">
        <v>713</v>
      </c>
      <c r="B9" s="5" t="s">
        <v>195</v>
      </c>
      <c r="C9" s="62" t="s">
        <v>196</v>
      </c>
      <c r="D9" s="53">
        <v>300000</v>
      </c>
      <c r="F9" s="11"/>
      <c r="G9" s="11"/>
    </row>
    <row r="10" spans="1:7" x14ac:dyDescent="0.35">
      <c r="A10" s="52" t="s">
        <v>713</v>
      </c>
      <c r="B10" s="5" t="s">
        <v>114</v>
      </c>
      <c r="C10" s="62" t="s">
        <v>115</v>
      </c>
      <c r="D10" s="53">
        <v>4666900</v>
      </c>
      <c r="F10" s="11"/>
      <c r="G10" s="11"/>
    </row>
    <row r="11" spans="1:7" x14ac:dyDescent="0.35">
      <c r="A11" s="52" t="s">
        <v>713</v>
      </c>
      <c r="B11" s="5" t="s">
        <v>54</v>
      </c>
      <c r="C11" s="62" t="s">
        <v>55</v>
      </c>
      <c r="D11" s="53">
        <v>600000</v>
      </c>
      <c r="F11" s="11"/>
      <c r="G11" s="11"/>
    </row>
    <row r="12" spans="1:7" x14ac:dyDescent="0.35">
      <c r="A12" s="52" t="s">
        <v>713</v>
      </c>
      <c r="B12" s="5" t="s">
        <v>54</v>
      </c>
      <c r="C12" s="47" t="s">
        <v>55</v>
      </c>
      <c r="D12" s="53">
        <v>1000000</v>
      </c>
      <c r="F12" s="11"/>
      <c r="G12" s="11"/>
    </row>
    <row r="13" spans="1:7" x14ac:dyDescent="0.35">
      <c r="A13" s="52" t="s">
        <v>713</v>
      </c>
      <c r="B13" s="5" t="s">
        <v>94</v>
      </c>
      <c r="C13" s="47" t="s">
        <v>95</v>
      </c>
      <c r="D13" s="53">
        <v>1200000</v>
      </c>
      <c r="F13" s="11"/>
      <c r="G13" s="11"/>
    </row>
    <row r="14" spans="1:7" x14ac:dyDescent="0.35">
      <c r="A14" s="52" t="s">
        <v>713</v>
      </c>
      <c r="B14" s="5" t="s">
        <v>94</v>
      </c>
      <c r="C14" s="47" t="s">
        <v>95</v>
      </c>
      <c r="D14" s="53">
        <v>1200000</v>
      </c>
      <c r="F14" s="11"/>
      <c r="G14" s="11"/>
    </row>
    <row r="15" spans="1:7" x14ac:dyDescent="0.35">
      <c r="A15" s="52" t="s">
        <v>713</v>
      </c>
      <c r="B15" s="5" t="s">
        <v>94</v>
      </c>
      <c r="C15" s="62" t="s">
        <v>95</v>
      </c>
      <c r="D15" s="53">
        <v>1320000</v>
      </c>
      <c r="F15" s="11"/>
      <c r="G15" s="11"/>
    </row>
    <row r="16" spans="1:7" x14ac:dyDescent="0.35">
      <c r="A16" s="52" t="s">
        <v>713</v>
      </c>
      <c r="B16" s="5" t="s">
        <v>102</v>
      </c>
      <c r="C16" s="62" t="s">
        <v>103</v>
      </c>
      <c r="D16" s="53">
        <v>2060000</v>
      </c>
      <c r="F16" s="11"/>
      <c r="G16" s="11"/>
    </row>
    <row r="17" spans="1:7" x14ac:dyDescent="0.35">
      <c r="A17" s="52" t="s">
        <v>713</v>
      </c>
      <c r="B17" s="5" t="s">
        <v>102</v>
      </c>
      <c r="C17" s="62" t="s">
        <v>103</v>
      </c>
      <c r="D17" s="53">
        <v>3000000</v>
      </c>
      <c r="F17" s="11"/>
      <c r="G17" s="11"/>
    </row>
    <row r="18" spans="1:7" x14ac:dyDescent="0.35">
      <c r="A18" s="52" t="s">
        <v>713</v>
      </c>
      <c r="B18" s="5" t="s">
        <v>366</v>
      </c>
      <c r="C18" s="62" t="s">
        <v>103</v>
      </c>
      <c r="D18" s="53">
        <v>6500000</v>
      </c>
      <c r="F18" s="11"/>
      <c r="G18" s="11"/>
    </row>
    <row r="19" spans="1:7" x14ac:dyDescent="0.35">
      <c r="A19" s="52" t="s">
        <v>713</v>
      </c>
      <c r="B19" s="5" t="s">
        <v>102</v>
      </c>
      <c r="C19" s="47" t="s">
        <v>103</v>
      </c>
      <c r="D19" s="53">
        <v>7366666.6799999997</v>
      </c>
      <c r="F19" s="11"/>
      <c r="G19" s="11"/>
    </row>
    <row r="20" spans="1:7" x14ac:dyDescent="0.35">
      <c r="A20" s="52" t="s">
        <v>713</v>
      </c>
      <c r="B20" s="5" t="s">
        <v>102</v>
      </c>
      <c r="C20" s="47" t="s">
        <v>103</v>
      </c>
      <c r="D20" s="53">
        <v>3150000</v>
      </c>
    </row>
    <row r="21" spans="1:7" x14ac:dyDescent="0.35">
      <c r="A21" s="52" t="s">
        <v>713</v>
      </c>
      <c r="B21" s="5" t="s">
        <v>40</v>
      </c>
      <c r="C21" s="47" t="s">
        <v>41</v>
      </c>
      <c r="D21" s="53">
        <v>300000</v>
      </c>
    </row>
    <row r="22" spans="1:7" x14ac:dyDescent="0.35">
      <c r="A22" s="52" t="s">
        <v>713</v>
      </c>
      <c r="B22" s="5" t="s">
        <v>40</v>
      </c>
      <c r="C22" s="47" t="s">
        <v>41</v>
      </c>
      <c r="D22" s="53">
        <v>100000</v>
      </c>
    </row>
    <row r="23" spans="1:7" x14ac:dyDescent="0.35">
      <c r="A23" s="52" t="s">
        <v>713</v>
      </c>
      <c r="B23" s="5" t="s">
        <v>47</v>
      </c>
      <c r="C23" s="47" t="s">
        <v>48</v>
      </c>
      <c r="D23" s="53">
        <v>591000</v>
      </c>
    </row>
    <row r="24" spans="1:7" x14ac:dyDescent="0.35">
      <c r="A24" s="52" t="s">
        <v>713</v>
      </c>
      <c r="B24" s="5" t="s">
        <v>47</v>
      </c>
      <c r="C24" s="47" t="s">
        <v>48</v>
      </c>
      <c r="D24" s="53">
        <v>900000</v>
      </c>
    </row>
    <row r="25" spans="1:7" x14ac:dyDescent="0.35">
      <c r="A25" s="52" t="s">
        <v>713</v>
      </c>
      <c r="B25" s="5" t="s">
        <v>490</v>
      </c>
      <c r="C25" s="47" t="s">
        <v>145</v>
      </c>
      <c r="D25" s="53">
        <v>645000</v>
      </c>
    </row>
    <row r="26" spans="1:7" x14ac:dyDescent="0.35">
      <c r="A26" s="52" t="s">
        <v>713</v>
      </c>
      <c r="B26" s="5" t="s">
        <v>144</v>
      </c>
      <c r="C26" s="47" t="s">
        <v>145</v>
      </c>
      <c r="D26" s="53">
        <v>638550</v>
      </c>
    </row>
    <row r="27" spans="1:7" x14ac:dyDescent="0.35">
      <c r="A27" s="52" t="s">
        <v>713</v>
      </c>
      <c r="B27" s="5" t="s">
        <v>144</v>
      </c>
      <c r="C27" s="47" t="s">
        <v>145</v>
      </c>
      <c r="D27" s="53">
        <v>638549</v>
      </c>
    </row>
    <row r="28" spans="1:7" x14ac:dyDescent="0.35">
      <c r="A28" s="52" t="s">
        <v>713</v>
      </c>
      <c r="B28" s="5" t="s">
        <v>144</v>
      </c>
      <c r="C28" s="47" t="s">
        <v>145</v>
      </c>
      <c r="D28" s="53">
        <v>635325</v>
      </c>
    </row>
    <row r="29" spans="1:7" x14ac:dyDescent="0.35">
      <c r="A29" s="52" t="s">
        <v>713</v>
      </c>
      <c r="B29" s="5" t="s">
        <v>144</v>
      </c>
      <c r="C29" s="47" t="s">
        <v>145</v>
      </c>
      <c r="D29" s="53">
        <v>641775</v>
      </c>
    </row>
    <row r="30" spans="1:7" x14ac:dyDescent="0.35">
      <c r="A30" s="52" t="s">
        <v>713</v>
      </c>
      <c r="B30" s="5" t="s">
        <v>144</v>
      </c>
      <c r="C30" s="47" t="s">
        <v>145</v>
      </c>
      <c r="D30" s="53">
        <v>500000</v>
      </c>
    </row>
    <row r="31" spans="1:7" x14ac:dyDescent="0.35">
      <c r="A31" s="52" t="s">
        <v>713</v>
      </c>
      <c r="B31" s="5" t="s">
        <v>144</v>
      </c>
      <c r="C31" s="47" t="s">
        <v>145</v>
      </c>
      <c r="D31" s="53">
        <v>810000</v>
      </c>
    </row>
    <row r="32" spans="1:7" x14ac:dyDescent="0.35">
      <c r="A32" s="52" t="s">
        <v>713</v>
      </c>
      <c r="B32" s="5" t="s">
        <v>236</v>
      </c>
      <c r="C32" s="47" t="s">
        <v>237</v>
      </c>
      <c r="D32" s="53">
        <v>1950000</v>
      </c>
    </row>
    <row r="33" spans="1:4" x14ac:dyDescent="0.35">
      <c r="A33" s="52" t="s">
        <v>713</v>
      </c>
      <c r="B33" s="5" t="s">
        <v>236</v>
      </c>
      <c r="C33" s="47" t="s">
        <v>237</v>
      </c>
      <c r="D33" s="53">
        <v>290000</v>
      </c>
    </row>
    <row r="34" spans="1:4" x14ac:dyDescent="0.35">
      <c r="A34" s="52" t="s">
        <v>713</v>
      </c>
      <c r="B34" s="5" t="s">
        <v>236</v>
      </c>
      <c r="C34" s="47" t="s">
        <v>237</v>
      </c>
      <c r="D34" s="53">
        <v>585000</v>
      </c>
    </row>
    <row r="35" spans="1:4" x14ac:dyDescent="0.35">
      <c r="A35" s="52" t="s">
        <v>713</v>
      </c>
      <c r="B35" s="5" t="s">
        <v>236</v>
      </c>
      <c r="C35" s="47" t="s">
        <v>237</v>
      </c>
      <c r="D35" s="53">
        <v>585000</v>
      </c>
    </row>
    <row r="36" spans="1:4" x14ac:dyDescent="0.35">
      <c r="A36" s="52" t="s">
        <v>713</v>
      </c>
      <c r="B36" s="5" t="s">
        <v>28</v>
      </c>
      <c r="C36" s="47" t="s">
        <v>29</v>
      </c>
      <c r="D36" s="53">
        <v>495000</v>
      </c>
    </row>
    <row r="37" spans="1:4" x14ac:dyDescent="0.35">
      <c r="A37" s="52" t="s">
        <v>713</v>
      </c>
      <c r="B37" s="5" t="s">
        <v>28</v>
      </c>
      <c r="C37" s="47" t="s">
        <v>29</v>
      </c>
      <c r="D37" s="53">
        <v>495000</v>
      </c>
    </row>
    <row r="38" spans="1:4" x14ac:dyDescent="0.35">
      <c r="A38" s="52" t="s">
        <v>713</v>
      </c>
      <c r="B38" s="5" t="s">
        <v>28</v>
      </c>
      <c r="C38" s="47" t="s">
        <v>29</v>
      </c>
      <c r="D38" s="53">
        <v>570000</v>
      </c>
    </row>
    <row r="39" spans="1:4" x14ac:dyDescent="0.35">
      <c r="A39" s="52" t="s">
        <v>713</v>
      </c>
      <c r="B39" s="5" t="s">
        <v>28</v>
      </c>
      <c r="C39" s="47" t="s">
        <v>29</v>
      </c>
      <c r="D39" s="53">
        <v>726133.33</v>
      </c>
    </row>
    <row r="40" spans="1:4" x14ac:dyDescent="0.35">
      <c r="A40" s="52" t="s">
        <v>713</v>
      </c>
      <c r="B40" s="5" t="s">
        <v>28</v>
      </c>
      <c r="C40" s="47" t="s">
        <v>29</v>
      </c>
      <c r="D40" s="53">
        <v>450000</v>
      </c>
    </row>
    <row r="41" spans="1:4" x14ac:dyDescent="0.35">
      <c r="A41" s="52" t="s">
        <v>713</v>
      </c>
      <c r="B41" s="5" t="s">
        <v>28</v>
      </c>
      <c r="C41" s="47" t="s">
        <v>29</v>
      </c>
      <c r="D41" s="53">
        <v>450000</v>
      </c>
    </row>
    <row r="42" spans="1:4" x14ac:dyDescent="0.35">
      <c r="A42" s="52" t="s">
        <v>713</v>
      </c>
      <c r="B42" s="5" t="s">
        <v>28</v>
      </c>
      <c r="C42" s="47" t="s">
        <v>29</v>
      </c>
      <c r="D42" s="53">
        <v>846666.67</v>
      </c>
    </row>
    <row r="43" spans="1:4" x14ac:dyDescent="0.35">
      <c r="A43" s="52" t="s">
        <v>713</v>
      </c>
      <c r="B43" s="5" t="s">
        <v>28</v>
      </c>
      <c r="C43" s="47" t="s">
        <v>29</v>
      </c>
      <c r="D43" s="53">
        <v>350000</v>
      </c>
    </row>
    <row r="44" spans="1:4" x14ac:dyDescent="0.35">
      <c r="A44" s="52" t="s">
        <v>713</v>
      </c>
      <c r="B44" s="5" t="s">
        <v>28</v>
      </c>
      <c r="C44" s="47" t="s">
        <v>29</v>
      </c>
      <c r="D44" s="53">
        <v>550000</v>
      </c>
    </row>
    <row r="45" spans="1:4" x14ac:dyDescent="0.35">
      <c r="A45" s="52" t="s">
        <v>713</v>
      </c>
      <c r="B45" s="5" t="s">
        <v>132</v>
      </c>
      <c r="C45" s="47" t="s">
        <v>133</v>
      </c>
      <c r="D45" s="53">
        <v>3152000</v>
      </c>
    </row>
    <row r="46" spans="1:4" x14ac:dyDescent="0.35">
      <c r="A46" s="52" t="s">
        <v>713</v>
      </c>
      <c r="B46" s="5" t="s">
        <v>132</v>
      </c>
      <c r="C46" s="47" t="s">
        <v>133</v>
      </c>
      <c r="D46" s="53">
        <v>600000</v>
      </c>
    </row>
    <row r="47" spans="1:4" x14ac:dyDescent="0.35">
      <c r="A47" s="52" t="s">
        <v>713</v>
      </c>
      <c r="B47" s="5" t="s">
        <v>132</v>
      </c>
      <c r="C47" s="47" t="s">
        <v>133</v>
      </c>
      <c r="D47" s="53">
        <v>1100000</v>
      </c>
    </row>
    <row r="48" spans="1:4" x14ac:dyDescent="0.35">
      <c r="A48" s="52" t="s">
        <v>713</v>
      </c>
      <c r="B48" s="5" t="s">
        <v>132</v>
      </c>
      <c r="C48" s="47" t="s">
        <v>133</v>
      </c>
      <c r="D48" s="53">
        <v>200000</v>
      </c>
    </row>
    <row r="49" spans="1:4" x14ac:dyDescent="0.35">
      <c r="A49" s="52" t="s">
        <v>713</v>
      </c>
      <c r="B49" s="5" t="s">
        <v>132</v>
      </c>
      <c r="C49" s="47" t="s">
        <v>133</v>
      </c>
      <c r="D49" s="53">
        <v>200000</v>
      </c>
    </row>
    <row r="50" spans="1:4" x14ac:dyDescent="0.35">
      <c r="A50" s="52" t="s">
        <v>713</v>
      </c>
      <c r="B50" s="5" t="s">
        <v>132</v>
      </c>
      <c r="C50" s="47" t="s">
        <v>133</v>
      </c>
      <c r="D50" s="53">
        <v>208083.37</v>
      </c>
    </row>
    <row r="51" spans="1:4" x14ac:dyDescent="0.35">
      <c r="A51" s="52" t="s">
        <v>713</v>
      </c>
      <c r="B51" s="5" t="s">
        <v>132</v>
      </c>
      <c r="C51" s="47" t="s">
        <v>133</v>
      </c>
      <c r="D51" s="53">
        <v>1084416.6299999999</v>
      </c>
    </row>
    <row r="52" spans="1:4" x14ac:dyDescent="0.35">
      <c r="A52" s="52" t="s">
        <v>713</v>
      </c>
      <c r="B52" s="5" t="s">
        <v>137</v>
      </c>
      <c r="C52" s="47" t="s">
        <v>138</v>
      </c>
      <c r="D52" s="53">
        <v>442000</v>
      </c>
    </row>
    <row r="53" spans="1:4" x14ac:dyDescent="0.35">
      <c r="A53" s="52" t="s">
        <v>713</v>
      </c>
      <c r="B53" s="5" t="s">
        <v>137</v>
      </c>
      <c r="C53" s="47" t="s">
        <v>138</v>
      </c>
      <c r="D53" s="53">
        <v>350000</v>
      </c>
    </row>
    <row r="54" spans="1:4" x14ac:dyDescent="0.35">
      <c r="A54" s="52" t="s">
        <v>713</v>
      </c>
      <c r="B54" s="5" t="s">
        <v>137</v>
      </c>
      <c r="C54" s="47" t="s">
        <v>138</v>
      </c>
      <c r="D54" s="53">
        <v>350000</v>
      </c>
    </row>
    <row r="55" spans="1:4" x14ac:dyDescent="0.35">
      <c r="A55" s="52" t="s">
        <v>713</v>
      </c>
      <c r="B55" s="5" t="s">
        <v>108</v>
      </c>
      <c r="C55" s="47" t="s">
        <v>109</v>
      </c>
      <c r="D55" s="53">
        <v>799999.97</v>
      </c>
    </row>
    <row r="56" spans="1:4" x14ac:dyDescent="0.35">
      <c r="A56" s="52" t="s">
        <v>713</v>
      </c>
      <c r="B56" s="5" t="s">
        <v>108</v>
      </c>
      <c r="C56" s="47" t="s">
        <v>109</v>
      </c>
      <c r="D56" s="53">
        <v>1010666.64</v>
      </c>
    </row>
    <row r="57" spans="1:4" x14ac:dyDescent="0.35">
      <c r="A57" s="52" t="s">
        <v>713</v>
      </c>
      <c r="B57" s="5" t="s">
        <v>442</v>
      </c>
      <c r="C57" s="47" t="s">
        <v>123</v>
      </c>
      <c r="D57" s="53">
        <v>1287000</v>
      </c>
    </row>
    <row r="58" spans="1:4" x14ac:dyDescent="0.35">
      <c r="A58" s="52" t="s">
        <v>713</v>
      </c>
      <c r="B58" s="5" t="s">
        <v>442</v>
      </c>
      <c r="C58" s="47" t="s">
        <v>123</v>
      </c>
      <c r="D58" s="53">
        <v>1420000</v>
      </c>
    </row>
    <row r="59" spans="1:4" x14ac:dyDescent="0.35">
      <c r="A59" s="52" t="s">
        <v>713</v>
      </c>
      <c r="B59" s="5" t="s">
        <v>122</v>
      </c>
      <c r="C59" s="47" t="s">
        <v>123</v>
      </c>
      <c r="D59" s="53">
        <v>1540000</v>
      </c>
    </row>
    <row r="60" spans="1:4" x14ac:dyDescent="0.35">
      <c r="A60" s="52" t="s">
        <v>713</v>
      </c>
      <c r="B60" s="5" t="s">
        <v>59</v>
      </c>
      <c r="C60" s="47" t="s">
        <v>60</v>
      </c>
      <c r="D60" s="53">
        <v>1485000</v>
      </c>
    </row>
    <row r="61" spans="1:4" x14ac:dyDescent="0.35">
      <c r="A61" s="52" t="s">
        <v>713</v>
      </c>
      <c r="B61" s="5" t="s">
        <v>59</v>
      </c>
      <c r="C61" s="47" t="s">
        <v>60</v>
      </c>
      <c r="D61" s="53">
        <v>1489928</v>
      </c>
    </row>
    <row r="62" spans="1:4" x14ac:dyDescent="0.35">
      <c r="A62" s="52" t="s">
        <v>713</v>
      </c>
      <c r="B62" s="5" t="s">
        <v>59</v>
      </c>
      <c r="C62" s="47" t="s">
        <v>60</v>
      </c>
      <c r="D62" s="53">
        <v>195384</v>
      </c>
    </row>
    <row r="63" spans="1:4" x14ac:dyDescent="0.35">
      <c r="A63" s="52" t="s">
        <v>713</v>
      </c>
      <c r="B63" s="5" t="s">
        <v>59</v>
      </c>
      <c r="C63" s="47" t="s">
        <v>60</v>
      </c>
      <c r="D63" s="53">
        <v>1489928</v>
      </c>
    </row>
    <row r="64" spans="1:4" x14ac:dyDescent="0.35">
      <c r="A64" s="52" t="s">
        <v>713</v>
      </c>
      <c r="B64" s="5" t="s">
        <v>59</v>
      </c>
      <c r="C64" s="47" t="s">
        <v>60</v>
      </c>
      <c r="D64" s="53">
        <v>256666.67</v>
      </c>
    </row>
    <row r="65" spans="1:4" x14ac:dyDescent="0.35">
      <c r="A65" s="52" t="s">
        <v>713</v>
      </c>
      <c r="B65" s="5" t="s">
        <v>59</v>
      </c>
      <c r="C65" s="47" t="s">
        <v>60</v>
      </c>
      <c r="D65" s="53">
        <v>1500000</v>
      </c>
    </row>
    <row r="66" spans="1:4" x14ac:dyDescent="0.35">
      <c r="A66" s="52" t="s">
        <v>713</v>
      </c>
      <c r="B66" s="5" t="s">
        <v>59</v>
      </c>
      <c r="C66" s="47" t="s">
        <v>60</v>
      </c>
      <c r="D66" s="53">
        <v>300000</v>
      </c>
    </row>
    <row r="67" spans="1:4" x14ac:dyDescent="0.35">
      <c r="A67" s="52" t="s">
        <v>713</v>
      </c>
      <c r="B67" s="5" t="s">
        <v>59</v>
      </c>
      <c r="C67" s="47" t="s">
        <v>60</v>
      </c>
      <c r="D67" s="53">
        <v>500000</v>
      </c>
    </row>
    <row r="68" spans="1:4" x14ac:dyDescent="0.35">
      <c r="A68" s="52" t="s">
        <v>713</v>
      </c>
      <c r="B68" s="5" t="s">
        <v>59</v>
      </c>
      <c r="C68" s="47" t="s">
        <v>60</v>
      </c>
      <c r="D68" s="53">
        <v>1560000</v>
      </c>
    </row>
    <row r="69" spans="1:4" x14ac:dyDescent="0.35">
      <c r="A69" s="52" t="s">
        <v>713</v>
      </c>
      <c r="B69" s="5" t="s">
        <v>59</v>
      </c>
      <c r="C69" s="47" t="s">
        <v>60</v>
      </c>
      <c r="D69" s="53">
        <v>312000</v>
      </c>
    </row>
    <row r="70" spans="1:4" x14ac:dyDescent="0.35">
      <c r="A70" s="52" t="s">
        <v>713</v>
      </c>
      <c r="B70" s="5" t="s">
        <v>59</v>
      </c>
      <c r="C70" s="47" t="s">
        <v>60</v>
      </c>
      <c r="D70" s="53">
        <v>520000</v>
      </c>
    </row>
    <row r="71" spans="1:4" x14ac:dyDescent="0.35">
      <c r="A71" s="52" t="s">
        <v>713</v>
      </c>
      <c r="B71" s="5" t="s">
        <v>77</v>
      </c>
      <c r="C71" s="47" t="s">
        <v>78</v>
      </c>
      <c r="D71" s="53">
        <v>202750</v>
      </c>
    </row>
    <row r="72" spans="1:4" x14ac:dyDescent="0.35">
      <c r="A72" s="52" t="s">
        <v>713</v>
      </c>
      <c r="B72" s="5" t="s">
        <v>77</v>
      </c>
      <c r="C72" s="47" t="s">
        <v>78</v>
      </c>
      <c r="D72" s="53">
        <v>1416000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</vt:lpstr>
      <vt:lpstr>Данные</vt:lpstr>
      <vt:lpstr>Справочно</vt:lpstr>
      <vt:lpstr>Лист1</vt:lpstr>
      <vt:lpstr>Лист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Никитина</cp:lastModifiedBy>
  <dcterms:created xsi:type="dcterms:W3CDTF">2020-01-24T03:28:52Z</dcterms:created>
  <dcterms:modified xsi:type="dcterms:W3CDTF">2021-12-06T00:58:36Z</dcterms:modified>
</cp:coreProperties>
</file>