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:\Mantenimiento Ensamble &amp; Estampado Jose Raul\JRaul 2022 Inidcadores\2022 Indicadores mtto\Ensamble 2022\"/>
    </mc:Choice>
  </mc:AlternateContent>
  <xr:revisionPtr revIDLastSave="0" documentId="13_ncr:1_{307C2655-D8B8-4DC7-A091-8DBC0A6D357A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Gral" sheetId="5" r:id="rId1"/>
    <sheet name="Enero" sheetId="1" r:id="rId2"/>
    <sheet name="Febrero " sheetId="10" r:id="rId3"/>
    <sheet name="Marzo" sheetId="12" r:id="rId4"/>
    <sheet name="Abril " sheetId="13" r:id="rId5"/>
    <sheet name="Mayo" sheetId="14" r:id="rId6"/>
    <sheet name="Junio" sheetId="15" r:id="rId7"/>
    <sheet name="Julio" sheetId="17" r:id="rId8"/>
    <sheet name="Sheet1" sheetId="16" r:id="rId9"/>
    <sheet name="Q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1" i="17" l="1"/>
  <c r="H51" i="17"/>
  <c r="V50" i="17"/>
  <c r="U50" i="17"/>
  <c r="T50" i="17"/>
  <c r="P50" i="17"/>
  <c r="O50" i="17"/>
  <c r="N50" i="17"/>
  <c r="J50" i="17"/>
  <c r="I50" i="17"/>
  <c r="H50" i="17"/>
  <c r="D50" i="17"/>
  <c r="C50" i="17"/>
  <c r="B50" i="17"/>
  <c r="AB49" i="17"/>
  <c r="AD49" i="17" s="1"/>
  <c r="AA49" i="17"/>
  <c r="AC49" i="17" s="1"/>
  <c r="Y49" i="17"/>
  <c r="X49" i="17"/>
  <c r="W49" i="17"/>
  <c r="S49" i="17"/>
  <c r="R49" i="17"/>
  <c r="Q49" i="17"/>
  <c r="M49" i="17"/>
  <c r="L49" i="17"/>
  <c r="K49" i="17"/>
  <c r="G49" i="17"/>
  <c r="F49" i="17"/>
  <c r="E49" i="17"/>
  <c r="AB48" i="17"/>
  <c r="AD48" i="17" s="1"/>
  <c r="AA48" i="17"/>
  <c r="AE48" i="17" s="1"/>
  <c r="Y48" i="17"/>
  <c r="X48" i="17"/>
  <c r="W48" i="17"/>
  <c r="S48" i="17"/>
  <c r="R48" i="17"/>
  <c r="Q48" i="17"/>
  <c r="M48" i="17"/>
  <c r="L48" i="17"/>
  <c r="K48" i="17"/>
  <c r="G48" i="17"/>
  <c r="F48" i="17"/>
  <c r="E48" i="17"/>
  <c r="AC47" i="17"/>
  <c r="AB47" i="17"/>
  <c r="AD47" i="17" s="1"/>
  <c r="AA47" i="17"/>
  <c r="AE47" i="17" s="1"/>
  <c r="Y47" i="17"/>
  <c r="X47" i="17"/>
  <c r="W47" i="17"/>
  <c r="S47" i="17"/>
  <c r="R47" i="17"/>
  <c r="Q47" i="17"/>
  <c r="M47" i="17"/>
  <c r="L47" i="17"/>
  <c r="K47" i="17"/>
  <c r="G47" i="17"/>
  <c r="F47" i="17"/>
  <c r="E47" i="17"/>
  <c r="AB46" i="17"/>
  <c r="AD46" i="17" s="1"/>
  <c r="AA46" i="17"/>
  <c r="AC46" i="17" s="1"/>
  <c r="Y46" i="17"/>
  <c r="X46" i="17"/>
  <c r="W46" i="17"/>
  <c r="S46" i="17"/>
  <c r="R46" i="17"/>
  <c r="Q46" i="17"/>
  <c r="M46" i="17"/>
  <c r="L46" i="17"/>
  <c r="K46" i="17"/>
  <c r="G46" i="17"/>
  <c r="F46" i="17"/>
  <c r="E46" i="17"/>
  <c r="AB45" i="17"/>
  <c r="AD45" i="17" s="1"/>
  <c r="AA45" i="17"/>
  <c r="AC45" i="17" s="1"/>
  <c r="Y45" i="17"/>
  <c r="X45" i="17"/>
  <c r="W45" i="17"/>
  <c r="S45" i="17"/>
  <c r="R45" i="17"/>
  <c r="Q45" i="17"/>
  <c r="M45" i="17"/>
  <c r="L45" i="17"/>
  <c r="K45" i="17"/>
  <c r="G45" i="17"/>
  <c r="F45" i="17"/>
  <c r="E45" i="17"/>
  <c r="AB44" i="17"/>
  <c r="AD44" i="17" s="1"/>
  <c r="AA44" i="17"/>
  <c r="Y44" i="17"/>
  <c r="X44" i="17"/>
  <c r="W44" i="17"/>
  <c r="S44" i="17"/>
  <c r="R44" i="17"/>
  <c r="Q44" i="17"/>
  <c r="M44" i="17"/>
  <c r="L44" i="17"/>
  <c r="K44" i="17"/>
  <c r="G44" i="17"/>
  <c r="F44" i="17"/>
  <c r="E44" i="17"/>
  <c r="AB43" i="17"/>
  <c r="AD43" i="17" s="1"/>
  <c r="AA43" i="17"/>
  <c r="AC43" i="17" s="1"/>
  <c r="Y43" i="17"/>
  <c r="X43" i="17"/>
  <c r="W43" i="17"/>
  <c r="S43" i="17"/>
  <c r="R43" i="17"/>
  <c r="Q43" i="17"/>
  <c r="M43" i="17"/>
  <c r="L43" i="17"/>
  <c r="K43" i="17"/>
  <c r="G43" i="17"/>
  <c r="F43" i="17"/>
  <c r="E43" i="17"/>
  <c r="AB42" i="17"/>
  <c r="AD42" i="17" s="1"/>
  <c r="AA42" i="17"/>
  <c r="AC42" i="17" s="1"/>
  <c r="Y42" i="17"/>
  <c r="X42" i="17"/>
  <c r="W42" i="17"/>
  <c r="S42" i="17"/>
  <c r="R42" i="17"/>
  <c r="Q42" i="17"/>
  <c r="M42" i="17"/>
  <c r="L42" i="17"/>
  <c r="K42" i="17"/>
  <c r="G42" i="17"/>
  <c r="F42" i="17"/>
  <c r="E42" i="17"/>
  <c r="AB41" i="17"/>
  <c r="AD41" i="17" s="1"/>
  <c r="AA41" i="17"/>
  <c r="AC41" i="17" s="1"/>
  <c r="Y41" i="17"/>
  <c r="X41" i="17"/>
  <c r="W41" i="17"/>
  <c r="S41" i="17"/>
  <c r="R41" i="17"/>
  <c r="Q41" i="17"/>
  <c r="M41" i="17"/>
  <c r="L41" i="17"/>
  <c r="K41" i="17"/>
  <c r="G41" i="17"/>
  <c r="F41" i="17"/>
  <c r="E41" i="17"/>
  <c r="AB40" i="17"/>
  <c r="AD40" i="17" s="1"/>
  <c r="AA40" i="17"/>
  <c r="Y40" i="17"/>
  <c r="X40" i="17"/>
  <c r="W40" i="17"/>
  <c r="S40" i="17"/>
  <c r="R40" i="17"/>
  <c r="Q40" i="17"/>
  <c r="M40" i="17"/>
  <c r="L40" i="17"/>
  <c r="K40" i="17"/>
  <c r="G40" i="17"/>
  <c r="F40" i="17"/>
  <c r="E40" i="17"/>
  <c r="AB39" i="17"/>
  <c r="AD39" i="17" s="1"/>
  <c r="AA39" i="17"/>
  <c r="AE39" i="17" s="1"/>
  <c r="Y39" i="17"/>
  <c r="X39" i="17"/>
  <c r="W39" i="17"/>
  <c r="S39" i="17"/>
  <c r="R39" i="17"/>
  <c r="Q39" i="17"/>
  <c r="M39" i="17"/>
  <c r="L39" i="17"/>
  <c r="K39" i="17"/>
  <c r="G39" i="17"/>
  <c r="F39" i="17"/>
  <c r="E39" i="17"/>
  <c r="AB38" i="17"/>
  <c r="AD38" i="17" s="1"/>
  <c r="AA38" i="17"/>
  <c r="Y38" i="17"/>
  <c r="X38" i="17"/>
  <c r="W38" i="17"/>
  <c r="S38" i="17"/>
  <c r="R38" i="17"/>
  <c r="Q38" i="17"/>
  <c r="M38" i="17"/>
  <c r="L38" i="17"/>
  <c r="K38" i="17"/>
  <c r="G38" i="17"/>
  <c r="F38" i="17"/>
  <c r="E38" i="17"/>
  <c r="AB37" i="17"/>
  <c r="AD37" i="17" s="1"/>
  <c r="AA37" i="17"/>
  <c r="AC37" i="17" s="1"/>
  <c r="Y37" i="17"/>
  <c r="X37" i="17"/>
  <c r="W37" i="17"/>
  <c r="S37" i="17"/>
  <c r="R37" i="17"/>
  <c r="Q37" i="17"/>
  <c r="M37" i="17"/>
  <c r="L37" i="17"/>
  <c r="K37" i="17"/>
  <c r="G37" i="17"/>
  <c r="F37" i="17"/>
  <c r="E37" i="17"/>
  <c r="V34" i="17"/>
  <c r="V51" i="17" s="1"/>
  <c r="U34" i="17"/>
  <c r="Y34" i="17" s="1"/>
  <c r="T34" i="17"/>
  <c r="P34" i="17"/>
  <c r="P51" i="17" s="1"/>
  <c r="O34" i="17"/>
  <c r="N34" i="17"/>
  <c r="J34" i="17"/>
  <c r="J51" i="17" s="1"/>
  <c r="I34" i="17"/>
  <c r="H34" i="17"/>
  <c r="D34" i="17"/>
  <c r="C34" i="17"/>
  <c r="B34" i="17"/>
  <c r="AB33" i="17"/>
  <c r="AA33" i="17"/>
  <c r="Z33" i="17"/>
  <c r="Y33" i="17"/>
  <c r="X33" i="17"/>
  <c r="W33" i="17"/>
  <c r="S33" i="17"/>
  <c r="R33" i="17"/>
  <c r="Q33" i="17"/>
  <c r="M33" i="17"/>
  <c r="L33" i="17"/>
  <c r="K33" i="17"/>
  <c r="G33" i="17"/>
  <c r="F33" i="17"/>
  <c r="E33" i="17"/>
  <c r="AB32" i="17"/>
  <c r="AA32" i="17"/>
  <c r="Z32" i="17"/>
  <c r="Y32" i="17"/>
  <c r="X32" i="17"/>
  <c r="W32" i="17"/>
  <c r="S32" i="17"/>
  <c r="R32" i="17"/>
  <c r="Q32" i="17"/>
  <c r="M32" i="17"/>
  <c r="L32" i="17"/>
  <c r="K32" i="17"/>
  <c r="G32" i="17"/>
  <c r="F32" i="17"/>
  <c r="E32" i="17"/>
  <c r="AB31" i="17"/>
  <c r="AA31" i="17"/>
  <c r="Z31" i="17"/>
  <c r="Y31" i="17"/>
  <c r="X31" i="17"/>
  <c r="W31" i="17"/>
  <c r="S31" i="17"/>
  <c r="R31" i="17"/>
  <c r="Q31" i="17"/>
  <c r="M31" i="17"/>
  <c r="L31" i="17"/>
  <c r="K31" i="17"/>
  <c r="G31" i="17"/>
  <c r="F31" i="17"/>
  <c r="E31" i="17"/>
  <c r="AB30" i="17"/>
  <c r="AA30" i="17"/>
  <c r="AE30" i="17" s="1"/>
  <c r="Z30" i="17"/>
  <c r="Y30" i="17"/>
  <c r="X30" i="17"/>
  <c r="W30" i="17"/>
  <c r="S30" i="17"/>
  <c r="R30" i="17"/>
  <c r="Q30" i="17"/>
  <c r="M30" i="17"/>
  <c r="L30" i="17"/>
  <c r="K30" i="17"/>
  <c r="G30" i="17"/>
  <c r="F30" i="17"/>
  <c r="E30" i="17"/>
  <c r="AB29" i="17"/>
  <c r="AA29" i="17"/>
  <c r="Z29" i="17"/>
  <c r="Y29" i="17"/>
  <c r="X29" i="17"/>
  <c r="W29" i="17"/>
  <c r="S29" i="17"/>
  <c r="R29" i="17"/>
  <c r="Q29" i="17"/>
  <c r="M29" i="17"/>
  <c r="L29" i="17"/>
  <c r="K29" i="17"/>
  <c r="G29" i="17"/>
  <c r="F29" i="17"/>
  <c r="E29" i="17"/>
  <c r="AB28" i="17"/>
  <c r="AA28" i="17"/>
  <c r="Z28" i="17"/>
  <c r="Y28" i="17"/>
  <c r="X28" i="17"/>
  <c r="W28" i="17"/>
  <c r="S28" i="17"/>
  <c r="R28" i="17"/>
  <c r="Q28" i="17"/>
  <c r="M28" i="17"/>
  <c r="L28" i="17"/>
  <c r="K28" i="17"/>
  <c r="G28" i="17"/>
  <c r="F28" i="17"/>
  <c r="E28" i="17"/>
  <c r="AB27" i="17"/>
  <c r="AA27" i="17"/>
  <c r="AC27" i="17" s="1"/>
  <c r="Z27" i="17"/>
  <c r="Y27" i="17"/>
  <c r="X27" i="17"/>
  <c r="W27" i="17"/>
  <c r="S27" i="17"/>
  <c r="R27" i="17"/>
  <c r="Q27" i="17"/>
  <c r="M27" i="17"/>
  <c r="L27" i="17"/>
  <c r="K27" i="17"/>
  <c r="G27" i="17"/>
  <c r="F27" i="17"/>
  <c r="E27" i="17"/>
  <c r="AB26" i="17"/>
  <c r="AA26" i="17"/>
  <c r="AE26" i="17" s="1"/>
  <c r="Z26" i="17"/>
  <c r="Y26" i="17"/>
  <c r="X26" i="17"/>
  <c r="W26" i="17"/>
  <c r="S26" i="17"/>
  <c r="R26" i="17"/>
  <c r="Q26" i="17"/>
  <c r="M26" i="17"/>
  <c r="L26" i="17"/>
  <c r="K26" i="17"/>
  <c r="G26" i="17"/>
  <c r="F26" i="17"/>
  <c r="E26" i="17"/>
  <c r="AB25" i="17"/>
  <c r="AA25" i="17"/>
  <c r="Z25" i="17"/>
  <c r="Y25" i="17"/>
  <c r="X25" i="17"/>
  <c r="W25" i="17"/>
  <c r="S25" i="17"/>
  <c r="R25" i="17"/>
  <c r="Q25" i="17"/>
  <c r="M25" i="17"/>
  <c r="L25" i="17"/>
  <c r="K25" i="17"/>
  <c r="G25" i="17"/>
  <c r="F25" i="17"/>
  <c r="E25" i="17"/>
  <c r="AB24" i="17"/>
  <c r="AA24" i="17"/>
  <c r="AC24" i="17" s="1"/>
  <c r="Z24" i="17"/>
  <c r="Y24" i="17"/>
  <c r="X24" i="17"/>
  <c r="W24" i="17"/>
  <c r="S24" i="17"/>
  <c r="R24" i="17"/>
  <c r="Q24" i="17"/>
  <c r="M24" i="17"/>
  <c r="L24" i="17"/>
  <c r="K24" i="17"/>
  <c r="G24" i="17"/>
  <c r="F24" i="17"/>
  <c r="E24" i="17"/>
  <c r="AB23" i="17"/>
  <c r="AA23" i="17"/>
  <c r="Z23" i="17"/>
  <c r="Y23" i="17"/>
  <c r="X23" i="17"/>
  <c r="W23" i="17"/>
  <c r="S23" i="17"/>
  <c r="R23" i="17"/>
  <c r="Q23" i="17"/>
  <c r="M23" i="17"/>
  <c r="L23" i="17"/>
  <c r="K23" i="17"/>
  <c r="G23" i="17"/>
  <c r="F23" i="17"/>
  <c r="E23" i="17"/>
  <c r="AB22" i="17"/>
  <c r="AA22" i="17"/>
  <c r="Z22" i="17"/>
  <c r="Y22" i="17"/>
  <c r="X22" i="17"/>
  <c r="W22" i="17"/>
  <c r="S22" i="17"/>
  <c r="R22" i="17"/>
  <c r="Q22" i="17"/>
  <c r="M22" i="17"/>
  <c r="L22" i="17"/>
  <c r="K22" i="17"/>
  <c r="G22" i="17"/>
  <c r="F22" i="17"/>
  <c r="E22" i="17"/>
  <c r="AB21" i="17"/>
  <c r="AA21" i="17"/>
  <c r="AC21" i="17" s="1"/>
  <c r="Z21" i="17"/>
  <c r="Y21" i="17"/>
  <c r="X21" i="17"/>
  <c r="W21" i="17"/>
  <c r="S21" i="17"/>
  <c r="R21" i="17"/>
  <c r="Q21" i="17"/>
  <c r="M21" i="17"/>
  <c r="L21" i="17"/>
  <c r="K21" i="17"/>
  <c r="G21" i="17"/>
  <c r="F21" i="17"/>
  <c r="E21" i="17"/>
  <c r="AB20" i="17"/>
  <c r="AA20" i="17"/>
  <c r="AC20" i="17" s="1"/>
  <c r="Z20" i="17"/>
  <c r="Y20" i="17"/>
  <c r="X20" i="17"/>
  <c r="W20" i="17"/>
  <c r="S20" i="17"/>
  <c r="R20" i="17"/>
  <c r="Q20" i="17"/>
  <c r="M20" i="17"/>
  <c r="L20" i="17"/>
  <c r="K20" i="17"/>
  <c r="G20" i="17"/>
  <c r="F20" i="17"/>
  <c r="E20" i="17"/>
  <c r="AB19" i="17"/>
  <c r="AA19" i="17"/>
  <c r="AC19" i="17" s="1"/>
  <c r="Z19" i="17"/>
  <c r="Y19" i="17"/>
  <c r="X19" i="17"/>
  <c r="W19" i="17"/>
  <c r="S19" i="17"/>
  <c r="R19" i="17"/>
  <c r="Q19" i="17"/>
  <c r="M19" i="17"/>
  <c r="L19" i="17"/>
  <c r="K19" i="17"/>
  <c r="G19" i="17"/>
  <c r="F19" i="17"/>
  <c r="E19" i="17"/>
  <c r="AB18" i="17"/>
  <c r="AA18" i="17"/>
  <c r="Z18" i="17"/>
  <c r="Y18" i="17"/>
  <c r="X18" i="17"/>
  <c r="W18" i="17"/>
  <c r="S18" i="17"/>
  <c r="R18" i="17"/>
  <c r="Q18" i="17"/>
  <c r="M18" i="17"/>
  <c r="L18" i="17"/>
  <c r="K18" i="17"/>
  <c r="G18" i="17"/>
  <c r="F18" i="17"/>
  <c r="E18" i="17"/>
  <c r="AB17" i="17"/>
  <c r="AA17" i="17"/>
  <c r="Z17" i="17"/>
  <c r="Y17" i="17"/>
  <c r="X17" i="17"/>
  <c r="W17" i="17"/>
  <c r="S17" i="17"/>
  <c r="R17" i="17"/>
  <c r="Q17" i="17"/>
  <c r="M17" i="17"/>
  <c r="L17" i="17"/>
  <c r="K17" i="17"/>
  <c r="G17" i="17"/>
  <c r="F17" i="17"/>
  <c r="E17" i="17"/>
  <c r="AB16" i="17"/>
  <c r="AA16" i="17"/>
  <c r="Z16" i="17"/>
  <c r="AD16" i="17" s="1"/>
  <c r="Y16" i="17"/>
  <c r="X16" i="17"/>
  <c r="W16" i="17"/>
  <c r="S16" i="17"/>
  <c r="R16" i="17"/>
  <c r="Q16" i="17"/>
  <c r="M16" i="17"/>
  <c r="L16" i="17"/>
  <c r="K16" i="17"/>
  <c r="G16" i="17"/>
  <c r="F16" i="17"/>
  <c r="E16" i="17"/>
  <c r="AB15" i="17"/>
  <c r="AA15" i="17"/>
  <c r="Z15" i="17"/>
  <c r="Y15" i="17"/>
  <c r="X15" i="17"/>
  <c r="W15" i="17"/>
  <c r="S15" i="17"/>
  <c r="R15" i="17"/>
  <c r="Q15" i="17"/>
  <c r="M15" i="17"/>
  <c r="L15" i="17"/>
  <c r="K15" i="17"/>
  <c r="G15" i="17"/>
  <c r="F15" i="17"/>
  <c r="E15" i="17"/>
  <c r="AB14" i="17"/>
  <c r="AA14" i="17"/>
  <c r="AC14" i="17" s="1"/>
  <c r="Z14" i="17"/>
  <c r="Y14" i="17"/>
  <c r="X14" i="17"/>
  <c r="W14" i="17"/>
  <c r="S14" i="17"/>
  <c r="R14" i="17"/>
  <c r="Q14" i="17"/>
  <c r="M14" i="17"/>
  <c r="L14" i="17"/>
  <c r="K14" i="17"/>
  <c r="G14" i="17"/>
  <c r="F14" i="17"/>
  <c r="E14" i="17"/>
  <c r="AB13" i="17"/>
  <c r="AA13" i="17"/>
  <c r="Z13" i="17"/>
  <c r="Y13" i="17"/>
  <c r="X13" i="17"/>
  <c r="W13" i="17"/>
  <c r="S13" i="17"/>
  <c r="R13" i="17"/>
  <c r="Q13" i="17"/>
  <c r="M13" i="17"/>
  <c r="L13" i="17"/>
  <c r="K13" i="17"/>
  <c r="G13" i="17"/>
  <c r="F13" i="17"/>
  <c r="E13" i="17"/>
  <c r="AB12" i="17"/>
  <c r="AA12" i="17"/>
  <c r="AC12" i="17" s="1"/>
  <c r="Z12" i="17"/>
  <c r="Y12" i="17"/>
  <c r="X12" i="17"/>
  <c r="W12" i="17"/>
  <c r="S12" i="17"/>
  <c r="R12" i="17"/>
  <c r="Q12" i="17"/>
  <c r="M12" i="17"/>
  <c r="L12" i="17"/>
  <c r="K12" i="17"/>
  <c r="G12" i="17"/>
  <c r="F12" i="17"/>
  <c r="E12" i="17"/>
  <c r="AB11" i="17"/>
  <c r="AA11" i="17"/>
  <c r="AC11" i="17" s="1"/>
  <c r="Z11" i="17"/>
  <c r="Y11" i="17"/>
  <c r="X11" i="17"/>
  <c r="W11" i="17"/>
  <c r="S11" i="17"/>
  <c r="R11" i="17"/>
  <c r="Q11" i="17"/>
  <c r="M11" i="17"/>
  <c r="L11" i="17"/>
  <c r="K11" i="17"/>
  <c r="G11" i="17"/>
  <c r="F11" i="17"/>
  <c r="E11" i="17"/>
  <c r="AB10" i="17"/>
  <c r="AA10" i="17"/>
  <c r="Z10" i="17"/>
  <c r="Y10" i="17"/>
  <c r="X10" i="17"/>
  <c r="W10" i="17"/>
  <c r="S10" i="17"/>
  <c r="R10" i="17"/>
  <c r="Q10" i="17"/>
  <c r="M10" i="17"/>
  <c r="L10" i="17"/>
  <c r="K10" i="17"/>
  <c r="G10" i="17"/>
  <c r="F10" i="17"/>
  <c r="E10" i="17"/>
  <c r="AB9" i="17"/>
  <c r="AA9" i="17"/>
  <c r="Z9" i="17"/>
  <c r="Y9" i="17"/>
  <c r="X9" i="17"/>
  <c r="W9" i="17"/>
  <c r="S9" i="17"/>
  <c r="R9" i="17"/>
  <c r="Q9" i="17"/>
  <c r="M9" i="17"/>
  <c r="L9" i="17"/>
  <c r="K9" i="17"/>
  <c r="G9" i="17"/>
  <c r="F9" i="17"/>
  <c r="E9" i="17"/>
  <c r="AB8" i="17"/>
  <c r="AA8" i="17"/>
  <c r="AC8" i="17" s="1"/>
  <c r="Z8" i="17"/>
  <c r="Y8" i="17"/>
  <c r="X8" i="17"/>
  <c r="W8" i="17"/>
  <c r="S8" i="17"/>
  <c r="R8" i="17"/>
  <c r="Q8" i="17"/>
  <c r="M8" i="17"/>
  <c r="L8" i="17"/>
  <c r="K8" i="17"/>
  <c r="G8" i="17"/>
  <c r="F8" i="17"/>
  <c r="E8" i="17"/>
  <c r="AB7" i="17"/>
  <c r="AA7" i="17"/>
  <c r="Z7" i="17"/>
  <c r="Y7" i="17"/>
  <c r="X7" i="17"/>
  <c r="W7" i="17"/>
  <c r="S7" i="17"/>
  <c r="R7" i="17"/>
  <c r="Q7" i="17"/>
  <c r="M7" i="17"/>
  <c r="L7" i="17"/>
  <c r="K7" i="17"/>
  <c r="G7" i="17"/>
  <c r="F7" i="17"/>
  <c r="E7" i="17"/>
  <c r="AB6" i="17"/>
  <c r="AA6" i="17"/>
  <c r="Z6" i="17"/>
  <c r="Y6" i="17"/>
  <c r="X6" i="17"/>
  <c r="W6" i="17"/>
  <c r="S6" i="17"/>
  <c r="R6" i="17"/>
  <c r="Q6" i="17"/>
  <c r="M6" i="17"/>
  <c r="L6" i="17"/>
  <c r="K6" i="17"/>
  <c r="G6" i="17"/>
  <c r="F6" i="17"/>
  <c r="E6" i="17"/>
  <c r="AB5" i="17"/>
  <c r="AA5" i="17"/>
  <c r="AC5" i="17" s="1"/>
  <c r="Z5" i="17"/>
  <c r="Y5" i="17"/>
  <c r="X5" i="17"/>
  <c r="W5" i="17"/>
  <c r="S5" i="17"/>
  <c r="R5" i="17"/>
  <c r="Q5" i="17"/>
  <c r="M5" i="17"/>
  <c r="L5" i="17"/>
  <c r="K5" i="17"/>
  <c r="G5" i="17"/>
  <c r="F5" i="17"/>
  <c r="E5" i="17"/>
  <c r="AB4" i="17"/>
  <c r="AA4" i="17"/>
  <c r="Z4" i="17"/>
  <c r="Y4" i="17"/>
  <c r="X4" i="17"/>
  <c r="W4" i="17"/>
  <c r="S4" i="17"/>
  <c r="R4" i="17"/>
  <c r="Q4" i="17"/>
  <c r="M4" i="17"/>
  <c r="L4" i="17"/>
  <c r="K4" i="17"/>
  <c r="G4" i="17"/>
  <c r="F4" i="17"/>
  <c r="E4" i="17"/>
  <c r="AE3" i="17"/>
  <c r="AD3" i="17"/>
  <c r="AC3" i="17"/>
  <c r="Z3" i="17"/>
  <c r="Z34" i="17" s="1"/>
  <c r="Y3" i="17"/>
  <c r="X3" i="17"/>
  <c r="W3" i="17"/>
  <c r="S3" i="17"/>
  <c r="R3" i="17"/>
  <c r="Q3" i="17"/>
  <c r="M3" i="17"/>
  <c r="L3" i="17"/>
  <c r="K3" i="17"/>
  <c r="G3" i="17"/>
  <c r="F3" i="17"/>
  <c r="E3" i="17"/>
  <c r="AB38" i="15"/>
  <c r="AB39" i="15"/>
  <c r="AD39" i="15" s="1"/>
  <c r="AB40" i="15"/>
  <c r="AB41" i="15"/>
  <c r="AD41" i="15" s="1"/>
  <c r="AB42" i="15"/>
  <c r="AB43" i="15"/>
  <c r="AB44" i="15"/>
  <c r="AB45" i="15"/>
  <c r="AD45" i="15" s="1"/>
  <c r="AB46" i="15"/>
  <c r="AE46" i="15" s="1"/>
  <c r="AB47" i="15"/>
  <c r="AB48" i="15"/>
  <c r="AB49" i="15"/>
  <c r="AD49" i="15" s="1"/>
  <c r="AB37" i="15"/>
  <c r="AA38" i="15"/>
  <c r="AA39" i="15"/>
  <c r="AA40" i="15"/>
  <c r="AA41" i="15"/>
  <c r="AA42" i="15"/>
  <c r="AA43" i="15"/>
  <c r="AA44" i="15"/>
  <c r="AA45" i="15"/>
  <c r="AA46" i="15"/>
  <c r="AA47" i="15"/>
  <c r="AA48" i="15"/>
  <c r="AA49" i="15"/>
  <c r="AA37" i="15"/>
  <c r="AC37" i="15"/>
  <c r="AG34" i="14"/>
  <c r="Z3" i="15"/>
  <c r="Z4" i="15"/>
  <c r="Z5" i="15"/>
  <c r="Z6" i="15"/>
  <c r="Z7" i="15"/>
  <c r="Z8" i="15"/>
  <c r="Z9" i="15"/>
  <c r="Z10" i="15"/>
  <c r="Z11" i="15"/>
  <c r="AC11" i="15" s="1"/>
  <c r="Z12" i="15"/>
  <c r="Z13" i="15"/>
  <c r="Z14" i="15"/>
  <c r="Z15" i="15"/>
  <c r="AD15" i="15" s="1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0" i="14"/>
  <c r="AF31" i="14"/>
  <c r="AF32" i="14"/>
  <c r="AF33" i="14"/>
  <c r="AF3" i="14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E25" i="15" s="1"/>
  <c r="AB26" i="15"/>
  <c r="AB27" i="15"/>
  <c r="AB28" i="15"/>
  <c r="AB29" i="15"/>
  <c r="AB30" i="15"/>
  <c r="AB31" i="15"/>
  <c r="AB32" i="15"/>
  <c r="AB33" i="15"/>
  <c r="AB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E24" i="15" s="1"/>
  <c r="AA25" i="15"/>
  <c r="AC25" i="15" s="1"/>
  <c r="AA26" i="15"/>
  <c r="AA27" i="15"/>
  <c r="AA28" i="15"/>
  <c r="AE28" i="15" s="1"/>
  <c r="AA29" i="15"/>
  <c r="AA30" i="15"/>
  <c r="AA31" i="15"/>
  <c r="AA32" i="15"/>
  <c r="AA33" i="15"/>
  <c r="AA4" i="15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E49" i="15"/>
  <c r="F49" i="15"/>
  <c r="G49" i="15"/>
  <c r="K49" i="15"/>
  <c r="L49" i="15"/>
  <c r="M49" i="15"/>
  <c r="Q49" i="15"/>
  <c r="R49" i="15"/>
  <c r="S49" i="15"/>
  <c r="W49" i="15"/>
  <c r="X49" i="15"/>
  <c r="Y49" i="15"/>
  <c r="V50" i="15"/>
  <c r="U50" i="15"/>
  <c r="T50" i="15"/>
  <c r="P50" i="15"/>
  <c r="O50" i="15"/>
  <c r="N50" i="15"/>
  <c r="J50" i="15"/>
  <c r="I50" i="15"/>
  <c r="H50" i="15"/>
  <c r="D50" i="15"/>
  <c r="C50" i="15"/>
  <c r="B50" i="15"/>
  <c r="AE48" i="15"/>
  <c r="AC48" i="15"/>
  <c r="Y48" i="15"/>
  <c r="X48" i="15"/>
  <c r="W48" i="15"/>
  <c r="S48" i="15"/>
  <c r="R48" i="15"/>
  <c r="Q48" i="15"/>
  <c r="M48" i="15"/>
  <c r="L48" i="15"/>
  <c r="K48" i="15"/>
  <c r="G48" i="15"/>
  <c r="F48" i="15"/>
  <c r="E48" i="15"/>
  <c r="AE47" i="15"/>
  <c r="AD47" i="15"/>
  <c r="Y47" i="15"/>
  <c r="X47" i="15"/>
  <c r="W47" i="15"/>
  <c r="S47" i="15"/>
  <c r="R47" i="15"/>
  <c r="Q47" i="15"/>
  <c r="M47" i="15"/>
  <c r="L47" i="15"/>
  <c r="K47" i="15"/>
  <c r="G47" i="15"/>
  <c r="F47" i="15"/>
  <c r="E47" i="15"/>
  <c r="Y46" i="15"/>
  <c r="X46" i="15"/>
  <c r="W46" i="15"/>
  <c r="S46" i="15"/>
  <c r="R46" i="15"/>
  <c r="Q46" i="15"/>
  <c r="M46" i="15"/>
  <c r="L46" i="15"/>
  <c r="K46" i="15"/>
  <c r="G46" i="15"/>
  <c r="F46" i="15"/>
  <c r="E46" i="15"/>
  <c r="Y45" i="15"/>
  <c r="X45" i="15"/>
  <c r="W45" i="15"/>
  <c r="S45" i="15"/>
  <c r="R45" i="15"/>
  <c r="Q45" i="15"/>
  <c r="M45" i="15"/>
  <c r="L45" i="15"/>
  <c r="K45" i="15"/>
  <c r="G45" i="15"/>
  <c r="F45" i="15"/>
  <c r="E45" i="15"/>
  <c r="AE44" i="15"/>
  <c r="AC44" i="15"/>
  <c r="Y44" i="15"/>
  <c r="X44" i="15"/>
  <c r="W44" i="15"/>
  <c r="S44" i="15"/>
  <c r="R44" i="15"/>
  <c r="Q44" i="15"/>
  <c r="M44" i="15"/>
  <c r="L44" i="15"/>
  <c r="K44" i="15"/>
  <c r="G44" i="15"/>
  <c r="F44" i="15"/>
  <c r="E44" i="15"/>
  <c r="AE43" i="15"/>
  <c r="AD43" i="15"/>
  <c r="Y43" i="15"/>
  <c r="X43" i="15"/>
  <c r="W43" i="15"/>
  <c r="S43" i="15"/>
  <c r="R43" i="15"/>
  <c r="Q43" i="15"/>
  <c r="M43" i="15"/>
  <c r="L43" i="15"/>
  <c r="K43" i="15"/>
  <c r="G43" i="15"/>
  <c r="F43" i="15"/>
  <c r="E43" i="15"/>
  <c r="AE42" i="15"/>
  <c r="AD42" i="15"/>
  <c r="Y42" i="15"/>
  <c r="X42" i="15"/>
  <c r="W42" i="15"/>
  <c r="S42" i="15"/>
  <c r="R42" i="15"/>
  <c r="Q42" i="15"/>
  <c r="M42" i="15"/>
  <c r="L42" i="15"/>
  <c r="K42" i="15"/>
  <c r="G42" i="15"/>
  <c r="F42" i="15"/>
  <c r="E42" i="15"/>
  <c r="Y41" i="15"/>
  <c r="X41" i="15"/>
  <c r="W41" i="15"/>
  <c r="S41" i="15"/>
  <c r="R41" i="15"/>
  <c r="Q41" i="15"/>
  <c r="M41" i="15"/>
  <c r="L41" i="15"/>
  <c r="K41" i="15"/>
  <c r="G41" i="15"/>
  <c r="F41" i="15"/>
  <c r="E41" i="15"/>
  <c r="AE40" i="15"/>
  <c r="AD40" i="15"/>
  <c r="Y40" i="15"/>
  <c r="X40" i="15"/>
  <c r="W40" i="15"/>
  <c r="S40" i="15"/>
  <c r="R40" i="15"/>
  <c r="Q40" i="15"/>
  <c r="M40" i="15"/>
  <c r="L40" i="15"/>
  <c r="K40" i="15"/>
  <c r="G40" i="15"/>
  <c r="F40" i="15"/>
  <c r="E40" i="15"/>
  <c r="Y39" i="15"/>
  <c r="X39" i="15"/>
  <c r="W39" i="15"/>
  <c r="S39" i="15"/>
  <c r="R39" i="15"/>
  <c r="Q39" i="15"/>
  <c r="M39" i="15"/>
  <c r="L39" i="15"/>
  <c r="K39" i="15"/>
  <c r="G39" i="15"/>
  <c r="F39" i="15"/>
  <c r="E39" i="15"/>
  <c r="AD38" i="15"/>
  <c r="Y38" i="15"/>
  <c r="X38" i="15"/>
  <c r="W38" i="15"/>
  <c r="S38" i="15"/>
  <c r="R38" i="15"/>
  <c r="Q38" i="15"/>
  <c r="M38" i="15"/>
  <c r="L38" i="15"/>
  <c r="K38" i="15"/>
  <c r="G38" i="15"/>
  <c r="F38" i="15"/>
  <c r="E38" i="15"/>
  <c r="AD37" i="15"/>
  <c r="Y37" i="15"/>
  <c r="X37" i="15"/>
  <c r="W37" i="15"/>
  <c r="S37" i="15"/>
  <c r="R37" i="15"/>
  <c r="Q37" i="15"/>
  <c r="M37" i="15"/>
  <c r="L37" i="15"/>
  <c r="K37" i="15"/>
  <c r="G37" i="15"/>
  <c r="F37" i="15"/>
  <c r="E37" i="15"/>
  <c r="V34" i="15"/>
  <c r="U34" i="15"/>
  <c r="T34" i="15"/>
  <c r="P34" i="15"/>
  <c r="AB34" i="15" s="1"/>
  <c r="O34" i="15"/>
  <c r="AA34" i="15" s="1"/>
  <c r="N34" i="15"/>
  <c r="J34" i="15"/>
  <c r="I34" i="15"/>
  <c r="H34" i="15"/>
  <c r="D34" i="15"/>
  <c r="C34" i="15"/>
  <c r="B34" i="15"/>
  <c r="Y33" i="15"/>
  <c r="X33" i="15"/>
  <c r="W33" i="15"/>
  <c r="S33" i="15"/>
  <c r="R33" i="15"/>
  <c r="Q33" i="15"/>
  <c r="M33" i="15"/>
  <c r="L33" i="15"/>
  <c r="K33" i="15"/>
  <c r="G33" i="15"/>
  <c r="F33" i="15"/>
  <c r="E33" i="15"/>
  <c r="Y32" i="15"/>
  <c r="X32" i="15"/>
  <c r="W32" i="15"/>
  <c r="S32" i="15"/>
  <c r="R32" i="15"/>
  <c r="Q32" i="15"/>
  <c r="M32" i="15"/>
  <c r="L32" i="15"/>
  <c r="K32" i="15"/>
  <c r="G32" i="15"/>
  <c r="F32" i="15"/>
  <c r="E32" i="15"/>
  <c r="Y31" i="15"/>
  <c r="X31" i="15"/>
  <c r="W31" i="15"/>
  <c r="S31" i="15"/>
  <c r="R31" i="15"/>
  <c r="Q31" i="15"/>
  <c r="M31" i="15"/>
  <c r="L31" i="15"/>
  <c r="K31" i="15"/>
  <c r="G31" i="15"/>
  <c r="F31" i="15"/>
  <c r="E31" i="15"/>
  <c r="AE30" i="15"/>
  <c r="AD30" i="15"/>
  <c r="Y30" i="15"/>
  <c r="X30" i="15"/>
  <c r="W30" i="15"/>
  <c r="S30" i="15"/>
  <c r="R30" i="15"/>
  <c r="Q30" i="15"/>
  <c r="M30" i="15"/>
  <c r="L30" i="15"/>
  <c r="K30" i="15"/>
  <c r="G30" i="15"/>
  <c r="F30" i="15"/>
  <c r="E30" i="15"/>
  <c r="AE29" i="15"/>
  <c r="AC29" i="15"/>
  <c r="Y29" i="15"/>
  <c r="X29" i="15"/>
  <c r="W29" i="15"/>
  <c r="S29" i="15"/>
  <c r="R29" i="15"/>
  <c r="Q29" i="15"/>
  <c r="M29" i="15"/>
  <c r="L29" i="15"/>
  <c r="K29" i="15"/>
  <c r="G29" i="15"/>
  <c r="F29" i="15"/>
  <c r="E29" i="15"/>
  <c r="Y28" i="15"/>
  <c r="X28" i="15"/>
  <c r="W28" i="15"/>
  <c r="S28" i="15"/>
  <c r="R28" i="15"/>
  <c r="Q28" i="15"/>
  <c r="M28" i="15"/>
  <c r="L28" i="15"/>
  <c r="K28" i="15"/>
  <c r="G28" i="15"/>
  <c r="F28" i="15"/>
  <c r="E28" i="15"/>
  <c r="AE27" i="15"/>
  <c r="AD27" i="15"/>
  <c r="Y27" i="15"/>
  <c r="X27" i="15"/>
  <c r="W27" i="15"/>
  <c r="S27" i="15"/>
  <c r="R27" i="15"/>
  <c r="Q27" i="15"/>
  <c r="M27" i="15"/>
  <c r="L27" i="15"/>
  <c r="K27" i="15"/>
  <c r="G27" i="15"/>
  <c r="F27" i="15"/>
  <c r="E27" i="15"/>
  <c r="AE26" i="15"/>
  <c r="AD26" i="15"/>
  <c r="Y26" i="15"/>
  <c r="X26" i="15"/>
  <c r="W26" i="15"/>
  <c r="S26" i="15"/>
  <c r="R26" i="15"/>
  <c r="Q26" i="15"/>
  <c r="M26" i="15"/>
  <c r="L26" i="15"/>
  <c r="K26" i="15"/>
  <c r="G26" i="15"/>
  <c r="F26" i="15"/>
  <c r="E26" i="15"/>
  <c r="Y25" i="15"/>
  <c r="X25" i="15"/>
  <c r="W25" i="15"/>
  <c r="S25" i="15"/>
  <c r="R25" i="15"/>
  <c r="Q25" i="15"/>
  <c r="M25" i="15"/>
  <c r="L25" i="15"/>
  <c r="K25" i="15"/>
  <c r="G25" i="15"/>
  <c r="F25" i="15"/>
  <c r="E25" i="15"/>
  <c r="AD24" i="15"/>
  <c r="Y24" i="15"/>
  <c r="X24" i="15"/>
  <c r="W24" i="15"/>
  <c r="S24" i="15"/>
  <c r="R24" i="15"/>
  <c r="Q24" i="15"/>
  <c r="M24" i="15"/>
  <c r="L24" i="15"/>
  <c r="K24" i="15"/>
  <c r="G24" i="15"/>
  <c r="F24" i="15"/>
  <c r="E24" i="15"/>
  <c r="Y23" i="15"/>
  <c r="X23" i="15"/>
  <c r="W23" i="15"/>
  <c r="S23" i="15"/>
  <c r="R23" i="15"/>
  <c r="Q23" i="15"/>
  <c r="M23" i="15"/>
  <c r="L23" i="15"/>
  <c r="K23" i="15"/>
  <c r="G23" i="15"/>
  <c r="F23" i="15"/>
  <c r="E23" i="15"/>
  <c r="Y22" i="15"/>
  <c r="X22" i="15"/>
  <c r="W22" i="15"/>
  <c r="S22" i="15"/>
  <c r="R22" i="15"/>
  <c r="Q22" i="15"/>
  <c r="M22" i="15"/>
  <c r="L22" i="15"/>
  <c r="K22" i="15"/>
  <c r="G22" i="15"/>
  <c r="F22" i="15"/>
  <c r="E22" i="15"/>
  <c r="Y21" i="15"/>
  <c r="X21" i="15"/>
  <c r="W21" i="15"/>
  <c r="S21" i="15"/>
  <c r="R21" i="15"/>
  <c r="Q21" i="15"/>
  <c r="M21" i="15"/>
  <c r="L21" i="15"/>
  <c r="K21" i="15"/>
  <c r="G21" i="15"/>
  <c r="F21" i="15"/>
  <c r="E21" i="15"/>
  <c r="Y20" i="15"/>
  <c r="X20" i="15"/>
  <c r="W20" i="15"/>
  <c r="S20" i="15"/>
  <c r="R20" i="15"/>
  <c r="Q20" i="15"/>
  <c r="M20" i="15"/>
  <c r="L20" i="15"/>
  <c r="K20" i="15"/>
  <c r="G20" i="15"/>
  <c r="F20" i="15"/>
  <c r="E20" i="15"/>
  <c r="Y19" i="15"/>
  <c r="X19" i="15"/>
  <c r="W19" i="15"/>
  <c r="S19" i="15"/>
  <c r="R19" i="15"/>
  <c r="Q19" i="15"/>
  <c r="M19" i="15"/>
  <c r="L19" i="15"/>
  <c r="K19" i="15"/>
  <c r="G19" i="15"/>
  <c r="F19" i="15"/>
  <c r="E19" i="15"/>
  <c r="Y18" i="15"/>
  <c r="X18" i="15"/>
  <c r="W18" i="15"/>
  <c r="S18" i="15"/>
  <c r="R18" i="15"/>
  <c r="Q18" i="15"/>
  <c r="M18" i="15"/>
  <c r="L18" i="15"/>
  <c r="K18" i="15"/>
  <c r="G18" i="15"/>
  <c r="F18" i="15"/>
  <c r="E18" i="15"/>
  <c r="Y17" i="15"/>
  <c r="X17" i="15"/>
  <c r="W17" i="15"/>
  <c r="S17" i="15"/>
  <c r="R17" i="15"/>
  <c r="Q17" i="15"/>
  <c r="M17" i="15"/>
  <c r="L17" i="15"/>
  <c r="K17" i="15"/>
  <c r="G17" i="15"/>
  <c r="F17" i="15"/>
  <c r="E17" i="15"/>
  <c r="Y16" i="15"/>
  <c r="X16" i="15"/>
  <c r="W16" i="15"/>
  <c r="S16" i="15"/>
  <c r="R16" i="15"/>
  <c r="Q16" i="15"/>
  <c r="M16" i="15"/>
  <c r="L16" i="15"/>
  <c r="K16" i="15"/>
  <c r="G16" i="15"/>
  <c r="F16" i="15"/>
  <c r="E16" i="15"/>
  <c r="AE15" i="15"/>
  <c r="Y15" i="15"/>
  <c r="X15" i="15"/>
  <c r="W15" i="15"/>
  <c r="S15" i="15"/>
  <c r="R15" i="15"/>
  <c r="Q15" i="15"/>
  <c r="M15" i="15"/>
  <c r="L15" i="15"/>
  <c r="K15" i="15"/>
  <c r="G15" i="15"/>
  <c r="F15" i="15"/>
  <c r="E15" i="15"/>
  <c r="Y14" i="15"/>
  <c r="X14" i="15"/>
  <c r="W14" i="15"/>
  <c r="S14" i="15"/>
  <c r="R14" i="15"/>
  <c r="Q14" i="15"/>
  <c r="M14" i="15"/>
  <c r="L14" i="15"/>
  <c r="K14" i="15"/>
  <c r="G14" i="15"/>
  <c r="F14" i="15"/>
  <c r="E14" i="15"/>
  <c r="Y13" i="15"/>
  <c r="X13" i="15"/>
  <c r="W13" i="15"/>
  <c r="S13" i="15"/>
  <c r="R13" i="15"/>
  <c r="Q13" i="15"/>
  <c r="M13" i="15"/>
  <c r="L13" i="15"/>
  <c r="K13" i="15"/>
  <c r="G13" i="15"/>
  <c r="F13" i="15"/>
  <c r="E13" i="15"/>
  <c r="Y12" i="15"/>
  <c r="X12" i="15"/>
  <c r="W12" i="15"/>
  <c r="S12" i="15"/>
  <c r="R12" i="15"/>
  <c r="Q12" i="15"/>
  <c r="M12" i="15"/>
  <c r="L12" i="15"/>
  <c r="K12" i="15"/>
  <c r="G12" i="15"/>
  <c r="F12" i="15"/>
  <c r="E12" i="15"/>
  <c r="AE11" i="15"/>
  <c r="Y11" i="15"/>
  <c r="X11" i="15"/>
  <c r="W11" i="15"/>
  <c r="S11" i="15"/>
  <c r="R11" i="15"/>
  <c r="Q11" i="15"/>
  <c r="M11" i="15"/>
  <c r="L11" i="15"/>
  <c r="K11" i="15"/>
  <c r="G11" i="15"/>
  <c r="F11" i="15"/>
  <c r="E11" i="15"/>
  <c r="Y10" i="15"/>
  <c r="X10" i="15"/>
  <c r="W10" i="15"/>
  <c r="S10" i="15"/>
  <c r="R10" i="15"/>
  <c r="Q10" i="15"/>
  <c r="M10" i="15"/>
  <c r="L10" i="15"/>
  <c r="K10" i="15"/>
  <c r="G10" i="15"/>
  <c r="F10" i="15"/>
  <c r="E10" i="15"/>
  <c r="AC9" i="15"/>
  <c r="Y9" i="15"/>
  <c r="X9" i="15"/>
  <c r="W9" i="15"/>
  <c r="S9" i="15"/>
  <c r="R9" i="15"/>
  <c r="Q9" i="15"/>
  <c r="M9" i="15"/>
  <c r="L9" i="15"/>
  <c r="K9" i="15"/>
  <c r="G9" i="15"/>
  <c r="F9" i="15"/>
  <c r="E9" i="15"/>
  <c r="Y8" i="15"/>
  <c r="X8" i="15"/>
  <c r="W8" i="15"/>
  <c r="S8" i="15"/>
  <c r="R8" i="15"/>
  <c r="Q8" i="15"/>
  <c r="M8" i="15"/>
  <c r="L8" i="15"/>
  <c r="K8" i="15"/>
  <c r="G8" i="15"/>
  <c r="F8" i="15"/>
  <c r="E8" i="15"/>
  <c r="Y7" i="15"/>
  <c r="X7" i="15"/>
  <c r="W7" i="15"/>
  <c r="S7" i="15"/>
  <c r="R7" i="15"/>
  <c r="Q7" i="15"/>
  <c r="M7" i="15"/>
  <c r="L7" i="15"/>
  <c r="K7" i="15"/>
  <c r="G7" i="15"/>
  <c r="F7" i="15"/>
  <c r="E7" i="15"/>
  <c r="Y6" i="15"/>
  <c r="X6" i="15"/>
  <c r="W6" i="15"/>
  <c r="S6" i="15"/>
  <c r="R6" i="15"/>
  <c r="Q6" i="15"/>
  <c r="M6" i="15"/>
  <c r="L6" i="15"/>
  <c r="K6" i="15"/>
  <c r="G6" i="15"/>
  <c r="F6" i="15"/>
  <c r="E6" i="15"/>
  <c r="AE5" i="15"/>
  <c r="AD5" i="15"/>
  <c r="Y5" i="15"/>
  <c r="X5" i="15"/>
  <c r="W5" i="15"/>
  <c r="S5" i="15"/>
  <c r="R5" i="15"/>
  <c r="Q5" i="15"/>
  <c r="M5" i="15"/>
  <c r="L5" i="15"/>
  <c r="K5" i="15"/>
  <c r="G5" i="15"/>
  <c r="F5" i="15"/>
  <c r="E5" i="15"/>
  <c r="Y4" i="15"/>
  <c r="X4" i="15"/>
  <c r="W4" i="15"/>
  <c r="S4" i="15"/>
  <c r="R4" i="15"/>
  <c r="Q4" i="15"/>
  <c r="M4" i="15"/>
  <c r="L4" i="15"/>
  <c r="K4" i="15"/>
  <c r="G4" i="15"/>
  <c r="F4" i="15"/>
  <c r="E4" i="15"/>
  <c r="AE3" i="15"/>
  <c r="Y3" i="15"/>
  <c r="X3" i="15"/>
  <c r="W3" i="15"/>
  <c r="S3" i="15"/>
  <c r="R3" i="15"/>
  <c r="Q3" i="15"/>
  <c r="M3" i="15"/>
  <c r="L3" i="15"/>
  <c r="K3" i="15"/>
  <c r="G3" i="15"/>
  <c r="F3" i="15"/>
  <c r="E3" i="15"/>
  <c r="Y48" i="14"/>
  <c r="X48" i="14"/>
  <c r="W48" i="14"/>
  <c r="S48" i="14"/>
  <c r="R48" i="14"/>
  <c r="Q48" i="14"/>
  <c r="M48" i="14"/>
  <c r="L48" i="14"/>
  <c r="K48" i="14"/>
  <c r="G48" i="14"/>
  <c r="F48" i="14"/>
  <c r="E48" i="14"/>
  <c r="AK48" i="14"/>
  <c r="AF48" i="14"/>
  <c r="AE48" i="14"/>
  <c r="AD48" i="14"/>
  <c r="AC48" i="14"/>
  <c r="AH46" i="14"/>
  <c r="AG46" i="14"/>
  <c r="AH45" i="14"/>
  <c r="AG45" i="14"/>
  <c r="AH41" i="14"/>
  <c r="AG41" i="14"/>
  <c r="AH38" i="14"/>
  <c r="AG38" i="14"/>
  <c r="I51" i="17" l="1"/>
  <c r="K51" i="17" s="1"/>
  <c r="AD21" i="17"/>
  <c r="AE22" i="17"/>
  <c r="AE13" i="17"/>
  <c r="K34" i="17"/>
  <c r="AE38" i="17"/>
  <c r="AE21" i="17"/>
  <c r="AE16" i="17"/>
  <c r="AD22" i="17"/>
  <c r="AD23" i="17"/>
  <c r="C51" i="17"/>
  <c r="O51" i="17"/>
  <c r="AE44" i="17"/>
  <c r="AE46" i="17"/>
  <c r="AC38" i="17"/>
  <c r="AC39" i="17"/>
  <c r="AE40" i="17"/>
  <c r="AE42" i="17"/>
  <c r="AE43" i="17"/>
  <c r="W34" i="17"/>
  <c r="U51" i="17"/>
  <c r="Y51" i="17" s="1"/>
  <c r="AE33" i="17"/>
  <c r="X34" i="17"/>
  <c r="AD7" i="17"/>
  <c r="AD5" i="17"/>
  <c r="AD6" i="17"/>
  <c r="AE29" i="17"/>
  <c r="AD32" i="17"/>
  <c r="AE5" i="17"/>
  <c r="AE6" i="17"/>
  <c r="AE10" i="17"/>
  <c r="AE18" i="17"/>
  <c r="AE32" i="17"/>
  <c r="R34" i="17"/>
  <c r="AE7" i="17"/>
  <c r="AE17" i="17"/>
  <c r="AE23" i="17"/>
  <c r="AB34" i="17"/>
  <c r="AD34" i="17" s="1"/>
  <c r="AC13" i="17"/>
  <c r="AD15" i="17"/>
  <c r="AC29" i="17"/>
  <c r="AD31" i="17"/>
  <c r="L34" i="17"/>
  <c r="AD8" i="17"/>
  <c r="AE9" i="17"/>
  <c r="AD13" i="17"/>
  <c r="AD14" i="17"/>
  <c r="AE15" i="17"/>
  <c r="AD24" i="17"/>
  <c r="AE25" i="17"/>
  <c r="AD29" i="17"/>
  <c r="AD30" i="17"/>
  <c r="AE31" i="17"/>
  <c r="M34" i="17"/>
  <c r="AD4" i="17"/>
  <c r="AC9" i="17"/>
  <c r="AD11" i="17"/>
  <c r="AD12" i="17"/>
  <c r="AC17" i="17"/>
  <c r="AD19" i="17"/>
  <c r="AD20" i="17"/>
  <c r="AC25" i="17"/>
  <c r="AD27" i="17"/>
  <c r="AD28" i="17"/>
  <c r="AC33" i="17"/>
  <c r="D51" i="17"/>
  <c r="AA51" i="17"/>
  <c r="AC51" i="17" s="1"/>
  <c r="AC7" i="17"/>
  <c r="AD9" i="17"/>
  <c r="AD10" i="17"/>
  <c r="AE11" i="17"/>
  <c r="AC15" i="17"/>
  <c r="AD17" i="17"/>
  <c r="AD18" i="17"/>
  <c r="AE19" i="17"/>
  <c r="AC23" i="17"/>
  <c r="AD25" i="17"/>
  <c r="AD26" i="17"/>
  <c r="AE27" i="17"/>
  <c r="AE28" i="17"/>
  <c r="AC31" i="17"/>
  <c r="AD33" i="17"/>
  <c r="F34" i="17"/>
  <c r="L51" i="17"/>
  <c r="W51" i="17"/>
  <c r="S51" i="17"/>
  <c r="X51" i="17"/>
  <c r="AE8" i="17"/>
  <c r="AE12" i="17"/>
  <c r="AE14" i="17"/>
  <c r="AE20" i="17"/>
  <c r="AE24" i="17"/>
  <c r="G34" i="17"/>
  <c r="S34" i="17"/>
  <c r="AB51" i="17"/>
  <c r="AE37" i="17"/>
  <c r="M51" i="17"/>
  <c r="AC4" i="17"/>
  <c r="AC6" i="17"/>
  <c r="AC10" i="17"/>
  <c r="AC16" i="17"/>
  <c r="AC18" i="17"/>
  <c r="AC22" i="17"/>
  <c r="AC26" i="17"/>
  <c r="AC28" i="17"/>
  <c r="AC30" i="17"/>
  <c r="AC32" i="17"/>
  <c r="E34" i="17"/>
  <c r="Q34" i="17"/>
  <c r="AC40" i="17"/>
  <c r="AC44" i="17"/>
  <c r="AC48" i="17"/>
  <c r="B51" i="17"/>
  <c r="N51" i="17"/>
  <c r="R51" i="17" s="1"/>
  <c r="Z51" i="17"/>
  <c r="AE4" i="17"/>
  <c r="AA34" i="17"/>
  <c r="AE41" i="17"/>
  <c r="AE45" i="17"/>
  <c r="AE49" i="17"/>
  <c r="AE39" i="15"/>
  <c r="AE9" i="15"/>
  <c r="AD46" i="15"/>
  <c r="AE49" i="15"/>
  <c r="AE45" i="15"/>
  <c r="AE37" i="15"/>
  <c r="AC49" i="15"/>
  <c r="AD28" i="15"/>
  <c r="J51" i="15"/>
  <c r="AC10" i="15"/>
  <c r="AC30" i="15"/>
  <c r="B51" i="15"/>
  <c r="K34" i="15"/>
  <c r="AC45" i="15"/>
  <c r="AD33" i="15"/>
  <c r="AC6" i="15"/>
  <c r="AC12" i="15"/>
  <c r="AD8" i="15"/>
  <c r="AC18" i="15"/>
  <c r="AD48" i="15"/>
  <c r="AE17" i="15"/>
  <c r="AC21" i="15"/>
  <c r="AD13" i="15"/>
  <c r="G34" i="15"/>
  <c r="AC39" i="15"/>
  <c r="AD44" i="15"/>
  <c r="AC47" i="15"/>
  <c r="AD25" i="15"/>
  <c r="AC28" i="15"/>
  <c r="N51" i="15"/>
  <c r="W34" i="15"/>
  <c r="AC41" i="15"/>
  <c r="AC43" i="15"/>
  <c r="AD9" i="15"/>
  <c r="AC26" i="15"/>
  <c r="AD29" i="15"/>
  <c r="AD4" i="15"/>
  <c r="AC16" i="15"/>
  <c r="AC4" i="15"/>
  <c r="AD6" i="15"/>
  <c r="AC7" i="15"/>
  <c r="AD10" i="15"/>
  <c r="AD11" i="15"/>
  <c r="AD19" i="15"/>
  <c r="AC24" i="15"/>
  <c r="S34" i="15"/>
  <c r="V51" i="15"/>
  <c r="AC38" i="15"/>
  <c r="P51" i="15"/>
  <c r="X34" i="15"/>
  <c r="AE8" i="15"/>
  <c r="AE13" i="15"/>
  <c r="AE33" i="15"/>
  <c r="AE14" i="15"/>
  <c r="AC17" i="15"/>
  <c r="AE20" i="15"/>
  <c r="AE22" i="15"/>
  <c r="O51" i="15"/>
  <c r="L34" i="15"/>
  <c r="AD32" i="15"/>
  <c r="AE32" i="15"/>
  <c r="AD7" i="15"/>
  <c r="AE10" i="15"/>
  <c r="AD12" i="15"/>
  <c r="AD16" i="15"/>
  <c r="AD18" i="15"/>
  <c r="AE19" i="15"/>
  <c r="AE21" i="15"/>
  <c r="AC22" i="15"/>
  <c r="AD23" i="15"/>
  <c r="AC31" i="15"/>
  <c r="AB51" i="15"/>
  <c r="AC8" i="15"/>
  <c r="AE12" i="15"/>
  <c r="AD14" i="15"/>
  <c r="AE18" i="15"/>
  <c r="AD20" i="15"/>
  <c r="AD22" i="15"/>
  <c r="AE23" i="15"/>
  <c r="AE31" i="15"/>
  <c r="AC32" i="15"/>
  <c r="C51" i="15"/>
  <c r="AE6" i="15"/>
  <c r="AD31" i="15"/>
  <c r="AA51" i="15"/>
  <c r="AC5" i="15"/>
  <c r="AE7" i="15"/>
  <c r="AC13" i="15"/>
  <c r="AC15" i="15"/>
  <c r="AC19" i="15"/>
  <c r="AC23" i="15"/>
  <c r="AC27" i="15"/>
  <c r="AC33" i="15"/>
  <c r="E34" i="15"/>
  <c r="M34" i="15"/>
  <c r="Q34" i="15"/>
  <c r="Y34" i="15"/>
  <c r="AE38" i="15"/>
  <c r="AC40" i="15"/>
  <c r="AC42" i="15"/>
  <c r="AC46" i="15"/>
  <c r="D51" i="15"/>
  <c r="F51" i="15" s="1"/>
  <c r="H51" i="15"/>
  <c r="L51" i="15" s="1"/>
  <c r="T51" i="15"/>
  <c r="AE16" i="15"/>
  <c r="AD17" i="15"/>
  <c r="AD21" i="15"/>
  <c r="AE41" i="15"/>
  <c r="AC14" i="15"/>
  <c r="AC20" i="15"/>
  <c r="F34" i="15"/>
  <c r="R34" i="15"/>
  <c r="I51" i="15"/>
  <c r="U51" i="15"/>
  <c r="AE4" i="15"/>
  <c r="AI48" i="14"/>
  <c r="AJ48" i="14"/>
  <c r="AB49" i="14"/>
  <c r="AA49" i="14"/>
  <c r="Z49" i="14"/>
  <c r="AE47" i="14"/>
  <c r="AD47" i="14"/>
  <c r="AC47" i="14"/>
  <c r="AE46" i="14"/>
  <c r="AD46" i="14"/>
  <c r="AC46" i="14"/>
  <c r="AE45" i="14"/>
  <c r="AD45" i="14"/>
  <c r="AC45" i="14"/>
  <c r="AE44" i="14"/>
  <c r="AD44" i="14"/>
  <c r="AC44" i="14"/>
  <c r="AE43" i="14"/>
  <c r="AD43" i="14"/>
  <c r="AC43" i="14"/>
  <c r="AE42" i="14"/>
  <c r="AD42" i="14"/>
  <c r="AC42" i="14"/>
  <c r="AE41" i="14"/>
  <c r="AD41" i="14"/>
  <c r="AC41" i="14"/>
  <c r="AE40" i="14"/>
  <c r="AD40" i="14"/>
  <c r="AC40" i="14"/>
  <c r="AE39" i="14"/>
  <c r="AD39" i="14"/>
  <c r="AC39" i="14"/>
  <c r="AE38" i="14"/>
  <c r="AD38" i="14"/>
  <c r="AC38" i="14"/>
  <c r="AE37" i="14"/>
  <c r="AD37" i="14"/>
  <c r="AC37" i="14"/>
  <c r="AB34" i="14"/>
  <c r="AB50" i="14" s="1"/>
  <c r="AA34" i="14"/>
  <c r="AA50" i="14" s="1"/>
  <c r="Z34" i="14"/>
  <c r="AE33" i="14"/>
  <c r="AD33" i="14"/>
  <c r="AC33" i="14"/>
  <c r="AE32" i="14"/>
  <c r="AD32" i="14"/>
  <c r="AC32" i="14"/>
  <c r="AE31" i="14"/>
  <c r="AD31" i="14"/>
  <c r="AC31" i="14"/>
  <c r="AE30" i="14"/>
  <c r="AD30" i="14"/>
  <c r="AC30" i="14"/>
  <c r="AE29" i="14"/>
  <c r="AD29" i="14"/>
  <c r="AC29" i="14"/>
  <c r="AE28" i="14"/>
  <c r="AD28" i="14"/>
  <c r="AC28" i="14"/>
  <c r="AE27" i="14"/>
  <c r="AD27" i="14"/>
  <c r="AC27" i="14"/>
  <c r="AE26" i="14"/>
  <c r="AD26" i="14"/>
  <c r="AC26" i="14"/>
  <c r="AE25" i="14"/>
  <c r="AD25" i="14"/>
  <c r="AC25" i="14"/>
  <c r="AE24" i="14"/>
  <c r="AD24" i="14"/>
  <c r="AC24" i="14"/>
  <c r="AE23" i="14"/>
  <c r="AD23" i="14"/>
  <c r="AC23" i="14"/>
  <c r="AE22" i="14"/>
  <c r="AD22" i="14"/>
  <c r="AC22" i="14"/>
  <c r="AE21" i="14"/>
  <c r="AD21" i="14"/>
  <c r="AC21" i="14"/>
  <c r="AE20" i="14"/>
  <c r="AD20" i="14"/>
  <c r="AC20" i="14"/>
  <c r="AE19" i="14"/>
  <c r="AD19" i="14"/>
  <c r="AC19" i="14"/>
  <c r="AE18" i="14"/>
  <c r="AD18" i="14"/>
  <c r="AC18" i="14"/>
  <c r="AE17" i="14"/>
  <c r="AD17" i="14"/>
  <c r="AC17" i="14"/>
  <c r="AE16" i="14"/>
  <c r="AD16" i="14"/>
  <c r="AC16" i="14"/>
  <c r="AE15" i="14"/>
  <c r="AD15" i="14"/>
  <c r="AC15" i="14"/>
  <c r="AE14" i="14"/>
  <c r="AD14" i="14"/>
  <c r="AC14" i="14"/>
  <c r="AE13" i="14"/>
  <c r="AD13" i="14"/>
  <c r="AC13" i="14"/>
  <c r="AE12" i="14"/>
  <c r="AD12" i="14"/>
  <c r="AC12" i="14"/>
  <c r="AE11" i="14"/>
  <c r="AD11" i="14"/>
  <c r="AC11" i="14"/>
  <c r="AE10" i="14"/>
  <c r="AD10" i="14"/>
  <c r="AC10" i="14"/>
  <c r="AE9" i="14"/>
  <c r="AD9" i="14"/>
  <c r="AC9" i="14"/>
  <c r="AE8" i="14"/>
  <c r="AD8" i="14"/>
  <c r="AC8" i="14"/>
  <c r="AE7" i="14"/>
  <c r="AD7" i="14"/>
  <c r="AC7" i="14"/>
  <c r="AE6" i="14"/>
  <c r="AD6" i="14"/>
  <c r="AC6" i="14"/>
  <c r="AE5" i="14"/>
  <c r="AD5" i="14"/>
  <c r="AC5" i="14"/>
  <c r="AE4" i="14"/>
  <c r="AD4" i="14"/>
  <c r="AC4" i="14"/>
  <c r="AE3" i="14"/>
  <c r="AD3" i="14"/>
  <c r="AC3" i="14"/>
  <c r="V49" i="14"/>
  <c r="U49" i="14"/>
  <c r="T49" i="14"/>
  <c r="P49" i="14"/>
  <c r="O49" i="14"/>
  <c r="N49" i="14"/>
  <c r="J49" i="14"/>
  <c r="I49" i="14"/>
  <c r="H49" i="14"/>
  <c r="D49" i="14"/>
  <c r="C49" i="14"/>
  <c r="B49" i="14"/>
  <c r="AF47" i="14"/>
  <c r="AI47" i="14" s="1"/>
  <c r="Y47" i="14"/>
  <c r="X47" i="14"/>
  <c r="W47" i="14"/>
  <c r="S47" i="14"/>
  <c r="R47" i="14"/>
  <c r="Q47" i="14"/>
  <c r="M47" i="14"/>
  <c r="L47" i="14"/>
  <c r="K47" i="14"/>
  <c r="G47" i="14"/>
  <c r="F47" i="14"/>
  <c r="E47" i="14"/>
  <c r="AF46" i="14"/>
  <c r="Y46" i="14"/>
  <c r="X46" i="14"/>
  <c r="W46" i="14"/>
  <c r="S46" i="14"/>
  <c r="R46" i="14"/>
  <c r="Q46" i="14"/>
  <c r="M46" i="14"/>
  <c r="L46" i="14"/>
  <c r="K46" i="14"/>
  <c r="G46" i="14"/>
  <c r="F46" i="14"/>
  <c r="E46" i="14"/>
  <c r="AF45" i="14"/>
  <c r="Y45" i="14"/>
  <c r="X45" i="14"/>
  <c r="W45" i="14"/>
  <c r="S45" i="14"/>
  <c r="R45" i="14"/>
  <c r="Q45" i="14"/>
  <c r="M45" i="14"/>
  <c r="L45" i="14"/>
  <c r="K45" i="14"/>
  <c r="G45" i="14"/>
  <c r="F45" i="14"/>
  <c r="E45" i="14"/>
  <c r="AK44" i="14"/>
  <c r="AF44" i="14"/>
  <c r="Y44" i="14"/>
  <c r="X44" i="14"/>
  <c r="W44" i="14"/>
  <c r="S44" i="14"/>
  <c r="R44" i="14"/>
  <c r="Q44" i="14"/>
  <c r="M44" i="14"/>
  <c r="L44" i="14"/>
  <c r="K44" i="14"/>
  <c r="G44" i="14"/>
  <c r="F44" i="14"/>
  <c r="E44" i="14"/>
  <c r="AF43" i="14"/>
  <c r="AI43" i="14" s="1"/>
  <c r="Y43" i="14"/>
  <c r="X43" i="14"/>
  <c r="W43" i="14"/>
  <c r="S43" i="14"/>
  <c r="R43" i="14"/>
  <c r="Q43" i="14"/>
  <c r="M43" i="14"/>
  <c r="L43" i="14"/>
  <c r="K43" i="14"/>
  <c r="G43" i="14"/>
  <c r="F43" i="14"/>
  <c r="E43" i="14"/>
  <c r="AF42" i="14"/>
  <c r="Y42" i="14"/>
  <c r="X42" i="14"/>
  <c r="W42" i="14"/>
  <c r="S42" i="14"/>
  <c r="R42" i="14"/>
  <c r="Q42" i="14"/>
  <c r="M42" i="14"/>
  <c r="L42" i="14"/>
  <c r="K42" i="14"/>
  <c r="G42" i="14"/>
  <c r="F42" i="14"/>
  <c r="E42" i="14"/>
  <c r="AF41" i="14"/>
  <c r="Y41" i="14"/>
  <c r="X41" i="14"/>
  <c r="W41" i="14"/>
  <c r="S41" i="14"/>
  <c r="R41" i="14"/>
  <c r="Q41" i="14"/>
  <c r="M41" i="14"/>
  <c r="L41" i="14"/>
  <c r="K41" i="14"/>
  <c r="G41" i="14"/>
  <c r="F41" i="14"/>
  <c r="E41" i="14"/>
  <c r="AK40" i="14"/>
  <c r="AF40" i="14"/>
  <c r="Y40" i="14"/>
  <c r="X40" i="14"/>
  <c r="W40" i="14"/>
  <c r="S40" i="14"/>
  <c r="R40" i="14"/>
  <c r="Q40" i="14"/>
  <c r="M40" i="14"/>
  <c r="L40" i="14"/>
  <c r="K40" i="14"/>
  <c r="G40" i="14"/>
  <c r="F40" i="14"/>
  <c r="E40" i="14"/>
  <c r="AF39" i="14"/>
  <c r="AI39" i="14" s="1"/>
  <c r="Y39" i="14"/>
  <c r="X39" i="14"/>
  <c r="W39" i="14"/>
  <c r="S39" i="14"/>
  <c r="R39" i="14"/>
  <c r="Q39" i="14"/>
  <c r="M39" i="14"/>
  <c r="L39" i="14"/>
  <c r="K39" i="14"/>
  <c r="G39" i="14"/>
  <c r="F39" i="14"/>
  <c r="E39" i="14"/>
  <c r="AF38" i="14"/>
  <c r="Y38" i="14"/>
  <c r="X38" i="14"/>
  <c r="W38" i="14"/>
  <c r="S38" i="14"/>
  <c r="R38" i="14"/>
  <c r="Q38" i="14"/>
  <c r="M38" i="14"/>
  <c r="L38" i="14"/>
  <c r="K38" i="14"/>
  <c r="G38" i="14"/>
  <c r="F38" i="14"/>
  <c r="E38" i="14"/>
  <c r="AF37" i="14"/>
  <c r="Y37" i="14"/>
  <c r="X37" i="14"/>
  <c r="W37" i="14"/>
  <c r="S37" i="14"/>
  <c r="R37" i="14"/>
  <c r="Q37" i="14"/>
  <c r="M37" i="14"/>
  <c r="L37" i="14"/>
  <c r="K37" i="14"/>
  <c r="G37" i="14"/>
  <c r="F37" i="14"/>
  <c r="E37" i="14"/>
  <c r="V34" i="14"/>
  <c r="U34" i="14"/>
  <c r="T34" i="14"/>
  <c r="P34" i="14"/>
  <c r="O34" i="14"/>
  <c r="N34" i="14"/>
  <c r="N50" i="14" s="1"/>
  <c r="J34" i="14"/>
  <c r="I34" i="14"/>
  <c r="H34" i="14"/>
  <c r="D34" i="14"/>
  <c r="C34" i="14"/>
  <c r="B34" i="14"/>
  <c r="AK33" i="14"/>
  <c r="Y33" i="14"/>
  <c r="X33" i="14"/>
  <c r="W33" i="14"/>
  <c r="S33" i="14"/>
  <c r="R33" i="14"/>
  <c r="Q33" i="14"/>
  <c r="M33" i="14"/>
  <c r="L33" i="14"/>
  <c r="K33" i="14"/>
  <c r="G33" i="14"/>
  <c r="F33" i="14"/>
  <c r="E33" i="14"/>
  <c r="AJ32" i="14"/>
  <c r="Y32" i="14"/>
  <c r="X32" i="14"/>
  <c r="W32" i="14"/>
  <c r="S32" i="14"/>
  <c r="R32" i="14"/>
  <c r="Q32" i="14"/>
  <c r="M32" i="14"/>
  <c r="L32" i="14"/>
  <c r="K32" i="14"/>
  <c r="G32" i="14"/>
  <c r="F32" i="14"/>
  <c r="E32" i="14"/>
  <c r="AK31" i="14"/>
  <c r="Y31" i="14"/>
  <c r="X31" i="14"/>
  <c r="W31" i="14"/>
  <c r="S31" i="14"/>
  <c r="R31" i="14"/>
  <c r="Q31" i="14"/>
  <c r="M31" i="14"/>
  <c r="L31" i="14"/>
  <c r="K31" i="14"/>
  <c r="G31" i="14"/>
  <c r="F31" i="14"/>
  <c r="E31" i="14"/>
  <c r="Y30" i="14"/>
  <c r="X30" i="14"/>
  <c r="W30" i="14"/>
  <c r="S30" i="14"/>
  <c r="R30" i="14"/>
  <c r="Q30" i="14"/>
  <c r="M30" i="14"/>
  <c r="L30" i="14"/>
  <c r="K30" i="14"/>
  <c r="G30" i="14"/>
  <c r="F30" i="14"/>
  <c r="E30" i="14"/>
  <c r="AK29" i="14"/>
  <c r="Y29" i="14"/>
  <c r="X29" i="14"/>
  <c r="W29" i="14"/>
  <c r="S29" i="14"/>
  <c r="R29" i="14"/>
  <c r="Q29" i="14"/>
  <c r="M29" i="14"/>
  <c r="L29" i="14"/>
  <c r="K29" i="14"/>
  <c r="G29" i="14"/>
  <c r="F29" i="14"/>
  <c r="E29" i="14"/>
  <c r="AJ28" i="14"/>
  <c r="Y28" i="14"/>
  <c r="X28" i="14"/>
  <c r="W28" i="14"/>
  <c r="S28" i="14"/>
  <c r="R28" i="14"/>
  <c r="Q28" i="14"/>
  <c r="M28" i="14"/>
  <c r="L28" i="14"/>
  <c r="K28" i="14"/>
  <c r="G28" i="14"/>
  <c r="F28" i="14"/>
  <c r="E28" i="14"/>
  <c r="AK27" i="14"/>
  <c r="Y27" i="14"/>
  <c r="X27" i="14"/>
  <c r="W27" i="14"/>
  <c r="S27" i="14"/>
  <c r="R27" i="14"/>
  <c r="Q27" i="14"/>
  <c r="M27" i="14"/>
  <c r="L27" i="14"/>
  <c r="K27" i="14"/>
  <c r="G27" i="14"/>
  <c r="F27" i="14"/>
  <c r="E27" i="14"/>
  <c r="Y26" i="14"/>
  <c r="X26" i="14"/>
  <c r="W26" i="14"/>
  <c r="S26" i="14"/>
  <c r="R26" i="14"/>
  <c r="Q26" i="14"/>
  <c r="M26" i="14"/>
  <c r="L26" i="14"/>
  <c r="K26" i="14"/>
  <c r="G26" i="14"/>
  <c r="F26" i="14"/>
  <c r="E26" i="14"/>
  <c r="AK25" i="14"/>
  <c r="Y25" i="14"/>
  <c r="X25" i="14"/>
  <c r="W25" i="14"/>
  <c r="S25" i="14"/>
  <c r="R25" i="14"/>
  <c r="Q25" i="14"/>
  <c r="M25" i="14"/>
  <c r="L25" i="14"/>
  <c r="K25" i="14"/>
  <c r="G25" i="14"/>
  <c r="F25" i="14"/>
  <c r="E25" i="14"/>
  <c r="AJ24" i="14"/>
  <c r="Y24" i="14"/>
  <c r="X24" i="14"/>
  <c r="W24" i="14"/>
  <c r="S24" i="14"/>
  <c r="R24" i="14"/>
  <c r="Q24" i="14"/>
  <c r="M24" i="14"/>
  <c r="L24" i="14"/>
  <c r="K24" i="14"/>
  <c r="G24" i="14"/>
  <c r="F24" i="14"/>
  <c r="E24" i="14"/>
  <c r="AK23" i="14"/>
  <c r="Y23" i="14"/>
  <c r="X23" i="14"/>
  <c r="W23" i="14"/>
  <c r="S23" i="14"/>
  <c r="R23" i="14"/>
  <c r="Q23" i="14"/>
  <c r="M23" i="14"/>
  <c r="L23" i="14"/>
  <c r="K23" i="14"/>
  <c r="G23" i="14"/>
  <c r="F23" i="14"/>
  <c r="E23" i="14"/>
  <c r="Y22" i="14"/>
  <c r="X22" i="14"/>
  <c r="W22" i="14"/>
  <c r="S22" i="14"/>
  <c r="R22" i="14"/>
  <c r="Q22" i="14"/>
  <c r="M22" i="14"/>
  <c r="L22" i="14"/>
  <c r="K22" i="14"/>
  <c r="G22" i="14"/>
  <c r="F22" i="14"/>
  <c r="E22" i="14"/>
  <c r="AK21" i="14"/>
  <c r="Y21" i="14"/>
  <c r="X21" i="14"/>
  <c r="W21" i="14"/>
  <c r="S21" i="14"/>
  <c r="R21" i="14"/>
  <c r="Q21" i="14"/>
  <c r="M21" i="14"/>
  <c r="L21" i="14"/>
  <c r="K21" i="14"/>
  <c r="G21" i="14"/>
  <c r="F21" i="14"/>
  <c r="E21" i="14"/>
  <c r="AJ20" i="14"/>
  <c r="Y20" i="14"/>
  <c r="X20" i="14"/>
  <c r="W20" i="14"/>
  <c r="S20" i="14"/>
  <c r="R20" i="14"/>
  <c r="Q20" i="14"/>
  <c r="M20" i="14"/>
  <c r="L20" i="14"/>
  <c r="K20" i="14"/>
  <c r="G20" i="14"/>
  <c r="F20" i="14"/>
  <c r="E20" i="14"/>
  <c r="Y19" i="14"/>
  <c r="X19" i="14"/>
  <c r="W19" i="14"/>
  <c r="S19" i="14"/>
  <c r="R19" i="14"/>
  <c r="Q19" i="14"/>
  <c r="M19" i="14"/>
  <c r="L19" i="14"/>
  <c r="K19" i="14"/>
  <c r="G19" i="14"/>
  <c r="F19" i="14"/>
  <c r="E19" i="14"/>
  <c r="Y18" i="14"/>
  <c r="X18" i="14"/>
  <c r="W18" i="14"/>
  <c r="S18" i="14"/>
  <c r="R18" i="14"/>
  <c r="Q18" i="14"/>
  <c r="M18" i="14"/>
  <c r="L18" i="14"/>
  <c r="K18" i="14"/>
  <c r="G18" i="14"/>
  <c r="F18" i="14"/>
  <c r="E18" i="14"/>
  <c r="AK17" i="14"/>
  <c r="Y17" i="14"/>
  <c r="X17" i="14"/>
  <c r="W17" i="14"/>
  <c r="S17" i="14"/>
  <c r="R17" i="14"/>
  <c r="Q17" i="14"/>
  <c r="M17" i="14"/>
  <c r="L17" i="14"/>
  <c r="K17" i="14"/>
  <c r="G17" i="14"/>
  <c r="F17" i="14"/>
  <c r="E17" i="14"/>
  <c r="AJ16" i="14"/>
  <c r="Y16" i="14"/>
  <c r="X16" i="14"/>
  <c r="W16" i="14"/>
  <c r="S16" i="14"/>
  <c r="R16" i="14"/>
  <c r="Q16" i="14"/>
  <c r="M16" i="14"/>
  <c r="L16" i="14"/>
  <c r="K16" i="14"/>
  <c r="G16" i="14"/>
  <c r="F16" i="14"/>
  <c r="E16" i="14"/>
  <c r="AK15" i="14"/>
  <c r="Y15" i="14"/>
  <c r="X15" i="14"/>
  <c r="W15" i="14"/>
  <c r="S15" i="14"/>
  <c r="R15" i="14"/>
  <c r="Q15" i="14"/>
  <c r="M15" i="14"/>
  <c r="L15" i="14"/>
  <c r="K15" i="14"/>
  <c r="G15" i="14"/>
  <c r="F15" i="14"/>
  <c r="E15" i="14"/>
  <c r="Y14" i="14"/>
  <c r="X14" i="14"/>
  <c r="W14" i="14"/>
  <c r="S14" i="14"/>
  <c r="R14" i="14"/>
  <c r="Q14" i="14"/>
  <c r="M14" i="14"/>
  <c r="L14" i="14"/>
  <c r="K14" i="14"/>
  <c r="G14" i="14"/>
  <c r="F14" i="14"/>
  <c r="E14" i="14"/>
  <c r="AK13" i="14"/>
  <c r="Y13" i="14"/>
  <c r="X13" i="14"/>
  <c r="W13" i="14"/>
  <c r="S13" i="14"/>
  <c r="R13" i="14"/>
  <c r="Q13" i="14"/>
  <c r="M13" i="14"/>
  <c r="L13" i="14"/>
  <c r="K13" i="14"/>
  <c r="G13" i="14"/>
  <c r="F13" i="14"/>
  <c r="E13" i="14"/>
  <c r="AJ12" i="14"/>
  <c r="Y12" i="14"/>
  <c r="X12" i="14"/>
  <c r="W12" i="14"/>
  <c r="S12" i="14"/>
  <c r="R12" i="14"/>
  <c r="Q12" i="14"/>
  <c r="M12" i="14"/>
  <c r="L12" i="14"/>
  <c r="K12" i="14"/>
  <c r="G12" i="14"/>
  <c r="F12" i="14"/>
  <c r="E12" i="14"/>
  <c r="AK11" i="14"/>
  <c r="Y11" i="14"/>
  <c r="X11" i="14"/>
  <c r="W11" i="14"/>
  <c r="S11" i="14"/>
  <c r="R11" i="14"/>
  <c r="Q11" i="14"/>
  <c r="M11" i="14"/>
  <c r="L11" i="14"/>
  <c r="K11" i="14"/>
  <c r="G11" i="14"/>
  <c r="F11" i="14"/>
  <c r="E11" i="14"/>
  <c r="Y10" i="14"/>
  <c r="X10" i="14"/>
  <c r="W10" i="14"/>
  <c r="S10" i="14"/>
  <c r="R10" i="14"/>
  <c r="Q10" i="14"/>
  <c r="M10" i="14"/>
  <c r="L10" i="14"/>
  <c r="K10" i="14"/>
  <c r="G10" i="14"/>
  <c r="F10" i="14"/>
  <c r="E10" i="14"/>
  <c r="AK9" i="14"/>
  <c r="Y9" i="14"/>
  <c r="X9" i="14"/>
  <c r="W9" i="14"/>
  <c r="S9" i="14"/>
  <c r="R9" i="14"/>
  <c r="Q9" i="14"/>
  <c r="M9" i="14"/>
  <c r="L9" i="14"/>
  <c r="K9" i="14"/>
  <c r="G9" i="14"/>
  <c r="F9" i="14"/>
  <c r="E9" i="14"/>
  <c r="AJ8" i="14"/>
  <c r="Y8" i="14"/>
  <c r="X8" i="14"/>
  <c r="W8" i="14"/>
  <c r="S8" i="14"/>
  <c r="R8" i="14"/>
  <c r="Q8" i="14"/>
  <c r="M8" i="14"/>
  <c r="L8" i="14"/>
  <c r="K8" i="14"/>
  <c r="G8" i="14"/>
  <c r="F8" i="14"/>
  <c r="E8" i="14"/>
  <c r="AK7" i="14"/>
  <c r="Y7" i="14"/>
  <c r="X7" i="14"/>
  <c r="W7" i="14"/>
  <c r="S7" i="14"/>
  <c r="R7" i="14"/>
  <c r="Q7" i="14"/>
  <c r="M7" i="14"/>
  <c r="L7" i="14"/>
  <c r="K7" i="14"/>
  <c r="G7" i="14"/>
  <c r="F7" i="14"/>
  <c r="E7" i="14"/>
  <c r="Y6" i="14"/>
  <c r="X6" i="14"/>
  <c r="W6" i="14"/>
  <c r="S6" i="14"/>
  <c r="R6" i="14"/>
  <c r="Q6" i="14"/>
  <c r="M6" i="14"/>
  <c r="L6" i="14"/>
  <c r="K6" i="14"/>
  <c r="G6" i="14"/>
  <c r="F6" i="14"/>
  <c r="E6" i="14"/>
  <c r="AK5" i="14"/>
  <c r="Y5" i="14"/>
  <c r="X5" i="14"/>
  <c r="W5" i="14"/>
  <c r="S5" i="14"/>
  <c r="R5" i="14"/>
  <c r="Q5" i="14"/>
  <c r="M5" i="14"/>
  <c r="L5" i="14"/>
  <c r="K5" i="14"/>
  <c r="G5" i="14"/>
  <c r="F5" i="14"/>
  <c r="E5" i="14"/>
  <c r="AJ4" i="14"/>
  <c r="Y4" i="14"/>
  <c r="X4" i="14"/>
  <c r="W4" i="14"/>
  <c r="S4" i="14"/>
  <c r="R4" i="14"/>
  <c r="Q4" i="14"/>
  <c r="M4" i="14"/>
  <c r="L4" i="14"/>
  <c r="K4" i="14"/>
  <c r="G4" i="14"/>
  <c r="F4" i="14"/>
  <c r="E4" i="14"/>
  <c r="Y3" i="14"/>
  <c r="X3" i="14"/>
  <c r="W3" i="14"/>
  <c r="S3" i="14"/>
  <c r="R3" i="14"/>
  <c r="Q3" i="14"/>
  <c r="M3" i="14"/>
  <c r="L3" i="14"/>
  <c r="K3" i="14"/>
  <c r="G3" i="14"/>
  <c r="F3" i="14"/>
  <c r="E3" i="14"/>
  <c r="E16" i="12"/>
  <c r="G51" i="17" l="1"/>
  <c r="AD51" i="17"/>
  <c r="F51" i="17"/>
  <c r="AE51" i="17"/>
  <c r="Q51" i="17"/>
  <c r="E51" i="17"/>
  <c r="AC34" i="17"/>
  <c r="AE34" i="17"/>
  <c r="X51" i="15"/>
  <c r="E51" i="15"/>
  <c r="R51" i="15"/>
  <c r="S51" i="15"/>
  <c r="Q51" i="15"/>
  <c r="Y51" i="15"/>
  <c r="W51" i="15"/>
  <c r="AE51" i="15"/>
  <c r="M51" i="15"/>
  <c r="K51" i="15"/>
  <c r="G51" i="15"/>
  <c r="B50" i="14"/>
  <c r="AD34" i="14"/>
  <c r="V50" i="14"/>
  <c r="U50" i="14"/>
  <c r="P50" i="14"/>
  <c r="R50" i="14" s="1"/>
  <c r="O50" i="14"/>
  <c r="I50" i="14"/>
  <c r="AH34" i="14"/>
  <c r="AJ46" i="14"/>
  <c r="AK46" i="14"/>
  <c r="AI45" i="14"/>
  <c r="AJ38" i="14"/>
  <c r="AJ42" i="14"/>
  <c r="AI37" i="14"/>
  <c r="AK38" i="14"/>
  <c r="AI41" i="14"/>
  <c r="AK42" i="14"/>
  <c r="AK19" i="14"/>
  <c r="AE50" i="14"/>
  <c r="AK4" i="14"/>
  <c r="AI7" i="14"/>
  <c r="AK8" i="14"/>
  <c r="AI11" i="14"/>
  <c r="AK12" i="14"/>
  <c r="AI15" i="14"/>
  <c r="AK16" i="14"/>
  <c r="AI19" i="14"/>
  <c r="AK20" i="14"/>
  <c r="AI23" i="14"/>
  <c r="AK24" i="14"/>
  <c r="AI27" i="14"/>
  <c r="AK28" i="14"/>
  <c r="AI31" i="14"/>
  <c r="AK32" i="14"/>
  <c r="K34" i="14"/>
  <c r="AK39" i="14"/>
  <c r="AK43" i="14"/>
  <c r="AK47" i="14"/>
  <c r="AE34" i="14"/>
  <c r="AG50" i="14"/>
  <c r="AJ6" i="14"/>
  <c r="AJ10" i="14"/>
  <c r="AJ14" i="14"/>
  <c r="AJ18" i="14"/>
  <c r="AJ22" i="14"/>
  <c r="AJ26" i="14"/>
  <c r="AJ30" i="14"/>
  <c r="Z50" i="14"/>
  <c r="AD50" i="14" s="1"/>
  <c r="AH50" i="14"/>
  <c r="AI5" i="14"/>
  <c r="AK6" i="14"/>
  <c r="AI9" i="14"/>
  <c r="AK10" i="14"/>
  <c r="AI13" i="14"/>
  <c r="AK14" i="14"/>
  <c r="AI17" i="14"/>
  <c r="AK18" i="14"/>
  <c r="AI21" i="14"/>
  <c r="AK22" i="14"/>
  <c r="AI25" i="14"/>
  <c r="AK26" i="14"/>
  <c r="AI29" i="14"/>
  <c r="AK30" i="14"/>
  <c r="AI33" i="14"/>
  <c r="C50" i="14"/>
  <c r="E50" i="14" s="1"/>
  <c r="J50" i="14"/>
  <c r="M50" i="14" s="1"/>
  <c r="W34" i="14"/>
  <c r="AK37" i="14"/>
  <c r="AJ40" i="14"/>
  <c r="AK41" i="14"/>
  <c r="AJ44" i="14"/>
  <c r="AK45" i="14"/>
  <c r="AC34" i="14"/>
  <c r="Q50" i="14"/>
  <c r="AJ3" i="14"/>
  <c r="AJ11" i="14"/>
  <c r="AJ13" i="14"/>
  <c r="AJ15" i="14"/>
  <c r="AJ17" i="14"/>
  <c r="AJ19" i="14"/>
  <c r="AJ29" i="14"/>
  <c r="AJ31" i="14"/>
  <c r="AJ37" i="14"/>
  <c r="AJ41" i="14"/>
  <c r="AJ43" i="14"/>
  <c r="AJ45" i="14"/>
  <c r="AJ47" i="14"/>
  <c r="D50" i="14"/>
  <c r="F50" i="14" s="1"/>
  <c r="H50" i="14"/>
  <c r="T50" i="14"/>
  <c r="X50" i="14" s="1"/>
  <c r="AK3" i="14"/>
  <c r="AI4" i="14"/>
  <c r="AI6" i="14"/>
  <c r="AI8" i="14"/>
  <c r="AI10" i="14"/>
  <c r="AI12" i="14"/>
  <c r="AI14" i="14"/>
  <c r="AI16" i="14"/>
  <c r="AI18" i="14"/>
  <c r="AI20" i="14"/>
  <c r="AI22" i="14"/>
  <c r="AI24" i="14"/>
  <c r="AI26" i="14"/>
  <c r="AI28" i="14"/>
  <c r="AI30" i="14"/>
  <c r="AI32" i="14"/>
  <c r="E34" i="14"/>
  <c r="M34" i="14"/>
  <c r="Q34" i="14"/>
  <c r="Y34" i="14"/>
  <c r="AI38" i="14"/>
  <c r="AI40" i="14"/>
  <c r="AI42" i="14"/>
  <c r="AI44" i="14"/>
  <c r="AI46" i="14"/>
  <c r="AJ5" i="14"/>
  <c r="AJ7" i="14"/>
  <c r="AJ9" i="14"/>
  <c r="AJ21" i="14"/>
  <c r="AJ23" i="14"/>
  <c r="AJ25" i="14"/>
  <c r="AJ27" i="14"/>
  <c r="L34" i="14"/>
  <c r="AJ39" i="14"/>
  <c r="F34" i="14"/>
  <c r="R34" i="14"/>
  <c r="AF34" i="14"/>
  <c r="AF50" i="14"/>
  <c r="AJ33" i="14"/>
  <c r="X34" i="14"/>
  <c r="G34" i="14"/>
  <c r="S34" i="14"/>
  <c r="E37" i="10"/>
  <c r="Y50" i="14" l="1"/>
  <c r="S50" i="14"/>
  <c r="AJ34" i="14"/>
  <c r="L50" i="14"/>
  <c r="AJ50" i="14"/>
  <c r="AK50" i="14"/>
  <c r="AI50" i="14"/>
  <c r="AC50" i="14"/>
  <c r="G50" i="14"/>
  <c r="K50" i="14"/>
  <c r="AK34" i="14"/>
  <c r="AI34" i="14"/>
  <c r="W50" i="14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I34" i="1"/>
  <c r="J34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I48" i="1"/>
  <c r="M48" i="1" s="1"/>
  <c r="J48" i="1"/>
  <c r="P48" i="1"/>
  <c r="Q46" i="1"/>
  <c r="AN38" i="1"/>
  <c r="AN39" i="1"/>
  <c r="AN40" i="1"/>
  <c r="AN41" i="1"/>
  <c r="AN42" i="1"/>
  <c r="AN43" i="1"/>
  <c r="AN44" i="1"/>
  <c r="AN45" i="1"/>
  <c r="AN46" i="1"/>
  <c r="AM38" i="1"/>
  <c r="AM39" i="1"/>
  <c r="AM40" i="1"/>
  <c r="AM41" i="1"/>
  <c r="AM42" i="1"/>
  <c r="AM43" i="1"/>
  <c r="AM44" i="1"/>
  <c r="AM45" i="1"/>
  <c r="AM46" i="1"/>
  <c r="AN37" i="1"/>
  <c r="AM3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" i="1"/>
  <c r="AB3" i="10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" i="1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" i="10"/>
  <c r="AL3" i="1"/>
  <c r="AP3" i="1" s="1"/>
  <c r="AN49" i="1" l="1"/>
  <c r="M34" i="1"/>
  <c r="AO3" i="1"/>
  <c r="AM49" i="1"/>
  <c r="S48" i="1"/>
  <c r="N48" i="1"/>
  <c r="R48" i="1" s="1"/>
  <c r="S47" i="1"/>
  <c r="R47" i="1"/>
  <c r="Q47" i="1"/>
  <c r="S46" i="1"/>
  <c r="R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P34" i="1"/>
  <c r="O34" i="1"/>
  <c r="N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Q34" i="1" l="1"/>
  <c r="R34" i="1"/>
  <c r="Q48" i="1"/>
  <c r="S34" i="1"/>
  <c r="I34" i="13" l="1"/>
  <c r="E3" i="10" l="1"/>
  <c r="F3" i="10"/>
  <c r="G3" i="10"/>
  <c r="K3" i="10"/>
  <c r="L3" i="10"/>
  <c r="M3" i="10"/>
  <c r="Q3" i="10"/>
  <c r="R3" i="10"/>
  <c r="S3" i="10"/>
  <c r="W3" i="10"/>
  <c r="X3" i="10"/>
  <c r="Y3" i="10"/>
  <c r="Z3" i="10"/>
  <c r="AD3" i="10" s="1"/>
  <c r="E5" i="10"/>
  <c r="F5" i="10"/>
  <c r="G5" i="10"/>
  <c r="K5" i="10"/>
  <c r="L5" i="10"/>
  <c r="M5" i="10"/>
  <c r="Q5" i="10"/>
  <c r="R5" i="10"/>
  <c r="S5" i="10"/>
  <c r="W5" i="10"/>
  <c r="X5" i="10"/>
  <c r="Y5" i="10"/>
  <c r="Z5" i="10"/>
  <c r="AB5" i="10"/>
  <c r="AL27" i="1"/>
  <c r="AP27" i="1" s="1"/>
  <c r="AL28" i="1"/>
  <c r="AK28" i="1"/>
  <c r="AJ28" i="1"/>
  <c r="AI28" i="1"/>
  <c r="AK27" i="1"/>
  <c r="AJ27" i="1"/>
  <c r="AI27" i="1"/>
  <c r="AE28" i="1"/>
  <c r="AD28" i="1"/>
  <c r="AC28" i="1"/>
  <c r="AE27" i="1"/>
  <c r="AD27" i="1"/>
  <c r="AC27" i="1"/>
  <c r="Y28" i="1"/>
  <c r="X28" i="1"/>
  <c r="W28" i="1"/>
  <c r="Y27" i="1"/>
  <c r="X27" i="1"/>
  <c r="W27" i="1"/>
  <c r="G27" i="1"/>
  <c r="G28" i="1"/>
  <c r="F27" i="1"/>
  <c r="F28" i="1"/>
  <c r="E28" i="1"/>
  <c r="E27" i="1"/>
  <c r="AC3" i="10" l="1"/>
  <c r="AE5" i="10"/>
  <c r="AE3" i="10"/>
  <c r="AD5" i="10"/>
  <c r="AC5" i="10"/>
  <c r="AQ27" i="1"/>
  <c r="AQ28" i="1"/>
  <c r="AP28" i="1"/>
  <c r="AO27" i="1"/>
  <c r="AO28" i="1"/>
  <c r="Z7" i="10" l="1"/>
  <c r="AB38" i="10"/>
  <c r="AB39" i="10"/>
  <c r="AB40" i="10"/>
  <c r="AB41" i="10"/>
  <c r="AB42" i="10"/>
  <c r="AB44" i="10"/>
  <c r="AB45" i="10"/>
  <c r="AB46" i="10"/>
  <c r="AB47" i="10"/>
  <c r="AB37" i="10"/>
  <c r="AA38" i="10"/>
  <c r="AA39" i="10"/>
  <c r="AA40" i="10"/>
  <c r="AA41" i="10"/>
  <c r="AA42" i="10"/>
  <c r="AA43" i="10"/>
  <c r="AA44" i="10"/>
  <c r="AA45" i="10"/>
  <c r="AA46" i="10"/>
  <c r="AA47" i="10"/>
  <c r="AA37" i="10"/>
  <c r="Z38" i="10"/>
  <c r="Z39" i="10"/>
  <c r="Z40" i="10"/>
  <c r="Z41" i="10"/>
  <c r="Z42" i="10"/>
  <c r="Z43" i="10"/>
  <c r="Z44" i="10"/>
  <c r="Z45" i="10"/>
  <c r="Z46" i="10"/>
  <c r="Z47" i="10"/>
  <c r="Z37" i="10"/>
  <c r="AB4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Z6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4" i="10"/>
  <c r="W4" i="10"/>
  <c r="X4" i="10"/>
  <c r="Y4" i="10"/>
  <c r="W6" i="10"/>
  <c r="X6" i="10"/>
  <c r="Y6" i="10"/>
  <c r="W7" i="10"/>
  <c r="X7" i="10"/>
  <c r="Y7" i="10"/>
  <c r="W8" i="10"/>
  <c r="X8" i="10"/>
  <c r="Y8" i="10"/>
  <c r="W9" i="10"/>
  <c r="X9" i="10"/>
  <c r="Y9" i="10"/>
  <c r="W10" i="10"/>
  <c r="X10" i="10"/>
  <c r="Y10" i="10"/>
  <c r="W11" i="10"/>
  <c r="X11" i="10"/>
  <c r="Y11" i="10"/>
  <c r="W12" i="10"/>
  <c r="X12" i="10"/>
  <c r="Y12" i="10"/>
  <c r="W13" i="10"/>
  <c r="X13" i="10"/>
  <c r="Y13" i="10"/>
  <c r="W14" i="10"/>
  <c r="X14" i="10"/>
  <c r="Y14" i="10"/>
  <c r="W15" i="10"/>
  <c r="X15" i="10"/>
  <c r="Y15" i="10"/>
  <c r="W16" i="10"/>
  <c r="X16" i="10"/>
  <c r="Y16" i="10"/>
  <c r="W17" i="10"/>
  <c r="X17" i="10"/>
  <c r="Y17" i="10"/>
  <c r="W18" i="10"/>
  <c r="X18" i="10"/>
  <c r="Y18" i="10"/>
  <c r="W19" i="10"/>
  <c r="X19" i="10"/>
  <c r="Y19" i="10"/>
  <c r="W20" i="10"/>
  <c r="X20" i="10"/>
  <c r="Y20" i="10"/>
  <c r="W21" i="10"/>
  <c r="X21" i="10"/>
  <c r="Y21" i="10"/>
  <c r="W22" i="10"/>
  <c r="X22" i="10"/>
  <c r="Y22" i="10"/>
  <c r="W23" i="10"/>
  <c r="X23" i="10"/>
  <c r="Y23" i="10"/>
  <c r="W24" i="10"/>
  <c r="X24" i="10"/>
  <c r="Y24" i="10"/>
  <c r="W25" i="10"/>
  <c r="X25" i="10"/>
  <c r="Y25" i="10"/>
  <c r="W26" i="10"/>
  <c r="X26" i="10"/>
  <c r="Y26" i="10"/>
  <c r="W27" i="10"/>
  <c r="X27" i="10"/>
  <c r="Y27" i="10"/>
  <c r="W28" i="10"/>
  <c r="X28" i="10"/>
  <c r="Y28" i="10"/>
  <c r="W29" i="10"/>
  <c r="X29" i="10"/>
  <c r="Y29" i="10"/>
  <c r="W30" i="10"/>
  <c r="X30" i="10"/>
  <c r="Y30" i="10"/>
  <c r="W31" i="10"/>
  <c r="X31" i="10"/>
  <c r="Y31" i="10"/>
  <c r="W32" i="10"/>
  <c r="X32" i="10"/>
  <c r="Y32" i="10"/>
  <c r="W33" i="10"/>
  <c r="X33" i="10"/>
  <c r="Y33" i="10"/>
  <c r="T34" i="10"/>
  <c r="U34" i="10"/>
  <c r="V34" i="10"/>
  <c r="W37" i="10"/>
  <c r="X37" i="10"/>
  <c r="Y37" i="10"/>
  <c r="W38" i="10"/>
  <c r="X38" i="10"/>
  <c r="Y38" i="10"/>
  <c r="W39" i="10"/>
  <c r="X39" i="10"/>
  <c r="Y39" i="10"/>
  <c r="W40" i="10"/>
  <c r="X40" i="10"/>
  <c r="Y40" i="10"/>
  <c r="X41" i="10"/>
  <c r="Y41" i="10"/>
  <c r="W42" i="10"/>
  <c r="X42" i="10"/>
  <c r="Y42" i="10"/>
  <c r="W43" i="10"/>
  <c r="X43" i="10"/>
  <c r="Y43" i="10"/>
  <c r="W44" i="10"/>
  <c r="X44" i="10"/>
  <c r="Y44" i="10"/>
  <c r="W45" i="10"/>
  <c r="X45" i="10"/>
  <c r="Y45" i="10"/>
  <c r="W46" i="10"/>
  <c r="X46" i="10"/>
  <c r="Y46" i="10"/>
  <c r="W47" i="10"/>
  <c r="X47" i="10"/>
  <c r="Y47" i="10"/>
  <c r="T48" i="10"/>
  <c r="U48" i="10"/>
  <c r="V48" i="10"/>
  <c r="X34" i="10" l="1"/>
  <c r="U49" i="10"/>
  <c r="Z34" i="10"/>
  <c r="W34" i="10"/>
  <c r="T49" i="10"/>
  <c r="V49" i="10"/>
  <c r="Y34" i="10"/>
  <c r="Y49" i="10" l="1"/>
  <c r="AM9" i="10" s="1"/>
  <c r="W49" i="10"/>
  <c r="AM7" i="10" s="1"/>
  <c r="X49" i="10"/>
  <c r="AM8" i="10" s="1"/>
  <c r="U48" i="1" l="1"/>
  <c r="V48" i="1"/>
  <c r="AH48" i="1"/>
  <c r="AG48" i="1"/>
  <c r="AF48" i="1"/>
  <c r="AB48" i="1"/>
  <c r="AA48" i="1"/>
  <c r="Z48" i="1"/>
  <c r="T48" i="1"/>
  <c r="H48" i="1"/>
  <c r="D48" i="1"/>
  <c r="C48" i="1"/>
  <c r="B48" i="1"/>
  <c r="L48" i="1" l="1"/>
  <c r="K48" i="1"/>
  <c r="AI48" i="1"/>
  <c r="F48" i="1"/>
  <c r="AD48" i="1"/>
  <c r="E48" i="1"/>
  <c r="X48" i="1"/>
  <c r="G48" i="1"/>
  <c r="W48" i="1"/>
  <c r="AC48" i="1"/>
  <c r="AK48" i="1"/>
  <c r="AJ48" i="1"/>
  <c r="AE48" i="1"/>
  <c r="Y48" i="1"/>
  <c r="V48" i="13" l="1"/>
  <c r="U48" i="13"/>
  <c r="T48" i="13"/>
  <c r="P48" i="13"/>
  <c r="O48" i="13"/>
  <c r="N48" i="13"/>
  <c r="J48" i="13"/>
  <c r="I48" i="13"/>
  <c r="H48" i="13"/>
  <c r="D48" i="13"/>
  <c r="C48" i="13"/>
  <c r="B48" i="13"/>
  <c r="AB47" i="13"/>
  <c r="AA47" i="13"/>
  <c r="Z47" i="13"/>
  <c r="Y47" i="13"/>
  <c r="X47" i="13"/>
  <c r="W47" i="13"/>
  <c r="S47" i="13"/>
  <c r="R47" i="13"/>
  <c r="Q47" i="13"/>
  <c r="M47" i="13"/>
  <c r="L47" i="13"/>
  <c r="K47" i="13"/>
  <c r="G47" i="13"/>
  <c r="F47" i="13"/>
  <c r="E47" i="13"/>
  <c r="AB46" i="13"/>
  <c r="AA46" i="13"/>
  <c r="Z46" i="13"/>
  <c r="Y46" i="13"/>
  <c r="X46" i="13"/>
  <c r="W46" i="13"/>
  <c r="S46" i="13"/>
  <c r="R46" i="13"/>
  <c r="Q46" i="13"/>
  <c r="M46" i="13"/>
  <c r="L46" i="13"/>
  <c r="K46" i="13"/>
  <c r="G46" i="13"/>
  <c r="F46" i="13"/>
  <c r="E46" i="13"/>
  <c r="AB45" i="13"/>
  <c r="AA45" i="13"/>
  <c r="Z45" i="13"/>
  <c r="Y45" i="13"/>
  <c r="X45" i="13"/>
  <c r="W45" i="13"/>
  <c r="S45" i="13"/>
  <c r="R45" i="13"/>
  <c r="Q45" i="13"/>
  <c r="M45" i="13"/>
  <c r="L45" i="13"/>
  <c r="K45" i="13"/>
  <c r="G45" i="13"/>
  <c r="F45" i="13"/>
  <c r="E45" i="13"/>
  <c r="AB44" i="13"/>
  <c r="AA44" i="13"/>
  <c r="Z44" i="13"/>
  <c r="Y44" i="13"/>
  <c r="X44" i="13"/>
  <c r="W44" i="13"/>
  <c r="S44" i="13"/>
  <c r="R44" i="13"/>
  <c r="Q44" i="13"/>
  <c r="M44" i="13"/>
  <c r="L44" i="13"/>
  <c r="K44" i="13"/>
  <c r="G44" i="13"/>
  <c r="F44" i="13"/>
  <c r="E44" i="13"/>
  <c r="AB43" i="13"/>
  <c r="AA43" i="13"/>
  <c r="Z43" i="13"/>
  <c r="Y43" i="13"/>
  <c r="X43" i="13"/>
  <c r="W43" i="13"/>
  <c r="S43" i="13"/>
  <c r="R43" i="13"/>
  <c r="Q43" i="13"/>
  <c r="M43" i="13"/>
  <c r="L43" i="13"/>
  <c r="K43" i="13"/>
  <c r="G43" i="13"/>
  <c r="F43" i="13"/>
  <c r="E43" i="13"/>
  <c r="AB42" i="13"/>
  <c r="AA42" i="13"/>
  <c r="Z42" i="13"/>
  <c r="Y42" i="13"/>
  <c r="X42" i="13"/>
  <c r="W42" i="13"/>
  <c r="S42" i="13"/>
  <c r="R42" i="13"/>
  <c r="Q42" i="13"/>
  <c r="M42" i="13"/>
  <c r="L42" i="13"/>
  <c r="K42" i="13"/>
  <c r="G42" i="13"/>
  <c r="F42" i="13"/>
  <c r="E42" i="13"/>
  <c r="AB41" i="13"/>
  <c r="AA41" i="13"/>
  <c r="Z41" i="13"/>
  <c r="Y41" i="13"/>
  <c r="X41" i="13"/>
  <c r="W41" i="13"/>
  <c r="S41" i="13"/>
  <c r="R41" i="13"/>
  <c r="Q41" i="13"/>
  <c r="M41" i="13"/>
  <c r="L41" i="13"/>
  <c r="K41" i="13"/>
  <c r="G41" i="13"/>
  <c r="F41" i="13"/>
  <c r="E41" i="13"/>
  <c r="AB40" i="13"/>
  <c r="AA40" i="13"/>
  <c r="Z40" i="13"/>
  <c r="Y40" i="13"/>
  <c r="X40" i="13"/>
  <c r="W40" i="13"/>
  <c r="S40" i="13"/>
  <c r="R40" i="13"/>
  <c r="Q40" i="13"/>
  <c r="M40" i="13"/>
  <c r="L40" i="13"/>
  <c r="K40" i="13"/>
  <c r="G40" i="13"/>
  <c r="F40" i="13"/>
  <c r="E40" i="13"/>
  <c r="AB39" i="13"/>
  <c r="AA39" i="13"/>
  <c r="Z39" i="13"/>
  <c r="Y39" i="13"/>
  <c r="X39" i="13"/>
  <c r="W39" i="13"/>
  <c r="S39" i="13"/>
  <c r="R39" i="13"/>
  <c r="Q39" i="13"/>
  <c r="M39" i="13"/>
  <c r="L39" i="13"/>
  <c r="K39" i="13"/>
  <c r="G39" i="13"/>
  <c r="F39" i="13"/>
  <c r="E39" i="13"/>
  <c r="AB38" i="13"/>
  <c r="AA38" i="13"/>
  <c r="Z38" i="13"/>
  <c r="Y38" i="13"/>
  <c r="X38" i="13"/>
  <c r="W38" i="13"/>
  <c r="S38" i="13"/>
  <c r="R38" i="13"/>
  <c r="Q38" i="13"/>
  <c r="M38" i="13"/>
  <c r="L38" i="13"/>
  <c r="K38" i="13"/>
  <c r="G38" i="13"/>
  <c r="F38" i="13"/>
  <c r="E38" i="13"/>
  <c r="AB37" i="13"/>
  <c r="AA37" i="13"/>
  <c r="Z37" i="13"/>
  <c r="Y37" i="13"/>
  <c r="X37" i="13"/>
  <c r="W37" i="13"/>
  <c r="S37" i="13"/>
  <c r="R37" i="13"/>
  <c r="Q37" i="13"/>
  <c r="M37" i="13"/>
  <c r="L37" i="13"/>
  <c r="K37" i="13"/>
  <c r="G37" i="13"/>
  <c r="F37" i="13"/>
  <c r="E37" i="13"/>
  <c r="V34" i="13"/>
  <c r="U34" i="13"/>
  <c r="T34" i="13"/>
  <c r="T49" i="13" s="1"/>
  <c r="P34" i="13"/>
  <c r="O34" i="13"/>
  <c r="N34" i="13"/>
  <c r="N49" i="13" s="1"/>
  <c r="J34" i="13"/>
  <c r="H34" i="13"/>
  <c r="D34" i="13"/>
  <c r="C34" i="13"/>
  <c r="B34" i="13"/>
  <c r="AB33" i="13"/>
  <c r="AA33" i="13"/>
  <c r="Z33" i="13"/>
  <c r="Y33" i="13"/>
  <c r="X33" i="13"/>
  <c r="W33" i="13"/>
  <c r="S33" i="13"/>
  <c r="R33" i="13"/>
  <c r="Q33" i="13"/>
  <c r="M33" i="13"/>
  <c r="L33" i="13"/>
  <c r="K33" i="13"/>
  <c r="G33" i="13"/>
  <c r="F33" i="13"/>
  <c r="E33" i="13"/>
  <c r="AB32" i="13"/>
  <c r="AA32" i="13"/>
  <c r="Z32" i="13"/>
  <c r="Y32" i="13"/>
  <c r="X32" i="13"/>
  <c r="W32" i="13"/>
  <c r="S32" i="13"/>
  <c r="R32" i="13"/>
  <c r="Q32" i="13"/>
  <c r="M32" i="13"/>
  <c r="L32" i="13"/>
  <c r="K32" i="13"/>
  <c r="G32" i="13"/>
  <c r="F32" i="13"/>
  <c r="E32" i="13"/>
  <c r="AB31" i="13"/>
  <c r="AA31" i="13"/>
  <c r="Z31" i="13"/>
  <c r="Y31" i="13"/>
  <c r="X31" i="13"/>
  <c r="W31" i="13"/>
  <c r="S31" i="13"/>
  <c r="R31" i="13"/>
  <c r="Q31" i="13"/>
  <c r="M31" i="13"/>
  <c r="L31" i="13"/>
  <c r="K31" i="13"/>
  <c r="G31" i="13"/>
  <c r="F31" i="13"/>
  <c r="E31" i="13"/>
  <c r="AB30" i="13"/>
  <c r="AA30" i="13"/>
  <c r="Z30" i="13"/>
  <c r="Y30" i="13"/>
  <c r="X30" i="13"/>
  <c r="W30" i="13"/>
  <c r="S30" i="13"/>
  <c r="R30" i="13"/>
  <c r="Q30" i="13"/>
  <c r="M30" i="13"/>
  <c r="L30" i="13"/>
  <c r="K30" i="13"/>
  <c r="G30" i="13"/>
  <c r="F30" i="13"/>
  <c r="E30" i="13"/>
  <c r="AB29" i="13"/>
  <c r="AA29" i="13"/>
  <c r="Z29" i="13"/>
  <c r="Y29" i="13"/>
  <c r="X29" i="13"/>
  <c r="W29" i="13"/>
  <c r="S29" i="13"/>
  <c r="R29" i="13"/>
  <c r="Q29" i="13"/>
  <c r="M29" i="13"/>
  <c r="L29" i="13"/>
  <c r="K29" i="13"/>
  <c r="G29" i="13"/>
  <c r="F29" i="13"/>
  <c r="E29" i="13"/>
  <c r="AB28" i="13"/>
  <c r="AA28" i="13"/>
  <c r="Z28" i="13"/>
  <c r="Y28" i="13"/>
  <c r="X28" i="13"/>
  <c r="W28" i="13"/>
  <c r="S28" i="13"/>
  <c r="R28" i="13"/>
  <c r="Q28" i="13"/>
  <c r="M28" i="13"/>
  <c r="L28" i="13"/>
  <c r="K28" i="13"/>
  <c r="G28" i="13"/>
  <c r="F28" i="13"/>
  <c r="E28" i="13"/>
  <c r="AB27" i="13"/>
  <c r="AA27" i="13"/>
  <c r="Z27" i="13"/>
  <c r="Y27" i="13"/>
  <c r="X27" i="13"/>
  <c r="W27" i="13"/>
  <c r="S27" i="13"/>
  <c r="R27" i="13"/>
  <c r="Q27" i="13"/>
  <c r="M27" i="13"/>
  <c r="L27" i="13"/>
  <c r="K27" i="13"/>
  <c r="G27" i="13"/>
  <c r="F27" i="13"/>
  <c r="E27" i="13"/>
  <c r="AB26" i="13"/>
  <c r="AA26" i="13"/>
  <c r="Z26" i="13"/>
  <c r="Y26" i="13"/>
  <c r="X26" i="13"/>
  <c r="W26" i="13"/>
  <c r="S26" i="13"/>
  <c r="R26" i="13"/>
  <c r="Q26" i="13"/>
  <c r="M26" i="13"/>
  <c r="L26" i="13"/>
  <c r="K26" i="13"/>
  <c r="G26" i="13"/>
  <c r="F26" i="13"/>
  <c r="E26" i="13"/>
  <c r="AB25" i="13"/>
  <c r="AA25" i="13"/>
  <c r="Z25" i="13"/>
  <c r="Y25" i="13"/>
  <c r="X25" i="13"/>
  <c r="W25" i="13"/>
  <c r="S25" i="13"/>
  <c r="R25" i="13"/>
  <c r="Q25" i="13"/>
  <c r="M25" i="13"/>
  <c r="L25" i="13"/>
  <c r="K25" i="13"/>
  <c r="G25" i="13"/>
  <c r="F25" i="13"/>
  <c r="E25" i="13"/>
  <c r="AB24" i="13"/>
  <c r="AA24" i="13"/>
  <c r="Z24" i="13"/>
  <c r="Y24" i="13"/>
  <c r="X24" i="13"/>
  <c r="W24" i="13"/>
  <c r="S24" i="13"/>
  <c r="R24" i="13"/>
  <c r="Q24" i="13"/>
  <c r="M24" i="13"/>
  <c r="L24" i="13"/>
  <c r="K24" i="13"/>
  <c r="G24" i="13"/>
  <c r="F24" i="13"/>
  <c r="E24" i="13"/>
  <c r="AB23" i="13"/>
  <c r="AA23" i="13"/>
  <c r="Z23" i="13"/>
  <c r="Y23" i="13"/>
  <c r="X23" i="13"/>
  <c r="W23" i="13"/>
  <c r="S23" i="13"/>
  <c r="R23" i="13"/>
  <c r="Q23" i="13"/>
  <c r="M23" i="13"/>
  <c r="L23" i="13"/>
  <c r="K23" i="13"/>
  <c r="G23" i="13"/>
  <c r="F23" i="13"/>
  <c r="E23" i="13"/>
  <c r="AB22" i="13"/>
  <c r="AA22" i="13"/>
  <c r="Z22" i="13"/>
  <c r="Y22" i="13"/>
  <c r="X22" i="13"/>
  <c r="W22" i="13"/>
  <c r="S22" i="13"/>
  <c r="R22" i="13"/>
  <c r="Q22" i="13"/>
  <c r="M22" i="13"/>
  <c r="L22" i="13"/>
  <c r="K22" i="13"/>
  <c r="G22" i="13"/>
  <c r="F22" i="13"/>
  <c r="E22" i="13"/>
  <c r="AB21" i="13"/>
  <c r="AA21" i="13"/>
  <c r="Z21" i="13"/>
  <c r="Y21" i="13"/>
  <c r="X21" i="13"/>
  <c r="W21" i="13"/>
  <c r="S21" i="13"/>
  <c r="R21" i="13"/>
  <c r="Q21" i="13"/>
  <c r="M21" i="13"/>
  <c r="L21" i="13"/>
  <c r="K21" i="13"/>
  <c r="G21" i="13"/>
  <c r="F21" i="13"/>
  <c r="E21" i="13"/>
  <c r="AB20" i="13"/>
  <c r="AA20" i="13"/>
  <c r="Z20" i="13"/>
  <c r="Y20" i="13"/>
  <c r="X20" i="13"/>
  <c r="W20" i="13"/>
  <c r="S20" i="13"/>
  <c r="R20" i="13"/>
  <c r="Q20" i="13"/>
  <c r="M20" i="13"/>
  <c r="L20" i="13"/>
  <c r="K20" i="13"/>
  <c r="G20" i="13"/>
  <c r="F20" i="13"/>
  <c r="E20" i="13"/>
  <c r="AB19" i="13"/>
  <c r="AA19" i="13"/>
  <c r="Z19" i="13"/>
  <c r="Y19" i="13"/>
  <c r="X19" i="13"/>
  <c r="W19" i="13"/>
  <c r="S19" i="13"/>
  <c r="R19" i="13"/>
  <c r="Q19" i="13"/>
  <c r="M19" i="13"/>
  <c r="L19" i="13"/>
  <c r="K19" i="13"/>
  <c r="G19" i="13"/>
  <c r="F19" i="13"/>
  <c r="E19" i="13"/>
  <c r="AB18" i="13"/>
  <c r="AA18" i="13"/>
  <c r="Z18" i="13"/>
  <c r="Y18" i="13"/>
  <c r="X18" i="13"/>
  <c r="W18" i="13"/>
  <c r="S18" i="13"/>
  <c r="R18" i="13"/>
  <c r="Q18" i="13"/>
  <c r="M18" i="13"/>
  <c r="L18" i="13"/>
  <c r="K18" i="13"/>
  <c r="G18" i="13"/>
  <c r="F18" i="13"/>
  <c r="E18" i="13"/>
  <c r="AB17" i="13"/>
  <c r="AA17" i="13"/>
  <c r="Z17" i="13"/>
  <c r="Y17" i="13"/>
  <c r="X17" i="13"/>
  <c r="W17" i="13"/>
  <c r="S17" i="13"/>
  <c r="R17" i="13"/>
  <c r="Q17" i="13"/>
  <c r="M17" i="13"/>
  <c r="L17" i="13"/>
  <c r="K17" i="13"/>
  <c r="G17" i="13"/>
  <c r="F17" i="13"/>
  <c r="E17" i="13"/>
  <c r="AB16" i="13"/>
  <c r="AA16" i="13"/>
  <c r="Z16" i="13"/>
  <c r="Y16" i="13"/>
  <c r="X16" i="13"/>
  <c r="W16" i="13"/>
  <c r="S16" i="13"/>
  <c r="R16" i="13"/>
  <c r="Q16" i="13"/>
  <c r="M16" i="13"/>
  <c r="L16" i="13"/>
  <c r="K16" i="13"/>
  <c r="G16" i="13"/>
  <c r="F16" i="13"/>
  <c r="E16" i="13"/>
  <c r="AB15" i="13"/>
  <c r="AA15" i="13"/>
  <c r="Z15" i="13"/>
  <c r="Y15" i="13"/>
  <c r="X15" i="13"/>
  <c r="W15" i="13"/>
  <c r="S15" i="13"/>
  <c r="R15" i="13"/>
  <c r="Q15" i="13"/>
  <c r="M15" i="13"/>
  <c r="L15" i="13"/>
  <c r="K15" i="13"/>
  <c r="G15" i="13"/>
  <c r="F15" i="13"/>
  <c r="E15" i="13"/>
  <c r="AB14" i="13"/>
  <c r="AA14" i="13"/>
  <c r="Z14" i="13"/>
  <c r="Y14" i="13"/>
  <c r="X14" i="13"/>
  <c r="W14" i="13"/>
  <c r="S14" i="13"/>
  <c r="R14" i="13"/>
  <c r="Q14" i="13"/>
  <c r="M14" i="13"/>
  <c r="L14" i="13"/>
  <c r="K14" i="13"/>
  <c r="G14" i="13"/>
  <c r="F14" i="13"/>
  <c r="E14" i="13"/>
  <c r="AB13" i="13"/>
  <c r="AA13" i="13"/>
  <c r="Z13" i="13"/>
  <c r="Y13" i="13"/>
  <c r="X13" i="13"/>
  <c r="W13" i="13"/>
  <c r="S13" i="13"/>
  <c r="R13" i="13"/>
  <c r="Q13" i="13"/>
  <c r="M13" i="13"/>
  <c r="L13" i="13"/>
  <c r="K13" i="13"/>
  <c r="G13" i="13"/>
  <c r="F13" i="13"/>
  <c r="E13" i="13"/>
  <c r="AB12" i="13"/>
  <c r="AA12" i="13"/>
  <c r="Z12" i="13"/>
  <c r="Y12" i="13"/>
  <c r="X12" i="13"/>
  <c r="W12" i="13"/>
  <c r="S12" i="13"/>
  <c r="R12" i="13"/>
  <c r="Q12" i="13"/>
  <c r="M12" i="13"/>
  <c r="L12" i="13"/>
  <c r="K12" i="13"/>
  <c r="G12" i="13"/>
  <c r="F12" i="13"/>
  <c r="E12" i="13"/>
  <c r="AB11" i="13"/>
  <c r="AA11" i="13"/>
  <c r="Z11" i="13"/>
  <c r="Y11" i="13"/>
  <c r="X11" i="13"/>
  <c r="W11" i="13"/>
  <c r="S11" i="13"/>
  <c r="R11" i="13"/>
  <c r="Q11" i="13"/>
  <c r="M11" i="13"/>
  <c r="L11" i="13"/>
  <c r="K11" i="13"/>
  <c r="G11" i="13"/>
  <c r="F11" i="13"/>
  <c r="E11" i="13"/>
  <c r="AB10" i="13"/>
  <c r="AA10" i="13"/>
  <c r="Z10" i="13"/>
  <c r="Y10" i="13"/>
  <c r="X10" i="13"/>
  <c r="W10" i="13"/>
  <c r="S10" i="13"/>
  <c r="R10" i="13"/>
  <c r="Q10" i="13"/>
  <c r="M10" i="13"/>
  <c r="L10" i="13"/>
  <c r="K10" i="13"/>
  <c r="G10" i="13"/>
  <c r="F10" i="13"/>
  <c r="E10" i="13"/>
  <c r="AB9" i="13"/>
  <c r="AA9" i="13"/>
  <c r="Z9" i="13"/>
  <c r="Y9" i="13"/>
  <c r="X9" i="13"/>
  <c r="W9" i="13"/>
  <c r="S9" i="13"/>
  <c r="R9" i="13"/>
  <c r="Q9" i="13"/>
  <c r="M9" i="13"/>
  <c r="L9" i="13"/>
  <c r="K9" i="13"/>
  <c r="G9" i="13"/>
  <c r="F9" i="13"/>
  <c r="E9" i="13"/>
  <c r="AB8" i="13"/>
  <c r="AA8" i="13"/>
  <c r="Z8" i="13"/>
  <c r="Y8" i="13"/>
  <c r="X8" i="13"/>
  <c r="W8" i="13"/>
  <c r="S8" i="13"/>
  <c r="R8" i="13"/>
  <c r="Q8" i="13"/>
  <c r="M8" i="13"/>
  <c r="L8" i="13"/>
  <c r="K8" i="13"/>
  <c r="G8" i="13"/>
  <c r="F8" i="13"/>
  <c r="E8" i="13"/>
  <c r="AB7" i="13"/>
  <c r="AA7" i="13"/>
  <c r="Z7" i="13"/>
  <c r="Y7" i="13"/>
  <c r="X7" i="13"/>
  <c r="W7" i="13"/>
  <c r="S7" i="13"/>
  <c r="R7" i="13"/>
  <c r="Q7" i="13"/>
  <c r="M7" i="13"/>
  <c r="L7" i="13"/>
  <c r="K7" i="13"/>
  <c r="G7" i="13"/>
  <c r="F7" i="13"/>
  <c r="E7" i="13"/>
  <c r="AB6" i="13"/>
  <c r="AA6" i="13"/>
  <c r="Z6" i="13"/>
  <c r="Y6" i="13"/>
  <c r="X6" i="13"/>
  <c r="W6" i="13"/>
  <c r="S6" i="13"/>
  <c r="R6" i="13"/>
  <c r="Q6" i="13"/>
  <c r="M6" i="13"/>
  <c r="L6" i="13"/>
  <c r="K6" i="13"/>
  <c r="G6" i="13"/>
  <c r="F6" i="13"/>
  <c r="E6" i="13"/>
  <c r="AB5" i="13"/>
  <c r="AA5" i="13"/>
  <c r="Z5" i="13"/>
  <c r="Y5" i="13"/>
  <c r="X5" i="13"/>
  <c r="W5" i="13"/>
  <c r="S5" i="13"/>
  <c r="R5" i="13"/>
  <c r="Q5" i="13"/>
  <c r="M5" i="13"/>
  <c r="L5" i="13"/>
  <c r="K5" i="13"/>
  <c r="G5" i="13"/>
  <c r="F5" i="13"/>
  <c r="E5" i="13"/>
  <c r="AB4" i="13"/>
  <c r="AA4" i="13"/>
  <c r="Z4" i="13"/>
  <c r="Y4" i="13"/>
  <c r="X4" i="13"/>
  <c r="W4" i="13"/>
  <c r="S4" i="13"/>
  <c r="R4" i="13"/>
  <c r="Q4" i="13"/>
  <c r="M4" i="13"/>
  <c r="L4" i="13"/>
  <c r="K4" i="13"/>
  <c r="G4" i="13"/>
  <c r="F4" i="13"/>
  <c r="E4" i="13"/>
  <c r="AB3" i="13"/>
  <c r="AA3" i="13"/>
  <c r="Z3" i="13"/>
  <c r="Y3" i="13"/>
  <c r="X3" i="13"/>
  <c r="W3" i="13"/>
  <c r="S3" i="13"/>
  <c r="R3" i="13"/>
  <c r="Q3" i="13"/>
  <c r="M3" i="13"/>
  <c r="L3" i="13"/>
  <c r="K3" i="13"/>
  <c r="G3" i="13"/>
  <c r="F3" i="13"/>
  <c r="E3" i="13"/>
  <c r="C49" i="13" l="1"/>
  <c r="H49" i="13"/>
  <c r="AD8" i="13"/>
  <c r="AD16" i="13"/>
  <c r="AD24" i="13"/>
  <c r="AC38" i="13"/>
  <c r="AC46" i="13"/>
  <c r="AE7" i="13"/>
  <c r="AE31" i="13"/>
  <c r="AD12" i="13"/>
  <c r="AD20" i="13"/>
  <c r="AD28" i="13"/>
  <c r="AD32" i="13"/>
  <c r="B49" i="13"/>
  <c r="AD38" i="13"/>
  <c r="AD6" i="13"/>
  <c r="AE13" i="13"/>
  <c r="AD14" i="13"/>
  <c r="AD22" i="13"/>
  <c r="AD30" i="13"/>
  <c r="AC44" i="13"/>
  <c r="AC42" i="13"/>
  <c r="AC8" i="13"/>
  <c r="AD10" i="13"/>
  <c r="AE17" i="13"/>
  <c r="AD18" i="13"/>
  <c r="AD26" i="13"/>
  <c r="AC40" i="13"/>
  <c r="AD40" i="13"/>
  <c r="AC47" i="13"/>
  <c r="X34" i="13"/>
  <c r="U49" i="13"/>
  <c r="W49" i="13" s="1"/>
  <c r="AE15" i="13"/>
  <c r="AE11" i="13"/>
  <c r="M34" i="13"/>
  <c r="AE41" i="13"/>
  <c r="AE4" i="13"/>
  <c r="AE6" i="13"/>
  <c r="AD44" i="13"/>
  <c r="AE45" i="13"/>
  <c r="AE21" i="13"/>
  <c r="Y34" i="13"/>
  <c r="V49" i="13"/>
  <c r="X49" i="13" s="1"/>
  <c r="W34" i="13"/>
  <c r="P49" i="13"/>
  <c r="R49" i="13" s="1"/>
  <c r="AC41" i="13"/>
  <c r="O49" i="13"/>
  <c r="Q49" i="13" s="1"/>
  <c r="R34" i="13"/>
  <c r="AE25" i="13"/>
  <c r="AE33" i="13"/>
  <c r="AE29" i="13"/>
  <c r="AE37" i="13"/>
  <c r="AB34" i="13"/>
  <c r="J49" i="13"/>
  <c r="L49" i="13" s="1"/>
  <c r="AC37" i="13"/>
  <c r="AD43" i="13"/>
  <c r="AE43" i="13"/>
  <c r="AC45" i="13"/>
  <c r="AD47" i="13"/>
  <c r="AC43" i="13"/>
  <c r="AD45" i="13"/>
  <c r="AD46" i="13"/>
  <c r="AE47" i="13"/>
  <c r="AD42" i="13"/>
  <c r="AE39" i="13"/>
  <c r="AC39" i="13"/>
  <c r="D49" i="13"/>
  <c r="AC6" i="13"/>
  <c r="AE8" i="13"/>
  <c r="F34" i="13"/>
  <c r="AE19" i="13"/>
  <c r="AE23" i="13"/>
  <c r="AE27" i="13"/>
  <c r="AE10" i="13"/>
  <c r="AA49" i="13"/>
  <c r="I49" i="13"/>
  <c r="K49" i="13" s="1"/>
  <c r="AC11" i="13"/>
  <c r="AC13" i="13"/>
  <c r="AC15" i="13"/>
  <c r="AC17" i="13"/>
  <c r="AC19" i="13"/>
  <c r="AC21" i="13"/>
  <c r="AC23" i="13"/>
  <c r="AC25" i="13"/>
  <c r="AC27" i="13"/>
  <c r="AC29" i="13"/>
  <c r="AC31" i="13"/>
  <c r="AC33" i="13"/>
  <c r="K34" i="13"/>
  <c r="AD5" i="13"/>
  <c r="AC4" i="13"/>
  <c r="AE5" i="13"/>
  <c r="AC10" i="13"/>
  <c r="AD11" i="13"/>
  <c r="AD13" i="13"/>
  <c r="AD15" i="13"/>
  <c r="AD17" i="13"/>
  <c r="AD19" i="13"/>
  <c r="AD21" i="13"/>
  <c r="AD23" i="13"/>
  <c r="AD25" i="13"/>
  <c r="AD27" i="13"/>
  <c r="AD29" i="13"/>
  <c r="AD31" i="13"/>
  <c r="AD33" i="13"/>
  <c r="L34" i="13"/>
  <c r="Z34" i="13"/>
  <c r="AD9" i="13"/>
  <c r="AC12" i="13"/>
  <c r="AC14" i="13"/>
  <c r="AC16" i="13"/>
  <c r="AC18" i="13"/>
  <c r="AC20" i="13"/>
  <c r="AC22" i="13"/>
  <c r="AC24" i="13"/>
  <c r="AC26" i="13"/>
  <c r="AC28" i="13"/>
  <c r="AC30" i="13"/>
  <c r="AC32" i="13"/>
  <c r="Z49" i="13"/>
  <c r="AB49" i="13"/>
  <c r="AD4" i="13"/>
  <c r="AD7" i="13"/>
  <c r="AE9" i="13"/>
  <c r="AD37" i="13"/>
  <c r="AD39" i="13"/>
  <c r="AD41" i="13"/>
  <c r="AC3" i="13"/>
  <c r="AC5" i="13"/>
  <c r="AC7" i="13"/>
  <c r="AC9" i="13"/>
  <c r="AE12" i="13"/>
  <c r="AE14" i="13"/>
  <c r="AE16" i="13"/>
  <c r="AE18" i="13"/>
  <c r="AE20" i="13"/>
  <c r="AE22" i="13"/>
  <c r="AE24" i="13"/>
  <c r="AE26" i="13"/>
  <c r="AE28" i="13"/>
  <c r="AE30" i="13"/>
  <c r="AE32" i="13"/>
  <c r="G34" i="13"/>
  <c r="S34" i="13"/>
  <c r="AA34" i="13"/>
  <c r="AE38" i="13"/>
  <c r="AE40" i="13"/>
  <c r="AE42" i="13"/>
  <c r="AE44" i="13"/>
  <c r="AE46" i="13"/>
  <c r="AD3" i="13"/>
  <c r="AE3" i="13"/>
  <c r="E34" i="13"/>
  <c r="Q34" i="13"/>
  <c r="V48" i="12"/>
  <c r="U48" i="12"/>
  <c r="T48" i="12"/>
  <c r="P48" i="12"/>
  <c r="O48" i="12"/>
  <c r="N48" i="12"/>
  <c r="J48" i="12"/>
  <c r="I48" i="12"/>
  <c r="H48" i="12"/>
  <c r="D48" i="12"/>
  <c r="C48" i="12"/>
  <c r="B48" i="12"/>
  <c r="AB47" i="12"/>
  <c r="AA47" i="12"/>
  <c r="Z47" i="12"/>
  <c r="Y47" i="12"/>
  <c r="X47" i="12"/>
  <c r="W47" i="12"/>
  <c r="S47" i="12"/>
  <c r="R47" i="12"/>
  <c r="Q47" i="12"/>
  <c r="M47" i="12"/>
  <c r="L47" i="12"/>
  <c r="K47" i="12"/>
  <c r="G47" i="12"/>
  <c r="F47" i="12"/>
  <c r="E47" i="12"/>
  <c r="AB46" i="12"/>
  <c r="AA46" i="12"/>
  <c r="Z46" i="12"/>
  <c r="Y46" i="12"/>
  <c r="X46" i="12"/>
  <c r="W46" i="12"/>
  <c r="S46" i="12"/>
  <c r="R46" i="12"/>
  <c r="Q46" i="12"/>
  <c r="M46" i="12"/>
  <c r="L46" i="12"/>
  <c r="K46" i="12"/>
  <c r="G46" i="12"/>
  <c r="F46" i="12"/>
  <c r="E46" i="12"/>
  <c r="AB45" i="12"/>
  <c r="AA45" i="12"/>
  <c r="Z45" i="12"/>
  <c r="Y45" i="12"/>
  <c r="X45" i="12"/>
  <c r="W45" i="12"/>
  <c r="S45" i="12"/>
  <c r="R45" i="12"/>
  <c r="Q45" i="12"/>
  <c r="M45" i="12"/>
  <c r="L45" i="12"/>
  <c r="K45" i="12"/>
  <c r="G45" i="12"/>
  <c r="F45" i="12"/>
  <c r="E45" i="12"/>
  <c r="AB44" i="12"/>
  <c r="AA44" i="12"/>
  <c r="Z44" i="12"/>
  <c r="Y44" i="12"/>
  <c r="X44" i="12"/>
  <c r="W44" i="12"/>
  <c r="S44" i="12"/>
  <c r="R44" i="12"/>
  <c r="Q44" i="12"/>
  <c r="M44" i="12"/>
  <c r="L44" i="12"/>
  <c r="K44" i="12"/>
  <c r="G44" i="12"/>
  <c r="F44" i="12"/>
  <c r="E44" i="12"/>
  <c r="AB43" i="12"/>
  <c r="AA43" i="12"/>
  <c r="Z43" i="12"/>
  <c r="Y43" i="12"/>
  <c r="X43" i="12"/>
  <c r="W43" i="12"/>
  <c r="S43" i="12"/>
  <c r="R43" i="12"/>
  <c r="Q43" i="12"/>
  <c r="M43" i="12"/>
  <c r="L43" i="12"/>
  <c r="K43" i="12"/>
  <c r="G43" i="12"/>
  <c r="F43" i="12"/>
  <c r="E43" i="12"/>
  <c r="AB42" i="12"/>
  <c r="AA42" i="12"/>
  <c r="Z42" i="12"/>
  <c r="Y42" i="12"/>
  <c r="X42" i="12"/>
  <c r="W42" i="12"/>
  <c r="S42" i="12"/>
  <c r="R42" i="12"/>
  <c r="Q42" i="12"/>
  <c r="M42" i="12"/>
  <c r="L42" i="12"/>
  <c r="K42" i="12"/>
  <c r="G42" i="12"/>
  <c r="F42" i="12"/>
  <c r="E42" i="12"/>
  <c r="AB41" i="12"/>
  <c r="AA41" i="12"/>
  <c r="Z41" i="12"/>
  <c r="Y41" i="12"/>
  <c r="X41" i="12"/>
  <c r="W41" i="12"/>
  <c r="S41" i="12"/>
  <c r="R41" i="12"/>
  <c r="Q41" i="12"/>
  <c r="M41" i="12"/>
  <c r="L41" i="12"/>
  <c r="K41" i="12"/>
  <c r="G41" i="12"/>
  <c r="F41" i="12"/>
  <c r="E41" i="12"/>
  <c r="AB40" i="12"/>
  <c r="AA40" i="12"/>
  <c r="Z40" i="12"/>
  <c r="Y40" i="12"/>
  <c r="X40" i="12"/>
  <c r="W40" i="12"/>
  <c r="S40" i="12"/>
  <c r="R40" i="12"/>
  <c r="Q40" i="12"/>
  <c r="M40" i="12"/>
  <c r="L40" i="12"/>
  <c r="K40" i="12"/>
  <c r="G40" i="12"/>
  <c r="F40" i="12"/>
  <c r="E40" i="12"/>
  <c r="AB39" i="12"/>
  <c r="AA39" i="12"/>
  <c r="Z39" i="12"/>
  <c r="Y39" i="12"/>
  <c r="X39" i="12"/>
  <c r="W39" i="12"/>
  <c r="S39" i="12"/>
  <c r="R39" i="12"/>
  <c r="Q39" i="12"/>
  <c r="M39" i="12"/>
  <c r="L39" i="12"/>
  <c r="K39" i="12"/>
  <c r="G39" i="12"/>
  <c r="F39" i="12"/>
  <c r="E39" i="12"/>
  <c r="AB38" i="12"/>
  <c r="AA38" i="12"/>
  <c r="Z38" i="12"/>
  <c r="Y38" i="12"/>
  <c r="X38" i="12"/>
  <c r="W38" i="12"/>
  <c r="S38" i="12"/>
  <c r="R38" i="12"/>
  <c r="Q38" i="12"/>
  <c r="M38" i="12"/>
  <c r="L38" i="12"/>
  <c r="K38" i="12"/>
  <c r="G38" i="12"/>
  <c r="F38" i="12"/>
  <c r="E38" i="12"/>
  <c r="AB37" i="12"/>
  <c r="AA37" i="12"/>
  <c r="Z37" i="12"/>
  <c r="Y37" i="12"/>
  <c r="X37" i="12"/>
  <c r="W37" i="12"/>
  <c r="S37" i="12"/>
  <c r="R37" i="12"/>
  <c r="Q37" i="12"/>
  <c r="M37" i="12"/>
  <c r="L37" i="12"/>
  <c r="K37" i="12"/>
  <c r="G37" i="12"/>
  <c r="F37" i="12"/>
  <c r="E37" i="12"/>
  <c r="V34" i="12"/>
  <c r="U34" i="12"/>
  <c r="T34" i="12"/>
  <c r="P34" i="12"/>
  <c r="O34" i="12"/>
  <c r="N34" i="12"/>
  <c r="J34" i="12"/>
  <c r="J49" i="12" s="1"/>
  <c r="I34" i="12"/>
  <c r="H34" i="12"/>
  <c r="D34" i="12"/>
  <c r="C34" i="12"/>
  <c r="B34" i="12"/>
  <c r="AB33" i="12"/>
  <c r="AA33" i="12"/>
  <c r="Z33" i="12"/>
  <c r="Y33" i="12"/>
  <c r="X33" i="12"/>
  <c r="W33" i="12"/>
  <c r="S33" i="12"/>
  <c r="R33" i="12"/>
  <c r="Q33" i="12"/>
  <c r="M33" i="12"/>
  <c r="L33" i="12"/>
  <c r="K33" i="12"/>
  <c r="G33" i="12"/>
  <c r="F33" i="12"/>
  <c r="E33" i="12"/>
  <c r="AB32" i="12"/>
  <c r="AA32" i="12"/>
  <c r="Z32" i="12"/>
  <c r="Y32" i="12"/>
  <c r="X32" i="12"/>
  <c r="W32" i="12"/>
  <c r="S32" i="12"/>
  <c r="R32" i="12"/>
  <c r="Q32" i="12"/>
  <c r="M32" i="12"/>
  <c r="L32" i="12"/>
  <c r="K32" i="12"/>
  <c r="G32" i="12"/>
  <c r="F32" i="12"/>
  <c r="E32" i="12"/>
  <c r="AB31" i="12"/>
  <c r="AA31" i="12"/>
  <c r="Z31" i="12"/>
  <c r="Y31" i="12"/>
  <c r="X31" i="12"/>
  <c r="W31" i="12"/>
  <c r="S31" i="12"/>
  <c r="R31" i="12"/>
  <c r="Q31" i="12"/>
  <c r="M31" i="12"/>
  <c r="L31" i="12"/>
  <c r="K31" i="12"/>
  <c r="G31" i="12"/>
  <c r="F31" i="12"/>
  <c r="E31" i="12"/>
  <c r="AB30" i="12"/>
  <c r="AA30" i="12"/>
  <c r="Z30" i="12"/>
  <c r="Y30" i="12"/>
  <c r="X30" i="12"/>
  <c r="W30" i="12"/>
  <c r="S30" i="12"/>
  <c r="R30" i="12"/>
  <c r="Q30" i="12"/>
  <c r="M30" i="12"/>
  <c r="L30" i="12"/>
  <c r="K30" i="12"/>
  <c r="G30" i="12"/>
  <c r="F30" i="12"/>
  <c r="E30" i="12"/>
  <c r="AB29" i="12"/>
  <c r="AA29" i="12"/>
  <c r="Z29" i="12"/>
  <c r="Y29" i="12"/>
  <c r="X29" i="12"/>
  <c r="W29" i="12"/>
  <c r="S29" i="12"/>
  <c r="R29" i="12"/>
  <c r="Q29" i="12"/>
  <c r="M29" i="12"/>
  <c r="L29" i="12"/>
  <c r="K29" i="12"/>
  <c r="G29" i="12"/>
  <c r="F29" i="12"/>
  <c r="E29" i="12"/>
  <c r="AB28" i="12"/>
  <c r="AA28" i="12"/>
  <c r="Z28" i="12"/>
  <c r="Y28" i="12"/>
  <c r="X28" i="12"/>
  <c r="W28" i="12"/>
  <c r="S28" i="12"/>
  <c r="R28" i="12"/>
  <c r="Q28" i="12"/>
  <c r="M28" i="12"/>
  <c r="L28" i="12"/>
  <c r="K28" i="12"/>
  <c r="G28" i="12"/>
  <c r="F28" i="12"/>
  <c r="E28" i="12"/>
  <c r="AB27" i="12"/>
  <c r="AA27" i="12"/>
  <c r="Z27" i="12"/>
  <c r="Y27" i="12"/>
  <c r="X27" i="12"/>
  <c r="W27" i="12"/>
  <c r="S27" i="12"/>
  <c r="R27" i="12"/>
  <c r="Q27" i="12"/>
  <c r="M27" i="12"/>
  <c r="L27" i="12"/>
  <c r="K27" i="12"/>
  <c r="G27" i="12"/>
  <c r="F27" i="12"/>
  <c r="E27" i="12"/>
  <c r="AB26" i="12"/>
  <c r="AA26" i="12"/>
  <c r="Z26" i="12"/>
  <c r="Y26" i="12"/>
  <c r="X26" i="12"/>
  <c r="W26" i="12"/>
  <c r="S26" i="12"/>
  <c r="R26" i="12"/>
  <c r="Q26" i="12"/>
  <c r="M26" i="12"/>
  <c r="L26" i="12"/>
  <c r="K26" i="12"/>
  <c r="G26" i="12"/>
  <c r="F26" i="12"/>
  <c r="E26" i="12"/>
  <c r="AB25" i="12"/>
  <c r="AA25" i="12"/>
  <c r="Z25" i="12"/>
  <c r="Y25" i="12"/>
  <c r="X25" i="12"/>
  <c r="W25" i="12"/>
  <c r="S25" i="12"/>
  <c r="R25" i="12"/>
  <c r="Q25" i="12"/>
  <c r="M25" i="12"/>
  <c r="L25" i="12"/>
  <c r="K25" i="12"/>
  <c r="G25" i="12"/>
  <c r="F25" i="12"/>
  <c r="E25" i="12"/>
  <c r="AB24" i="12"/>
  <c r="AA24" i="12"/>
  <c r="Z24" i="12"/>
  <c r="Y24" i="12"/>
  <c r="X24" i="12"/>
  <c r="W24" i="12"/>
  <c r="S24" i="12"/>
  <c r="R24" i="12"/>
  <c r="Q24" i="12"/>
  <c r="M24" i="12"/>
  <c r="L24" i="12"/>
  <c r="K24" i="12"/>
  <c r="G24" i="12"/>
  <c r="F24" i="12"/>
  <c r="E24" i="12"/>
  <c r="AB23" i="12"/>
  <c r="AA23" i="12"/>
  <c r="Z23" i="12"/>
  <c r="Y23" i="12"/>
  <c r="X23" i="12"/>
  <c r="W23" i="12"/>
  <c r="S23" i="12"/>
  <c r="R23" i="12"/>
  <c r="Q23" i="12"/>
  <c r="M23" i="12"/>
  <c r="L23" i="12"/>
  <c r="K23" i="12"/>
  <c r="G23" i="12"/>
  <c r="F23" i="12"/>
  <c r="E23" i="12"/>
  <c r="AB22" i="12"/>
  <c r="AA22" i="12"/>
  <c r="Z22" i="12"/>
  <c r="Y22" i="12"/>
  <c r="X22" i="12"/>
  <c r="W22" i="12"/>
  <c r="S22" i="12"/>
  <c r="R22" i="12"/>
  <c r="Q22" i="12"/>
  <c r="M22" i="12"/>
  <c r="L22" i="12"/>
  <c r="K22" i="12"/>
  <c r="G22" i="12"/>
  <c r="F22" i="12"/>
  <c r="E22" i="12"/>
  <c r="AB21" i="12"/>
  <c r="AA21" i="12"/>
  <c r="Z21" i="12"/>
  <c r="Y21" i="12"/>
  <c r="X21" i="12"/>
  <c r="W21" i="12"/>
  <c r="S21" i="12"/>
  <c r="R21" i="12"/>
  <c r="Q21" i="12"/>
  <c r="M21" i="12"/>
  <c r="L21" i="12"/>
  <c r="K21" i="12"/>
  <c r="G21" i="12"/>
  <c r="F21" i="12"/>
  <c r="E21" i="12"/>
  <c r="AB20" i="12"/>
  <c r="AA20" i="12"/>
  <c r="Z20" i="12"/>
  <c r="Y20" i="12"/>
  <c r="X20" i="12"/>
  <c r="W20" i="12"/>
  <c r="S20" i="12"/>
  <c r="R20" i="12"/>
  <c r="Q20" i="12"/>
  <c r="M20" i="12"/>
  <c r="L20" i="12"/>
  <c r="K20" i="12"/>
  <c r="G20" i="12"/>
  <c r="F20" i="12"/>
  <c r="E20" i="12"/>
  <c r="AB19" i="12"/>
  <c r="AA19" i="12"/>
  <c r="Z19" i="12"/>
  <c r="Y19" i="12"/>
  <c r="X19" i="12"/>
  <c r="W19" i="12"/>
  <c r="S19" i="12"/>
  <c r="R19" i="12"/>
  <c r="Q19" i="12"/>
  <c r="M19" i="12"/>
  <c r="L19" i="12"/>
  <c r="K19" i="12"/>
  <c r="G19" i="12"/>
  <c r="F19" i="12"/>
  <c r="E19" i="12"/>
  <c r="AB18" i="12"/>
  <c r="AA18" i="12"/>
  <c r="Z18" i="12"/>
  <c r="Y18" i="12"/>
  <c r="X18" i="12"/>
  <c r="W18" i="12"/>
  <c r="S18" i="12"/>
  <c r="R18" i="12"/>
  <c r="Q18" i="12"/>
  <c r="M18" i="12"/>
  <c r="L18" i="12"/>
  <c r="K18" i="12"/>
  <c r="G18" i="12"/>
  <c r="F18" i="12"/>
  <c r="E18" i="12"/>
  <c r="AB17" i="12"/>
  <c r="AA17" i="12"/>
  <c r="Z17" i="12"/>
  <c r="Y17" i="12"/>
  <c r="X17" i="12"/>
  <c r="W17" i="12"/>
  <c r="S17" i="12"/>
  <c r="R17" i="12"/>
  <c r="Q17" i="12"/>
  <c r="M17" i="12"/>
  <c r="L17" i="12"/>
  <c r="K17" i="12"/>
  <c r="G17" i="12"/>
  <c r="F17" i="12"/>
  <c r="E17" i="12"/>
  <c r="AB16" i="12"/>
  <c r="AA16" i="12"/>
  <c r="Z16" i="12"/>
  <c r="Y16" i="12"/>
  <c r="X16" i="12"/>
  <c r="W16" i="12"/>
  <c r="S16" i="12"/>
  <c r="R16" i="12"/>
  <c r="Q16" i="12"/>
  <c r="M16" i="12"/>
  <c r="L16" i="12"/>
  <c r="K16" i="12"/>
  <c r="G16" i="12"/>
  <c r="F16" i="12"/>
  <c r="AB15" i="12"/>
  <c r="AA15" i="12"/>
  <c r="Z15" i="12"/>
  <c r="Y15" i="12"/>
  <c r="X15" i="12"/>
  <c r="W15" i="12"/>
  <c r="S15" i="12"/>
  <c r="R15" i="12"/>
  <c r="Q15" i="12"/>
  <c r="M15" i="12"/>
  <c r="L15" i="12"/>
  <c r="K15" i="12"/>
  <c r="G15" i="12"/>
  <c r="F15" i="12"/>
  <c r="E15" i="12"/>
  <c r="AB14" i="12"/>
  <c r="AA14" i="12"/>
  <c r="Z14" i="12"/>
  <c r="Y14" i="12"/>
  <c r="X14" i="12"/>
  <c r="W14" i="12"/>
  <c r="S14" i="12"/>
  <c r="R14" i="12"/>
  <c r="Q14" i="12"/>
  <c r="M14" i="12"/>
  <c r="L14" i="12"/>
  <c r="K14" i="12"/>
  <c r="G14" i="12"/>
  <c r="F14" i="12"/>
  <c r="E14" i="12"/>
  <c r="AB13" i="12"/>
  <c r="AA13" i="12"/>
  <c r="Z13" i="12"/>
  <c r="Y13" i="12"/>
  <c r="X13" i="12"/>
  <c r="W13" i="12"/>
  <c r="S13" i="12"/>
  <c r="R13" i="12"/>
  <c r="Q13" i="12"/>
  <c r="M13" i="12"/>
  <c r="L13" i="12"/>
  <c r="K13" i="12"/>
  <c r="G13" i="12"/>
  <c r="F13" i="12"/>
  <c r="E13" i="12"/>
  <c r="AB12" i="12"/>
  <c r="AA12" i="12"/>
  <c r="Z12" i="12"/>
  <c r="Y12" i="12"/>
  <c r="X12" i="12"/>
  <c r="W12" i="12"/>
  <c r="S12" i="12"/>
  <c r="R12" i="12"/>
  <c r="Q12" i="12"/>
  <c r="M12" i="12"/>
  <c r="L12" i="12"/>
  <c r="K12" i="12"/>
  <c r="G12" i="12"/>
  <c r="F12" i="12"/>
  <c r="E12" i="12"/>
  <c r="AB11" i="12"/>
  <c r="AA11" i="12"/>
  <c r="Z11" i="12"/>
  <c r="Y11" i="12"/>
  <c r="X11" i="12"/>
  <c r="W11" i="12"/>
  <c r="S11" i="12"/>
  <c r="R11" i="12"/>
  <c r="Q11" i="12"/>
  <c r="M11" i="12"/>
  <c r="L11" i="12"/>
  <c r="K11" i="12"/>
  <c r="G11" i="12"/>
  <c r="F11" i="12"/>
  <c r="E11" i="12"/>
  <c r="AB10" i="12"/>
  <c r="AA10" i="12"/>
  <c r="Z10" i="12"/>
  <c r="Y10" i="12"/>
  <c r="X10" i="12"/>
  <c r="W10" i="12"/>
  <c r="S10" i="12"/>
  <c r="R10" i="12"/>
  <c r="Q10" i="12"/>
  <c r="M10" i="12"/>
  <c r="L10" i="12"/>
  <c r="K10" i="12"/>
  <c r="G10" i="12"/>
  <c r="F10" i="12"/>
  <c r="E10" i="12"/>
  <c r="AB9" i="12"/>
  <c r="AA9" i="12"/>
  <c r="Z9" i="12"/>
  <c r="Y9" i="12"/>
  <c r="X9" i="12"/>
  <c r="W9" i="12"/>
  <c r="S9" i="12"/>
  <c r="R9" i="12"/>
  <c r="Q9" i="12"/>
  <c r="M9" i="12"/>
  <c r="L9" i="12"/>
  <c r="K9" i="12"/>
  <c r="G9" i="12"/>
  <c r="F9" i="12"/>
  <c r="E9" i="12"/>
  <c r="AB8" i="12"/>
  <c r="AA8" i="12"/>
  <c r="Z8" i="12"/>
  <c r="Y8" i="12"/>
  <c r="X8" i="12"/>
  <c r="W8" i="12"/>
  <c r="S8" i="12"/>
  <c r="R8" i="12"/>
  <c r="Q8" i="12"/>
  <c r="M8" i="12"/>
  <c r="L8" i="12"/>
  <c r="K8" i="12"/>
  <c r="G8" i="12"/>
  <c r="F8" i="12"/>
  <c r="E8" i="12"/>
  <c r="AB7" i="12"/>
  <c r="AA7" i="12"/>
  <c r="Z7" i="12"/>
  <c r="Y7" i="12"/>
  <c r="X7" i="12"/>
  <c r="W7" i="12"/>
  <c r="S7" i="12"/>
  <c r="R7" i="12"/>
  <c r="Q7" i="12"/>
  <c r="M7" i="12"/>
  <c r="L7" i="12"/>
  <c r="K7" i="12"/>
  <c r="G7" i="12"/>
  <c r="F7" i="12"/>
  <c r="E7" i="12"/>
  <c r="AN6" i="12"/>
  <c r="AM6" i="12"/>
  <c r="AL6" i="12"/>
  <c r="AK6" i="12"/>
  <c r="AJ6" i="12"/>
  <c r="AB6" i="12"/>
  <c r="AA6" i="12"/>
  <c r="Z6" i="12"/>
  <c r="Y6" i="12"/>
  <c r="X6" i="12"/>
  <c r="W6" i="12"/>
  <c r="S6" i="12"/>
  <c r="R6" i="12"/>
  <c r="Q6" i="12"/>
  <c r="M6" i="12"/>
  <c r="L6" i="12"/>
  <c r="K6" i="12"/>
  <c r="G6" i="12"/>
  <c r="F6" i="12"/>
  <c r="E6" i="12"/>
  <c r="AB5" i="12"/>
  <c r="AA5" i="12"/>
  <c r="Z5" i="12"/>
  <c r="Y5" i="12"/>
  <c r="X5" i="12"/>
  <c r="W5" i="12"/>
  <c r="S5" i="12"/>
  <c r="R5" i="12"/>
  <c r="Q5" i="12"/>
  <c r="M5" i="12"/>
  <c r="L5" i="12"/>
  <c r="K5" i="12"/>
  <c r="G5" i="12"/>
  <c r="F5" i="12"/>
  <c r="E5" i="12"/>
  <c r="AB4" i="12"/>
  <c r="AA4" i="12"/>
  <c r="Z4" i="12"/>
  <c r="Y4" i="12"/>
  <c r="X4" i="12"/>
  <c r="W4" i="12"/>
  <c r="S4" i="12"/>
  <c r="R4" i="12"/>
  <c r="Q4" i="12"/>
  <c r="M4" i="12"/>
  <c r="L4" i="12"/>
  <c r="K4" i="12"/>
  <c r="G4" i="12"/>
  <c r="F4" i="12"/>
  <c r="E4" i="12"/>
  <c r="AB3" i="12"/>
  <c r="AA3" i="12"/>
  <c r="Z3" i="12"/>
  <c r="Y3" i="12"/>
  <c r="X3" i="12"/>
  <c r="W3" i="12"/>
  <c r="S3" i="12"/>
  <c r="R3" i="12"/>
  <c r="Q3" i="12"/>
  <c r="M3" i="12"/>
  <c r="L3" i="12"/>
  <c r="K3" i="12"/>
  <c r="G3" i="12"/>
  <c r="F3" i="12"/>
  <c r="E3" i="12"/>
  <c r="E49" i="13" l="1"/>
  <c r="F49" i="13"/>
  <c r="AD25" i="12"/>
  <c r="AC30" i="12"/>
  <c r="H49" i="12"/>
  <c r="V49" i="12"/>
  <c r="AC40" i="12"/>
  <c r="I49" i="12"/>
  <c r="M49" i="12" s="1"/>
  <c r="AK9" i="12" s="1"/>
  <c r="AC19" i="12"/>
  <c r="AC41" i="12"/>
  <c r="AD16" i="12"/>
  <c r="AC28" i="12"/>
  <c r="AC43" i="12"/>
  <c r="AC49" i="13"/>
  <c r="F34" i="12"/>
  <c r="X34" i="12"/>
  <c r="AC10" i="12"/>
  <c r="AC18" i="12"/>
  <c r="AC4" i="12"/>
  <c r="AC25" i="12"/>
  <c r="AC8" i="12"/>
  <c r="AC32" i="12"/>
  <c r="AC39" i="12"/>
  <c r="AC47" i="12"/>
  <c r="AD4" i="12"/>
  <c r="AC7" i="12"/>
  <c r="AC15" i="12"/>
  <c r="AC23" i="12"/>
  <c r="AD37" i="12"/>
  <c r="AC13" i="12"/>
  <c r="AC21" i="12"/>
  <c r="AD42" i="12"/>
  <c r="AD26" i="12"/>
  <c r="Y49" i="13"/>
  <c r="S49" i="13"/>
  <c r="AD34" i="13"/>
  <c r="M49" i="13"/>
  <c r="AE49" i="13"/>
  <c r="G49" i="13"/>
  <c r="AC34" i="13"/>
  <c r="AE34" i="13"/>
  <c r="AD49" i="13"/>
  <c r="AD7" i="12"/>
  <c r="AC11" i="12"/>
  <c r="AC20" i="12"/>
  <c r="AC24" i="12"/>
  <c r="AE29" i="12"/>
  <c r="N49" i="12"/>
  <c r="Y34" i="12"/>
  <c r="AC46" i="12"/>
  <c r="AD3" i="12"/>
  <c r="AD9" i="12"/>
  <c r="AD14" i="12"/>
  <c r="AD18" i="12"/>
  <c r="AD31" i="12"/>
  <c r="B49" i="12"/>
  <c r="AC14" i="12"/>
  <c r="AE31" i="12"/>
  <c r="T49" i="12"/>
  <c r="AD45" i="12"/>
  <c r="AE45" i="12"/>
  <c r="AE41" i="12"/>
  <c r="AE42" i="12"/>
  <c r="AD41" i="12"/>
  <c r="AD39" i="12"/>
  <c r="AD19" i="12"/>
  <c r="AD17" i="12"/>
  <c r="L49" i="12"/>
  <c r="AK8" i="12" s="1"/>
  <c r="K34" i="12"/>
  <c r="AD28" i="12"/>
  <c r="AE24" i="12"/>
  <c r="AD47" i="12"/>
  <c r="AE6" i="12"/>
  <c r="O49" i="12"/>
  <c r="AD46" i="12"/>
  <c r="AC45" i="12"/>
  <c r="AD44" i="12"/>
  <c r="AE44" i="12"/>
  <c r="AC44" i="12"/>
  <c r="AD43" i="12"/>
  <c r="AD40" i="12"/>
  <c r="AE40" i="12"/>
  <c r="AD38" i="12"/>
  <c r="AE38" i="12"/>
  <c r="AE37" i="12"/>
  <c r="AC37" i="12"/>
  <c r="AD33" i="12"/>
  <c r="AE33" i="12"/>
  <c r="AC33" i="12"/>
  <c r="AD32" i="12"/>
  <c r="AD30" i="12"/>
  <c r="AE30" i="12"/>
  <c r="AD29" i="12"/>
  <c r="AC29" i="12"/>
  <c r="AD27" i="12"/>
  <c r="AE27" i="12"/>
  <c r="AE26" i="12"/>
  <c r="AC26" i="12"/>
  <c r="AD24" i="12"/>
  <c r="AE25" i="12"/>
  <c r="AD23" i="12"/>
  <c r="AD22" i="12"/>
  <c r="AE22" i="12"/>
  <c r="AC22" i="12"/>
  <c r="AD21" i="12"/>
  <c r="AE21" i="12"/>
  <c r="AD20" i="12"/>
  <c r="AE17" i="12"/>
  <c r="AC17" i="12"/>
  <c r="AD15" i="12"/>
  <c r="AD13" i="12"/>
  <c r="AE13" i="12"/>
  <c r="AD12" i="12"/>
  <c r="AD11" i="12"/>
  <c r="AD10" i="12"/>
  <c r="AE8" i="12"/>
  <c r="AD6" i="12"/>
  <c r="AD5" i="12"/>
  <c r="AE5" i="12"/>
  <c r="AC6" i="12"/>
  <c r="AA34" i="12"/>
  <c r="AB34" i="12"/>
  <c r="P49" i="12"/>
  <c r="Q34" i="12"/>
  <c r="AC5" i="12"/>
  <c r="AE3" i="12"/>
  <c r="Z34" i="12"/>
  <c r="AB49" i="12"/>
  <c r="AC9" i="12"/>
  <c r="AE10" i="12"/>
  <c r="AE14" i="12"/>
  <c r="AE18" i="12"/>
  <c r="AE11" i="12"/>
  <c r="AE15" i="12"/>
  <c r="AE19" i="12"/>
  <c r="AA49" i="12"/>
  <c r="AC3" i="12"/>
  <c r="AD8" i="12"/>
  <c r="AC12" i="12"/>
  <c r="AC16" i="12"/>
  <c r="G34" i="12"/>
  <c r="AE4" i="12"/>
  <c r="AE32" i="12"/>
  <c r="C49" i="12"/>
  <c r="U49" i="12"/>
  <c r="W49" i="12" s="1"/>
  <c r="AE23" i="12"/>
  <c r="AE46" i="12"/>
  <c r="AE7" i="12"/>
  <c r="AE9" i="12"/>
  <c r="AE16" i="12"/>
  <c r="L34" i="12"/>
  <c r="R34" i="12"/>
  <c r="AE39" i="12"/>
  <c r="AE43" i="12"/>
  <c r="AE47" i="12"/>
  <c r="AC27" i="12"/>
  <c r="AC31" i="12"/>
  <c r="E34" i="12"/>
  <c r="M34" i="12"/>
  <c r="S34" i="12"/>
  <c r="W34" i="12"/>
  <c r="AC38" i="12"/>
  <c r="AC42" i="12"/>
  <c r="D49" i="12"/>
  <c r="Z49" i="12"/>
  <c r="AE12" i="12"/>
  <c r="AE20" i="12"/>
  <c r="AE28" i="12"/>
  <c r="P48" i="10"/>
  <c r="O48" i="10"/>
  <c r="N48" i="10"/>
  <c r="S47" i="10"/>
  <c r="R47" i="10"/>
  <c r="Q47" i="10"/>
  <c r="S46" i="10"/>
  <c r="R46" i="10"/>
  <c r="Q46" i="10"/>
  <c r="S45" i="10"/>
  <c r="R45" i="10"/>
  <c r="Q45" i="10"/>
  <c r="S44" i="10"/>
  <c r="R44" i="10"/>
  <c r="Q44" i="10"/>
  <c r="S43" i="10"/>
  <c r="R43" i="10"/>
  <c r="Q43" i="10"/>
  <c r="S42" i="10"/>
  <c r="R42" i="10"/>
  <c r="Q42" i="10"/>
  <c r="S41" i="10"/>
  <c r="R41" i="10"/>
  <c r="Q41" i="10"/>
  <c r="S40" i="10"/>
  <c r="R40" i="10"/>
  <c r="Q40" i="10"/>
  <c r="S39" i="10"/>
  <c r="R39" i="10"/>
  <c r="Q39" i="10"/>
  <c r="S38" i="10"/>
  <c r="R38" i="10"/>
  <c r="Q38" i="10"/>
  <c r="S37" i="10"/>
  <c r="R37" i="10"/>
  <c r="Q37" i="10"/>
  <c r="P34" i="10"/>
  <c r="O34" i="10"/>
  <c r="N34" i="10"/>
  <c r="S33" i="10"/>
  <c r="R33" i="10"/>
  <c r="Q33" i="10"/>
  <c r="S32" i="10"/>
  <c r="R32" i="10"/>
  <c r="Q32" i="10"/>
  <c r="S31" i="10"/>
  <c r="R31" i="10"/>
  <c r="Q31" i="10"/>
  <c r="S30" i="10"/>
  <c r="R30" i="10"/>
  <c r="Q30" i="10"/>
  <c r="S29" i="10"/>
  <c r="R29" i="10"/>
  <c r="Q29" i="10"/>
  <c r="S28" i="10"/>
  <c r="R28" i="10"/>
  <c r="Q28" i="10"/>
  <c r="S27" i="10"/>
  <c r="R27" i="10"/>
  <c r="Q27" i="10"/>
  <c r="S26" i="10"/>
  <c r="R26" i="10"/>
  <c r="Q26" i="10"/>
  <c r="S25" i="10"/>
  <c r="R25" i="10"/>
  <c r="Q25" i="10"/>
  <c r="S24" i="10"/>
  <c r="R24" i="10"/>
  <c r="Q24" i="10"/>
  <c r="S23" i="10"/>
  <c r="R23" i="10"/>
  <c r="Q23" i="10"/>
  <c r="S22" i="10"/>
  <c r="R22" i="10"/>
  <c r="Q22" i="10"/>
  <c r="S21" i="10"/>
  <c r="R21" i="10"/>
  <c r="Q21" i="10"/>
  <c r="S20" i="10"/>
  <c r="R20" i="10"/>
  <c r="Q20" i="10"/>
  <c r="S19" i="10"/>
  <c r="R19" i="10"/>
  <c r="Q19" i="10"/>
  <c r="S18" i="10"/>
  <c r="R18" i="10"/>
  <c r="Q18" i="10"/>
  <c r="S17" i="10"/>
  <c r="R17" i="10"/>
  <c r="Q17" i="10"/>
  <c r="S16" i="10"/>
  <c r="R16" i="10"/>
  <c r="Q16" i="10"/>
  <c r="S15" i="10"/>
  <c r="R15" i="10"/>
  <c r="Q15" i="10"/>
  <c r="S14" i="10"/>
  <c r="R14" i="10"/>
  <c r="Q14" i="10"/>
  <c r="S13" i="10"/>
  <c r="R13" i="10"/>
  <c r="Q13" i="10"/>
  <c r="S12" i="10"/>
  <c r="R12" i="10"/>
  <c r="Q12" i="10"/>
  <c r="S11" i="10"/>
  <c r="R11" i="10"/>
  <c r="Q11" i="10"/>
  <c r="S10" i="10"/>
  <c r="R10" i="10"/>
  <c r="Q10" i="10"/>
  <c r="S9" i="10"/>
  <c r="R9" i="10"/>
  <c r="Q9" i="10"/>
  <c r="S8" i="10"/>
  <c r="R8" i="10"/>
  <c r="Q8" i="10"/>
  <c r="S7" i="10"/>
  <c r="R7" i="10"/>
  <c r="Q7" i="10"/>
  <c r="S6" i="10"/>
  <c r="R6" i="10"/>
  <c r="Q6" i="10"/>
  <c r="S4" i="10"/>
  <c r="R4" i="10"/>
  <c r="Q4" i="10"/>
  <c r="J48" i="10"/>
  <c r="I48" i="10"/>
  <c r="H48" i="10"/>
  <c r="D48" i="10"/>
  <c r="C48" i="10"/>
  <c r="B48" i="10"/>
  <c r="M47" i="10"/>
  <c r="L47" i="10"/>
  <c r="K47" i="10"/>
  <c r="G47" i="10"/>
  <c r="F47" i="10"/>
  <c r="E47" i="10"/>
  <c r="M46" i="10"/>
  <c r="L46" i="10"/>
  <c r="K46" i="10"/>
  <c r="G46" i="10"/>
  <c r="F46" i="10"/>
  <c r="E46" i="10"/>
  <c r="M45" i="10"/>
  <c r="L45" i="10"/>
  <c r="K45" i="10"/>
  <c r="G45" i="10"/>
  <c r="F45" i="10"/>
  <c r="E45" i="10"/>
  <c r="M44" i="10"/>
  <c r="L44" i="10"/>
  <c r="K44" i="10"/>
  <c r="G44" i="10"/>
  <c r="F44" i="10"/>
  <c r="E44" i="10"/>
  <c r="M43" i="10"/>
  <c r="L43" i="10"/>
  <c r="K43" i="10"/>
  <c r="G43" i="10"/>
  <c r="F43" i="10"/>
  <c r="E43" i="10"/>
  <c r="M42" i="10"/>
  <c r="L42" i="10"/>
  <c r="K42" i="10"/>
  <c r="G42" i="10"/>
  <c r="F42" i="10"/>
  <c r="E42" i="10"/>
  <c r="M41" i="10"/>
  <c r="L41" i="10"/>
  <c r="K41" i="10"/>
  <c r="G41" i="10"/>
  <c r="F41" i="10"/>
  <c r="E41" i="10"/>
  <c r="M40" i="10"/>
  <c r="L40" i="10"/>
  <c r="K40" i="10"/>
  <c r="G40" i="10"/>
  <c r="F40" i="10"/>
  <c r="E40" i="10"/>
  <c r="M39" i="10"/>
  <c r="L39" i="10"/>
  <c r="K39" i="10"/>
  <c r="G39" i="10"/>
  <c r="F39" i="10"/>
  <c r="E39" i="10"/>
  <c r="M38" i="10"/>
  <c r="L38" i="10"/>
  <c r="K38" i="10"/>
  <c r="G38" i="10"/>
  <c r="F38" i="10"/>
  <c r="E38" i="10"/>
  <c r="M37" i="10"/>
  <c r="L37" i="10"/>
  <c r="K37" i="10"/>
  <c r="G37" i="10"/>
  <c r="F37" i="10"/>
  <c r="J34" i="10"/>
  <c r="I34" i="10"/>
  <c r="H34" i="10"/>
  <c r="D34" i="10"/>
  <c r="C34" i="10"/>
  <c r="B34" i="10"/>
  <c r="M33" i="10"/>
  <c r="L33" i="10"/>
  <c r="K33" i="10"/>
  <c r="G33" i="10"/>
  <c r="F33" i="10"/>
  <c r="E33" i="10"/>
  <c r="M32" i="10"/>
  <c r="L32" i="10"/>
  <c r="K32" i="10"/>
  <c r="G32" i="10"/>
  <c r="F32" i="10"/>
  <c r="E32" i="10"/>
  <c r="M31" i="10"/>
  <c r="L31" i="10"/>
  <c r="K31" i="10"/>
  <c r="G31" i="10"/>
  <c r="F31" i="10"/>
  <c r="E31" i="10"/>
  <c r="M30" i="10"/>
  <c r="L30" i="10"/>
  <c r="K30" i="10"/>
  <c r="G30" i="10"/>
  <c r="F30" i="10"/>
  <c r="E30" i="10"/>
  <c r="M29" i="10"/>
  <c r="L29" i="10"/>
  <c r="K29" i="10"/>
  <c r="G29" i="10"/>
  <c r="F29" i="10"/>
  <c r="E29" i="10"/>
  <c r="M28" i="10"/>
  <c r="L28" i="10"/>
  <c r="K28" i="10"/>
  <c r="G28" i="10"/>
  <c r="F28" i="10"/>
  <c r="E28" i="10"/>
  <c r="M27" i="10"/>
  <c r="L27" i="10"/>
  <c r="K27" i="10"/>
  <c r="G27" i="10"/>
  <c r="F27" i="10"/>
  <c r="E27" i="10"/>
  <c r="M26" i="10"/>
  <c r="L26" i="10"/>
  <c r="K26" i="10"/>
  <c r="G26" i="10"/>
  <c r="F26" i="10"/>
  <c r="E26" i="10"/>
  <c r="M25" i="10"/>
  <c r="L25" i="10"/>
  <c r="K25" i="10"/>
  <c r="G25" i="10"/>
  <c r="F25" i="10"/>
  <c r="E25" i="10"/>
  <c r="M24" i="10"/>
  <c r="L24" i="10"/>
  <c r="K24" i="10"/>
  <c r="G24" i="10"/>
  <c r="F24" i="10"/>
  <c r="E24" i="10"/>
  <c r="M23" i="10"/>
  <c r="L23" i="10"/>
  <c r="K23" i="10"/>
  <c r="G23" i="10"/>
  <c r="F23" i="10"/>
  <c r="E23" i="10"/>
  <c r="M22" i="10"/>
  <c r="L22" i="10"/>
  <c r="K22" i="10"/>
  <c r="G22" i="10"/>
  <c r="F22" i="10"/>
  <c r="E22" i="10"/>
  <c r="M21" i="10"/>
  <c r="L21" i="10"/>
  <c r="K21" i="10"/>
  <c r="G21" i="10"/>
  <c r="F21" i="10"/>
  <c r="E21" i="10"/>
  <c r="M20" i="10"/>
  <c r="L20" i="10"/>
  <c r="K20" i="10"/>
  <c r="G20" i="10"/>
  <c r="F20" i="10"/>
  <c r="E20" i="10"/>
  <c r="M19" i="10"/>
  <c r="L19" i="10"/>
  <c r="K19" i="10"/>
  <c r="G19" i="10"/>
  <c r="F19" i="10"/>
  <c r="E19" i="10"/>
  <c r="M18" i="10"/>
  <c r="L18" i="10"/>
  <c r="K18" i="10"/>
  <c r="G18" i="10"/>
  <c r="F18" i="10"/>
  <c r="E18" i="10"/>
  <c r="M17" i="10"/>
  <c r="L17" i="10"/>
  <c r="K17" i="10"/>
  <c r="G17" i="10"/>
  <c r="F17" i="10"/>
  <c r="E17" i="10"/>
  <c r="M16" i="10"/>
  <c r="L16" i="10"/>
  <c r="K16" i="10"/>
  <c r="G16" i="10"/>
  <c r="F16" i="10"/>
  <c r="E16" i="10"/>
  <c r="M15" i="10"/>
  <c r="L15" i="10"/>
  <c r="K15" i="10"/>
  <c r="G15" i="10"/>
  <c r="F15" i="10"/>
  <c r="E15" i="10"/>
  <c r="M14" i="10"/>
  <c r="L14" i="10"/>
  <c r="K14" i="10"/>
  <c r="G14" i="10"/>
  <c r="F14" i="10"/>
  <c r="E14" i="10"/>
  <c r="M13" i="10"/>
  <c r="L13" i="10"/>
  <c r="K13" i="10"/>
  <c r="G13" i="10"/>
  <c r="F13" i="10"/>
  <c r="E13" i="10"/>
  <c r="M12" i="10"/>
  <c r="L12" i="10"/>
  <c r="K12" i="10"/>
  <c r="G12" i="10"/>
  <c r="F12" i="10"/>
  <c r="E12" i="10"/>
  <c r="M11" i="10"/>
  <c r="L11" i="10"/>
  <c r="K11" i="10"/>
  <c r="G11" i="10"/>
  <c r="F11" i="10"/>
  <c r="E11" i="10"/>
  <c r="M10" i="10"/>
  <c r="L10" i="10"/>
  <c r="K10" i="10"/>
  <c r="G10" i="10"/>
  <c r="F10" i="10"/>
  <c r="E10" i="10"/>
  <c r="M9" i="10"/>
  <c r="L9" i="10"/>
  <c r="K9" i="10"/>
  <c r="G9" i="10"/>
  <c r="F9" i="10"/>
  <c r="E9" i="10"/>
  <c r="M8" i="10"/>
  <c r="L8" i="10"/>
  <c r="K8" i="10"/>
  <c r="G8" i="10"/>
  <c r="F8" i="10"/>
  <c r="E8" i="10"/>
  <c r="M7" i="10"/>
  <c r="L7" i="10"/>
  <c r="K7" i="10"/>
  <c r="G7" i="10"/>
  <c r="F7" i="10"/>
  <c r="E7" i="10"/>
  <c r="AO6" i="10"/>
  <c r="AN6" i="10"/>
  <c r="AM6" i="10"/>
  <c r="AK6" i="10"/>
  <c r="AJ6" i="10"/>
  <c r="M6" i="10"/>
  <c r="L6" i="10"/>
  <c r="K6" i="10"/>
  <c r="G6" i="10"/>
  <c r="F6" i="10"/>
  <c r="E6" i="10"/>
  <c r="M4" i="10"/>
  <c r="L4" i="10"/>
  <c r="K4" i="10"/>
  <c r="G4" i="10"/>
  <c r="F4" i="10"/>
  <c r="E4" i="10"/>
  <c r="AA34" i="10" l="1"/>
  <c r="K49" i="12"/>
  <c r="AK7" i="12" s="1"/>
  <c r="X49" i="12"/>
  <c r="AM8" i="12" s="1"/>
  <c r="R49" i="12"/>
  <c r="AL8" i="12" s="1"/>
  <c r="Q49" i="12"/>
  <c r="AL7" i="12" s="1"/>
  <c r="AB34" i="10"/>
  <c r="AD41" i="10"/>
  <c r="AC34" i="12"/>
  <c r="F49" i="12"/>
  <c r="AJ8" i="12" s="1"/>
  <c r="AC40" i="10"/>
  <c r="AE41" i="10"/>
  <c r="P49" i="10"/>
  <c r="AC7" i="10"/>
  <c r="AD45" i="10"/>
  <c r="AC44" i="10"/>
  <c r="AE45" i="10"/>
  <c r="AE34" i="12"/>
  <c r="S49" i="12"/>
  <c r="AL9" i="12" s="1"/>
  <c r="AD34" i="12"/>
  <c r="AD49" i="12"/>
  <c r="AN8" i="12" s="1"/>
  <c r="AE37" i="10"/>
  <c r="AD9" i="10"/>
  <c r="AE10" i="10"/>
  <c r="AE14" i="10"/>
  <c r="AE18" i="10"/>
  <c r="AE22" i="10"/>
  <c r="AE26" i="10"/>
  <c r="AE30" i="10"/>
  <c r="AE9" i="10"/>
  <c r="H49" i="10"/>
  <c r="R34" i="10"/>
  <c r="N49" i="10"/>
  <c r="AD37" i="10"/>
  <c r="O49" i="10"/>
  <c r="AM7" i="12"/>
  <c r="Y49" i="12"/>
  <c r="AM9" i="12" s="1"/>
  <c r="E49" i="12"/>
  <c r="AJ7" i="12" s="1"/>
  <c r="G49" i="12"/>
  <c r="AJ9" i="12" s="1"/>
  <c r="AE49" i="12"/>
  <c r="AN9" i="12" s="1"/>
  <c r="AC49" i="12"/>
  <c r="AN7" i="12" s="1"/>
  <c r="S34" i="10"/>
  <c r="Q34" i="10"/>
  <c r="AB49" i="10"/>
  <c r="AE6" i="10"/>
  <c r="AC9" i="10"/>
  <c r="AD11" i="10"/>
  <c r="AE12" i="10"/>
  <c r="AD15" i="10"/>
  <c r="AE16" i="10"/>
  <c r="AD19" i="10"/>
  <c r="AE20" i="10"/>
  <c r="AD23" i="10"/>
  <c r="AE24" i="10"/>
  <c r="AD27" i="10"/>
  <c r="AE28" i="10"/>
  <c r="AD31" i="10"/>
  <c r="AE32" i="10"/>
  <c r="L34" i="10"/>
  <c r="AC38" i="10"/>
  <c r="AE39" i="10"/>
  <c r="AC42" i="10"/>
  <c r="AE43" i="10"/>
  <c r="AC46" i="10"/>
  <c r="AE47" i="10"/>
  <c r="AC4" i="10"/>
  <c r="AC10" i="10"/>
  <c r="AE11" i="10"/>
  <c r="AC14" i="10"/>
  <c r="AE15" i="10"/>
  <c r="AC18" i="10"/>
  <c r="AE19" i="10"/>
  <c r="AC22" i="10"/>
  <c r="AE23" i="10"/>
  <c r="AC26" i="10"/>
  <c r="AE27" i="10"/>
  <c r="AC30" i="10"/>
  <c r="AE31" i="10"/>
  <c r="E34" i="10"/>
  <c r="M34" i="10"/>
  <c r="AE38" i="10"/>
  <c r="AE42" i="10"/>
  <c r="AE46" i="10"/>
  <c r="D49" i="10"/>
  <c r="Z49" i="10"/>
  <c r="AE4" i="10"/>
  <c r="AD8" i="10"/>
  <c r="AD13" i="10"/>
  <c r="AD17" i="10"/>
  <c r="AD21" i="10"/>
  <c r="AD25" i="10"/>
  <c r="AD29" i="10"/>
  <c r="AD33" i="10"/>
  <c r="C49" i="10"/>
  <c r="J49" i="10"/>
  <c r="AA49" i="10"/>
  <c r="AC6" i="10"/>
  <c r="AD7" i="10"/>
  <c r="AE8" i="10"/>
  <c r="AC12" i="10"/>
  <c r="AE13" i="10"/>
  <c r="AC16" i="10"/>
  <c r="AE17" i="10"/>
  <c r="AC20" i="10"/>
  <c r="AE21" i="10"/>
  <c r="AC24" i="10"/>
  <c r="AE25" i="10"/>
  <c r="AC28" i="10"/>
  <c r="AE29" i="10"/>
  <c r="AC32" i="10"/>
  <c r="AE33" i="10"/>
  <c r="AD39" i="10"/>
  <c r="AE40" i="10"/>
  <c r="AD43" i="10"/>
  <c r="AE44" i="10"/>
  <c r="AD47" i="10"/>
  <c r="AE7" i="10"/>
  <c r="AD10" i="10"/>
  <c r="AD12" i="10"/>
  <c r="AD14" i="10"/>
  <c r="AD20" i="10"/>
  <c r="AD24" i="10"/>
  <c r="AD30" i="10"/>
  <c r="AD32" i="10"/>
  <c r="AD38" i="10"/>
  <c r="AD42" i="10"/>
  <c r="AC8" i="10"/>
  <c r="AC11" i="10"/>
  <c r="AC13" i="10"/>
  <c r="AC15" i="10"/>
  <c r="AC17" i="10"/>
  <c r="AC19" i="10"/>
  <c r="AC21" i="10"/>
  <c r="AC23" i="10"/>
  <c r="AC25" i="10"/>
  <c r="AC27" i="10"/>
  <c r="AC29" i="10"/>
  <c r="AC31" i="10"/>
  <c r="AC33" i="10"/>
  <c r="G34" i="10"/>
  <c r="K34" i="10"/>
  <c r="AC37" i="10"/>
  <c r="AC39" i="10"/>
  <c r="AC41" i="10"/>
  <c r="AC43" i="10"/>
  <c r="AC45" i="10"/>
  <c r="AC47" i="10"/>
  <c r="I49" i="10"/>
  <c r="AD4" i="10"/>
  <c r="AD6" i="10"/>
  <c r="AD22" i="10"/>
  <c r="AD26" i="10"/>
  <c r="B49" i="10"/>
  <c r="AD16" i="10"/>
  <c r="AD18" i="10"/>
  <c r="AD28" i="10"/>
  <c r="F34" i="10"/>
  <c r="AD40" i="10"/>
  <c r="AD44" i="10"/>
  <c r="AD46" i="10"/>
  <c r="AD49" i="10" l="1"/>
  <c r="AN8" i="10" s="1"/>
  <c r="E49" i="10"/>
  <c r="AJ7" i="10" s="1"/>
  <c r="G49" i="10"/>
  <c r="AJ9" i="10" s="1"/>
  <c r="Q49" i="10"/>
  <c r="AL7" i="10" s="1"/>
  <c r="L49" i="10"/>
  <c r="AK8" i="10" s="1"/>
  <c r="AD34" i="10"/>
  <c r="S49" i="10"/>
  <c r="AL9" i="10" s="1"/>
  <c r="R49" i="10"/>
  <c r="AL8" i="10" s="1"/>
  <c r="AE49" i="10"/>
  <c r="AN9" i="10" s="1"/>
  <c r="F49" i="10"/>
  <c r="AJ8" i="10" s="1"/>
  <c r="AC49" i="10"/>
  <c r="AN7" i="10" s="1"/>
  <c r="AC34" i="10"/>
  <c r="AE34" i="10"/>
  <c r="K49" i="10"/>
  <c r="AK7" i="10" s="1"/>
  <c r="M49" i="10"/>
  <c r="AK9" i="10" s="1"/>
  <c r="AL47" i="1" l="1"/>
  <c r="AL46" i="1" l="1"/>
  <c r="AP47" i="1"/>
  <c r="AQ47" i="1"/>
  <c r="AL45" i="1"/>
  <c r="AL44" i="1"/>
  <c r="AL43" i="1"/>
  <c r="AQ42" i="1"/>
  <c r="AL42" i="1"/>
  <c r="AL41" i="1"/>
  <c r="AL40" i="1"/>
  <c r="AL39" i="1"/>
  <c r="AP39" i="1" s="1"/>
  <c r="AL38" i="1"/>
  <c r="AL37" i="1"/>
  <c r="AK47" i="1"/>
  <c r="AJ47" i="1"/>
  <c r="AI47" i="1"/>
  <c r="AK46" i="1"/>
  <c r="AJ46" i="1"/>
  <c r="AI46" i="1"/>
  <c r="AK45" i="1"/>
  <c r="AJ45" i="1"/>
  <c r="AI45" i="1"/>
  <c r="AK44" i="1"/>
  <c r="AJ44" i="1"/>
  <c r="AI44" i="1"/>
  <c r="AK43" i="1"/>
  <c r="AJ43" i="1"/>
  <c r="AI43" i="1"/>
  <c r="AK42" i="1"/>
  <c r="AJ42" i="1"/>
  <c r="AI42" i="1"/>
  <c r="AK41" i="1"/>
  <c r="AJ41" i="1"/>
  <c r="AI41" i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E47" i="1"/>
  <c r="AD47" i="1"/>
  <c r="AC47" i="1"/>
  <c r="AE46" i="1"/>
  <c r="AD46" i="1"/>
  <c r="AC46" i="1"/>
  <c r="AE45" i="1"/>
  <c r="AD45" i="1"/>
  <c r="AC45" i="1"/>
  <c r="AE44" i="1"/>
  <c r="AD44" i="1"/>
  <c r="AC44" i="1"/>
  <c r="AE43" i="1"/>
  <c r="AD43" i="1"/>
  <c r="AC43" i="1"/>
  <c r="AE42" i="1"/>
  <c r="AD42" i="1"/>
  <c r="AC42" i="1"/>
  <c r="AE41" i="1"/>
  <c r="AD41" i="1"/>
  <c r="AC41" i="1"/>
  <c r="AE40" i="1"/>
  <c r="AD40" i="1"/>
  <c r="AC40" i="1"/>
  <c r="AE39" i="1"/>
  <c r="AD39" i="1"/>
  <c r="AC39" i="1"/>
  <c r="AE38" i="1"/>
  <c r="AD38" i="1"/>
  <c r="AC38" i="1"/>
  <c r="AE37" i="1"/>
  <c r="AD37" i="1"/>
  <c r="AC37" i="1"/>
  <c r="Y47" i="1"/>
  <c r="X47" i="1"/>
  <c r="W47" i="1"/>
  <c r="Y46" i="1"/>
  <c r="X46" i="1"/>
  <c r="W46" i="1"/>
  <c r="Y45" i="1"/>
  <c r="X45" i="1"/>
  <c r="W45" i="1"/>
  <c r="Y44" i="1"/>
  <c r="X44" i="1"/>
  <c r="W44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8" i="1"/>
  <c r="X38" i="1"/>
  <c r="W38" i="1"/>
  <c r="Y37" i="1"/>
  <c r="X37" i="1"/>
  <c r="W37" i="1"/>
  <c r="E45" i="1"/>
  <c r="F45" i="1"/>
  <c r="G45" i="1"/>
  <c r="E46" i="1"/>
  <c r="F46" i="1"/>
  <c r="G46" i="1"/>
  <c r="E47" i="1"/>
  <c r="F47" i="1"/>
  <c r="G47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AL48" i="1" l="1"/>
  <c r="AP44" i="1"/>
  <c r="AP40" i="1"/>
  <c r="AP41" i="1"/>
  <c r="AP46" i="1"/>
  <c r="AN48" i="1"/>
  <c r="AQ46" i="1"/>
  <c r="AP45" i="1"/>
  <c r="AM48" i="1"/>
  <c r="AQ40" i="1"/>
  <c r="AO40" i="1"/>
  <c r="AO43" i="1"/>
  <c r="AO45" i="1"/>
  <c r="AP37" i="1"/>
  <c r="AP42" i="1"/>
  <c r="AQ38" i="1"/>
  <c r="AO39" i="1"/>
  <c r="AQ44" i="1"/>
  <c r="AO47" i="1"/>
  <c r="AO41" i="1"/>
  <c r="AO37" i="1"/>
  <c r="AP38" i="1"/>
  <c r="AP43" i="1"/>
  <c r="AO44" i="1"/>
  <c r="AO42" i="1"/>
  <c r="AO38" i="1"/>
  <c r="AO46" i="1"/>
  <c r="AQ43" i="1"/>
  <c r="AQ45" i="1"/>
  <c r="AQ37" i="1"/>
  <c r="AQ39" i="1"/>
  <c r="AQ41" i="1"/>
  <c r="AC17" i="1" l="1"/>
  <c r="AH34" i="1" l="1"/>
  <c r="AG34" i="1"/>
  <c r="AF34" i="1"/>
  <c r="AB34" i="1"/>
  <c r="AA34" i="1"/>
  <c r="Z34" i="1"/>
  <c r="V34" i="1"/>
  <c r="U34" i="1"/>
  <c r="T34" i="1"/>
  <c r="H34" i="1"/>
  <c r="D34" i="1"/>
  <c r="C34" i="1"/>
  <c r="B34" i="1"/>
  <c r="AN34" i="1" l="1"/>
  <c r="L34" i="1"/>
  <c r="K34" i="1"/>
  <c r="F34" i="1"/>
  <c r="Y34" i="1"/>
  <c r="X34" i="1"/>
  <c r="G34" i="1"/>
  <c r="AD34" i="1"/>
  <c r="AE34" i="1"/>
  <c r="E34" i="1"/>
  <c r="AJ34" i="1"/>
  <c r="AK34" i="1"/>
  <c r="AI34" i="1"/>
  <c r="AC34" i="1"/>
  <c r="W34" i="1"/>
  <c r="AK33" i="1" l="1"/>
  <c r="AJ33" i="1"/>
  <c r="AI33" i="1"/>
  <c r="AK32" i="1"/>
  <c r="AJ32" i="1"/>
  <c r="AI32" i="1"/>
  <c r="AK31" i="1"/>
  <c r="AJ31" i="1"/>
  <c r="AI31" i="1"/>
  <c r="AK30" i="1"/>
  <c r="AJ30" i="1"/>
  <c r="AI30" i="1"/>
  <c r="AK29" i="1"/>
  <c r="AJ29" i="1"/>
  <c r="AI29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K5" i="1"/>
  <c r="AJ5" i="1"/>
  <c r="AI5" i="1"/>
  <c r="AK4" i="1"/>
  <c r="AJ4" i="1"/>
  <c r="AI4" i="1"/>
  <c r="AK3" i="1"/>
  <c r="AJ3" i="1"/>
  <c r="AI3" i="1"/>
  <c r="AE33" i="1"/>
  <c r="AD33" i="1"/>
  <c r="AC33" i="1"/>
  <c r="AE32" i="1"/>
  <c r="AD32" i="1"/>
  <c r="AC32" i="1"/>
  <c r="AE31" i="1"/>
  <c r="AD31" i="1"/>
  <c r="AC31" i="1"/>
  <c r="AE30" i="1"/>
  <c r="AD30" i="1"/>
  <c r="AC30" i="1"/>
  <c r="AE29" i="1"/>
  <c r="AD29" i="1"/>
  <c r="AC29" i="1"/>
  <c r="AE26" i="1"/>
  <c r="AD26" i="1"/>
  <c r="AC26" i="1"/>
  <c r="AE25" i="1"/>
  <c r="AD25" i="1"/>
  <c r="AC25" i="1"/>
  <c r="AE24" i="1"/>
  <c r="AD24" i="1"/>
  <c r="AC24" i="1"/>
  <c r="AE23" i="1"/>
  <c r="AD23" i="1"/>
  <c r="AC23" i="1"/>
  <c r="AE22" i="1"/>
  <c r="AD22" i="1"/>
  <c r="AC22" i="1"/>
  <c r="AE21" i="1"/>
  <c r="AD21" i="1"/>
  <c r="AC21" i="1"/>
  <c r="AE20" i="1"/>
  <c r="AD20" i="1"/>
  <c r="AC20" i="1"/>
  <c r="AE19" i="1"/>
  <c r="AD19" i="1"/>
  <c r="AC19" i="1"/>
  <c r="AE18" i="1"/>
  <c r="AD18" i="1"/>
  <c r="AC18" i="1"/>
  <c r="AE17" i="1"/>
  <c r="AD17" i="1"/>
  <c r="AE16" i="1"/>
  <c r="AD16" i="1"/>
  <c r="AC16" i="1"/>
  <c r="AE15" i="1"/>
  <c r="AD15" i="1"/>
  <c r="AC15" i="1"/>
  <c r="AE14" i="1"/>
  <c r="AD14" i="1"/>
  <c r="AC14" i="1"/>
  <c r="AE13" i="1"/>
  <c r="AD13" i="1"/>
  <c r="AC13" i="1"/>
  <c r="AE12" i="1"/>
  <c r="AD12" i="1"/>
  <c r="AC12" i="1"/>
  <c r="AE11" i="1"/>
  <c r="AD11" i="1"/>
  <c r="AC11" i="1"/>
  <c r="AE10" i="1"/>
  <c r="AD10" i="1"/>
  <c r="AC10" i="1"/>
  <c r="AE9" i="1"/>
  <c r="AD9" i="1"/>
  <c r="AC9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Y3" i="1"/>
  <c r="X3" i="1"/>
  <c r="W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9" i="1"/>
  <c r="G30" i="1"/>
  <c r="G31" i="1"/>
  <c r="G32" i="1"/>
  <c r="G33" i="1"/>
  <c r="G3" i="1"/>
  <c r="G4" i="1"/>
  <c r="G5" i="1"/>
  <c r="G6" i="1"/>
  <c r="G7" i="1"/>
  <c r="G8" i="1"/>
  <c r="G9" i="1"/>
  <c r="G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9" i="1"/>
  <c r="F30" i="1"/>
  <c r="F31" i="1"/>
  <c r="F32" i="1"/>
  <c r="F3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9" i="1"/>
  <c r="E30" i="1"/>
  <c r="E31" i="1"/>
  <c r="E32" i="1"/>
  <c r="E33" i="1"/>
  <c r="E3" i="1"/>
  <c r="E4" i="1"/>
  <c r="AL12" i="1" l="1"/>
  <c r="AL13" i="1"/>
  <c r="AL14" i="1"/>
  <c r="AL15" i="1"/>
  <c r="AP15" i="1" s="1"/>
  <c r="AL16" i="1"/>
  <c r="AL17" i="1"/>
  <c r="AL18" i="1"/>
  <c r="AL19" i="1"/>
  <c r="AL20" i="1"/>
  <c r="AL21" i="1"/>
  <c r="AL22" i="1"/>
  <c r="AL23" i="1"/>
  <c r="AP23" i="1" s="1"/>
  <c r="AL24" i="1"/>
  <c r="AL25" i="1"/>
  <c r="AL26" i="1"/>
  <c r="AL29" i="1"/>
  <c r="AL30" i="1"/>
  <c r="AL31" i="1"/>
  <c r="AL32" i="1"/>
  <c r="AL33" i="1"/>
  <c r="AO33" i="1" s="1"/>
  <c r="AL4" i="1"/>
  <c r="AL5" i="1"/>
  <c r="AL6" i="1"/>
  <c r="AL7" i="1"/>
  <c r="AL8" i="1"/>
  <c r="AL9" i="1"/>
  <c r="AL10" i="1"/>
  <c r="AL11" i="1"/>
  <c r="AL49" i="1" l="1"/>
  <c r="AO49" i="1" s="1"/>
  <c r="AP33" i="1"/>
  <c r="AP9" i="1"/>
  <c r="C3" i="8"/>
  <c r="E3" i="8"/>
  <c r="AP5" i="1"/>
  <c r="AP29" i="1"/>
  <c r="AP19" i="1"/>
  <c r="AO30" i="1"/>
  <c r="AM34" i="1"/>
  <c r="AP10" i="1"/>
  <c r="AP6" i="1"/>
  <c r="AP20" i="1"/>
  <c r="AP16" i="1"/>
  <c r="AP12" i="1"/>
  <c r="AL34" i="1"/>
  <c r="AP31" i="1"/>
  <c r="AP25" i="1"/>
  <c r="AP21" i="1"/>
  <c r="AP17" i="1"/>
  <c r="AP13" i="1"/>
  <c r="AP7" i="1"/>
  <c r="AP8" i="1"/>
  <c r="AP4" i="1"/>
  <c r="AP32" i="1"/>
  <c r="AP26" i="1"/>
  <c r="AP22" i="1"/>
  <c r="AP18" i="1"/>
  <c r="AP14" i="1"/>
  <c r="AO32" i="1"/>
  <c r="AQ32" i="1"/>
  <c r="AQ24" i="1"/>
  <c r="AP24" i="1"/>
  <c r="AO24" i="1"/>
  <c r="AO17" i="1"/>
  <c r="AQ17" i="1"/>
  <c r="AO15" i="1"/>
  <c r="AQ15" i="1"/>
  <c r="AQ10" i="1"/>
  <c r="AO10" i="1"/>
  <c r="AQ11" i="1"/>
  <c r="AO31" i="1"/>
  <c r="AQ31" i="1"/>
  <c r="AO25" i="1"/>
  <c r="AQ25" i="1"/>
  <c r="AO26" i="1"/>
  <c r="AQ26" i="1"/>
  <c r="AQ13" i="1"/>
  <c r="AO13" i="1"/>
  <c r="AQ12" i="1"/>
  <c r="AO12" i="1"/>
  <c r="AQ14" i="1"/>
  <c r="AO14" i="1"/>
  <c r="AO7" i="1"/>
  <c r="AQ7" i="1"/>
  <c r="AQ5" i="1"/>
  <c r="AO5" i="1"/>
  <c r="AQ18" i="1"/>
  <c r="AO18" i="1"/>
  <c r="AQ30" i="1"/>
  <c r="AP30" i="1"/>
  <c r="AQ29" i="1"/>
  <c r="AO29" i="1"/>
  <c r="AQ16" i="1"/>
  <c r="AO16" i="1"/>
  <c r="AQ21" i="1"/>
  <c r="AO21" i="1"/>
  <c r="AQ9" i="1"/>
  <c r="AO9" i="1"/>
  <c r="AQ3" i="1"/>
  <c r="AO4" i="1"/>
  <c r="AQ4" i="1"/>
  <c r="AQ33" i="1"/>
  <c r="AQ8" i="1"/>
  <c r="AO8" i="1"/>
  <c r="AO20" i="1"/>
  <c r="AQ20" i="1"/>
  <c r="AQ19" i="1"/>
  <c r="AO19" i="1"/>
  <c r="AQ6" i="1"/>
  <c r="AO6" i="1"/>
  <c r="AO22" i="1"/>
  <c r="AQ22" i="1"/>
  <c r="AO23" i="1"/>
  <c r="AQ23" i="1"/>
  <c r="AO11" i="1"/>
  <c r="AP11" i="1"/>
  <c r="AO34" i="1" l="1"/>
  <c r="AQ49" i="1"/>
  <c r="D3" i="8"/>
  <c r="AP49" i="1"/>
  <c r="G3" i="8"/>
  <c r="AQ34" i="1"/>
  <c r="AP34" i="1"/>
  <c r="H3" i="8" l="1"/>
  <c r="F3" i="8"/>
  <c r="Z34" i="15" l="1"/>
  <c r="Z51" i="15"/>
  <c r="AD51" i="15" s="1"/>
  <c r="AD3" i="15"/>
  <c r="AC3" i="15"/>
  <c r="AD34" i="15" l="1"/>
  <c r="AC51" i="15"/>
  <c r="AE34" i="15"/>
  <c r="AC34" i="15"/>
</calcChain>
</file>

<file path=xl/sharedStrings.xml><?xml version="1.0" encoding="utf-8"?>
<sst xmlns="http://schemas.openxmlformats.org/spreadsheetml/2006/main" count="629" uniqueCount="98">
  <si>
    <t>Freightliner</t>
  </si>
  <si>
    <t>JC49</t>
  </si>
  <si>
    <t>K2XX</t>
  </si>
  <si>
    <t>Pared de Fuego</t>
  </si>
  <si>
    <t>Tunel (FW)</t>
  </si>
  <si>
    <t>FRDoor D2LC</t>
  </si>
  <si>
    <t>RDoor D2LC</t>
  </si>
  <si>
    <t>HDD2LC</t>
  </si>
  <si>
    <t>Lift Gate D2JC</t>
  </si>
  <si>
    <t>Decklid</t>
  </si>
  <si>
    <t>Prensa C-3</t>
  </si>
  <si>
    <t>Uper Tie Bar LH</t>
  </si>
  <si>
    <t>Uper Tie Bar RH</t>
  </si>
  <si>
    <t>Uper Tie Center</t>
  </si>
  <si>
    <t>Barra 2</t>
  </si>
  <si>
    <t>Plenum Lower</t>
  </si>
  <si>
    <t>Plenum Uper</t>
  </si>
  <si>
    <t>Rail Roof</t>
  </si>
  <si>
    <t>FWH- LH</t>
  </si>
  <si>
    <t>FWH-RH</t>
  </si>
  <si>
    <t>Rear End</t>
  </si>
  <si>
    <t>Hpillar RH</t>
  </si>
  <si>
    <t>Hpillar LH</t>
  </si>
  <si>
    <t>PY</t>
  </si>
  <si>
    <t>ROOF</t>
  </si>
  <si>
    <t>RING ROOF</t>
  </si>
  <si>
    <t>FD D2UC</t>
  </si>
  <si>
    <t>RD D2UC</t>
  </si>
  <si>
    <t>LG2DUC</t>
  </si>
  <si>
    <t>WINDOWS FRAME</t>
  </si>
  <si>
    <t>HDD2UC</t>
  </si>
  <si>
    <t>DT</t>
  </si>
  <si>
    <t># de Fallas</t>
  </si>
  <si>
    <t>Tiempo Disp.</t>
  </si>
  <si>
    <t>W01</t>
  </si>
  <si>
    <t>W02</t>
  </si>
  <si>
    <t>W03</t>
  </si>
  <si>
    <t>W04</t>
  </si>
  <si>
    <t>ENERO</t>
  </si>
  <si>
    <t>%DT</t>
  </si>
  <si>
    <t>MTBF</t>
  </si>
  <si>
    <t>MTTR</t>
  </si>
  <si>
    <t>Barras A</t>
  </si>
  <si>
    <t>Barras B</t>
  </si>
  <si>
    <t>Barras T1</t>
  </si>
  <si>
    <t>Barras T1 Lado A</t>
  </si>
  <si>
    <t>Barras T1XX</t>
  </si>
  <si>
    <t>Hood DJ2500</t>
  </si>
  <si>
    <t>Sun Roof</t>
  </si>
  <si>
    <t xml:space="preserve">RWH LH </t>
  </si>
  <si>
    <t xml:space="preserve">RWH RH </t>
  </si>
  <si>
    <t>T1XX</t>
  </si>
  <si>
    <t>FD C1</t>
  </si>
  <si>
    <t>RD C1</t>
  </si>
  <si>
    <t>Barras T1 Lado B</t>
  </si>
  <si>
    <t>LG166</t>
  </si>
  <si>
    <t xml:space="preserve">Tunel </t>
  </si>
  <si>
    <t>Barras</t>
  </si>
  <si>
    <t xml:space="preserve">Piso t1xx </t>
  </si>
  <si>
    <t>HDJ2500</t>
  </si>
  <si>
    <t xml:space="preserve">WHC1 LH/RH </t>
  </si>
  <si>
    <t>W06</t>
  </si>
  <si>
    <t>W07</t>
  </si>
  <si>
    <t>W08</t>
  </si>
  <si>
    <t>Febrero</t>
  </si>
  <si>
    <t>W10</t>
  </si>
  <si>
    <t>W11</t>
  </si>
  <si>
    <t>W12</t>
  </si>
  <si>
    <t>W13</t>
  </si>
  <si>
    <t>MARZO</t>
  </si>
  <si>
    <t>INNERS RH D2UC</t>
  </si>
  <si>
    <t>INNERS TRACERASLH C1</t>
  </si>
  <si>
    <t>INNERS LH FRONTAL  D2UC</t>
  </si>
  <si>
    <t>FRDoor D2UC</t>
  </si>
  <si>
    <t>RDoor D2UC</t>
  </si>
  <si>
    <t>INNERS FRONTAL  RH C1</t>
  </si>
  <si>
    <t>W14</t>
  </si>
  <si>
    <t>W15</t>
  </si>
  <si>
    <t>W16</t>
  </si>
  <si>
    <t>W17</t>
  </si>
  <si>
    <t xml:space="preserve">Abril </t>
  </si>
  <si>
    <t>W05</t>
  </si>
  <si>
    <t>W18</t>
  </si>
  <si>
    <t>W19</t>
  </si>
  <si>
    <t>W20</t>
  </si>
  <si>
    <t>W21</t>
  </si>
  <si>
    <t>W22</t>
  </si>
  <si>
    <t>Bev3 WH RH</t>
  </si>
  <si>
    <t>W23</t>
  </si>
  <si>
    <t>W24</t>
  </si>
  <si>
    <t>W25</t>
  </si>
  <si>
    <t>W26</t>
  </si>
  <si>
    <t>PW4</t>
  </si>
  <si>
    <t>W27</t>
  </si>
  <si>
    <t>W28</t>
  </si>
  <si>
    <t>W29</t>
  </si>
  <si>
    <t>W30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</si>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</sst>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5">
    <xf numFmtId="0" fontId="0" fillId="0" borderId="0" xfId="0"/>
    <xf numFmtId="0" fontId="1" fillId="0" borderId="3" xfId="0" applyFont="1" applyFill="1" applyBorder="1"/>
    <xf numFmtId="0" fontId="1" fillId="0" borderId="4" xfId="0" applyFont="1" applyFill="1" applyBorder="1"/>
    <xf numFmtId="0" fontId="1" fillId="2" borderId="4" xfId="0" applyFont="1" applyFill="1" applyBorder="1"/>
    <xf numFmtId="0" fontId="1" fillId="0" borderId="5" xfId="0" applyFont="1" applyFill="1" applyBorder="1"/>
    <xf numFmtId="0" fontId="1" fillId="0" borderId="4" xfId="0" applyFont="1" applyFill="1" applyBorder="1" applyAlignment="1">
      <alignment vertical="center"/>
    </xf>
    <xf numFmtId="0" fontId="2" fillId="0" borderId="4" xfId="0" applyFont="1" applyFill="1" applyBorder="1"/>
    <xf numFmtId="0" fontId="1" fillId="0" borderId="4" xfId="0" applyFont="1" applyFill="1" applyBorder="1" applyAlignment="1">
      <alignment horizontal="left" vertical="center"/>
    </xf>
    <xf numFmtId="0" fontId="0" fillId="0" borderId="6" xfId="0" applyBorder="1"/>
    <xf numFmtId="0" fontId="0" fillId="0" borderId="1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8" xfId="0" applyBorder="1" applyAlignment="1">
      <alignment horizontal="center" vertical="center" wrapText="1"/>
    </xf>
    <xf numFmtId="0" fontId="0" fillId="0" borderId="23" xfId="0" applyBorder="1"/>
    <xf numFmtId="0" fontId="0" fillId="0" borderId="7" xfId="0" applyBorder="1"/>
    <xf numFmtId="0" fontId="0" fillId="0" borderId="24" xfId="0" applyBorder="1"/>
    <xf numFmtId="0" fontId="0" fillId="0" borderId="29" xfId="0" applyBorder="1" applyAlignment="1">
      <alignment horizontal="center" vertical="center" wrapText="1"/>
    </xf>
    <xf numFmtId="0" fontId="0" fillId="0" borderId="8" xfId="0" applyBorder="1"/>
    <xf numFmtId="0" fontId="0" fillId="0" borderId="26" xfId="0" applyBorder="1"/>
    <xf numFmtId="0" fontId="0" fillId="0" borderId="25" xfId="0" applyBorder="1"/>
    <xf numFmtId="0" fontId="0" fillId="4" borderId="18" xfId="0" applyFill="1" applyBorder="1" applyAlignment="1">
      <alignment horizontal="center" vertical="center" wrapText="1"/>
    </xf>
    <xf numFmtId="164" fontId="0" fillId="4" borderId="32" xfId="1" applyNumberFormat="1" applyFont="1" applyFill="1" applyBorder="1"/>
    <xf numFmtId="164" fontId="0" fillId="4" borderId="1" xfId="1" applyNumberFormat="1" applyFont="1" applyFill="1" applyBorder="1"/>
    <xf numFmtId="164" fontId="0" fillId="4" borderId="2" xfId="1" applyNumberFormat="1" applyFont="1" applyFill="1" applyBorder="1"/>
    <xf numFmtId="164" fontId="0" fillId="4" borderId="12" xfId="1" applyNumberFormat="1" applyFont="1" applyFill="1" applyBorder="1"/>
    <xf numFmtId="0" fontId="0" fillId="3" borderId="19" xfId="0" applyFill="1" applyBorder="1" applyAlignment="1">
      <alignment horizontal="center" vertical="center" wrapText="1"/>
    </xf>
    <xf numFmtId="0" fontId="0" fillId="3" borderId="33" xfId="0" applyFill="1" applyBorder="1"/>
    <xf numFmtId="165" fontId="0" fillId="3" borderId="6" xfId="0" applyNumberFormat="1" applyFill="1" applyBorder="1"/>
    <xf numFmtId="0" fontId="0" fillId="3" borderId="6" xfId="0" applyFill="1" applyBorder="1"/>
    <xf numFmtId="0" fontId="0" fillId="3" borderId="10" xfId="0" applyFill="1" applyBorder="1"/>
    <xf numFmtId="165" fontId="0" fillId="3" borderId="33" xfId="0" applyNumberFormat="1" applyFill="1" applyBorder="1"/>
    <xf numFmtId="0" fontId="0" fillId="3" borderId="13" xfId="0" applyFill="1" applyBorder="1"/>
    <xf numFmtId="165" fontId="0" fillId="3" borderId="10" xfId="0" applyNumberFormat="1" applyFill="1" applyBorder="1"/>
    <xf numFmtId="0" fontId="0" fillId="5" borderId="20" xfId="0" applyFill="1" applyBorder="1" applyAlignment="1">
      <alignment horizontal="center" vertical="center" wrapText="1"/>
    </xf>
    <xf numFmtId="0" fontId="0" fillId="5" borderId="34" xfId="0" applyFill="1" applyBorder="1"/>
    <xf numFmtId="165" fontId="0" fillId="5" borderId="9" xfId="0" applyNumberFormat="1" applyFill="1" applyBorder="1"/>
    <xf numFmtId="165" fontId="0" fillId="5" borderId="11" xfId="0" applyNumberFormat="1" applyFill="1" applyBorder="1"/>
    <xf numFmtId="165" fontId="0" fillId="5" borderId="34" xfId="0" applyNumberFormat="1" applyFill="1" applyBorder="1"/>
    <xf numFmtId="165" fontId="0" fillId="5" borderId="14" xfId="0" applyNumberFormat="1" applyFill="1" applyBorder="1"/>
    <xf numFmtId="0" fontId="4" fillId="0" borderId="0" xfId="0" applyFont="1" applyAlignment="1">
      <alignment horizontal="center"/>
    </xf>
    <xf numFmtId="2" fontId="0" fillId="3" borderId="33" xfId="0" applyNumberFormat="1" applyFill="1" applyBorder="1"/>
    <xf numFmtId="2" fontId="0" fillId="5" borderId="34" xfId="0" applyNumberFormat="1" applyFill="1" applyBorder="1"/>
    <xf numFmtId="2" fontId="0" fillId="3" borderId="6" xfId="0" applyNumberFormat="1" applyFill="1" applyBorder="1"/>
    <xf numFmtId="2" fontId="0" fillId="5" borderId="9" xfId="0" applyNumberFormat="1" applyFill="1" applyBorder="1"/>
    <xf numFmtId="2" fontId="0" fillId="3" borderId="10" xfId="0" applyNumberFormat="1" applyFill="1" applyBorder="1"/>
    <xf numFmtId="2" fontId="0" fillId="5" borderId="11" xfId="0" applyNumberFormat="1" applyFill="1" applyBorder="1"/>
    <xf numFmtId="2" fontId="0" fillId="3" borderId="13" xfId="0" applyNumberFormat="1" applyFill="1" applyBorder="1"/>
    <xf numFmtId="2" fontId="0" fillId="5" borderId="14" xfId="0" applyNumberFormat="1" applyFill="1" applyBorder="1"/>
    <xf numFmtId="165" fontId="0" fillId="3" borderId="13" xfId="0" applyNumberForma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5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36" xfId="0" applyBorder="1" applyAlignment="1">
      <alignment horizontal="center"/>
    </xf>
    <xf numFmtId="10" fontId="0" fillId="4" borderId="36" xfId="1" applyNumberFormat="1" applyFont="1" applyFill="1" applyBorder="1" applyAlignment="1">
      <alignment horizontal="center"/>
    </xf>
    <xf numFmtId="2" fontId="0" fillId="3" borderId="36" xfId="0" applyNumberFormat="1" applyFill="1" applyBorder="1" applyAlignment="1">
      <alignment horizontal="center"/>
    </xf>
    <xf numFmtId="2" fontId="0" fillId="5" borderId="36" xfId="0" applyNumberFormat="1" applyFill="1" applyBorder="1" applyAlignment="1">
      <alignment horizontal="center"/>
    </xf>
    <xf numFmtId="0" fontId="0" fillId="0" borderId="37" xfId="0" applyBorder="1"/>
    <xf numFmtId="164" fontId="0" fillId="4" borderId="38" xfId="1" applyNumberFormat="1" applyFont="1" applyFill="1" applyBorder="1"/>
    <xf numFmtId="165" fontId="0" fillId="3" borderId="39" xfId="0" applyNumberFormat="1" applyFill="1" applyBorder="1"/>
    <xf numFmtId="165" fontId="0" fillId="5" borderId="40" xfId="0" applyNumberFormat="1" applyFill="1" applyBorder="1"/>
    <xf numFmtId="165" fontId="0" fillId="5" borderId="7" xfId="0" applyNumberFormat="1" applyFill="1" applyBorder="1"/>
    <xf numFmtId="165" fontId="0" fillId="5" borderId="41" xfId="0" applyNumberFormat="1" applyFill="1" applyBorder="1"/>
    <xf numFmtId="164" fontId="0" fillId="4" borderId="15" xfId="1" applyNumberFormat="1" applyFont="1" applyFill="1" applyBorder="1"/>
    <xf numFmtId="164" fontId="0" fillId="4" borderId="6" xfId="1" applyNumberFormat="1" applyFont="1" applyFill="1" applyBorder="1"/>
    <xf numFmtId="165" fontId="0" fillId="5" borderId="6" xfId="0" applyNumberFormat="1" applyFill="1" applyBorder="1"/>
    <xf numFmtId="0" fontId="0" fillId="0" borderId="6" xfId="0" applyFill="1" applyBorder="1"/>
    <xf numFmtId="0" fontId="0" fillId="0" borderId="39" xfId="0" applyFill="1" applyBorder="1"/>
    <xf numFmtId="164" fontId="0" fillId="0" borderId="0" xfId="0" applyNumberFormat="1"/>
    <xf numFmtId="165" fontId="0" fillId="0" borderId="0" xfId="0" applyNumberFormat="1"/>
    <xf numFmtId="0" fontId="6" fillId="7" borderId="8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1" fillId="0" borderId="44" xfId="0" applyFont="1" applyFill="1" applyBorder="1"/>
    <xf numFmtId="0" fontId="1" fillId="0" borderId="45" xfId="0" applyFont="1" applyFill="1" applyBorder="1"/>
    <xf numFmtId="0" fontId="1" fillId="0" borderId="46" xfId="0" applyFont="1" applyFill="1" applyBorder="1"/>
    <xf numFmtId="0" fontId="1" fillId="0" borderId="44" xfId="0" applyFont="1" applyFill="1" applyBorder="1" applyAlignment="1">
      <alignment vertical="center"/>
    </xf>
    <xf numFmtId="0" fontId="2" fillId="0" borderId="44" xfId="0" applyFont="1" applyFill="1" applyBorder="1"/>
    <xf numFmtId="0" fontId="1" fillId="0" borderId="44" xfId="0" applyFont="1" applyFill="1" applyBorder="1" applyAlignment="1">
      <alignment horizontal="left" vertical="center"/>
    </xf>
    <xf numFmtId="0" fontId="4" fillId="0" borderId="43" xfId="0" applyFont="1" applyBorder="1" applyAlignment="1">
      <alignment horizontal="center"/>
    </xf>
    <xf numFmtId="0" fontId="0" fillId="0" borderId="44" xfId="0" applyBorder="1"/>
    <xf numFmtId="0" fontId="5" fillId="6" borderId="21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G52"/>
  <sheetViews>
    <sheetView workbookViewId="0">
      <selection activeCell="J2" sqref="J2"/>
    </sheetView>
  </sheetViews>
  <sheetFormatPr defaultColWidth="9.140625" defaultRowHeight="15" x14ac:dyDescent="0.25"/>
  <cols>
    <col min="1" max="1" width="16.5703125" bestFit="1" customWidth="1"/>
    <col min="5" max="7" width="7.7109375" bestFit="1" customWidth="1"/>
  </cols>
  <sheetData>
    <row r="1" spans="1:7" ht="15.75" thickBot="1" x14ac:dyDescent="0.3">
      <c r="B1" s="97" t="s">
        <v>38</v>
      </c>
      <c r="C1" s="98"/>
      <c r="D1" s="98"/>
      <c r="E1" s="98"/>
      <c r="F1" s="98"/>
      <c r="G1" s="99"/>
    </row>
    <row r="2" spans="1:7" ht="30.75" thickBot="1" x14ac:dyDescent="0.3">
      <c r="B2" s="17" t="s">
        <v>33</v>
      </c>
      <c r="C2" s="18" t="s">
        <v>31</v>
      </c>
      <c r="D2" s="19" t="s">
        <v>32</v>
      </c>
      <c r="E2" s="31" t="s">
        <v>39</v>
      </c>
      <c r="F2" s="36" t="s">
        <v>40</v>
      </c>
      <c r="G2" s="44" t="s">
        <v>41</v>
      </c>
    </row>
    <row r="3" spans="1:7" x14ac:dyDescent="0.25">
      <c r="A3" s="1" t="s">
        <v>0</v>
      </c>
      <c r="B3" s="14">
        <v>27900</v>
      </c>
      <c r="C3" s="15">
        <v>426</v>
      </c>
      <c r="D3" s="16">
        <v>34</v>
      </c>
      <c r="E3" s="32">
        <v>1.5268817204301075E-2</v>
      </c>
      <c r="F3" s="41">
        <v>13.676470588235295</v>
      </c>
      <c r="G3" s="48">
        <v>12.529411764705882</v>
      </c>
    </row>
    <row r="4" spans="1:7" x14ac:dyDescent="0.25">
      <c r="A4" s="2" t="s">
        <v>1</v>
      </c>
      <c r="B4" s="14">
        <v>27900</v>
      </c>
      <c r="C4" s="15">
        <v>160</v>
      </c>
      <c r="D4" s="16">
        <v>18</v>
      </c>
      <c r="E4" s="33">
        <v>5.7347670250896057E-3</v>
      </c>
      <c r="F4" s="38">
        <v>25.833333333333332</v>
      </c>
      <c r="G4" s="46">
        <v>8.8888888888888893</v>
      </c>
    </row>
    <row r="5" spans="1:7" x14ac:dyDescent="0.25">
      <c r="A5" s="2" t="s">
        <v>2</v>
      </c>
      <c r="B5" s="14">
        <v>27900</v>
      </c>
      <c r="C5" s="15">
        <v>231</v>
      </c>
      <c r="D5" s="16">
        <v>22</v>
      </c>
      <c r="E5" s="33">
        <v>8.2795698924731185E-3</v>
      </c>
      <c r="F5" s="38">
        <v>21.136363636363637</v>
      </c>
      <c r="G5" s="46">
        <v>10.5</v>
      </c>
    </row>
    <row r="6" spans="1:7" x14ac:dyDescent="0.25">
      <c r="A6" s="2" t="s">
        <v>3</v>
      </c>
      <c r="B6" s="14">
        <v>27900</v>
      </c>
      <c r="C6" s="15">
        <v>2259</v>
      </c>
      <c r="D6" s="16">
        <v>145</v>
      </c>
      <c r="E6" s="33">
        <v>8.0967741935483867E-2</v>
      </c>
      <c r="F6" s="38">
        <v>3.2068965517241379</v>
      </c>
      <c r="G6" s="46">
        <v>15.579310344827586</v>
      </c>
    </row>
    <row r="7" spans="1:7" x14ac:dyDescent="0.25">
      <c r="A7" s="3" t="s">
        <v>4</v>
      </c>
      <c r="B7" s="14">
        <v>27900</v>
      </c>
      <c r="C7" s="15">
        <v>336</v>
      </c>
      <c r="D7" s="16">
        <v>22</v>
      </c>
      <c r="E7" s="33">
        <v>1.2043010752688172E-2</v>
      </c>
      <c r="F7" s="38">
        <v>21.136363636363637</v>
      </c>
      <c r="G7" s="46">
        <v>15.272727272727273</v>
      </c>
    </row>
    <row r="8" spans="1:7" x14ac:dyDescent="0.25">
      <c r="A8" s="2" t="s">
        <v>5</v>
      </c>
      <c r="B8" s="14">
        <v>27900</v>
      </c>
      <c r="C8" s="15">
        <v>411</v>
      </c>
      <c r="D8" s="16">
        <v>29</v>
      </c>
      <c r="E8" s="33">
        <v>1.4731182795698924E-2</v>
      </c>
      <c r="F8" s="38">
        <v>16.03448275862069</v>
      </c>
      <c r="G8" s="46">
        <v>14.172413793103448</v>
      </c>
    </row>
    <row r="9" spans="1:7" x14ac:dyDescent="0.25">
      <c r="A9" s="2" t="s">
        <v>6</v>
      </c>
      <c r="B9" s="14">
        <v>27900</v>
      </c>
      <c r="C9" s="15">
        <v>185</v>
      </c>
      <c r="D9" s="16">
        <v>15</v>
      </c>
      <c r="E9" s="33">
        <v>6.6308243727598564E-3</v>
      </c>
      <c r="F9" s="38">
        <v>31</v>
      </c>
      <c r="G9" s="46">
        <v>12.333333333333334</v>
      </c>
    </row>
    <row r="10" spans="1:7" x14ac:dyDescent="0.25">
      <c r="A10" s="2" t="s">
        <v>7</v>
      </c>
      <c r="B10" s="14">
        <v>27900</v>
      </c>
      <c r="C10" s="15">
        <v>770</v>
      </c>
      <c r="D10" s="16">
        <v>24</v>
      </c>
      <c r="E10" s="33">
        <v>2.7598566308243727E-2</v>
      </c>
      <c r="F10" s="38">
        <v>19.375</v>
      </c>
      <c r="G10" s="46">
        <v>32.083333333333336</v>
      </c>
    </row>
    <row r="11" spans="1:7" x14ac:dyDescent="0.25">
      <c r="A11" s="2" t="s">
        <v>8</v>
      </c>
      <c r="B11" s="14">
        <v>27900</v>
      </c>
      <c r="C11" s="15">
        <v>953</v>
      </c>
      <c r="D11" s="16">
        <v>63</v>
      </c>
      <c r="E11" s="33">
        <v>3.4157706093189966E-2</v>
      </c>
      <c r="F11" s="38">
        <v>7.3809523809523805</v>
      </c>
      <c r="G11" s="46">
        <v>15.126984126984127</v>
      </c>
    </row>
    <row r="12" spans="1:7" x14ac:dyDescent="0.25">
      <c r="A12" s="2" t="s">
        <v>9</v>
      </c>
      <c r="B12" s="14">
        <v>27900</v>
      </c>
      <c r="C12" s="15">
        <v>0</v>
      </c>
      <c r="D12" s="16">
        <v>1</v>
      </c>
      <c r="E12" s="33">
        <v>0</v>
      </c>
      <c r="F12" s="38">
        <v>465</v>
      </c>
      <c r="G12" s="46">
        <v>0</v>
      </c>
    </row>
    <row r="13" spans="1:7" ht="15.75" thickBot="1" x14ac:dyDescent="0.3">
      <c r="A13" s="4" t="s">
        <v>10</v>
      </c>
      <c r="B13" s="11">
        <v>0</v>
      </c>
      <c r="C13" s="12">
        <v>0</v>
      </c>
      <c r="D13" s="13">
        <v>0</v>
      </c>
      <c r="E13" s="34" t="e">
        <v>#DIV/0!</v>
      </c>
      <c r="F13" s="43" t="e">
        <v>#DIV/0!</v>
      </c>
      <c r="G13" s="47" t="e">
        <v>#DIV/0!</v>
      </c>
    </row>
    <row r="14" spans="1:7" x14ac:dyDescent="0.25">
      <c r="A14" s="1" t="s">
        <v>11</v>
      </c>
      <c r="B14" s="14">
        <v>27900</v>
      </c>
      <c r="C14" s="15">
        <v>968</v>
      </c>
      <c r="D14" s="16">
        <v>83</v>
      </c>
      <c r="E14" s="32">
        <v>3.4695340501792113E-2</v>
      </c>
      <c r="F14" s="41">
        <v>5.6024096385542173</v>
      </c>
      <c r="G14" s="48">
        <v>11.662650602409638</v>
      </c>
    </row>
    <row r="15" spans="1:7" x14ac:dyDescent="0.25">
      <c r="A15" s="2" t="s">
        <v>12</v>
      </c>
      <c r="B15" s="14">
        <v>27900</v>
      </c>
      <c r="C15" s="15">
        <v>753</v>
      </c>
      <c r="D15" s="16">
        <v>66</v>
      </c>
      <c r="E15" s="33">
        <v>2.6989247311827957E-2</v>
      </c>
      <c r="F15" s="38">
        <v>7.0454545454545459</v>
      </c>
      <c r="G15" s="46">
        <v>11.409090909090908</v>
      </c>
    </row>
    <row r="16" spans="1:7" x14ac:dyDescent="0.25">
      <c r="A16" s="2" t="s">
        <v>13</v>
      </c>
      <c r="B16" s="14">
        <v>27900</v>
      </c>
      <c r="C16" s="15">
        <v>63</v>
      </c>
      <c r="D16" s="16">
        <v>4</v>
      </c>
      <c r="E16" s="33">
        <v>2.2580645161290325E-3</v>
      </c>
      <c r="F16" s="38">
        <v>116.25</v>
      </c>
      <c r="G16" s="46">
        <v>15.75</v>
      </c>
    </row>
    <row r="17" spans="1:7" x14ac:dyDescent="0.25">
      <c r="A17" s="5" t="s">
        <v>14</v>
      </c>
      <c r="B17" s="14">
        <v>27900</v>
      </c>
      <c r="C17" s="15">
        <v>324</v>
      </c>
      <c r="D17" s="16">
        <v>23</v>
      </c>
      <c r="E17" s="33">
        <v>1.1612903225806452E-2</v>
      </c>
      <c r="F17" s="38">
        <v>20.217391304347824</v>
      </c>
      <c r="G17" s="46">
        <v>14.086956521739131</v>
      </c>
    </row>
    <row r="18" spans="1:7" x14ac:dyDescent="0.25">
      <c r="A18" s="6" t="s">
        <v>15</v>
      </c>
      <c r="B18" s="14">
        <v>27900</v>
      </c>
      <c r="C18" s="15">
        <v>317</v>
      </c>
      <c r="D18" s="16">
        <v>24</v>
      </c>
      <c r="E18" s="33">
        <v>1.1362007168458782E-2</v>
      </c>
      <c r="F18" s="38">
        <v>19.375</v>
      </c>
      <c r="G18" s="46">
        <v>13.208333333333334</v>
      </c>
    </row>
    <row r="19" spans="1:7" x14ac:dyDescent="0.25">
      <c r="A19" s="2" t="s">
        <v>16</v>
      </c>
      <c r="B19" s="14">
        <v>27900</v>
      </c>
      <c r="C19" s="15">
        <v>54</v>
      </c>
      <c r="D19" s="16">
        <v>8</v>
      </c>
      <c r="E19" s="33">
        <v>1.9354838709677419E-3</v>
      </c>
      <c r="F19" s="38">
        <v>58.125</v>
      </c>
      <c r="G19" s="46">
        <v>6.75</v>
      </c>
    </row>
    <row r="20" spans="1:7" x14ac:dyDescent="0.25">
      <c r="A20" s="2" t="s">
        <v>17</v>
      </c>
      <c r="B20" s="14">
        <v>27900</v>
      </c>
      <c r="C20" s="15">
        <v>708</v>
      </c>
      <c r="D20" s="16">
        <v>52</v>
      </c>
      <c r="E20" s="33">
        <v>2.5376344086021504E-2</v>
      </c>
      <c r="F20" s="38">
        <v>8.9423076923076916</v>
      </c>
      <c r="G20" s="46">
        <v>13.615384615384615</v>
      </c>
    </row>
    <row r="21" spans="1:7" x14ac:dyDescent="0.25">
      <c r="A21" s="2" t="s">
        <v>18</v>
      </c>
      <c r="B21" s="14">
        <v>27900</v>
      </c>
      <c r="C21" s="15">
        <v>444</v>
      </c>
      <c r="D21" s="16">
        <v>35</v>
      </c>
      <c r="E21" s="33">
        <v>1.5913978494623657E-2</v>
      </c>
      <c r="F21" s="38">
        <v>13.285714285714285</v>
      </c>
      <c r="G21" s="46">
        <v>12.685714285714285</v>
      </c>
    </row>
    <row r="22" spans="1:7" x14ac:dyDescent="0.25">
      <c r="A22" s="2" t="s">
        <v>19</v>
      </c>
      <c r="B22" s="14">
        <v>27900</v>
      </c>
      <c r="C22" s="15">
        <v>445</v>
      </c>
      <c r="D22" s="16">
        <v>44</v>
      </c>
      <c r="E22" s="33">
        <v>1.5949820788530467E-2</v>
      </c>
      <c r="F22" s="38">
        <v>10.568181818181818</v>
      </c>
      <c r="G22" s="46">
        <v>10.113636363636363</v>
      </c>
    </row>
    <row r="23" spans="1:7" x14ac:dyDescent="0.25">
      <c r="A23" s="2" t="s">
        <v>20</v>
      </c>
      <c r="B23" s="14">
        <v>27900</v>
      </c>
      <c r="C23" s="15">
        <v>675</v>
      </c>
      <c r="D23" s="16">
        <v>53</v>
      </c>
      <c r="E23" s="33">
        <v>2.4193548387096774E-2</v>
      </c>
      <c r="F23" s="38">
        <v>8.7735849056603783</v>
      </c>
      <c r="G23" s="46">
        <v>12.735849056603774</v>
      </c>
    </row>
    <row r="24" spans="1:7" x14ac:dyDescent="0.25">
      <c r="A24" s="5" t="s">
        <v>21</v>
      </c>
      <c r="B24" s="14">
        <v>27900</v>
      </c>
      <c r="C24" s="15">
        <v>692</v>
      </c>
      <c r="D24" s="16">
        <v>33</v>
      </c>
      <c r="E24" s="33">
        <v>2.4802867383512544E-2</v>
      </c>
      <c r="F24" s="38">
        <v>14.090909090909092</v>
      </c>
      <c r="G24" s="46">
        <v>20.969696969696969</v>
      </c>
    </row>
    <row r="25" spans="1:7" x14ac:dyDescent="0.25">
      <c r="A25" s="2" t="s">
        <v>22</v>
      </c>
      <c r="B25" s="14">
        <v>27900</v>
      </c>
      <c r="C25" s="15">
        <v>419</v>
      </c>
      <c r="D25" s="16">
        <v>21</v>
      </c>
      <c r="E25" s="33">
        <v>1.5017921146953404E-2</v>
      </c>
      <c r="F25" s="38">
        <v>22.142857142857146</v>
      </c>
      <c r="G25" s="46">
        <v>19.952380952380953</v>
      </c>
    </row>
    <row r="26" spans="1:7" ht="15.75" thickBot="1" x14ac:dyDescent="0.3">
      <c r="A26" s="4" t="s">
        <v>23</v>
      </c>
      <c r="B26" s="11">
        <v>27900</v>
      </c>
      <c r="C26" s="12">
        <v>30</v>
      </c>
      <c r="D26" s="13">
        <v>2</v>
      </c>
      <c r="E26" s="34">
        <v>1.0752688172043011E-3</v>
      </c>
      <c r="F26" s="43">
        <v>232.5</v>
      </c>
      <c r="G26" s="47">
        <v>15</v>
      </c>
    </row>
    <row r="27" spans="1:7" x14ac:dyDescent="0.25">
      <c r="A27" s="1" t="s">
        <v>24</v>
      </c>
      <c r="B27" s="14">
        <v>27900</v>
      </c>
      <c r="C27" s="15">
        <v>103</v>
      </c>
      <c r="D27" s="16">
        <v>9</v>
      </c>
      <c r="E27" s="35">
        <v>3.6917562724014339E-3</v>
      </c>
      <c r="F27" s="59">
        <v>51.666666666666664</v>
      </c>
      <c r="G27" s="49">
        <v>11.444444444444445</v>
      </c>
    </row>
    <row r="28" spans="1:7" x14ac:dyDescent="0.25">
      <c r="A28" s="2" t="s">
        <v>25</v>
      </c>
      <c r="B28" s="14">
        <v>27900</v>
      </c>
      <c r="C28" s="15">
        <v>298</v>
      </c>
      <c r="D28" s="16">
        <v>16</v>
      </c>
      <c r="E28" s="33">
        <v>1.068100358422939E-2</v>
      </c>
      <c r="F28" s="38">
        <v>29.0625</v>
      </c>
      <c r="G28" s="46">
        <v>18.625</v>
      </c>
    </row>
    <row r="29" spans="1:7" x14ac:dyDescent="0.25">
      <c r="A29" s="2" t="s">
        <v>26</v>
      </c>
      <c r="B29" s="14">
        <v>27900</v>
      </c>
      <c r="C29" s="15">
        <v>737</v>
      </c>
      <c r="D29" s="16">
        <v>53</v>
      </c>
      <c r="E29" s="33">
        <v>2.6415770609318996E-2</v>
      </c>
      <c r="F29" s="38">
        <v>8.7735849056603783</v>
      </c>
      <c r="G29" s="46">
        <v>13.90566037735849</v>
      </c>
    </row>
    <row r="30" spans="1:7" x14ac:dyDescent="0.25">
      <c r="A30" s="2" t="s">
        <v>27</v>
      </c>
      <c r="B30" s="14">
        <v>27900</v>
      </c>
      <c r="C30" s="15">
        <v>318</v>
      </c>
      <c r="D30" s="16">
        <v>24</v>
      </c>
      <c r="E30" s="33">
        <v>1.1397849462365592E-2</v>
      </c>
      <c r="F30" s="38">
        <v>19.375</v>
      </c>
      <c r="G30" s="46">
        <v>13.25</v>
      </c>
    </row>
    <row r="31" spans="1:7" x14ac:dyDescent="0.25">
      <c r="A31" s="2" t="s">
        <v>28</v>
      </c>
      <c r="B31" s="14">
        <v>27900</v>
      </c>
      <c r="C31" s="15">
        <v>448</v>
      </c>
      <c r="D31" s="16">
        <v>41</v>
      </c>
      <c r="E31" s="33">
        <v>1.6057347670250896E-2</v>
      </c>
      <c r="F31" s="38">
        <v>11.341463414634147</v>
      </c>
      <c r="G31" s="46">
        <v>10.926829268292684</v>
      </c>
    </row>
    <row r="32" spans="1:7" x14ac:dyDescent="0.25">
      <c r="A32" s="7" t="s">
        <v>29</v>
      </c>
      <c r="B32" s="14">
        <v>27900</v>
      </c>
      <c r="C32" s="15">
        <v>138</v>
      </c>
      <c r="D32" s="16">
        <v>14</v>
      </c>
      <c r="E32" s="33">
        <v>4.9462365591397854E-3</v>
      </c>
      <c r="F32" s="38">
        <v>33.214285714285715</v>
      </c>
      <c r="G32" s="46">
        <v>9.8571428571428577</v>
      </c>
    </row>
    <row r="33" spans="1:7" ht="15.75" thickBot="1" x14ac:dyDescent="0.3">
      <c r="A33" s="4" t="s">
        <v>30</v>
      </c>
      <c r="B33" s="20">
        <v>27900</v>
      </c>
      <c r="C33" s="21">
        <v>72</v>
      </c>
      <c r="D33" s="22">
        <v>8</v>
      </c>
      <c r="E33" s="34">
        <v>2.5806451612903226E-3</v>
      </c>
      <c r="F33" s="43">
        <v>58.125</v>
      </c>
      <c r="G33" s="47">
        <v>9</v>
      </c>
    </row>
    <row r="34" spans="1:7" ht="15.75" thickBot="1" x14ac:dyDescent="0.3">
      <c r="A34" s="50"/>
      <c r="B34">
        <v>837000</v>
      </c>
      <c r="C34">
        <v>13737</v>
      </c>
      <c r="D34">
        <v>986</v>
      </c>
      <c r="E34" s="34">
        <v>1.6412186379928317E-2</v>
      </c>
      <c r="F34" s="43">
        <v>14.148073022312373</v>
      </c>
      <c r="G34" s="47">
        <v>13.932048681541582</v>
      </c>
    </row>
    <row r="36" spans="1:7" ht="15.75" thickBot="1" x14ac:dyDescent="0.3"/>
    <row r="37" spans="1:7" x14ac:dyDescent="0.25">
      <c r="A37" t="s">
        <v>42</v>
      </c>
      <c r="B37" s="60">
        <v>27900</v>
      </c>
      <c r="C37" s="61">
        <v>867</v>
      </c>
      <c r="D37" s="62">
        <v>19</v>
      </c>
      <c r="E37" s="32">
        <v>3.10752688172043E-2</v>
      </c>
      <c r="F37" s="41">
        <v>24.473684210526315</v>
      </c>
      <c r="G37" s="48">
        <v>45.631578947368418</v>
      </c>
    </row>
    <row r="38" spans="1:7" x14ac:dyDescent="0.25">
      <c r="A38" t="s">
        <v>43</v>
      </c>
      <c r="B38" s="14">
        <v>27900</v>
      </c>
      <c r="C38" s="15">
        <v>724</v>
      </c>
      <c r="D38" s="16">
        <v>23</v>
      </c>
      <c r="E38" s="33">
        <v>2.5949820788530465E-2</v>
      </c>
      <c r="F38" s="38">
        <v>20.217391304347824</v>
      </c>
      <c r="G38" s="46">
        <v>31.478260869565219</v>
      </c>
    </row>
    <row r="39" spans="1:7" x14ac:dyDescent="0.25">
      <c r="A39" t="s">
        <v>44</v>
      </c>
      <c r="B39" s="14">
        <v>27900</v>
      </c>
      <c r="C39" s="15">
        <v>456</v>
      </c>
      <c r="D39" s="16">
        <v>18</v>
      </c>
      <c r="E39" s="33">
        <v>1.6344086021505378E-2</v>
      </c>
      <c r="F39" s="38">
        <v>25.833333333333332</v>
      </c>
      <c r="G39" s="46">
        <v>25.333333333333332</v>
      </c>
    </row>
    <row r="40" spans="1:7" x14ac:dyDescent="0.25">
      <c r="A40" t="s">
        <v>45</v>
      </c>
      <c r="B40" s="14">
        <v>27900</v>
      </c>
      <c r="C40" s="15">
        <v>73</v>
      </c>
      <c r="D40" s="16">
        <v>2</v>
      </c>
      <c r="E40" s="33">
        <v>2.6164874551971328E-3</v>
      </c>
      <c r="F40" s="38">
        <v>232.5</v>
      </c>
      <c r="G40" s="46">
        <v>36.5</v>
      </c>
    </row>
    <row r="41" spans="1:7" x14ac:dyDescent="0.25">
      <c r="A41" t="s">
        <v>54</v>
      </c>
      <c r="B41" s="14">
        <v>27900</v>
      </c>
      <c r="C41" s="15">
        <v>56</v>
      </c>
      <c r="D41" s="16">
        <v>4</v>
      </c>
      <c r="E41" s="33">
        <v>2.007168458781362E-3</v>
      </c>
      <c r="F41" s="38">
        <v>116.25</v>
      </c>
      <c r="G41" s="46">
        <v>14</v>
      </c>
    </row>
    <row r="42" spans="1:7" x14ac:dyDescent="0.25">
      <c r="A42" t="s">
        <v>46</v>
      </c>
      <c r="B42" s="14">
        <v>27900</v>
      </c>
      <c r="C42" s="15">
        <v>268</v>
      </c>
      <c r="D42" s="16">
        <v>10</v>
      </c>
      <c r="E42" s="33">
        <v>9.6057347670250905E-3</v>
      </c>
      <c r="F42" s="38">
        <v>46.5</v>
      </c>
      <c r="G42" s="46">
        <v>26.8</v>
      </c>
    </row>
    <row r="43" spans="1:7" x14ac:dyDescent="0.25">
      <c r="A43" t="s">
        <v>47</v>
      </c>
      <c r="B43" s="14">
        <v>27900</v>
      </c>
      <c r="C43" s="15">
        <v>1001</v>
      </c>
      <c r="D43" s="16">
        <v>48</v>
      </c>
      <c r="E43" s="33">
        <v>3.5878136200716844E-2</v>
      </c>
      <c r="F43" s="38">
        <v>9.6875</v>
      </c>
      <c r="G43" s="46">
        <v>20.854166666666668</v>
      </c>
    </row>
    <row r="44" spans="1:7" x14ac:dyDescent="0.25">
      <c r="A44" t="s">
        <v>48</v>
      </c>
      <c r="B44" s="14">
        <v>27900</v>
      </c>
      <c r="C44" s="15">
        <v>74</v>
      </c>
      <c r="D44" s="16">
        <v>3</v>
      </c>
      <c r="E44" s="33">
        <v>2.6523297491039427E-3</v>
      </c>
      <c r="F44" s="38">
        <v>155</v>
      </c>
      <c r="G44" s="46">
        <v>24.666666666666668</v>
      </c>
    </row>
    <row r="45" spans="1:7" x14ac:dyDescent="0.25">
      <c r="A45" t="s">
        <v>49</v>
      </c>
      <c r="B45" s="14">
        <v>27900</v>
      </c>
      <c r="C45" s="15">
        <v>215</v>
      </c>
      <c r="D45" s="16">
        <v>19</v>
      </c>
      <c r="E45" s="33">
        <v>7.7060931899641579E-3</v>
      </c>
      <c r="F45" s="38">
        <v>24.473684210526315</v>
      </c>
      <c r="G45" s="46">
        <v>11.315789473684211</v>
      </c>
    </row>
    <row r="46" spans="1:7" x14ac:dyDescent="0.25">
      <c r="A46" t="s">
        <v>50</v>
      </c>
      <c r="B46" s="14">
        <v>27900</v>
      </c>
      <c r="C46" s="15">
        <v>207</v>
      </c>
      <c r="D46" s="16">
        <v>15</v>
      </c>
      <c r="E46" s="33">
        <v>7.4193548387096776E-3</v>
      </c>
      <c r="F46" s="38">
        <v>31</v>
      </c>
      <c r="G46" s="46">
        <v>13.8</v>
      </c>
    </row>
    <row r="47" spans="1:7" x14ac:dyDescent="0.25">
      <c r="A47" t="s">
        <v>51</v>
      </c>
      <c r="B47" s="14">
        <v>27900</v>
      </c>
      <c r="C47" s="15">
        <v>954</v>
      </c>
      <c r="D47" s="16">
        <v>65</v>
      </c>
      <c r="E47" s="33">
        <v>3.4193548387096775E-2</v>
      </c>
      <c r="F47" s="38">
        <v>7.1538461538461542</v>
      </c>
      <c r="G47" s="46">
        <v>14.676923076923076</v>
      </c>
    </row>
    <row r="48" spans="1:7" x14ac:dyDescent="0.25">
      <c r="A48" t="s">
        <v>52</v>
      </c>
      <c r="B48" s="14">
        <v>27900</v>
      </c>
      <c r="C48" s="15">
        <v>88</v>
      </c>
      <c r="D48" s="16">
        <v>10</v>
      </c>
      <c r="E48" s="33">
        <v>3.1541218637992832E-3</v>
      </c>
      <c r="F48" s="38">
        <v>46.5</v>
      </c>
      <c r="G48" s="46">
        <v>8.8000000000000007</v>
      </c>
    </row>
    <row r="49" spans="1:7" x14ac:dyDescent="0.25">
      <c r="A49" t="s">
        <v>53</v>
      </c>
      <c r="B49" s="14">
        <v>27900</v>
      </c>
      <c r="C49" s="15">
        <v>105</v>
      </c>
      <c r="D49" s="16">
        <v>8</v>
      </c>
      <c r="E49" s="33">
        <v>3.763440860215054E-3</v>
      </c>
      <c r="F49" s="38">
        <v>58.125</v>
      </c>
      <c r="G49" s="46">
        <v>13.125</v>
      </c>
    </row>
    <row r="50" spans="1:7" ht="15.75" thickBot="1" x14ac:dyDescent="0.3">
      <c r="A50" t="s">
        <v>55</v>
      </c>
      <c r="B50" s="11">
        <v>27900</v>
      </c>
      <c r="C50" s="12">
        <v>180</v>
      </c>
      <c r="D50" s="13">
        <v>9</v>
      </c>
      <c r="E50" s="34">
        <v>6.4516129032258064E-3</v>
      </c>
      <c r="F50" s="43">
        <v>51.666666666666664</v>
      </c>
      <c r="G50" s="47">
        <v>20</v>
      </c>
    </row>
    <row r="52" spans="1:7" ht="15.75" thickBot="1" x14ac:dyDescent="0.3">
      <c r="B52">
        <v>1227600</v>
      </c>
      <c r="C52">
        <v>19005</v>
      </c>
      <c r="D52">
        <v>1239</v>
      </c>
      <c r="E52" s="34">
        <v>1.5481427174975563E-2</v>
      </c>
      <c r="F52" s="43">
        <v>16.513317191283292</v>
      </c>
      <c r="G52" s="47">
        <v>15.338983050847459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C1:H3"/>
  <sheetViews>
    <sheetView workbookViewId="0">
      <selection activeCell="F3" sqref="F3"/>
    </sheetView>
  </sheetViews>
  <sheetFormatPr defaultColWidth="9.140625" defaultRowHeight="15" x14ac:dyDescent="0.25"/>
  <cols>
    <col min="5" max="5" width="10.5703125" customWidth="1"/>
  </cols>
  <sheetData>
    <row r="1" spans="3:8" ht="15.75" thickBot="1" x14ac:dyDescent="0.3">
      <c r="C1" s="63"/>
      <c r="D1" s="63"/>
      <c r="E1" s="63"/>
    </row>
    <row r="2" spans="3:8" ht="30.75" thickBot="1" x14ac:dyDescent="0.3">
      <c r="C2" s="17" t="s">
        <v>33</v>
      </c>
      <c r="D2" s="18" t="s">
        <v>31</v>
      </c>
      <c r="E2" s="19" t="s">
        <v>32</v>
      </c>
      <c r="F2" s="31" t="s">
        <v>39</v>
      </c>
      <c r="G2" s="36" t="s">
        <v>40</v>
      </c>
      <c r="H2" s="44" t="s">
        <v>41</v>
      </c>
    </row>
    <row r="3" spans="3:8" ht="15.75" thickBot="1" x14ac:dyDescent="0.3">
      <c r="C3" s="69" t="e">
        <f>SUM(Enero!AL49+#REF!+#REF!)</f>
        <v>#REF!</v>
      </c>
      <c r="D3" s="69" t="e">
        <f>SUM(Enero!AM49+#REF!+#REF!)</f>
        <v>#REF!</v>
      </c>
      <c r="E3" s="69" t="e">
        <f>SUM(Enero!AN49+#REF!+#REF!)</f>
        <v>#REF!</v>
      </c>
      <c r="F3" s="70" t="e">
        <f>D3/C3</f>
        <v>#REF!</v>
      </c>
      <c r="G3" s="71" t="e">
        <f>(C3/E3)/60</f>
        <v>#REF!</v>
      </c>
      <c r="H3" s="72" t="e">
        <f>D3/E3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49"/>
  <sheetViews>
    <sheetView zoomScale="60" zoomScaleNormal="6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Z49" sqref="Z49"/>
    </sheetView>
  </sheetViews>
  <sheetFormatPr defaultColWidth="9.140625" defaultRowHeight="15" x14ac:dyDescent="0.25"/>
  <cols>
    <col min="1" max="1" width="25.140625" bestFit="1" customWidth="1"/>
    <col min="2" max="2" width="8.85546875" customWidth="1"/>
    <col min="3" max="3" width="7" customWidth="1"/>
    <col min="4" max="4" width="6.85546875" bestFit="1" customWidth="1"/>
    <col min="5" max="5" width="8.140625" bestFit="1" customWidth="1"/>
    <col min="6" max="7" width="7.7109375" bestFit="1" customWidth="1"/>
    <col min="10" max="10" width="6.85546875" bestFit="1" customWidth="1"/>
    <col min="11" max="13" width="7.7109375" bestFit="1" customWidth="1"/>
    <col min="16" max="16" width="6.85546875" bestFit="1" customWidth="1"/>
    <col min="17" max="17" width="7.7109375" bestFit="1" customWidth="1"/>
    <col min="18" max="18" width="10" customWidth="1"/>
    <col min="19" max="19" width="7.7109375" bestFit="1" customWidth="1"/>
    <col min="22" max="22" width="6.85546875" bestFit="1" customWidth="1"/>
    <col min="23" max="25" width="7.7109375" bestFit="1" customWidth="1"/>
    <col min="28" max="28" width="6.85546875" bestFit="1" customWidth="1"/>
    <col min="29" max="31" width="7.7109375" bestFit="1" customWidth="1"/>
    <col min="34" max="34" width="6.85546875" bestFit="1" customWidth="1"/>
    <col min="35" max="37" width="7.7109375" bestFit="1" customWidth="1"/>
    <col min="38" max="38" width="14.7109375" bestFit="1" customWidth="1"/>
    <col min="41" max="43" width="7.7109375" bestFit="1" customWidth="1"/>
  </cols>
  <sheetData>
    <row r="1" spans="1:43" ht="15.75" thickBot="1" x14ac:dyDescent="0.3">
      <c r="B1" s="100" t="s">
        <v>34</v>
      </c>
      <c r="C1" s="101"/>
      <c r="D1" s="101"/>
      <c r="E1" s="103"/>
      <c r="F1" s="103"/>
      <c r="G1" s="104"/>
      <c r="H1" s="100" t="s">
        <v>35</v>
      </c>
      <c r="I1" s="101"/>
      <c r="J1" s="101"/>
      <c r="K1" s="101"/>
      <c r="L1" s="101"/>
      <c r="M1" s="102"/>
      <c r="N1" s="100" t="s">
        <v>34</v>
      </c>
      <c r="O1" s="101"/>
      <c r="P1" s="101"/>
      <c r="Q1" s="101"/>
      <c r="R1" s="101"/>
      <c r="S1" s="102"/>
      <c r="T1" s="100" t="s">
        <v>35</v>
      </c>
      <c r="U1" s="101"/>
      <c r="V1" s="101"/>
      <c r="W1" s="101"/>
      <c r="X1" s="101"/>
      <c r="Y1" s="102"/>
      <c r="Z1" s="100" t="s">
        <v>36</v>
      </c>
      <c r="AA1" s="101"/>
      <c r="AB1" s="101"/>
      <c r="AC1" s="101"/>
      <c r="AD1" s="101"/>
      <c r="AE1" s="102"/>
      <c r="AF1" s="100" t="s">
        <v>37</v>
      </c>
      <c r="AG1" s="101"/>
      <c r="AH1" s="101"/>
      <c r="AI1" s="101"/>
      <c r="AJ1" s="101"/>
      <c r="AK1" s="102"/>
      <c r="AL1" s="97" t="s">
        <v>38</v>
      </c>
      <c r="AM1" s="98"/>
      <c r="AN1" s="98"/>
      <c r="AO1" s="98"/>
      <c r="AP1" s="98"/>
      <c r="AQ1" s="99"/>
    </row>
    <row r="2" spans="1:43" ht="30.75" thickBot="1" x14ac:dyDescent="0.3">
      <c r="B2" s="17" t="s">
        <v>33</v>
      </c>
      <c r="C2" s="18" t="s">
        <v>31</v>
      </c>
      <c r="D2" s="23" t="s">
        <v>32</v>
      </c>
      <c r="E2" s="31" t="s">
        <v>39</v>
      </c>
      <c r="F2" s="36" t="s">
        <v>40</v>
      </c>
      <c r="G2" s="44" t="s">
        <v>41</v>
      </c>
      <c r="H2" s="27" t="s">
        <v>33</v>
      </c>
      <c r="I2" s="18" t="s">
        <v>31</v>
      </c>
      <c r="J2" s="19" t="s">
        <v>32</v>
      </c>
      <c r="K2" s="31" t="s">
        <v>39</v>
      </c>
      <c r="L2" s="36" t="s">
        <v>40</v>
      </c>
      <c r="M2" s="44" t="s">
        <v>41</v>
      </c>
      <c r="N2" s="17" t="s">
        <v>33</v>
      </c>
      <c r="O2" s="18" t="s">
        <v>31</v>
      </c>
      <c r="P2" s="19" t="s">
        <v>32</v>
      </c>
      <c r="Q2" s="31" t="s">
        <v>39</v>
      </c>
      <c r="R2" s="36" t="s">
        <v>40</v>
      </c>
      <c r="S2" s="44" t="s">
        <v>41</v>
      </c>
      <c r="T2" s="17" t="s">
        <v>33</v>
      </c>
      <c r="U2" s="18" t="s">
        <v>31</v>
      </c>
      <c r="V2" s="19" t="s">
        <v>32</v>
      </c>
      <c r="W2" s="31" t="s">
        <v>39</v>
      </c>
      <c r="X2" s="36" t="s">
        <v>40</v>
      </c>
      <c r="Y2" s="44" t="s">
        <v>41</v>
      </c>
      <c r="Z2" s="17" t="s">
        <v>33</v>
      </c>
      <c r="AA2" s="18" t="s">
        <v>31</v>
      </c>
      <c r="AB2" s="19" t="s">
        <v>32</v>
      </c>
      <c r="AC2" s="31" t="s">
        <v>39</v>
      </c>
      <c r="AD2" s="36" t="s">
        <v>40</v>
      </c>
      <c r="AE2" s="44" t="s">
        <v>41</v>
      </c>
      <c r="AF2" s="17" t="s">
        <v>33</v>
      </c>
      <c r="AG2" s="18" t="s">
        <v>31</v>
      </c>
      <c r="AH2" s="19" t="s">
        <v>32</v>
      </c>
      <c r="AI2" s="31" t="s">
        <v>39</v>
      </c>
      <c r="AJ2" s="36" t="s">
        <v>40</v>
      </c>
      <c r="AK2" s="44" t="s">
        <v>41</v>
      </c>
      <c r="AL2" s="17" t="s">
        <v>33</v>
      </c>
      <c r="AM2" s="18" t="s">
        <v>31</v>
      </c>
      <c r="AN2" s="19" t="s">
        <v>32</v>
      </c>
      <c r="AO2" s="31" t="s">
        <v>39</v>
      </c>
      <c r="AP2" s="36" t="s">
        <v>40</v>
      </c>
      <c r="AQ2" s="44" t="s">
        <v>41</v>
      </c>
    </row>
    <row r="3" spans="1:43" x14ac:dyDescent="0.25">
      <c r="A3" s="2" t="s">
        <v>1</v>
      </c>
      <c r="B3" s="9">
        <v>5580</v>
      </c>
      <c r="C3" s="8"/>
      <c r="D3" s="25"/>
      <c r="E3" s="33">
        <f t="shared" ref="E3:E33" si="0">C3/B3</f>
        <v>0</v>
      </c>
      <c r="F3" s="38" t="e">
        <f t="shared" ref="F3:F33" si="1">(B3/D3)/60</f>
        <v>#DIV/0!</v>
      </c>
      <c r="G3" s="46" t="e">
        <f t="shared" ref="G3:G33" si="2">C3/D3</f>
        <v>#DIV/0!</v>
      </c>
      <c r="H3" s="28">
        <v>5580</v>
      </c>
      <c r="I3" s="8"/>
      <c r="J3" s="25"/>
      <c r="K3" s="33">
        <f t="shared" ref="K3:K34" si="3">I3/H3</f>
        <v>0</v>
      </c>
      <c r="L3" s="38" t="e">
        <f t="shared" ref="L3:L34" si="4">(H3/J3)/60</f>
        <v>#DIV/0!</v>
      </c>
      <c r="M3" s="46" t="e">
        <f t="shared" ref="M3:M34" si="5">I3/J3</f>
        <v>#DIV/0!</v>
      </c>
      <c r="N3" s="9">
        <v>5580</v>
      </c>
      <c r="O3" s="8"/>
      <c r="P3" s="25"/>
      <c r="Q3" s="33">
        <f t="shared" ref="Q3:Q34" si="6">O3/N3</f>
        <v>0</v>
      </c>
      <c r="R3" s="38" t="e">
        <f t="shared" ref="R3:R34" si="7">(N3/P3)/60</f>
        <v>#DIV/0!</v>
      </c>
      <c r="S3" s="46" t="e">
        <f t="shared" ref="S3:S34" si="8">O3/P3</f>
        <v>#DIV/0!</v>
      </c>
      <c r="T3" s="9">
        <v>5580</v>
      </c>
      <c r="U3" s="8"/>
      <c r="V3" s="25"/>
      <c r="W3" s="33">
        <f t="shared" ref="W3:W34" si="9">U3/T3</f>
        <v>0</v>
      </c>
      <c r="X3" s="38" t="e">
        <f t="shared" ref="X3:X34" si="10">(T3/V3)/60</f>
        <v>#DIV/0!</v>
      </c>
      <c r="Y3" s="46" t="e">
        <f t="shared" ref="Y3:Y34" si="11">U3/V3</f>
        <v>#DIV/0!</v>
      </c>
      <c r="Z3" s="9">
        <v>5580</v>
      </c>
      <c r="AA3" s="8"/>
      <c r="AB3" s="25"/>
      <c r="AC3" s="33">
        <f t="shared" ref="AC3:AC34" si="12">AA3/Z3</f>
        <v>0</v>
      </c>
      <c r="AD3" s="53" t="e">
        <f t="shared" ref="AD3:AD34" si="13">(Z3/AB3)/60</f>
        <v>#DIV/0!</v>
      </c>
      <c r="AE3" s="54" t="e">
        <f t="shared" ref="AE3:AE34" si="14">AA3/AB3</f>
        <v>#DIV/0!</v>
      </c>
      <c r="AF3" s="9">
        <v>5580</v>
      </c>
      <c r="AG3" s="8"/>
      <c r="AH3" s="25"/>
      <c r="AI3" s="33">
        <f t="shared" ref="AI3:AI34" si="15">AG3/AF3</f>
        <v>0</v>
      </c>
      <c r="AJ3" s="38" t="e">
        <f t="shared" ref="AJ3:AJ34" si="16">(AF3/AH3)/60</f>
        <v>#DIV/0!</v>
      </c>
      <c r="AK3" s="46" t="e">
        <f t="shared" ref="AK3:AK34" si="17">AG3/AH3</f>
        <v>#DIV/0!</v>
      </c>
      <c r="AL3" s="14">
        <f t="shared" ref="AL3:AL33" si="18">SUM(B3,H3,T3,Z3,AF3)</f>
        <v>27900</v>
      </c>
      <c r="AM3" s="15">
        <f t="shared" ref="AM3:AM33" si="19">SUM(I3,O3,U3,AA3,AG3)</f>
        <v>0</v>
      </c>
      <c r="AN3" s="16">
        <f t="shared" ref="AN3:AN33" si="20">SUM(J3,P3,V3,AB3,AH3)</f>
        <v>0</v>
      </c>
      <c r="AO3" s="33">
        <f>AM3/AL3</f>
        <v>0</v>
      </c>
      <c r="AP3" s="38" t="e">
        <f>(AL3/AN3)/60</f>
        <v>#DIV/0!</v>
      </c>
      <c r="AQ3" s="46" t="e">
        <f t="shared" ref="AQ3:AQ34" si="21">AM3/AN3</f>
        <v>#DIV/0!</v>
      </c>
    </row>
    <row r="4" spans="1:43" x14ac:dyDescent="0.25">
      <c r="A4" s="2" t="s">
        <v>3</v>
      </c>
      <c r="B4" s="9">
        <v>5580</v>
      </c>
      <c r="C4" s="8"/>
      <c r="D4" s="25"/>
      <c r="E4" s="33">
        <f t="shared" si="0"/>
        <v>0</v>
      </c>
      <c r="F4" s="38" t="e">
        <f t="shared" si="1"/>
        <v>#DIV/0!</v>
      </c>
      <c r="G4" s="46" t="e">
        <f t="shared" si="2"/>
        <v>#DIV/0!</v>
      </c>
      <c r="H4" s="28">
        <v>5580</v>
      </c>
      <c r="I4" s="8"/>
      <c r="J4" s="25"/>
      <c r="K4" s="33">
        <f t="shared" si="3"/>
        <v>0</v>
      </c>
      <c r="L4" s="38" t="e">
        <f t="shared" si="4"/>
        <v>#DIV/0!</v>
      </c>
      <c r="M4" s="46" t="e">
        <f t="shared" si="5"/>
        <v>#DIV/0!</v>
      </c>
      <c r="N4" s="9">
        <v>5580</v>
      </c>
      <c r="O4" s="8">
        <v>644</v>
      </c>
      <c r="P4" s="25">
        <v>23</v>
      </c>
      <c r="Q4" s="33">
        <f t="shared" si="6"/>
        <v>0.11541218637992831</v>
      </c>
      <c r="R4" s="38">
        <f t="shared" si="7"/>
        <v>4.0434782608695654</v>
      </c>
      <c r="S4" s="46">
        <f t="shared" si="8"/>
        <v>28</v>
      </c>
      <c r="T4" s="9">
        <v>5580</v>
      </c>
      <c r="U4" s="8">
        <v>94</v>
      </c>
      <c r="V4" s="25">
        <v>6</v>
      </c>
      <c r="W4" s="33">
        <f t="shared" si="9"/>
        <v>1.6845878136200716E-2</v>
      </c>
      <c r="X4" s="38">
        <f t="shared" si="10"/>
        <v>15.5</v>
      </c>
      <c r="Y4" s="46">
        <f t="shared" si="11"/>
        <v>15.666666666666666</v>
      </c>
      <c r="Z4" s="9">
        <v>5580</v>
      </c>
      <c r="AA4" s="8"/>
      <c r="AB4" s="25"/>
      <c r="AC4" s="33">
        <f t="shared" si="12"/>
        <v>0</v>
      </c>
      <c r="AD4" s="53" t="e">
        <f t="shared" si="13"/>
        <v>#DIV/0!</v>
      </c>
      <c r="AE4" s="54" t="e">
        <f t="shared" si="14"/>
        <v>#DIV/0!</v>
      </c>
      <c r="AF4" s="9">
        <v>5580</v>
      </c>
      <c r="AG4" s="8">
        <v>88</v>
      </c>
      <c r="AH4" s="25">
        <v>21</v>
      </c>
      <c r="AI4" s="33">
        <f t="shared" si="15"/>
        <v>1.5770609318996417E-2</v>
      </c>
      <c r="AJ4" s="38">
        <f t="shared" si="16"/>
        <v>4.4285714285714288</v>
      </c>
      <c r="AK4" s="46">
        <f t="shared" si="17"/>
        <v>4.1904761904761907</v>
      </c>
      <c r="AL4" s="14">
        <f t="shared" si="18"/>
        <v>27900</v>
      </c>
      <c r="AM4" s="15">
        <f t="shared" si="19"/>
        <v>826</v>
      </c>
      <c r="AN4" s="16">
        <f t="shared" si="20"/>
        <v>50</v>
      </c>
      <c r="AO4" s="33">
        <f>AM4/AL4</f>
        <v>2.9605734767025091E-2</v>
      </c>
      <c r="AP4" s="38">
        <f t="shared" ref="AP4:AP34" si="22">(AL4/AN4)/60</f>
        <v>9.3000000000000007</v>
      </c>
      <c r="AQ4" s="46">
        <f t="shared" si="21"/>
        <v>16.52</v>
      </c>
    </row>
    <row r="5" spans="1:43" x14ac:dyDescent="0.25">
      <c r="A5" s="2" t="s">
        <v>56</v>
      </c>
      <c r="B5" s="9">
        <v>5580</v>
      </c>
      <c r="C5" s="8"/>
      <c r="D5" s="25"/>
      <c r="E5" s="33">
        <f t="shared" si="0"/>
        <v>0</v>
      </c>
      <c r="F5" s="38" t="e">
        <f t="shared" si="1"/>
        <v>#DIV/0!</v>
      </c>
      <c r="G5" s="46" t="e">
        <f t="shared" si="2"/>
        <v>#DIV/0!</v>
      </c>
      <c r="H5" s="28">
        <v>5580</v>
      </c>
      <c r="I5" s="8"/>
      <c r="J5" s="25"/>
      <c r="K5" s="33">
        <f t="shared" si="3"/>
        <v>0</v>
      </c>
      <c r="L5" s="38" t="e">
        <f t="shared" si="4"/>
        <v>#DIV/0!</v>
      </c>
      <c r="M5" s="46" t="e">
        <f t="shared" si="5"/>
        <v>#DIV/0!</v>
      </c>
      <c r="N5" s="9">
        <v>5580</v>
      </c>
      <c r="O5" s="8">
        <v>320</v>
      </c>
      <c r="P5" s="25">
        <v>6</v>
      </c>
      <c r="Q5" s="33">
        <f t="shared" si="6"/>
        <v>5.7347670250896057E-2</v>
      </c>
      <c r="R5" s="38">
        <f t="shared" si="7"/>
        <v>15.5</v>
      </c>
      <c r="S5" s="46">
        <f t="shared" si="8"/>
        <v>53.333333333333336</v>
      </c>
      <c r="T5" s="9">
        <v>5580</v>
      </c>
      <c r="U5" s="8">
        <v>55</v>
      </c>
      <c r="V5" s="25">
        <v>1</v>
      </c>
      <c r="W5" s="33">
        <f t="shared" si="9"/>
        <v>9.8566308243727592E-3</v>
      </c>
      <c r="X5" s="38">
        <f t="shared" si="10"/>
        <v>93</v>
      </c>
      <c r="Y5" s="46">
        <f t="shared" si="11"/>
        <v>55</v>
      </c>
      <c r="Z5" s="9">
        <v>5580</v>
      </c>
      <c r="AA5" s="8"/>
      <c r="AB5" s="25"/>
      <c r="AC5" s="33">
        <f t="shared" si="12"/>
        <v>0</v>
      </c>
      <c r="AD5" s="53" t="e">
        <f t="shared" si="13"/>
        <v>#DIV/0!</v>
      </c>
      <c r="AE5" s="54" t="e">
        <f t="shared" si="14"/>
        <v>#DIV/0!</v>
      </c>
      <c r="AF5" s="9">
        <v>5580</v>
      </c>
      <c r="AG5" s="8"/>
      <c r="AH5" s="25"/>
      <c r="AI5" s="33">
        <f t="shared" si="15"/>
        <v>0</v>
      </c>
      <c r="AJ5" s="38" t="e">
        <f t="shared" si="16"/>
        <v>#DIV/0!</v>
      </c>
      <c r="AK5" s="46" t="e">
        <f t="shared" si="17"/>
        <v>#DIV/0!</v>
      </c>
      <c r="AL5" s="14">
        <f t="shared" si="18"/>
        <v>27900</v>
      </c>
      <c r="AM5" s="15">
        <f t="shared" si="19"/>
        <v>375</v>
      </c>
      <c r="AN5" s="16">
        <f t="shared" si="20"/>
        <v>7</v>
      </c>
      <c r="AO5" s="33">
        <f t="shared" ref="AO5:AO32" si="23">AM5/AL5</f>
        <v>1.3440860215053764E-2</v>
      </c>
      <c r="AP5" s="38">
        <f t="shared" si="22"/>
        <v>66.428571428571431</v>
      </c>
      <c r="AQ5" s="46">
        <f t="shared" si="21"/>
        <v>53.571428571428569</v>
      </c>
    </row>
    <row r="6" spans="1:43" x14ac:dyDescent="0.25">
      <c r="A6" s="2" t="s">
        <v>73</v>
      </c>
      <c r="B6" s="9">
        <v>5580</v>
      </c>
      <c r="C6" s="8"/>
      <c r="D6" s="25"/>
      <c r="E6" s="33">
        <f t="shared" si="0"/>
        <v>0</v>
      </c>
      <c r="F6" s="38" t="e">
        <f t="shared" si="1"/>
        <v>#DIV/0!</v>
      </c>
      <c r="G6" s="46" t="e">
        <f t="shared" si="2"/>
        <v>#DIV/0!</v>
      </c>
      <c r="H6" s="28">
        <v>5580</v>
      </c>
      <c r="I6" s="8"/>
      <c r="J6" s="25"/>
      <c r="K6" s="33">
        <f t="shared" si="3"/>
        <v>0</v>
      </c>
      <c r="L6" s="38" t="e">
        <f t="shared" si="4"/>
        <v>#DIV/0!</v>
      </c>
      <c r="M6" s="46" t="e">
        <f t="shared" si="5"/>
        <v>#DIV/0!</v>
      </c>
      <c r="N6" s="9">
        <v>5580</v>
      </c>
      <c r="O6" s="8"/>
      <c r="P6" s="25"/>
      <c r="Q6" s="33">
        <f t="shared" si="6"/>
        <v>0</v>
      </c>
      <c r="R6" s="38" t="e">
        <f t="shared" si="7"/>
        <v>#DIV/0!</v>
      </c>
      <c r="S6" s="46" t="e">
        <f t="shared" si="8"/>
        <v>#DIV/0!</v>
      </c>
      <c r="T6" s="9">
        <v>5580</v>
      </c>
      <c r="U6" s="8"/>
      <c r="V6" s="25"/>
      <c r="W6" s="33">
        <f t="shared" si="9"/>
        <v>0</v>
      </c>
      <c r="X6" s="38" t="e">
        <f t="shared" si="10"/>
        <v>#DIV/0!</v>
      </c>
      <c r="Y6" s="46" t="e">
        <f t="shared" si="11"/>
        <v>#DIV/0!</v>
      </c>
      <c r="Z6" s="9">
        <v>5580</v>
      </c>
      <c r="AA6" s="8"/>
      <c r="AB6" s="25"/>
      <c r="AC6" s="33">
        <f t="shared" si="12"/>
        <v>0</v>
      </c>
      <c r="AD6" s="53" t="e">
        <f t="shared" si="13"/>
        <v>#DIV/0!</v>
      </c>
      <c r="AE6" s="54" t="e">
        <f t="shared" si="14"/>
        <v>#DIV/0!</v>
      </c>
      <c r="AF6" s="9">
        <v>5580</v>
      </c>
      <c r="AG6" s="8"/>
      <c r="AH6" s="25"/>
      <c r="AI6" s="33">
        <f t="shared" si="15"/>
        <v>0</v>
      </c>
      <c r="AJ6" s="38" t="e">
        <f t="shared" si="16"/>
        <v>#DIV/0!</v>
      </c>
      <c r="AK6" s="46" t="e">
        <f t="shared" si="17"/>
        <v>#DIV/0!</v>
      </c>
      <c r="AL6" s="14">
        <f t="shared" si="18"/>
        <v>27900</v>
      </c>
      <c r="AM6" s="15">
        <f t="shared" si="19"/>
        <v>0</v>
      </c>
      <c r="AN6" s="16">
        <f t="shared" si="20"/>
        <v>0</v>
      </c>
      <c r="AO6" s="33">
        <f t="shared" si="23"/>
        <v>0</v>
      </c>
      <c r="AP6" s="38" t="e">
        <f t="shared" si="22"/>
        <v>#DIV/0!</v>
      </c>
      <c r="AQ6" s="46" t="e">
        <f t="shared" si="21"/>
        <v>#DIV/0!</v>
      </c>
    </row>
    <row r="7" spans="1:43" x14ac:dyDescent="0.25">
      <c r="A7" s="2" t="s">
        <v>74</v>
      </c>
      <c r="B7" s="9">
        <v>5580</v>
      </c>
      <c r="C7" s="8"/>
      <c r="D7" s="25"/>
      <c r="E7" s="33">
        <f t="shared" si="0"/>
        <v>0</v>
      </c>
      <c r="F7" s="38" t="e">
        <f t="shared" si="1"/>
        <v>#DIV/0!</v>
      </c>
      <c r="G7" s="46" t="e">
        <f t="shared" si="2"/>
        <v>#DIV/0!</v>
      </c>
      <c r="H7" s="28">
        <v>5580</v>
      </c>
      <c r="I7" s="8"/>
      <c r="J7" s="25"/>
      <c r="K7" s="33">
        <f t="shared" si="3"/>
        <v>0</v>
      </c>
      <c r="L7" s="38" t="e">
        <f t="shared" si="4"/>
        <v>#DIV/0!</v>
      </c>
      <c r="M7" s="46" t="e">
        <f t="shared" si="5"/>
        <v>#DIV/0!</v>
      </c>
      <c r="N7" s="9">
        <v>5580</v>
      </c>
      <c r="O7" s="8">
        <v>215</v>
      </c>
      <c r="P7" s="25">
        <v>2</v>
      </c>
      <c r="Q7" s="33">
        <f t="shared" si="6"/>
        <v>3.8530465949820791E-2</v>
      </c>
      <c r="R7" s="38">
        <f t="shared" si="7"/>
        <v>46.5</v>
      </c>
      <c r="S7" s="46">
        <f t="shared" si="8"/>
        <v>107.5</v>
      </c>
      <c r="T7" s="9">
        <v>5580</v>
      </c>
      <c r="U7" s="8"/>
      <c r="V7" s="25"/>
      <c r="W7" s="33">
        <f t="shared" si="9"/>
        <v>0</v>
      </c>
      <c r="X7" s="38" t="e">
        <f t="shared" si="10"/>
        <v>#DIV/0!</v>
      </c>
      <c r="Y7" s="46" t="e">
        <f t="shared" si="11"/>
        <v>#DIV/0!</v>
      </c>
      <c r="Z7" s="9">
        <v>5580</v>
      </c>
      <c r="AA7" s="8"/>
      <c r="AB7" s="25"/>
      <c r="AC7" s="33">
        <f t="shared" si="12"/>
        <v>0</v>
      </c>
      <c r="AD7" s="53" t="e">
        <f t="shared" si="13"/>
        <v>#DIV/0!</v>
      </c>
      <c r="AE7" s="54" t="e">
        <f t="shared" si="14"/>
        <v>#DIV/0!</v>
      </c>
      <c r="AF7" s="9">
        <v>5580</v>
      </c>
      <c r="AG7" s="8">
        <v>35</v>
      </c>
      <c r="AH7" s="25">
        <v>7</v>
      </c>
      <c r="AI7" s="33">
        <f t="shared" si="15"/>
        <v>6.2724014336917565E-3</v>
      </c>
      <c r="AJ7" s="38">
        <f t="shared" si="16"/>
        <v>13.285714285714285</v>
      </c>
      <c r="AK7" s="46">
        <f t="shared" si="17"/>
        <v>5</v>
      </c>
      <c r="AL7" s="14">
        <f t="shared" si="18"/>
        <v>27900</v>
      </c>
      <c r="AM7" s="15">
        <f t="shared" si="19"/>
        <v>250</v>
      </c>
      <c r="AN7" s="16">
        <f t="shared" si="20"/>
        <v>9</v>
      </c>
      <c r="AO7" s="33">
        <f t="shared" si="23"/>
        <v>8.9605734767025085E-3</v>
      </c>
      <c r="AP7" s="38">
        <f t="shared" si="22"/>
        <v>51.666666666666664</v>
      </c>
      <c r="AQ7" s="46">
        <f t="shared" si="21"/>
        <v>27.777777777777779</v>
      </c>
    </row>
    <row r="8" spans="1:43" x14ac:dyDescent="0.25">
      <c r="A8" s="2" t="s">
        <v>59</v>
      </c>
      <c r="B8" s="9">
        <v>5580</v>
      </c>
      <c r="C8" s="8"/>
      <c r="D8" s="25"/>
      <c r="E8" s="33">
        <f t="shared" si="0"/>
        <v>0</v>
      </c>
      <c r="F8" s="38" t="e">
        <f t="shared" si="1"/>
        <v>#DIV/0!</v>
      </c>
      <c r="G8" s="46" t="e">
        <f t="shared" si="2"/>
        <v>#DIV/0!</v>
      </c>
      <c r="H8" s="28">
        <v>5580</v>
      </c>
      <c r="I8" s="8"/>
      <c r="J8" s="25"/>
      <c r="K8" s="33">
        <f t="shared" si="3"/>
        <v>0</v>
      </c>
      <c r="L8" s="38" t="e">
        <f t="shared" si="4"/>
        <v>#DIV/0!</v>
      </c>
      <c r="M8" s="46" t="e">
        <f t="shared" si="5"/>
        <v>#DIV/0!</v>
      </c>
      <c r="N8" s="9">
        <v>5580</v>
      </c>
      <c r="O8" s="8"/>
      <c r="P8" s="25"/>
      <c r="Q8" s="33">
        <f t="shared" si="6"/>
        <v>0</v>
      </c>
      <c r="R8" s="38" t="e">
        <f t="shared" si="7"/>
        <v>#DIV/0!</v>
      </c>
      <c r="S8" s="46" t="e">
        <f t="shared" si="8"/>
        <v>#DIV/0!</v>
      </c>
      <c r="T8" s="9">
        <v>5580</v>
      </c>
      <c r="U8" s="8">
        <v>13</v>
      </c>
      <c r="V8" s="25">
        <v>1</v>
      </c>
      <c r="W8" s="33">
        <f t="shared" si="9"/>
        <v>2.3297491039426525E-3</v>
      </c>
      <c r="X8" s="38">
        <f t="shared" si="10"/>
        <v>93</v>
      </c>
      <c r="Y8" s="46">
        <f t="shared" si="11"/>
        <v>13</v>
      </c>
      <c r="Z8" s="9">
        <v>5580</v>
      </c>
      <c r="AA8" s="8"/>
      <c r="AB8" s="25"/>
      <c r="AC8" s="33">
        <f t="shared" si="12"/>
        <v>0</v>
      </c>
      <c r="AD8" s="53" t="e">
        <f t="shared" si="13"/>
        <v>#DIV/0!</v>
      </c>
      <c r="AE8" s="54" t="e">
        <f t="shared" si="14"/>
        <v>#DIV/0!</v>
      </c>
      <c r="AF8" s="9">
        <v>5580</v>
      </c>
      <c r="AG8" s="8"/>
      <c r="AH8" s="25"/>
      <c r="AI8" s="33">
        <f t="shared" si="15"/>
        <v>0</v>
      </c>
      <c r="AJ8" s="38" t="e">
        <f t="shared" si="16"/>
        <v>#DIV/0!</v>
      </c>
      <c r="AK8" s="46" t="e">
        <f t="shared" si="17"/>
        <v>#DIV/0!</v>
      </c>
      <c r="AL8" s="14">
        <f t="shared" si="18"/>
        <v>27900</v>
      </c>
      <c r="AM8" s="15">
        <f t="shared" si="19"/>
        <v>13</v>
      </c>
      <c r="AN8" s="16">
        <f t="shared" si="20"/>
        <v>1</v>
      </c>
      <c r="AO8" s="33">
        <f t="shared" si="23"/>
        <v>4.6594982078853047E-4</v>
      </c>
      <c r="AP8" s="38">
        <f t="shared" si="22"/>
        <v>465</v>
      </c>
      <c r="AQ8" s="46">
        <f t="shared" si="21"/>
        <v>13</v>
      </c>
    </row>
    <row r="9" spans="1:43" x14ac:dyDescent="0.25">
      <c r="A9" s="2" t="s">
        <v>8</v>
      </c>
      <c r="B9" s="9">
        <v>5580</v>
      </c>
      <c r="C9" s="8"/>
      <c r="D9" s="25"/>
      <c r="E9" s="33">
        <f t="shared" si="0"/>
        <v>0</v>
      </c>
      <c r="F9" s="38" t="e">
        <f t="shared" si="1"/>
        <v>#DIV/0!</v>
      </c>
      <c r="G9" s="46" t="e">
        <f t="shared" si="2"/>
        <v>#DIV/0!</v>
      </c>
      <c r="H9" s="28">
        <v>5580</v>
      </c>
      <c r="I9" s="8"/>
      <c r="J9" s="25"/>
      <c r="K9" s="33">
        <f t="shared" si="3"/>
        <v>0</v>
      </c>
      <c r="L9" s="38" t="e">
        <f t="shared" si="4"/>
        <v>#DIV/0!</v>
      </c>
      <c r="M9" s="46" t="e">
        <f t="shared" si="5"/>
        <v>#DIV/0!</v>
      </c>
      <c r="N9" s="9">
        <v>5580</v>
      </c>
      <c r="O9" s="8"/>
      <c r="P9" s="25"/>
      <c r="Q9" s="33">
        <f t="shared" si="6"/>
        <v>0</v>
      </c>
      <c r="R9" s="38" t="e">
        <f t="shared" si="7"/>
        <v>#DIV/0!</v>
      </c>
      <c r="S9" s="46" t="e">
        <f t="shared" si="8"/>
        <v>#DIV/0!</v>
      </c>
      <c r="T9" s="9">
        <v>5580</v>
      </c>
      <c r="U9" s="8"/>
      <c r="V9" s="25"/>
      <c r="W9" s="33">
        <f t="shared" si="9"/>
        <v>0</v>
      </c>
      <c r="X9" s="38" t="e">
        <f t="shared" si="10"/>
        <v>#DIV/0!</v>
      </c>
      <c r="Y9" s="46" t="e">
        <f t="shared" si="11"/>
        <v>#DIV/0!</v>
      </c>
      <c r="Z9" s="9">
        <v>5580</v>
      </c>
      <c r="AA9" s="8"/>
      <c r="AB9" s="25"/>
      <c r="AC9" s="33">
        <f t="shared" si="12"/>
        <v>0</v>
      </c>
      <c r="AD9" s="53" t="e">
        <f t="shared" si="13"/>
        <v>#DIV/0!</v>
      </c>
      <c r="AE9" s="54" t="e">
        <f t="shared" si="14"/>
        <v>#DIV/0!</v>
      </c>
      <c r="AF9" s="9">
        <v>5580</v>
      </c>
      <c r="AG9" s="8"/>
      <c r="AH9" s="25"/>
      <c r="AI9" s="33">
        <f t="shared" si="15"/>
        <v>0</v>
      </c>
      <c r="AJ9" s="38" t="e">
        <f t="shared" si="16"/>
        <v>#DIV/0!</v>
      </c>
      <c r="AK9" s="46" t="e">
        <f t="shared" si="17"/>
        <v>#DIV/0!</v>
      </c>
      <c r="AL9" s="14">
        <f t="shared" si="18"/>
        <v>27900</v>
      </c>
      <c r="AM9" s="15">
        <f t="shared" si="19"/>
        <v>0</v>
      </c>
      <c r="AN9" s="16">
        <f t="shared" si="20"/>
        <v>0</v>
      </c>
      <c r="AO9" s="33">
        <f t="shared" si="23"/>
        <v>0</v>
      </c>
      <c r="AP9" s="38" t="e">
        <f t="shared" si="22"/>
        <v>#DIV/0!</v>
      </c>
      <c r="AQ9" s="46" t="e">
        <f t="shared" si="21"/>
        <v>#DIV/0!</v>
      </c>
    </row>
    <row r="10" spans="1:43" x14ac:dyDescent="0.25">
      <c r="A10" s="2" t="s">
        <v>60</v>
      </c>
      <c r="B10" s="9">
        <v>5580</v>
      </c>
      <c r="C10" s="8"/>
      <c r="D10" s="25"/>
      <c r="E10" s="33">
        <f t="shared" si="0"/>
        <v>0</v>
      </c>
      <c r="F10" s="39" t="e">
        <f t="shared" si="1"/>
        <v>#DIV/0!</v>
      </c>
      <c r="G10" s="46" t="e">
        <f t="shared" si="2"/>
        <v>#DIV/0!</v>
      </c>
      <c r="H10" s="28">
        <v>5580</v>
      </c>
      <c r="I10" s="8"/>
      <c r="J10" s="25"/>
      <c r="K10" s="33">
        <f t="shared" si="3"/>
        <v>0</v>
      </c>
      <c r="L10" s="39" t="e">
        <f t="shared" si="4"/>
        <v>#DIV/0!</v>
      </c>
      <c r="M10" s="46" t="e">
        <f t="shared" si="5"/>
        <v>#DIV/0!</v>
      </c>
      <c r="N10" s="9">
        <v>5580</v>
      </c>
      <c r="O10" s="8">
        <v>92</v>
      </c>
      <c r="P10" s="25">
        <v>5</v>
      </c>
      <c r="Q10" s="33">
        <f t="shared" si="6"/>
        <v>1.6487455197132617E-2</v>
      </c>
      <c r="R10" s="39">
        <f t="shared" si="7"/>
        <v>18.600000000000001</v>
      </c>
      <c r="S10" s="46">
        <f t="shared" si="8"/>
        <v>18.399999999999999</v>
      </c>
      <c r="T10" s="9">
        <v>5580</v>
      </c>
      <c r="U10" s="8"/>
      <c r="V10" s="25"/>
      <c r="W10" s="33">
        <f t="shared" si="9"/>
        <v>0</v>
      </c>
      <c r="X10" s="39" t="e">
        <f t="shared" si="10"/>
        <v>#DIV/0!</v>
      </c>
      <c r="Y10" s="46" t="e">
        <f t="shared" si="11"/>
        <v>#DIV/0!</v>
      </c>
      <c r="Z10" s="9">
        <v>5580</v>
      </c>
      <c r="AA10" s="8"/>
      <c r="AB10" s="25"/>
      <c r="AC10" s="33">
        <f t="shared" si="12"/>
        <v>0</v>
      </c>
      <c r="AD10" s="53" t="e">
        <f t="shared" si="13"/>
        <v>#DIV/0!</v>
      </c>
      <c r="AE10" s="54" t="e">
        <f t="shared" si="14"/>
        <v>#DIV/0!</v>
      </c>
      <c r="AF10" s="9">
        <v>5580</v>
      </c>
      <c r="AG10" s="8"/>
      <c r="AH10" s="25"/>
      <c r="AI10" s="33">
        <f t="shared" si="15"/>
        <v>0</v>
      </c>
      <c r="AJ10" s="39" t="e">
        <f t="shared" si="16"/>
        <v>#DIV/0!</v>
      </c>
      <c r="AK10" s="46" t="e">
        <f t="shared" si="17"/>
        <v>#DIV/0!</v>
      </c>
      <c r="AL10" s="14">
        <f t="shared" si="18"/>
        <v>27900</v>
      </c>
      <c r="AM10" s="15">
        <f t="shared" si="19"/>
        <v>92</v>
      </c>
      <c r="AN10" s="16">
        <f t="shared" si="20"/>
        <v>5</v>
      </c>
      <c r="AO10" s="33">
        <f t="shared" si="23"/>
        <v>3.2974910394265233E-3</v>
      </c>
      <c r="AP10" s="38">
        <f t="shared" si="22"/>
        <v>93</v>
      </c>
      <c r="AQ10" s="46">
        <f t="shared" si="21"/>
        <v>18.399999999999999</v>
      </c>
    </row>
    <row r="11" spans="1:43" ht="15.75" thickBot="1" x14ac:dyDescent="0.3">
      <c r="A11" s="4" t="s">
        <v>10</v>
      </c>
      <c r="B11" s="9">
        <v>5580</v>
      </c>
      <c r="C11" s="12"/>
      <c r="D11" s="26"/>
      <c r="E11" s="34">
        <f t="shared" si="0"/>
        <v>0</v>
      </c>
      <c r="F11" s="40" t="e">
        <f t="shared" si="1"/>
        <v>#DIV/0!</v>
      </c>
      <c r="G11" s="47" t="e">
        <f t="shared" si="2"/>
        <v>#DIV/0!</v>
      </c>
      <c r="H11" s="28">
        <v>5580</v>
      </c>
      <c r="I11" s="12"/>
      <c r="J11" s="26"/>
      <c r="K11" s="34">
        <f t="shared" si="3"/>
        <v>0</v>
      </c>
      <c r="L11" s="40" t="e">
        <f t="shared" si="4"/>
        <v>#DIV/0!</v>
      </c>
      <c r="M11" s="47" t="e">
        <f t="shared" si="5"/>
        <v>#DIV/0!</v>
      </c>
      <c r="N11" s="9">
        <v>5580</v>
      </c>
      <c r="O11" s="12"/>
      <c r="P11" s="26"/>
      <c r="Q11" s="34">
        <f t="shared" si="6"/>
        <v>0</v>
      </c>
      <c r="R11" s="40" t="e">
        <f t="shared" si="7"/>
        <v>#DIV/0!</v>
      </c>
      <c r="S11" s="47" t="e">
        <f t="shared" si="8"/>
        <v>#DIV/0!</v>
      </c>
      <c r="T11" s="9">
        <v>5580</v>
      </c>
      <c r="U11" s="12"/>
      <c r="V11" s="26"/>
      <c r="W11" s="34">
        <f t="shared" si="9"/>
        <v>0</v>
      </c>
      <c r="X11" s="40" t="e">
        <f t="shared" si="10"/>
        <v>#DIV/0!</v>
      </c>
      <c r="Y11" s="47" t="e">
        <f t="shared" si="11"/>
        <v>#DIV/0!</v>
      </c>
      <c r="Z11" s="9">
        <v>5580</v>
      </c>
      <c r="AA11" s="12"/>
      <c r="AB11" s="26"/>
      <c r="AC11" s="34">
        <f t="shared" si="12"/>
        <v>0</v>
      </c>
      <c r="AD11" s="55" t="e">
        <f t="shared" si="13"/>
        <v>#DIV/0!</v>
      </c>
      <c r="AE11" s="56" t="e">
        <f t="shared" si="14"/>
        <v>#DIV/0!</v>
      </c>
      <c r="AF11" s="9">
        <v>5580</v>
      </c>
      <c r="AG11" s="12"/>
      <c r="AH11" s="26"/>
      <c r="AI11" s="34">
        <f t="shared" si="15"/>
        <v>0</v>
      </c>
      <c r="AJ11" s="40" t="e">
        <f t="shared" si="16"/>
        <v>#DIV/0!</v>
      </c>
      <c r="AK11" s="47" t="e">
        <f t="shared" si="17"/>
        <v>#DIV/0!</v>
      </c>
      <c r="AL11" s="11">
        <f t="shared" si="18"/>
        <v>27900</v>
      </c>
      <c r="AM11" s="15">
        <f t="shared" si="19"/>
        <v>0</v>
      </c>
      <c r="AN11" s="16">
        <f t="shared" si="20"/>
        <v>0</v>
      </c>
      <c r="AO11" s="34">
        <f t="shared" si="23"/>
        <v>0</v>
      </c>
      <c r="AP11" s="43" t="e">
        <f t="shared" si="22"/>
        <v>#DIV/0!</v>
      </c>
      <c r="AQ11" s="47" t="e">
        <f t="shared" si="21"/>
        <v>#DIV/0!</v>
      </c>
    </row>
    <row r="12" spans="1:43" x14ac:dyDescent="0.25">
      <c r="A12" s="1" t="s">
        <v>11</v>
      </c>
      <c r="B12" s="14">
        <v>5580</v>
      </c>
      <c r="C12" s="15"/>
      <c r="D12" s="24"/>
      <c r="E12" s="32">
        <f t="shared" si="0"/>
        <v>0</v>
      </c>
      <c r="F12" s="41" t="e">
        <f t="shared" si="1"/>
        <v>#DIV/0!</v>
      </c>
      <c r="G12" s="48" t="e">
        <f t="shared" si="2"/>
        <v>#DIV/0!</v>
      </c>
      <c r="H12" s="30">
        <v>5580</v>
      </c>
      <c r="I12" s="15"/>
      <c r="J12" s="24"/>
      <c r="K12" s="32">
        <f t="shared" si="3"/>
        <v>0</v>
      </c>
      <c r="L12" s="41" t="e">
        <f t="shared" si="4"/>
        <v>#DIV/0!</v>
      </c>
      <c r="M12" s="48" t="e">
        <f t="shared" si="5"/>
        <v>#DIV/0!</v>
      </c>
      <c r="N12" s="14">
        <v>5580</v>
      </c>
      <c r="O12" s="15">
        <v>55</v>
      </c>
      <c r="P12" s="24">
        <v>1</v>
      </c>
      <c r="Q12" s="32">
        <f t="shared" si="6"/>
        <v>9.8566308243727592E-3</v>
      </c>
      <c r="R12" s="41">
        <f t="shared" si="7"/>
        <v>93</v>
      </c>
      <c r="S12" s="48">
        <f t="shared" si="8"/>
        <v>55</v>
      </c>
      <c r="T12" s="14">
        <v>5580</v>
      </c>
      <c r="U12" s="15"/>
      <c r="V12" s="24"/>
      <c r="W12" s="32">
        <f t="shared" si="9"/>
        <v>0</v>
      </c>
      <c r="X12" s="41" t="e">
        <f t="shared" si="10"/>
        <v>#DIV/0!</v>
      </c>
      <c r="Y12" s="48" t="e">
        <f t="shared" si="11"/>
        <v>#DIV/0!</v>
      </c>
      <c r="Z12" s="14">
        <v>5580</v>
      </c>
      <c r="AA12" s="15"/>
      <c r="AB12" s="24"/>
      <c r="AC12" s="35">
        <f t="shared" si="12"/>
        <v>0</v>
      </c>
      <c r="AD12" s="57" t="e">
        <f t="shared" si="13"/>
        <v>#DIV/0!</v>
      </c>
      <c r="AE12" s="58" t="e">
        <f t="shared" si="14"/>
        <v>#DIV/0!</v>
      </c>
      <c r="AF12" s="14">
        <v>5580</v>
      </c>
      <c r="AG12" s="15"/>
      <c r="AH12" s="24"/>
      <c r="AI12" s="32">
        <f t="shared" si="15"/>
        <v>0</v>
      </c>
      <c r="AJ12" s="41" t="e">
        <f t="shared" si="16"/>
        <v>#DIV/0!</v>
      </c>
      <c r="AK12" s="48" t="e">
        <f t="shared" si="17"/>
        <v>#DIV/0!</v>
      </c>
      <c r="AL12" s="14">
        <f t="shared" si="18"/>
        <v>27900</v>
      </c>
      <c r="AM12" s="15">
        <f t="shared" si="19"/>
        <v>55</v>
      </c>
      <c r="AN12" s="16">
        <f t="shared" si="20"/>
        <v>1</v>
      </c>
      <c r="AO12" s="32">
        <f t="shared" si="23"/>
        <v>1.9713261648745522E-3</v>
      </c>
      <c r="AP12" s="41">
        <f t="shared" si="22"/>
        <v>465</v>
      </c>
      <c r="AQ12" s="48">
        <f t="shared" si="21"/>
        <v>55</v>
      </c>
    </row>
    <row r="13" spans="1:43" x14ac:dyDescent="0.25">
      <c r="A13" s="2" t="s">
        <v>12</v>
      </c>
      <c r="B13" s="9">
        <v>5580</v>
      </c>
      <c r="C13" s="8"/>
      <c r="D13" s="25"/>
      <c r="E13" s="33">
        <f t="shared" si="0"/>
        <v>0</v>
      </c>
      <c r="F13" s="38" t="e">
        <f t="shared" si="1"/>
        <v>#DIV/0!</v>
      </c>
      <c r="G13" s="46" t="e">
        <f t="shared" si="2"/>
        <v>#DIV/0!</v>
      </c>
      <c r="H13" s="28">
        <v>5580</v>
      </c>
      <c r="I13" s="8"/>
      <c r="J13" s="25"/>
      <c r="K13" s="33">
        <f t="shared" si="3"/>
        <v>0</v>
      </c>
      <c r="L13" s="38" t="e">
        <f t="shared" si="4"/>
        <v>#DIV/0!</v>
      </c>
      <c r="M13" s="46" t="e">
        <f t="shared" si="5"/>
        <v>#DIV/0!</v>
      </c>
      <c r="N13" s="9">
        <v>5580</v>
      </c>
      <c r="O13" s="8">
        <v>20</v>
      </c>
      <c r="P13" s="25">
        <v>1</v>
      </c>
      <c r="Q13" s="33">
        <f t="shared" si="6"/>
        <v>3.5842293906810036E-3</v>
      </c>
      <c r="R13" s="38">
        <f t="shared" si="7"/>
        <v>93</v>
      </c>
      <c r="S13" s="46">
        <f t="shared" si="8"/>
        <v>20</v>
      </c>
      <c r="T13" s="9">
        <v>5580</v>
      </c>
      <c r="U13" s="8"/>
      <c r="V13" s="25"/>
      <c r="W13" s="33">
        <f t="shared" si="9"/>
        <v>0</v>
      </c>
      <c r="X13" s="38" t="e">
        <f t="shared" si="10"/>
        <v>#DIV/0!</v>
      </c>
      <c r="Y13" s="46" t="e">
        <f t="shared" si="11"/>
        <v>#DIV/0!</v>
      </c>
      <c r="Z13" s="9">
        <v>5580</v>
      </c>
      <c r="AA13" s="8"/>
      <c r="AB13" s="25"/>
      <c r="AC13" s="33">
        <f t="shared" si="12"/>
        <v>0</v>
      </c>
      <c r="AD13" s="53" t="e">
        <f t="shared" si="13"/>
        <v>#DIV/0!</v>
      </c>
      <c r="AE13" s="54" t="e">
        <f t="shared" si="14"/>
        <v>#DIV/0!</v>
      </c>
      <c r="AF13" s="9">
        <v>5580</v>
      </c>
      <c r="AG13" s="8"/>
      <c r="AH13" s="25"/>
      <c r="AI13" s="33">
        <f t="shared" si="15"/>
        <v>0</v>
      </c>
      <c r="AJ13" s="38" t="e">
        <f t="shared" si="16"/>
        <v>#DIV/0!</v>
      </c>
      <c r="AK13" s="46" t="e">
        <f t="shared" si="17"/>
        <v>#DIV/0!</v>
      </c>
      <c r="AL13" s="14">
        <f t="shared" si="18"/>
        <v>27900</v>
      </c>
      <c r="AM13" s="15">
        <f t="shared" si="19"/>
        <v>20</v>
      </c>
      <c r="AN13" s="16">
        <f t="shared" si="20"/>
        <v>1</v>
      </c>
      <c r="AO13" s="33">
        <f t="shared" si="23"/>
        <v>7.1684587813620072E-4</v>
      </c>
      <c r="AP13" s="38">
        <f t="shared" si="22"/>
        <v>465</v>
      </c>
      <c r="AQ13" s="46">
        <f t="shared" si="21"/>
        <v>20</v>
      </c>
    </row>
    <row r="14" spans="1:43" x14ac:dyDescent="0.25">
      <c r="A14" s="2" t="s">
        <v>13</v>
      </c>
      <c r="B14" s="9">
        <v>5580</v>
      </c>
      <c r="C14" s="8"/>
      <c r="D14" s="25"/>
      <c r="E14" s="33">
        <f t="shared" si="0"/>
        <v>0</v>
      </c>
      <c r="F14" s="38" t="e">
        <f t="shared" si="1"/>
        <v>#DIV/0!</v>
      </c>
      <c r="G14" s="46" t="e">
        <f t="shared" si="2"/>
        <v>#DIV/0!</v>
      </c>
      <c r="H14" s="28">
        <v>5580</v>
      </c>
      <c r="I14" s="8"/>
      <c r="J14" s="25"/>
      <c r="K14" s="33">
        <f t="shared" si="3"/>
        <v>0</v>
      </c>
      <c r="L14" s="38" t="e">
        <f t="shared" si="4"/>
        <v>#DIV/0!</v>
      </c>
      <c r="M14" s="46" t="e">
        <f t="shared" si="5"/>
        <v>#DIV/0!</v>
      </c>
      <c r="N14" s="9">
        <v>5580</v>
      </c>
      <c r="O14" s="8"/>
      <c r="P14" s="25"/>
      <c r="Q14" s="33">
        <f t="shared" si="6"/>
        <v>0</v>
      </c>
      <c r="R14" s="38" t="e">
        <f t="shared" si="7"/>
        <v>#DIV/0!</v>
      </c>
      <c r="S14" s="46" t="e">
        <f t="shared" si="8"/>
        <v>#DIV/0!</v>
      </c>
      <c r="T14" s="9">
        <v>5580</v>
      </c>
      <c r="U14" s="8"/>
      <c r="V14" s="25"/>
      <c r="W14" s="33">
        <f t="shared" si="9"/>
        <v>0</v>
      </c>
      <c r="X14" s="38" t="e">
        <f t="shared" si="10"/>
        <v>#DIV/0!</v>
      </c>
      <c r="Y14" s="46" t="e">
        <f t="shared" si="11"/>
        <v>#DIV/0!</v>
      </c>
      <c r="Z14" s="9">
        <v>5580</v>
      </c>
      <c r="AA14" s="8"/>
      <c r="AB14" s="25"/>
      <c r="AC14" s="33">
        <f t="shared" si="12"/>
        <v>0</v>
      </c>
      <c r="AD14" s="53" t="e">
        <f t="shared" si="13"/>
        <v>#DIV/0!</v>
      </c>
      <c r="AE14" s="54" t="e">
        <f t="shared" si="14"/>
        <v>#DIV/0!</v>
      </c>
      <c r="AF14" s="9">
        <v>5580</v>
      </c>
      <c r="AG14" s="8"/>
      <c r="AH14" s="25"/>
      <c r="AI14" s="33">
        <f t="shared" si="15"/>
        <v>0</v>
      </c>
      <c r="AJ14" s="38" t="e">
        <f t="shared" si="16"/>
        <v>#DIV/0!</v>
      </c>
      <c r="AK14" s="46" t="e">
        <f t="shared" si="17"/>
        <v>#DIV/0!</v>
      </c>
      <c r="AL14" s="14">
        <f t="shared" si="18"/>
        <v>27900</v>
      </c>
      <c r="AM14" s="15">
        <f t="shared" si="19"/>
        <v>0</v>
      </c>
      <c r="AN14" s="16">
        <f t="shared" si="20"/>
        <v>0</v>
      </c>
      <c r="AO14" s="33">
        <f t="shared" si="23"/>
        <v>0</v>
      </c>
      <c r="AP14" s="38" t="e">
        <f t="shared" si="22"/>
        <v>#DIV/0!</v>
      </c>
      <c r="AQ14" s="46" t="e">
        <f t="shared" si="21"/>
        <v>#DIV/0!</v>
      </c>
    </row>
    <row r="15" spans="1:43" x14ac:dyDescent="0.25">
      <c r="A15" s="5" t="s">
        <v>57</v>
      </c>
      <c r="B15" s="9">
        <v>5580</v>
      </c>
      <c r="C15" s="8"/>
      <c r="D15" s="25"/>
      <c r="E15" s="33">
        <f t="shared" si="0"/>
        <v>0</v>
      </c>
      <c r="F15" s="38" t="e">
        <f t="shared" si="1"/>
        <v>#DIV/0!</v>
      </c>
      <c r="G15" s="46" t="e">
        <f t="shared" si="2"/>
        <v>#DIV/0!</v>
      </c>
      <c r="H15" s="28">
        <v>5580</v>
      </c>
      <c r="I15" s="8"/>
      <c r="J15" s="25"/>
      <c r="K15" s="33">
        <f t="shared" si="3"/>
        <v>0</v>
      </c>
      <c r="L15" s="38" t="e">
        <f t="shared" si="4"/>
        <v>#DIV/0!</v>
      </c>
      <c r="M15" s="46" t="e">
        <f t="shared" si="5"/>
        <v>#DIV/0!</v>
      </c>
      <c r="N15" s="9">
        <v>5580</v>
      </c>
      <c r="O15" s="8"/>
      <c r="P15" s="25"/>
      <c r="Q15" s="33">
        <f t="shared" si="6"/>
        <v>0</v>
      </c>
      <c r="R15" s="38" t="e">
        <f t="shared" si="7"/>
        <v>#DIV/0!</v>
      </c>
      <c r="S15" s="46" t="e">
        <f t="shared" si="8"/>
        <v>#DIV/0!</v>
      </c>
      <c r="T15" s="9">
        <v>5580</v>
      </c>
      <c r="U15" s="8"/>
      <c r="V15" s="25"/>
      <c r="W15" s="33">
        <f t="shared" si="9"/>
        <v>0</v>
      </c>
      <c r="X15" s="38" t="e">
        <f t="shared" si="10"/>
        <v>#DIV/0!</v>
      </c>
      <c r="Y15" s="46" t="e">
        <f t="shared" si="11"/>
        <v>#DIV/0!</v>
      </c>
      <c r="Z15" s="9">
        <v>5580</v>
      </c>
      <c r="AA15" s="8"/>
      <c r="AB15" s="25"/>
      <c r="AC15" s="33">
        <f t="shared" si="12"/>
        <v>0</v>
      </c>
      <c r="AD15" s="53" t="e">
        <f t="shared" si="13"/>
        <v>#DIV/0!</v>
      </c>
      <c r="AE15" s="54" t="e">
        <f t="shared" si="14"/>
        <v>#DIV/0!</v>
      </c>
      <c r="AF15" s="9">
        <v>5580</v>
      </c>
      <c r="AG15" s="8"/>
      <c r="AH15" s="25"/>
      <c r="AI15" s="33">
        <f t="shared" si="15"/>
        <v>0</v>
      </c>
      <c r="AJ15" s="38" t="e">
        <f t="shared" si="16"/>
        <v>#DIV/0!</v>
      </c>
      <c r="AK15" s="46" t="e">
        <f t="shared" si="17"/>
        <v>#DIV/0!</v>
      </c>
      <c r="AL15" s="14">
        <f t="shared" si="18"/>
        <v>27900</v>
      </c>
      <c r="AM15" s="15">
        <f t="shared" si="19"/>
        <v>0</v>
      </c>
      <c r="AN15" s="16">
        <f t="shared" si="20"/>
        <v>0</v>
      </c>
      <c r="AO15" s="33">
        <f t="shared" si="23"/>
        <v>0</v>
      </c>
      <c r="AP15" s="38" t="e">
        <f t="shared" si="22"/>
        <v>#DIV/0!</v>
      </c>
      <c r="AQ15" s="46" t="e">
        <f t="shared" si="21"/>
        <v>#DIV/0!</v>
      </c>
    </row>
    <row r="16" spans="1:43" x14ac:dyDescent="0.25">
      <c r="A16" s="6" t="s">
        <v>15</v>
      </c>
      <c r="B16" s="9">
        <v>5580</v>
      </c>
      <c r="C16" s="8"/>
      <c r="D16" s="25"/>
      <c r="E16" s="33">
        <f t="shared" si="0"/>
        <v>0</v>
      </c>
      <c r="F16" s="38" t="e">
        <f t="shared" si="1"/>
        <v>#DIV/0!</v>
      </c>
      <c r="G16" s="46" t="e">
        <f t="shared" si="2"/>
        <v>#DIV/0!</v>
      </c>
      <c r="H16" s="28">
        <v>5580</v>
      </c>
      <c r="I16" s="8"/>
      <c r="J16" s="25"/>
      <c r="K16" s="33">
        <f t="shared" si="3"/>
        <v>0</v>
      </c>
      <c r="L16" s="38" t="e">
        <f t="shared" si="4"/>
        <v>#DIV/0!</v>
      </c>
      <c r="M16" s="46" t="e">
        <f t="shared" si="5"/>
        <v>#DIV/0!</v>
      </c>
      <c r="N16" s="9">
        <v>5580</v>
      </c>
      <c r="O16" s="8"/>
      <c r="P16" s="25"/>
      <c r="Q16" s="33">
        <f t="shared" si="6"/>
        <v>0</v>
      </c>
      <c r="R16" s="38" t="e">
        <f t="shared" si="7"/>
        <v>#DIV/0!</v>
      </c>
      <c r="S16" s="46" t="e">
        <f t="shared" si="8"/>
        <v>#DIV/0!</v>
      </c>
      <c r="T16" s="9">
        <v>5580</v>
      </c>
      <c r="U16" s="8"/>
      <c r="V16" s="25"/>
      <c r="W16" s="33">
        <f t="shared" si="9"/>
        <v>0</v>
      </c>
      <c r="X16" s="38" t="e">
        <f t="shared" si="10"/>
        <v>#DIV/0!</v>
      </c>
      <c r="Y16" s="46" t="e">
        <f t="shared" si="11"/>
        <v>#DIV/0!</v>
      </c>
      <c r="Z16" s="9">
        <v>5580</v>
      </c>
      <c r="AA16" s="8"/>
      <c r="AB16" s="25"/>
      <c r="AC16" s="33">
        <f t="shared" si="12"/>
        <v>0</v>
      </c>
      <c r="AD16" s="53" t="e">
        <f t="shared" si="13"/>
        <v>#DIV/0!</v>
      </c>
      <c r="AE16" s="54" t="e">
        <f t="shared" si="14"/>
        <v>#DIV/0!</v>
      </c>
      <c r="AF16" s="9">
        <v>5580</v>
      </c>
      <c r="AG16" s="8">
        <v>47</v>
      </c>
      <c r="AH16" s="25">
        <v>2</v>
      </c>
      <c r="AI16" s="33">
        <f t="shared" si="15"/>
        <v>8.4229390681003578E-3</v>
      </c>
      <c r="AJ16" s="38">
        <f t="shared" si="16"/>
        <v>46.5</v>
      </c>
      <c r="AK16" s="46">
        <f t="shared" si="17"/>
        <v>23.5</v>
      </c>
      <c r="AL16" s="14">
        <f t="shared" si="18"/>
        <v>27900</v>
      </c>
      <c r="AM16" s="15">
        <f t="shared" si="19"/>
        <v>47</v>
      </c>
      <c r="AN16" s="16">
        <f t="shared" si="20"/>
        <v>2</v>
      </c>
      <c r="AO16" s="33">
        <f t="shared" si="23"/>
        <v>1.6845878136200717E-3</v>
      </c>
      <c r="AP16" s="38">
        <f t="shared" si="22"/>
        <v>232.5</v>
      </c>
      <c r="AQ16" s="46">
        <f t="shared" si="21"/>
        <v>23.5</v>
      </c>
    </row>
    <row r="17" spans="1:43" x14ac:dyDescent="0.25">
      <c r="A17" s="2" t="s">
        <v>16</v>
      </c>
      <c r="B17" s="9">
        <v>5580</v>
      </c>
      <c r="C17" s="8"/>
      <c r="D17" s="25"/>
      <c r="E17" s="33">
        <f t="shared" si="0"/>
        <v>0</v>
      </c>
      <c r="F17" s="39" t="e">
        <f t="shared" si="1"/>
        <v>#DIV/0!</v>
      </c>
      <c r="G17" s="46" t="e">
        <f t="shared" si="2"/>
        <v>#DIV/0!</v>
      </c>
      <c r="H17" s="28">
        <v>5580</v>
      </c>
      <c r="I17" s="8"/>
      <c r="J17" s="25"/>
      <c r="K17" s="33">
        <f t="shared" si="3"/>
        <v>0</v>
      </c>
      <c r="L17" s="39" t="e">
        <f t="shared" si="4"/>
        <v>#DIV/0!</v>
      </c>
      <c r="M17" s="46" t="e">
        <f t="shared" si="5"/>
        <v>#DIV/0!</v>
      </c>
      <c r="N17" s="9">
        <v>5580</v>
      </c>
      <c r="O17" s="8"/>
      <c r="P17" s="25"/>
      <c r="Q17" s="33">
        <f t="shared" si="6"/>
        <v>0</v>
      </c>
      <c r="R17" s="39" t="e">
        <f t="shared" si="7"/>
        <v>#DIV/0!</v>
      </c>
      <c r="S17" s="46" t="e">
        <f t="shared" si="8"/>
        <v>#DIV/0!</v>
      </c>
      <c r="T17" s="9">
        <v>5580</v>
      </c>
      <c r="U17" s="8"/>
      <c r="V17" s="25"/>
      <c r="W17" s="33">
        <f t="shared" si="9"/>
        <v>0</v>
      </c>
      <c r="X17" s="39" t="e">
        <f t="shared" si="10"/>
        <v>#DIV/0!</v>
      </c>
      <c r="Y17" s="46" t="e">
        <f t="shared" si="11"/>
        <v>#DIV/0!</v>
      </c>
      <c r="Z17" s="9">
        <v>5580</v>
      </c>
      <c r="AA17" s="8"/>
      <c r="AB17" s="25"/>
      <c r="AC17" s="33">
        <f t="shared" si="12"/>
        <v>0</v>
      </c>
      <c r="AD17" s="53" t="e">
        <f t="shared" si="13"/>
        <v>#DIV/0!</v>
      </c>
      <c r="AE17" s="54" t="e">
        <f t="shared" si="14"/>
        <v>#DIV/0!</v>
      </c>
      <c r="AF17" s="9">
        <v>5580</v>
      </c>
      <c r="AG17" s="8"/>
      <c r="AH17" s="25"/>
      <c r="AI17" s="33">
        <f t="shared" si="15"/>
        <v>0</v>
      </c>
      <c r="AJ17" s="39" t="e">
        <f t="shared" si="16"/>
        <v>#DIV/0!</v>
      </c>
      <c r="AK17" s="46" t="e">
        <f t="shared" si="17"/>
        <v>#DIV/0!</v>
      </c>
      <c r="AL17" s="14">
        <f t="shared" si="18"/>
        <v>27900</v>
      </c>
      <c r="AM17" s="15">
        <f t="shared" si="19"/>
        <v>0</v>
      </c>
      <c r="AN17" s="16">
        <f t="shared" si="20"/>
        <v>0</v>
      </c>
      <c r="AO17" s="33">
        <f t="shared" si="23"/>
        <v>0</v>
      </c>
      <c r="AP17" s="38" t="e">
        <f t="shared" si="22"/>
        <v>#DIV/0!</v>
      </c>
      <c r="AQ17" s="46" t="e">
        <f t="shared" si="21"/>
        <v>#DIV/0!</v>
      </c>
    </row>
    <row r="18" spans="1:43" x14ac:dyDescent="0.25">
      <c r="A18" s="2" t="s">
        <v>17</v>
      </c>
      <c r="B18" s="9">
        <v>5580</v>
      </c>
      <c r="C18" s="8"/>
      <c r="D18" s="25"/>
      <c r="E18" s="33">
        <f t="shared" si="0"/>
        <v>0</v>
      </c>
      <c r="F18" s="38" t="e">
        <f t="shared" si="1"/>
        <v>#DIV/0!</v>
      </c>
      <c r="G18" s="46" t="e">
        <f t="shared" si="2"/>
        <v>#DIV/0!</v>
      </c>
      <c r="H18" s="28">
        <v>5580</v>
      </c>
      <c r="I18" s="8"/>
      <c r="J18" s="25"/>
      <c r="K18" s="33">
        <f t="shared" si="3"/>
        <v>0</v>
      </c>
      <c r="L18" s="38" t="e">
        <f t="shared" si="4"/>
        <v>#DIV/0!</v>
      </c>
      <c r="M18" s="46" t="e">
        <f t="shared" si="5"/>
        <v>#DIV/0!</v>
      </c>
      <c r="N18" s="9">
        <v>5580</v>
      </c>
      <c r="O18" s="8">
        <v>20</v>
      </c>
      <c r="P18" s="25">
        <v>1</v>
      </c>
      <c r="Q18" s="33">
        <f t="shared" si="6"/>
        <v>3.5842293906810036E-3</v>
      </c>
      <c r="R18" s="38">
        <f t="shared" si="7"/>
        <v>93</v>
      </c>
      <c r="S18" s="46">
        <f t="shared" si="8"/>
        <v>20</v>
      </c>
      <c r="T18" s="9">
        <v>5580</v>
      </c>
      <c r="U18" s="8">
        <v>123</v>
      </c>
      <c r="V18" s="25">
        <v>2</v>
      </c>
      <c r="W18" s="33">
        <f t="shared" si="9"/>
        <v>2.2043010752688171E-2</v>
      </c>
      <c r="X18" s="38">
        <f t="shared" si="10"/>
        <v>46.5</v>
      </c>
      <c r="Y18" s="46">
        <f t="shared" si="11"/>
        <v>61.5</v>
      </c>
      <c r="Z18" s="9">
        <v>5580</v>
      </c>
      <c r="AA18" s="8"/>
      <c r="AB18" s="25"/>
      <c r="AC18" s="33">
        <f t="shared" si="12"/>
        <v>0</v>
      </c>
      <c r="AD18" s="53" t="e">
        <f t="shared" si="13"/>
        <v>#DIV/0!</v>
      </c>
      <c r="AE18" s="54" t="e">
        <f t="shared" si="14"/>
        <v>#DIV/0!</v>
      </c>
      <c r="AF18" s="9">
        <v>5580</v>
      </c>
      <c r="AG18" s="8"/>
      <c r="AH18" s="25"/>
      <c r="AI18" s="33">
        <f t="shared" si="15"/>
        <v>0</v>
      </c>
      <c r="AJ18" s="38" t="e">
        <f t="shared" si="16"/>
        <v>#DIV/0!</v>
      </c>
      <c r="AK18" s="46" t="e">
        <f t="shared" si="17"/>
        <v>#DIV/0!</v>
      </c>
      <c r="AL18" s="14">
        <f t="shared" si="18"/>
        <v>27900</v>
      </c>
      <c r="AM18" s="15">
        <f t="shared" si="19"/>
        <v>143</v>
      </c>
      <c r="AN18" s="16">
        <f t="shared" si="20"/>
        <v>3</v>
      </c>
      <c r="AO18" s="33">
        <f t="shared" si="23"/>
        <v>5.1254480286738353E-3</v>
      </c>
      <c r="AP18" s="38">
        <f t="shared" si="22"/>
        <v>155</v>
      </c>
      <c r="AQ18" s="46">
        <f t="shared" si="21"/>
        <v>47.666666666666664</v>
      </c>
    </row>
    <row r="19" spans="1:43" x14ac:dyDescent="0.25">
      <c r="A19" s="2" t="s">
        <v>18</v>
      </c>
      <c r="B19" s="9">
        <v>5580</v>
      </c>
      <c r="C19" s="8"/>
      <c r="D19" s="25"/>
      <c r="E19" s="33">
        <f t="shared" si="0"/>
        <v>0</v>
      </c>
      <c r="F19" s="38" t="e">
        <f t="shared" si="1"/>
        <v>#DIV/0!</v>
      </c>
      <c r="G19" s="46" t="e">
        <f t="shared" si="2"/>
        <v>#DIV/0!</v>
      </c>
      <c r="H19" s="28">
        <v>5580</v>
      </c>
      <c r="I19" s="8"/>
      <c r="J19" s="25"/>
      <c r="K19" s="33">
        <f t="shared" si="3"/>
        <v>0</v>
      </c>
      <c r="L19" s="38" t="e">
        <f t="shared" si="4"/>
        <v>#DIV/0!</v>
      </c>
      <c r="M19" s="46" t="e">
        <f t="shared" si="5"/>
        <v>#DIV/0!</v>
      </c>
      <c r="N19" s="9">
        <v>5580</v>
      </c>
      <c r="O19" s="8"/>
      <c r="P19" s="25"/>
      <c r="Q19" s="33">
        <f t="shared" si="6"/>
        <v>0</v>
      </c>
      <c r="R19" s="38" t="e">
        <f t="shared" si="7"/>
        <v>#DIV/0!</v>
      </c>
      <c r="S19" s="46" t="e">
        <f t="shared" si="8"/>
        <v>#DIV/0!</v>
      </c>
      <c r="T19" s="9">
        <v>5580</v>
      </c>
      <c r="U19" s="8">
        <v>45</v>
      </c>
      <c r="V19" s="25">
        <v>1</v>
      </c>
      <c r="W19" s="33">
        <f t="shared" si="9"/>
        <v>8.0645161290322578E-3</v>
      </c>
      <c r="X19" s="38">
        <f t="shared" si="10"/>
        <v>93</v>
      </c>
      <c r="Y19" s="46">
        <f t="shared" si="11"/>
        <v>45</v>
      </c>
      <c r="Z19" s="9">
        <v>5580</v>
      </c>
      <c r="AA19" s="8"/>
      <c r="AB19" s="25"/>
      <c r="AC19" s="33">
        <f t="shared" si="12"/>
        <v>0</v>
      </c>
      <c r="AD19" s="53" t="e">
        <f t="shared" si="13"/>
        <v>#DIV/0!</v>
      </c>
      <c r="AE19" s="54" t="e">
        <f t="shared" si="14"/>
        <v>#DIV/0!</v>
      </c>
      <c r="AF19" s="9">
        <v>5580</v>
      </c>
      <c r="AG19" s="8">
        <v>120</v>
      </c>
      <c r="AH19" s="25">
        <v>12</v>
      </c>
      <c r="AI19" s="33">
        <f t="shared" si="15"/>
        <v>2.1505376344086023E-2</v>
      </c>
      <c r="AJ19" s="38">
        <f t="shared" si="16"/>
        <v>7.75</v>
      </c>
      <c r="AK19" s="46">
        <f t="shared" si="17"/>
        <v>10</v>
      </c>
      <c r="AL19" s="14">
        <f t="shared" si="18"/>
        <v>27900</v>
      </c>
      <c r="AM19" s="15">
        <f t="shared" si="19"/>
        <v>165</v>
      </c>
      <c r="AN19" s="16">
        <f t="shared" si="20"/>
        <v>13</v>
      </c>
      <c r="AO19" s="33">
        <f t="shared" si="23"/>
        <v>5.9139784946236557E-3</v>
      </c>
      <c r="AP19" s="38">
        <f t="shared" si="22"/>
        <v>35.769230769230766</v>
      </c>
      <c r="AQ19" s="46">
        <f t="shared" si="21"/>
        <v>12.692307692307692</v>
      </c>
    </row>
    <row r="20" spans="1:43" x14ac:dyDescent="0.25">
      <c r="A20" s="2" t="s">
        <v>19</v>
      </c>
      <c r="B20" s="9">
        <v>5580</v>
      </c>
      <c r="C20" s="8"/>
      <c r="D20" s="25"/>
      <c r="E20" s="33">
        <f t="shared" si="0"/>
        <v>0</v>
      </c>
      <c r="F20" s="38" t="e">
        <f t="shared" si="1"/>
        <v>#DIV/0!</v>
      </c>
      <c r="G20" s="46" t="e">
        <f t="shared" si="2"/>
        <v>#DIV/0!</v>
      </c>
      <c r="H20" s="28">
        <v>5580</v>
      </c>
      <c r="I20" s="8"/>
      <c r="J20" s="25"/>
      <c r="K20" s="33">
        <f t="shared" si="3"/>
        <v>0</v>
      </c>
      <c r="L20" s="38" t="e">
        <f t="shared" si="4"/>
        <v>#DIV/0!</v>
      </c>
      <c r="M20" s="46" t="e">
        <f t="shared" si="5"/>
        <v>#DIV/0!</v>
      </c>
      <c r="N20" s="9">
        <v>5580</v>
      </c>
      <c r="O20" s="8"/>
      <c r="P20" s="25"/>
      <c r="Q20" s="33">
        <f t="shared" si="6"/>
        <v>0</v>
      </c>
      <c r="R20" s="38" t="e">
        <f t="shared" si="7"/>
        <v>#DIV/0!</v>
      </c>
      <c r="S20" s="46" t="e">
        <f t="shared" si="8"/>
        <v>#DIV/0!</v>
      </c>
      <c r="T20" s="9">
        <v>5580</v>
      </c>
      <c r="U20" s="8">
        <v>53</v>
      </c>
      <c r="V20" s="25">
        <v>2</v>
      </c>
      <c r="W20" s="33">
        <f t="shared" si="9"/>
        <v>9.4982078853046593E-3</v>
      </c>
      <c r="X20" s="38">
        <f t="shared" si="10"/>
        <v>46.5</v>
      </c>
      <c r="Y20" s="46">
        <f t="shared" si="11"/>
        <v>26.5</v>
      </c>
      <c r="Z20" s="9">
        <v>5580</v>
      </c>
      <c r="AA20" s="8"/>
      <c r="AB20" s="25"/>
      <c r="AC20" s="33">
        <f t="shared" si="12"/>
        <v>0</v>
      </c>
      <c r="AD20" s="53" t="e">
        <f t="shared" si="13"/>
        <v>#DIV/0!</v>
      </c>
      <c r="AE20" s="54" t="e">
        <f t="shared" si="14"/>
        <v>#DIV/0!</v>
      </c>
      <c r="AF20" s="9">
        <v>5580</v>
      </c>
      <c r="AG20" s="8"/>
      <c r="AH20" s="25"/>
      <c r="AI20" s="33">
        <f t="shared" si="15"/>
        <v>0</v>
      </c>
      <c r="AJ20" s="38" t="e">
        <f t="shared" si="16"/>
        <v>#DIV/0!</v>
      </c>
      <c r="AK20" s="46" t="e">
        <f t="shared" si="17"/>
        <v>#DIV/0!</v>
      </c>
      <c r="AL20" s="14">
        <f t="shared" si="18"/>
        <v>27900</v>
      </c>
      <c r="AM20" s="15">
        <f t="shared" si="19"/>
        <v>53</v>
      </c>
      <c r="AN20" s="16">
        <f t="shared" si="20"/>
        <v>2</v>
      </c>
      <c r="AO20" s="33">
        <f t="shared" si="23"/>
        <v>1.8996415770609319E-3</v>
      </c>
      <c r="AP20" s="38">
        <f t="shared" si="22"/>
        <v>232.5</v>
      </c>
      <c r="AQ20" s="46">
        <f t="shared" si="21"/>
        <v>26.5</v>
      </c>
    </row>
    <row r="21" spans="1:43" x14ac:dyDescent="0.25">
      <c r="A21" s="2" t="s">
        <v>20</v>
      </c>
      <c r="B21" s="9">
        <v>5580</v>
      </c>
      <c r="C21" s="8"/>
      <c r="D21" s="25"/>
      <c r="E21" s="33">
        <f t="shared" si="0"/>
        <v>0</v>
      </c>
      <c r="F21" s="38" t="e">
        <f t="shared" si="1"/>
        <v>#DIV/0!</v>
      </c>
      <c r="G21" s="46" t="e">
        <f t="shared" si="2"/>
        <v>#DIV/0!</v>
      </c>
      <c r="H21" s="28">
        <v>5580</v>
      </c>
      <c r="I21" s="8"/>
      <c r="J21" s="25"/>
      <c r="K21" s="33">
        <f t="shared" si="3"/>
        <v>0</v>
      </c>
      <c r="L21" s="38" t="e">
        <f t="shared" si="4"/>
        <v>#DIV/0!</v>
      </c>
      <c r="M21" s="46" t="e">
        <f t="shared" si="5"/>
        <v>#DIV/0!</v>
      </c>
      <c r="N21" s="9">
        <v>5580</v>
      </c>
      <c r="O21" s="8">
        <v>25</v>
      </c>
      <c r="P21" s="25">
        <v>1</v>
      </c>
      <c r="Q21" s="33">
        <f t="shared" si="6"/>
        <v>4.4802867383512543E-3</v>
      </c>
      <c r="R21" s="38">
        <f t="shared" si="7"/>
        <v>93</v>
      </c>
      <c r="S21" s="46">
        <f t="shared" si="8"/>
        <v>25</v>
      </c>
      <c r="T21" s="9">
        <v>5580</v>
      </c>
      <c r="U21" s="8"/>
      <c r="V21" s="25"/>
      <c r="W21" s="33">
        <f t="shared" si="9"/>
        <v>0</v>
      </c>
      <c r="X21" s="38" t="e">
        <f t="shared" si="10"/>
        <v>#DIV/0!</v>
      </c>
      <c r="Y21" s="46" t="e">
        <f t="shared" si="11"/>
        <v>#DIV/0!</v>
      </c>
      <c r="Z21" s="9">
        <v>5580</v>
      </c>
      <c r="AA21" s="8"/>
      <c r="AB21" s="25"/>
      <c r="AC21" s="33">
        <f t="shared" si="12"/>
        <v>0</v>
      </c>
      <c r="AD21" s="53" t="e">
        <f t="shared" si="13"/>
        <v>#DIV/0!</v>
      </c>
      <c r="AE21" s="54" t="e">
        <f t="shared" si="14"/>
        <v>#DIV/0!</v>
      </c>
      <c r="AF21" s="9">
        <v>5580</v>
      </c>
      <c r="AG21" s="8">
        <v>55</v>
      </c>
      <c r="AH21" s="25">
        <v>6</v>
      </c>
      <c r="AI21" s="33">
        <f t="shared" si="15"/>
        <v>9.8566308243727592E-3</v>
      </c>
      <c r="AJ21" s="38">
        <f t="shared" si="16"/>
        <v>15.5</v>
      </c>
      <c r="AK21" s="46">
        <f t="shared" si="17"/>
        <v>9.1666666666666661</v>
      </c>
      <c r="AL21" s="14">
        <f t="shared" si="18"/>
        <v>27900</v>
      </c>
      <c r="AM21" s="15">
        <f t="shared" si="19"/>
        <v>80</v>
      </c>
      <c r="AN21" s="16">
        <f t="shared" si="20"/>
        <v>7</v>
      </c>
      <c r="AO21" s="33">
        <f t="shared" si="23"/>
        <v>2.8673835125448029E-3</v>
      </c>
      <c r="AP21" s="38">
        <f t="shared" si="22"/>
        <v>66.428571428571431</v>
      </c>
      <c r="AQ21" s="46">
        <f t="shared" si="21"/>
        <v>11.428571428571429</v>
      </c>
    </row>
    <row r="22" spans="1:43" x14ac:dyDescent="0.25">
      <c r="A22" s="5" t="s">
        <v>21</v>
      </c>
      <c r="B22" s="9">
        <v>5580</v>
      </c>
      <c r="C22" s="8"/>
      <c r="D22" s="25"/>
      <c r="E22" s="33">
        <f t="shared" si="0"/>
        <v>0</v>
      </c>
      <c r="F22" s="38" t="e">
        <f t="shared" si="1"/>
        <v>#DIV/0!</v>
      </c>
      <c r="G22" s="46" t="e">
        <f t="shared" si="2"/>
        <v>#DIV/0!</v>
      </c>
      <c r="H22" s="28">
        <v>5580</v>
      </c>
      <c r="I22" s="8"/>
      <c r="J22" s="25"/>
      <c r="K22" s="33">
        <f t="shared" si="3"/>
        <v>0</v>
      </c>
      <c r="L22" s="38" t="e">
        <f t="shared" si="4"/>
        <v>#DIV/0!</v>
      </c>
      <c r="M22" s="46" t="e">
        <f t="shared" si="5"/>
        <v>#DIV/0!</v>
      </c>
      <c r="N22" s="9">
        <v>5580</v>
      </c>
      <c r="O22" s="8">
        <v>135</v>
      </c>
      <c r="P22" s="25">
        <v>2</v>
      </c>
      <c r="Q22" s="33">
        <f t="shared" si="6"/>
        <v>2.4193548387096774E-2</v>
      </c>
      <c r="R22" s="38">
        <f t="shared" si="7"/>
        <v>46.5</v>
      </c>
      <c r="S22" s="46">
        <f t="shared" si="8"/>
        <v>67.5</v>
      </c>
      <c r="T22" s="9">
        <v>5580</v>
      </c>
      <c r="U22" s="8"/>
      <c r="V22" s="25"/>
      <c r="W22" s="33">
        <f t="shared" si="9"/>
        <v>0</v>
      </c>
      <c r="X22" s="38" t="e">
        <f t="shared" si="10"/>
        <v>#DIV/0!</v>
      </c>
      <c r="Y22" s="46" t="e">
        <f t="shared" si="11"/>
        <v>#DIV/0!</v>
      </c>
      <c r="Z22" s="9">
        <v>5580</v>
      </c>
      <c r="AA22" s="8"/>
      <c r="AB22" s="25"/>
      <c r="AC22" s="33">
        <f t="shared" si="12"/>
        <v>0</v>
      </c>
      <c r="AD22" s="53" t="e">
        <f t="shared" si="13"/>
        <v>#DIV/0!</v>
      </c>
      <c r="AE22" s="54" t="e">
        <f t="shared" si="14"/>
        <v>#DIV/0!</v>
      </c>
      <c r="AF22" s="9">
        <v>5580</v>
      </c>
      <c r="AG22" s="8"/>
      <c r="AH22" s="25"/>
      <c r="AI22" s="33">
        <f t="shared" si="15"/>
        <v>0</v>
      </c>
      <c r="AJ22" s="38" t="e">
        <f t="shared" si="16"/>
        <v>#DIV/0!</v>
      </c>
      <c r="AK22" s="46" t="e">
        <f t="shared" si="17"/>
        <v>#DIV/0!</v>
      </c>
      <c r="AL22" s="14">
        <f t="shared" si="18"/>
        <v>27900</v>
      </c>
      <c r="AM22" s="15">
        <f t="shared" si="19"/>
        <v>135</v>
      </c>
      <c r="AN22" s="16">
        <f t="shared" si="20"/>
        <v>2</v>
      </c>
      <c r="AO22" s="33">
        <f t="shared" si="23"/>
        <v>4.8387096774193551E-3</v>
      </c>
      <c r="AP22" s="38">
        <f t="shared" si="22"/>
        <v>232.5</v>
      </c>
      <c r="AQ22" s="46">
        <f t="shared" si="21"/>
        <v>67.5</v>
      </c>
    </row>
    <row r="23" spans="1:43" x14ac:dyDescent="0.25">
      <c r="A23" s="2" t="s">
        <v>22</v>
      </c>
      <c r="B23" s="9">
        <v>5580</v>
      </c>
      <c r="C23" s="8"/>
      <c r="D23" s="25"/>
      <c r="E23" s="33">
        <f t="shared" si="0"/>
        <v>0</v>
      </c>
      <c r="F23" s="38" t="e">
        <f t="shared" si="1"/>
        <v>#DIV/0!</v>
      </c>
      <c r="G23" s="46" t="e">
        <f t="shared" si="2"/>
        <v>#DIV/0!</v>
      </c>
      <c r="H23" s="28">
        <v>5580</v>
      </c>
      <c r="I23" s="8"/>
      <c r="J23" s="25"/>
      <c r="K23" s="33">
        <f t="shared" si="3"/>
        <v>0</v>
      </c>
      <c r="L23" s="38" t="e">
        <f t="shared" si="4"/>
        <v>#DIV/0!</v>
      </c>
      <c r="M23" s="46" t="e">
        <f t="shared" si="5"/>
        <v>#DIV/0!</v>
      </c>
      <c r="N23" s="9">
        <v>5580</v>
      </c>
      <c r="O23" s="8">
        <v>90</v>
      </c>
      <c r="P23" s="25">
        <v>1</v>
      </c>
      <c r="Q23" s="33">
        <f t="shared" si="6"/>
        <v>1.6129032258064516E-2</v>
      </c>
      <c r="R23" s="38">
        <f t="shared" si="7"/>
        <v>93</v>
      </c>
      <c r="S23" s="46">
        <f t="shared" si="8"/>
        <v>90</v>
      </c>
      <c r="T23" s="9">
        <v>5580</v>
      </c>
      <c r="U23" s="8"/>
      <c r="V23" s="25"/>
      <c r="W23" s="33">
        <f t="shared" si="9"/>
        <v>0</v>
      </c>
      <c r="X23" s="38" t="e">
        <f t="shared" si="10"/>
        <v>#DIV/0!</v>
      </c>
      <c r="Y23" s="46" t="e">
        <f t="shared" si="11"/>
        <v>#DIV/0!</v>
      </c>
      <c r="Z23" s="9">
        <v>5580</v>
      </c>
      <c r="AA23" s="8"/>
      <c r="AB23" s="25"/>
      <c r="AC23" s="33">
        <f t="shared" si="12"/>
        <v>0</v>
      </c>
      <c r="AD23" s="53" t="e">
        <f t="shared" si="13"/>
        <v>#DIV/0!</v>
      </c>
      <c r="AE23" s="54" t="e">
        <f t="shared" si="14"/>
        <v>#DIV/0!</v>
      </c>
      <c r="AF23" s="9">
        <v>5580</v>
      </c>
      <c r="AG23" s="8"/>
      <c r="AH23" s="25"/>
      <c r="AI23" s="33">
        <f t="shared" si="15"/>
        <v>0</v>
      </c>
      <c r="AJ23" s="38" t="e">
        <f t="shared" si="16"/>
        <v>#DIV/0!</v>
      </c>
      <c r="AK23" s="46" t="e">
        <f t="shared" si="17"/>
        <v>#DIV/0!</v>
      </c>
      <c r="AL23" s="14">
        <f t="shared" si="18"/>
        <v>27900</v>
      </c>
      <c r="AM23" s="15">
        <f t="shared" si="19"/>
        <v>90</v>
      </c>
      <c r="AN23" s="16">
        <f t="shared" si="20"/>
        <v>1</v>
      </c>
      <c r="AO23" s="33">
        <f t="shared" si="23"/>
        <v>3.2258064516129032E-3</v>
      </c>
      <c r="AP23" s="38">
        <f t="shared" si="22"/>
        <v>465</v>
      </c>
      <c r="AQ23" s="46">
        <f t="shared" si="21"/>
        <v>90</v>
      </c>
    </row>
    <row r="24" spans="1:43" ht="15.75" thickBot="1" x14ac:dyDescent="0.3">
      <c r="A24" s="4" t="s">
        <v>58</v>
      </c>
      <c r="B24" s="11">
        <v>5580</v>
      </c>
      <c r="C24" s="12"/>
      <c r="D24" s="26"/>
      <c r="E24" s="34">
        <f t="shared" si="0"/>
        <v>0</v>
      </c>
      <c r="F24" s="40" t="e">
        <f t="shared" si="1"/>
        <v>#DIV/0!</v>
      </c>
      <c r="G24" s="47" t="e">
        <f t="shared" si="2"/>
        <v>#DIV/0!</v>
      </c>
      <c r="H24" s="29">
        <v>5580</v>
      </c>
      <c r="I24" s="12"/>
      <c r="J24" s="26"/>
      <c r="K24" s="34">
        <f t="shared" si="3"/>
        <v>0</v>
      </c>
      <c r="L24" s="40" t="e">
        <f t="shared" si="4"/>
        <v>#DIV/0!</v>
      </c>
      <c r="M24" s="47" t="e">
        <f t="shared" si="5"/>
        <v>#DIV/0!</v>
      </c>
      <c r="N24" s="11">
        <v>5580</v>
      </c>
      <c r="O24" s="12"/>
      <c r="P24" s="26"/>
      <c r="Q24" s="34">
        <f t="shared" si="6"/>
        <v>0</v>
      </c>
      <c r="R24" s="40" t="e">
        <f t="shared" si="7"/>
        <v>#DIV/0!</v>
      </c>
      <c r="S24" s="47" t="e">
        <f t="shared" si="8"/>
        <v>#DIV/0!</v>
      </c>
      <c r="T24" s="11">
        <v>5580</v>
      </c>
      <c r="U24" s="12"/>
      <c r="V24" s="26"/>
      <c r="W24" s="34">
        <f t="shared" si="9"/>
        <v>0</v>
      </c>
      <c r="X24" s="40" t="e">
        <f t="shared" si="10"/>
        <v>#DIV/0!</v>
      </c>
      <c r="Y24" s="47" t="e">
        <f t="shared" si="11"/>
        <v>#DIV/0!</v>
      </c>
      <c r="Z24" s="11">
        <v>5580</v>
      </c>
      <c r="AA24" s="12"/>
      <c r="AB24" s="26"/>
      <c r="AC24" s="34">
        <f t="shared" si="12"/>
        <v>0</v>
      </c>
      <c r="AD24" s="55" t="e">
        <f t="shared" si="13"/>
        <v>#DIV/0!</v>
      </c>
      <c r="AE24" s="56" t="e">
        <f t="shared" si="14"/>
        <v>#DIV/0!</v>
      </c>
      <c r="AF24" s="11">
        <v>5580</v>
      </c>
      <c r="AG24" s="12"/>
      <c r="AH24" s="26"/>
      <c r="AI24" s="34">
        <f t="shared" si="15"/>
        <v>0</v>
      </c>
      <c r="AJ24" s="40" t="e">
        <f t="shared" si="16"/>
        <v>#DIV/0!</v>
      </c>
      <c r="AK24" s="47" t="e">
        <f t="shared" si="17"/>
        <v>#DIV/0!</v>
      </c>
      <c r="AL24" s="11">
        <f t="shared" si="18"/>
        <v>27900</v>
      </c>
      <c r="AM24" s="15">
        <f t="shared" si="19"/>
        <v>0</v>
      </c>
      <c r="AN24" s="16">
        <f t="shared" si="20"/>
        <v>0</v>
      </c>
      <c r="AO24" s="34">
        <f t="shared" si="23"/>
        <v>0</v>
      </c>
      <c r="AP24" s="43" t="e">
        <f t="shared" si="22"/>
        <v>#DIV/0!</v>
      </c>
      <c r="AQ24" s="47" t="e">
        <f t="shared" si="21"/>
        <v>#DIV/0!</v>
      </c>
    </row>
    <row r="25" spans="1:43" x14ac:dyDescent="0.25">
      <c r="A25" s="1" t="s">
        <v>24</v>
      </c>
      <c r="B25" s="14">
        <v>5580</v>
      </c>
      <c r="C25" s="15"/>
      <c r="D25" s="24"/>
      <c r="E25" s="35">
        <f t="shared" si="0"/>
        <v>0</v>
      </c>
      <c r="F25" s="42" t="e">
        <f t="shared" si="1"/>
        <v>#DIV/0!</v>
      </c>
      <c r="G25" s="49" t="e">
        <f t="shared" si="2"/>
        <v>#DIV/0!</v>
      </c>
      <c r="H25" s="30">
        <v>5580</v>
      </c>
      <c r="I25" s="15"/>
      <c r="J25" s="24"/>
      <c r="K25" s="35">
        <f t="shared" si="3"/>
        <v>0</v>
      </c>
      <c r="L25" s="42" t="e">
        <f t="shared" si="4"/>
        <v>#DIV/0!</v>
      </c>
      <c r="M25" s="49" t="e">
        <f t="shared" si="5"/>
        <v>#DIV/0!</v>
      </c>
      <c r="N25" s="14">
        <v>5580</v>
      </c>
      <c r="O25" s="15"/>
      <c r="P25" s="24"/>
      <c r="Q25" s="35">
        <f t="shared" si="6"/>
        <v>0</v>
      </c>
      <c r="R25" s="42" t="e">
        <f t="shared" si="7"/>
        <v>#DIV/0!</v>
      </c>
      <c r="S25" s="49" t="e">
        <f t="shared" si="8"/>
        <v>#DIV/0!</v>
      </c>
      <c r="T25" s="14">
        <v>5580</v>
      </c>
      <c r="U25" s="15"/>
      <c r="V25" s="24"/>
      <c r="W25" s="35">
        <f t="shared" si="9"/>
        <v>0</v>
      </c>
      <c r="X25" s="42" t="e">
        <f t="shared" si="10"/>
        <v>#DIV/0!</v>
      </c>
      <c r="Y25" s="49" t="e">
        <f t="shared" si="11"/>
        <v>#DIV/0!</v>
      </c>
      <c r="Z25" s="14">
        <v>5580</v>
      </c>
      <c r="AA25" s="15"/>
      <c r="AB25" s="24"/>
      <c r="AC25" s="35">
        <f t="shared" si="12"/>
        <v>0</v>
      </c>
      <c r="AD25" s="57" t="e">
        <f t="shared" si="13"/>
        <v>#DIV/0!</v>
      </c>
      <c r="AE25" s="58" t="e">
        <f t="shared" si="14"/>
        <v>#DIV/0!</v>
      </c>
      <c r="AF25" s="14">
        <v>5580</v>
      </c>
      <c r="AG25" s="15">
        <v>10</v>
      </c>
      <c r="AH25" s="24">
        <v>1</v>
      </c>
      <c r="AI25" s="35">
        <f t="shared" si="15"/>
        <v>1.7921146953405018E-3</v>
      </c>
      <c r="AJ25" s="42">
        <f t="shared" si="16"/>
        <v>93</v>
      </c>
      <c r="AK25" s="49">
        <f t="shared" si="17"/>
        <v>10</v>
      </c>
      <c r="AL25" s="14">
        <f t="shared" si="18"/>
        <v>27900</v>
      </c>
      <c r="AM25" s="15">
        <f t="shared" si="19"/>
        <v>10</v>
      </c>
      <c r="AN25" s="16">
        <f t="shared" si="20"/>
        <v>1</v>
      </c>
      <c r="AO25" s="35">
        <f t="shared" si="23"/>
        <v>3.5842293906810036E-4</v>
      </c>
      <c r="AP25" s="59">
        <f t="shared" si="22"/>
        <v>465</v>
      </c>
      <c r="AQ25" s="49">
        <f t="shared" si="21"/>
        <v>10</v>
      </c>
    </row>
    <row r="26" spans="1:43" x14ac:dyDescent="0.25">
      <c r="A26" s="2" t="s">
        <v>25</v>
      </c>
      <c r="B26" s="9">
        <v>5580</v>
      </c>
      <c r="C26" s="8"/>
      <c r="D26" s="25"/>
      <c r="E26" s="33">
        <f t="shared" si="0"/>
        <v>0</v>
      </c>
      <c r="F26" s="38" t="e">
        <f t="shared" si="1"/>
        <v>#DIV/0!</v>
      </c>
      <c r="G26" s="46" t="e">
        <f t="shared" si="2"/>
        <v>#DIV/0!</v>
      </c>
      <c r="H26" s="28">
        <v>5580</v>
      </c>
      <c r="I26" s="8"/>
      <c r="J26" s="25"/>
      <c r="K26" s="33">
        <f t="shared" si="3"/>
        <v>0</v>
      </c>
      <c r="L26" s="38" t="e">
        <f t="shared" si="4"/>
        <v>#DIV/0!</v>
      </c>
      <c r="M26" s="46" t="e">
        <f t="shared" si="5"/>
        <v>#DIV/0!</v>
      </c>
      <c r="N26" s="9">
        <v>5580</v>
      </c>
      <c r="O26" s="8">
        <v>50</v>
      </c>
      <c r="P26" s="25">
        <v>2</v>
      </c>
      <c r="Q26" s="33">
        <f t="shared" si="6"/>
        <v>8.9605734767025085E-3</v>
      </c>
      <c r="R26" s="38">
        <f t="shared" si="7"/>
        <v>46.5</v>
      </c>
      <c r="S26" s="46">
        <f t="shared" si="8"/>
        <v>25</v>
      </c>
      <c r="T26" s="9">
        <v>5580</v>
      </c>
      <c r="U26" s="8"/>
      <c r="V26" s="25"/>
      <c r="W26" s="33">
        <f t="shared" si="9"/>
        <v>0</v>
      </c>
      <c r="X26" s="38" t="e">
        <f t="shared" si="10"/>
        <v>#DIV/0!</v>
      </c>
      <c r="Y26" s="46" t="e">
        <f t="shared" si="11"/>
        <v>#DIV/0!</v>
      </c>
      <c r="Z26" s="9">
        <v>5580</v>
      </c>
      <c r="AA26" s="8"/>
      <c r="AB26" s="25"/>
      <c r="AC26" s="33">
        <f t="shared" si="12"/>
        <v>0</v>
      </c>
      <c r="AD26" s="53" t="e">
        <f t="shared" si="13"/>
        <v>#DIV/0!</v>
      </c>
      <c r="AE26" s="54" t="e">
        <f t="shared" si="14"/>
        <v>#DIV/0!</v>
      </c>
      <c r="AF26" s="9">
        <v>5580</v>
      </c>
      <c r="AG26" s="8">
        <v>30</v>
      </c>
      <c r="AH26" s="25">
        <v>2</v>
      </c>
      <c r="AI26" s="33">
        <f t="shared" si="15"/>
        <v>5.3763440860215058E-3</v>
      </c>
      <c r="AJ26" s="38">
        <f t="shared" si="16"/>
        <v>46.5</v>
      </c>
      <c r="AK26" s="46">
        <f t="shared" si="17"/>
        <v>15</v>
      </c>
      <c r="AL26" s="14">
        <f t="shared" si="18"/>
        <v>27900</v>
      </c>
      <c r="AM26" s="15">
        <f t="shared" si="19"/>
        <v>80</v>
      </c>
      <c r="AN26" s="16">
        <f t="shared" si="20"/>
        <v>4</v>
      </c>
      <c r="AO26" s="33">
        <f t="shared" si="23"/>
        <v>2.8673835125448029E-3</v>
      </c>
      <c r="AP26" s="38">
        <f t="shared" si="22"/>
        <v>116.25</v>
      </c>
      <c r="AQ26" s="46">
        <f t="shared" si="21"/>
        <v>20</v>
      </c>
    </row>
    <row r="27" spans="1:43" x14ac:dyDescent="0.25">
      <c r="A27" s="2" t="s">
        <v>71</v>
      </c>
      <c r="B27" s="9">
        <v>5580</v>
      </c>
      <c r="C27" s="8"/>
      <c r="D27" s="25"/>
      <c r="E27" s="33">
        <f t="shared" si="0"/>
        <v>0</v>
      </c>
      <c r="F27" s="38" t="e">
        <f t="shared" si="1"/>
        <v>#DIV/0!</v>
      </c>
      <c r="G27" s="46" t="e">
        <f t="shared" si="2"/>
        <v>#DIV/0!</v>
      </c>
      <c r="H27" s="28">
        <v>5580</v>
      </c>
      <c r="I27" s="8"/>
      <c r="J27" s="25"/>
      <c r="K27" s="33">
        <f t="shared" si="3"/>
        <v>0</v>
      </c>
      <c r="L27" s="38" t="e">
        <f t="shared" si="4"/>
        <v>#DIV/0!</v>
      </c>
      <c r="M27" s="46" t="e">
        <f t="shared" si="5"/>
        <v>#DIV/0!</v>
      </c>
      <c r="N27" s="9">
        <v>5580</v>
      </c>
      <c r="O27" s="8">
        <v>95</v>
      </c>
      <c r="P27" s="25">
        <v>2</v>
      </c>
      <c r="Q27" s="33">
        <f t="shared" si="6"/>
        <v>1.7025089605734768E-2</v>
      </c>
      <c r="R27" s="38">
        <f t="shared" si="7"/>
        <v>46.5</v>
      </c>
      <c r="S27" s="46">
        <f t="shared" si="8"/>
        <v>47.5</v>
      </c>
      <c r="T27" s="9">
        <v>5580</v>
      </c>
      <c r="U27" s="8">
        <v>83</v>
      </c>
      <c r="V27" s="25">
        <v>2</v>
      </c>
      <c r="W27" s="33">
        <f t="shared" ref="W27:W28" si="24">U27/T27</f>
        <v>1.4874551971326165E-2</v>
      </c>
      <c r="X27" s="38">
        <f t="shared" ref="X27:X28" si="25">(T27/V27)/60</f>
        <v>46.5</v>
      </c>
      <c r="Y27" s="46">
        <f t="shared" ref="Y27:Y28" si="26">U27/V27</f>
        <v>41.5</v>
      </c>
      <c r="Z27" s="9">
        <v>5580</v>
      </c>
      <c r="AA27" s="8"/>
      <c r="AB27" s="25"/>
      <c r="AC27" s="33">
        <f t="shared" si="12"/>
        <v>0</v>
      </c>
      <c r="AD27" s="38" t="e">
        <f t="shared" si="13"/>
        <v>#DIV/0!</v>
      </c>
      <c r="AE27" s="46" t="e">
        <f t="shared" si="14"/>
        <v>#DIV/0!</v>
      </c>
      <c r="AF27" s="9">
        <v>5580</v>
      </c>
      <c r="AG27" s="8"/>
      <c r="AH27" s="25"/>
      <c r="AI27" s="33">
        <f t="shared" si="15"/>
        <v>0</v>
      </c>
      <c r="AJ27" s="38" t="e">
        <f t="shared" si="16"/>
        <v>#DIV/0!</v>
      </c>
      <c r="AK27" s="46" t="e">
        <f t="shared" si="17"/>
        <v>#DIV/0!</v>
      </c>
      <c r="AL27" s="14">
        <f t="shared" si="18"/>
        <v>27900</v>
      </c>
      <c r="AM27" s="15">
        <f t="shared" si="19"/>
        <v>178</v>
      </c>
      <c r="AN27" s="16">
        <f t="shared" si="20"/>
        <v>4</v>
      </c>
      <c r="AO27" s="33">
        <f t="shared" si="23"/>
        <v>6.3799283154121868E-3</v>
      </c>
      <c r="AP27" s="38">
        <f t="shared" si="22"/>
        <v>116.25</v>
      </c>
      <c r="AQ27" s="46">
        <f t="shared" si="21"/>
        <v>44.5</v>
      </c>
    </row>
    <row r="28" spans="1:43" x14ac:dyDescent="0.25">
      <c r="A28" s="2" t="s">
        <v>75</v>
      </c>
      <c r="B28" s="9">
        <v>5580</v>
      </c>
      <c r="C28" s="8"/>
      <c r="D28" s="25"/>
      <c r="E28" s="33">
        <f t="shared" si="0"/>
        <v>0</v>
      </c>
      <c r="F28" s="38" t="e">
        <f t="shared" si="1"/>
        <v>#DIV/0!</v>
      </c>
      <c r="G28" s="46" t="e">
        <f t="shared" si="2"/>
        <v>#DIV/0!</v>
      </c>
      <c r="H28" s="28">
        <v>5580</v>
      </c>
      <c r="I28" s="8"/>
      <c r="J28" s="25"/>
      <c r="K28" s="33">
        <f t="shared" si="3"/>
        <v>0</v>
      </c>
      <c r="L28" s="38" t="e">
        <f t="shared" si="4"/>
        <v>#DIV/0!</v>
      </c>
      <c r="M28" s="46" t="e">
        <f t="shared" si="5"/>
        <v>#DIV/0!</v>
      </c>
      <c r="N28" s="9">
        <v>5580</v>
      </c>
      <c r="O28" s="8">
        <v>108</v>
      </c>
      <c r="P28" s="25">
        <v>4</v>
      </c>
      <c r="Q28" s="33">
        <f t="shared" si="6"/>
        <v>1.935483870967742E-2</v>
      </c>
      <c r="R28" s="38">
        <f t="shared" si="7"/>
        <v>23.25</v>
      </c>
      <c r="S28" s="46">
        <f t="shared" si="8"/>
        <v>27</v>
      </c>
      <c r="T28" s="9">
        <v>5580</v>
      </c>
      <c r="U28" s="8">
        <v>151</v>
      </c>
      <c r="V28" s="25">
        <v>8</v>
      </c>
      <c r="W28" s="33">
        <f t="shared" si="24"/>
        <v>2.7060931899641576E-2</v>
      </c>
      <c r="X28" s="38">
        <f t="shared" si="25"/>
        <v>11.625</v>
      </c>
      <c r="Y28" s="46">
        <f t="shared" si="26"/>
        <v>18.875</v>
      </c>
      <c r="Z28" s="9">
        <v>5580</v>
      </c>
      <c r="AA28" s="8"/>
      <c r="AB28" s="25"/>
      <c r="AC28" s="33">
        <f t="shared" si="12"/>
        <v>0</v>
      </c>
      <c r="AD28" s="38" t="e">
        <f t="shared" si="13"/>
        <v>#DIV/0!</v>
      </c>
      <c r="AE28" s="46" t="e">
        <f t="shared" si="14"/>
        <v>#DIV/0!</v>
      </c>
      <c r="AF28" s="9">
        <v>5580</v>
      </c>
      <c r="AG28" s="8"/>
      <c r="AH28" s="25"/>
      <c r="AI28" s="33">
        <f t="shared" si="15"/>
        <v>0</v>
      </c>
      <c r="AJ28" s="38" t="e">
        <f t="shared" si="16"/>
        <v>#DIV/0!</v>
      </c>
      <c r="AK28" s="46" t="e">
        <f t="shared" si="17"/>
        <v>#DIV/0!</v>
      </c>
      <c r="AL28" s="14">
        <f t="shared" si="18"/>
        <v>27900</v>
      </c>
      <c r="AM28" s="15">
        <f t="shared" si="19"/>
        <v>259</v>
      </c>
      <c r="AN28" s="16">
        <f t="shared" si="20"/>
        <v>12</v>
      </c>
      <c r="AO28" s="33">
        <f t="shared" si="23"/>
        <v>9.2831541218637986E-3</v>
      </c>
      <c r="AP28" s="38">
        <f t="shared" si="22"/>
        <v>38.75</v>
      </c>
      <c r="AQ28" s="46">
        <f t="shared" si="21"/>
        <v>21.583333333333332</v>
      </c>
    </row>
    <row r="29" spans="1:43" x14ac:dyDescent="0.25">
      <c r="A29" s="2" t="s">
        <v>72</v>
      </c>
      <c r="B29" s="9">
        <v>5580</v>
      </c>
      <c r="C29" s="8"/>
      <c r="D29" s="25"/>
      <c r="E29" s="33">
        <f t="shared" si="0"/>
        <v>0</v>
      </c>
      <c r="F29" s="38" t="e">
        <f t="shared" si="1"/>
        <v>#DIV/0!</v>
      </c>
      <c r="G29" s="46" t="e">
        <f t="shared" si="2"/>
        <v>#DIV/0!</v>
      </c>
      <c r="H29" s="28">
        <v>5580</v>
      </c>
      <c r="I29" s="8"/>
      <c r="J29" s="25"/>
      <c r="K29" s="33">
        <f t="shared" si="3"/>
        <v>0</v>
      </c>
      <c r="L29" s="38" t="e">
        <f t="shared" si="4"/>
        <v>#DIV/0!</v>
      </c>
      <c r="M29" s="46" t="e">
        <f t="shared" si="5"/>
        <v>#DIV/0!</v>
      </c>
      <c r="N29" s="9">
        <v>5580</v>
      </c>
      <c r="O29" s="8">
        <v>75</v>
      </c>
      <c r="P29" s="25">
        <v>3</v>
      </c>
      <c r="Q29" s="33">
        <f t="shared" si="6"/>
        <v>1.3440860215053764E-2</v>
      </c>
      <c r="R29" s="38">
        <f t="shared" si="7"/>
        <v>31</v>
      </c>
      <c r="S29" s="46">
        <f t="shared" si="8"/>
        <v>25</v>
      </c>
      <c r="T29" s="9">
        <v>5580</v>
      </c>
      <c r="U29" s="8"/>
      <c r="V29" s="25"/>
      <c r="W29" s="33">
        <f t="shared" si="9"/>
        <v>0</v>
      </c>
      <c r="X29" s="38" t="e">
        <f t="shared" si="10"/>
        <v>#DIV/0!</v>
      </c>
      <c r="Y29" s="46" t="e">
        <f t="shared" si="11"/>
        <v>#DIV/0!</v>
      </c>
      <c r="Z29" s="9">
        <v>5580</v>
      </c>
      <c r="AA29" s="8"/>
      <c r="AB29" s="25"/>
      <c r="AC29" s="33">
        <f t="shared" si="12"/>
        <v>0</v>
      </c>
      <c r="AD29" s="53" t="e">
        <f t="shared" si="13"/>
        <v>#DIV/0!</v>
      </c>
      <c r="AE29" s="54" t="e">
        <f t="shared" si="14"/>
        <v>#DIV/0!</v>
      </c>
      <c r="AF29" s="9">
        <v>5580</v>
      </c>
      <c r="AG29" s="8"/>
      <c r="AH29" s="25"/>
      <c r="AI29" s="33">
        <f t="shared" si="15"/>
        <v>0</v>
      </c>
      <c r="AJ29" s="38" t="e">
        <f t="shared" si="16"/>
        <v>#DIV/0!</v>
      </c>
      <c r="AK29" s="46" t="e">
        <f t="shared" si="17"/>
        <v>#DIV/0!</v>
      </c>
      <c r="AL29" s="14">
        <f t="shared" si="18"/>
        <v>27900</v>
      </c>
      <c r="AM29" s="15">
        <f t="shared" si="19"/>
        <v>75</v>
      </c>
      <c r="AN29" s="16">
        <f t="shared" si="20"/>
        <v>3</v>
      </c>
      <c r="AO29" s="33">
        <f t="shared" si="23"/>
        <v>2.6881720430107529E-3</v>
      </c>
      <c r="AP29" s="38">
        <f t="shared" si="22"/>
        <v>155</v>
      </c>
      <c r="AQ29" s="46">
        <f t="shared" si="21"/>
        <v>25</v>
      </c>
    </row>
    <row r="30" spans="1:43" x14ac:dyDescent="0.25">
      <c r="A30" s="2" t="s">
        <v>70</v>
      </c>
      <c r="B30" s="9">
        <v>5580</v>
      </c>
      <c r="C30" s="8"/>
      <c r="D30" s="25"/>
      <c r="E30" s="33">
        <f t="shared" si="0"/>
        <v>0</v>
      </c>
      <c r="F30" s="38" t="e">
        <f t="shared" si="1"/>
        <v>#DIV/0!</v>
      </c>
      <c r="G30" s="46" t="e">
        <f t="shared" si="2"/>
        <v>#DIV/0!</v>
      </c>
      <c r="H30" s="28">
        <v>5580</v>
      </c>
      <c r="I30" s="8"/>
      <c r="J30" s="25"/>
      <c r="K30" s="33">
        <f t="shared" si="3"/>
        <v>0</v>
      </c>
      <c r="L30" s="38" t="e">
        <f t="shared" si="4"/>
        <v>#DIV/0!</v>
      </c>
      <c r="M30" s="46" t="e">
        <f t="shared" si="5"/>
        <v>#DIV/0!</v>
      </c>
      <c r="N30" s="9">
        <v>5580</v>
      </c>
      <c r="O30" s="8"/>
      <c r="P30" s="25"/>
      <c r="Q30" s="33">
        <f t="shared" si="6"/>
        <v>0</v>
      </c>
      <c r="R30" s="38" t="e">
        <f t="shared" si="7"/>
        <v>#DIV/0!</v>
      </c>
      <c r="S30" s="46" t="e">
        <f t="shared" si="8"/>
        <v>#DIV/0!</v>
      </c>
      <c r="T30" s="9">
        <v>5580</v>
      </c>
      <c r="U30" s="8"/>
      <c r="V30" s="25"/>
      <c r="W30" s="33">
        <f t="shared" si="9"/>
        <v>0</v>
      </c>
      <c r="X30" s="38" t="e">
        <f t="shared" si="10"/>
        <v>#DIV/0!</v>
      </c>
      <c r="Y30" s="46" t="e">
        <f t="shared" si="11"/>
        <v>#DIV/0!</v>
      </c>
      <c r="Z30" s="9">
        <v>5580</v>
      </c>
      <c r="AA30" s="8"/>
      <c r="AB30" s="25"/>
      <c r="AC30" s="33">
        <f t="shared" si="12"/>
        <v>0</v>
      </c>
      <c r="AD30" s="53" t="e">
        <f t="shared" si="13"/>
        <v>#DIV/0!</v>
      </c>
      <c r="AE30" s="54" t="e">
        <f t="shared" si="14"/>
        <v>#DIV/0!</v>
      </c>
      <c r="AF30" s="9">
        <v>5580</v>
      </c>
      <c r="AG30" s="8"/>
      <c r="AH30" s="25"/>
      <c r="AI30" s="33">
        <f t="shared" si="15"/>
        <v>0</v>
      </c>
      <c r="AJ30" s="38" t="e">
        <f t="shared" si="16"/>
        <v>#DIV/0!</v>
      </c>
      <c r="AK30" s="46" t="e">
        <f t="shared" si="17"/>
        <v>#DIV/0!</v>
      </c>
      <c r="AL30" s="14">
        <f t="shared" si="18"/>
        <v>27900</v>
      </c>
      <c r="AM30" s="15">
        <f t="shared" si="19"/>
        <v>0</v>
      </c>
      <c r="AN30" s="16">
        <f t="shared" si="20"/>
        <v>0</v>
      </c>
      <c r="AO30" s="33">
        <f t="shared" si="23"/>
        <v>0</v>
      </c>
      <c r="AP30" s="38" t="e">
        <f t="shared" si="22"/>
        <v>#DIV/0!</v>
      </c>
      <c r="AQ30" s="46" t="e">
        <f t="shared" si="21"/>
        <v>#DIV/0!</v>
      </c>
    </row>
    <row r="31" spans="1:43" x14ac:dyDescent="0.25">
      <c r="A31" s="2" t="s">
        <v>28</v>
      </c>
      <c r="B31" s="9">
        <v>5580</v>
      </c>
      <c r="C31" s="8"/>
      <c r="D31" s="25"/>
      <c r="E31" s="33">
        <f t="shared" si="0"/>
        <v>0</v>
      </c>
      <c r="F31" s="38" t="e">
        <f t="shared" si="1"/>
        <v>#DIV/0!</v>
      </c>
      <c r="G31" s="46" t="e">
        <f t="shared" si="2"/>
        <v>#DIV/0!</v>
      </c>
      <c r="H31" s="28">
        <v>5580</v>
      </c>
      <c r="I31" s="8"/>
      <c r="J31" s="25"/>
      <c r="K31" s="33">
        <f t="shared" si="3"/>
        <v>0</v>
      </c>
      <c r="L31" s="38" t="e">
        <f t="shared" si="4"/>
        <v>#DIV/0!</v>
      </c>
      <c r="M31" s="46" t="e">
        <f t="shared" si="5"/>
        <v>#DIV/0!</v>
      </c>
      <c r="N31" s="9">
        <v>5580</v>
      </c>
      <c r="O31" s="8"/>
      <c r="P31" s="25"/>
      <c r="Q31" s="33">
        <f t="shared" si="6"/>
        <v>0</v>
      </c>
      <c r="R31" s="38" t="e">
        <f t="shared" si="7"/>
        <v>#DIV/0!</v>
      </c>
      <c r="S31" s="46" t="e">
        <f t="shared" si="8"/>
        <v>#DIV/0!</v>
      </c>
      <c r="T31" s="9">
        <v>5580</v>
      </c>
      <c r="U31" s="8">
        <v>60</v>
      </c>
      <c r="V31" s="25">
        <v>1</v>
      </c>
      <c r="W31" s="33">
        <f t="shared" si="9"/>
        <v>1.0752688172043012E-2</v>
      </c>
      <c r="X31" s="38">
        <f t="shared" si="10"/>
        <v>93</v>
      </c>
      <c r="Y31" s="46">
        <f t="shared" si="11"/>
        <v>60</v>
      </c>
      <c r="Z31" s="9">
        <v>5580</v>
      </c>
      <c r="AA31" s="8"/>
      <c r="AB31" s="25"/>
      <c r="AC31" s="33">
        <f t="shared" si="12"/>
        <v>0</v>
      </c>
      <c r="AD31" s="53" t="e">
        <f t="shared" si="13"/>
        <v>#DIV/0!</v>
      </c>
      <c r="AE31" s="54" t="e">
        <f t="shared" si="14"/>
        <v>#DIV/0!</v>
      </c>
      <c r="AF31" s="9">
        <v>5580</v>
      </c>
      <c r="AG31" s="8"/>
      <c r="AH31" s="25"/>
      <c r="AI31" s="33">
        <f t="shared" si="15"/>
        <v>0</v>
      </c>
      <c r="AJ31" s="38" t="e">
        <f t="shared" si="16"/>
        <v>#DIV/0!</v>
      </c>
      <c r="AK31" s="46" t="e">
        <f t="shared" si="17"/>
        <v>#DIV/0!</v>
      </c>
      <c r="AL31" s="14">
        <f t="shared" si="18"/>
        <v>27900</v>
      </c>
      <c r="AM31" s="15">
        <f t="shared" si="19"/>
        <v>60</v>
      </c>
      <c r="AN31" s="16">
        <f t="shared" si="20"/>
        <v>1</v>
      </c>
      <c r="AO31" s="33">
        <f t="shared" si="23"/>
        <v>2.1505376344086021E-3</v>
      </c>
      <c r="AP31" s="38">
        <f t="shared" si="22"/>
        <v>465</v>
      </c>
      <c r="AQ31" s="46">
        <f t="shared" si="21"/>
        <v>60</v>
      </c>
    </row>
    <row r="32" spans="1:43" x14ac:dyDescent="0.25">
      <c r="A32" s="7" t="s">
        <v>29</v>
      </c>
      <c r="B32" s="9">
        <v>5580</v>
      </c>
      <c r="C32" s="8"/>
      <c r="D32" s="25"/>
      <c r="E32" s="33">
        <f t="shared" si="0"/>
        <v>0</v>
      </c>
      <c r="F32" s="38" t="e">
        <f t="shared" si="1"/>
        <v>#DIV/0!</v>
      </c>
      <c r="G32" s="46" t="e">
        <f t="shared" si="2"/>
        <v>#DIV/0!</v>
      </c>
      <c r="H32" s="28">
        <v>5580</v>
      </c>
      <c r="I32" s="8"/>
      <c r="J32" s="25"/>
      <c r="K32" s="33">
        <f t="shared" si="3"/>
        <v>0</v>
      </c>
      <c r="L32" s="38" t="e">
        <f t="shared" si="4"/>
        <v>#DIV/0!</v>
      </c>
      <c r="M32" s="46" t="e">
        <f t="shared" si="5"/>
        <v>#DIV/0!</v>
      </c>
      <c r="N32" s="9">
        <v>5580</v>
      </c>
      <c r="O32" s="8"/>
      <c r="P32" s="25"/>
      <c r="Q32" s="33">
        <f t="shared" si="6"/>
        <v>0</v>
      </c>
      <c r="R32" s="38" t="e">
        <f t="shared" si="7"/>
        <v>#DIV/0!</v>
      </c>
      <c r="S32" s="46" t="e">
        <f t="shared" si="8"/>
        <v>#DIV/0!</v>
      </c>
      <c r="T32" s="9">
        <v>5580</v>
      </c>
      <c r="U32" s="8"/>
      <c r="V32" s="25"/>
      <c r="W32" s="33">
        <f t="shared" si="9"/>
        <v>0</v>
      </c>
      <c r="X32" s="38" t="e">
        <f t="shared" si="10"/>
        <v>#DIV/0!</v>
      </c>
      <c r="Y32" s="46" t="e">
        <f t="shared" si="11"/>
        <v>#DIV/0!</v>
      </c>
      <c r="Z32" s="9">
        <v>5580</v>
      </c>
      <c r="AA32" s="8"/>
      <c r="AB32" s="25"/>
      <c r="AC32" s="33">
        <f t="shared" si="12"/>
        <v>0</v>
      </c>
      <c r="AD32" s="53" t="e">
        <f t="shared" si="13"/>
        <v>#DIV/0!</v>
      </c>
      <c r="AE32" s="54" t="e">
        <f t="shared" si="14"/>
        <v>#DIV/0!</v>
      </c>
      <c r="AF32" s="9">
        <v>5580</v>
      </c>
      <c r="AG32" s="8"/>
      <c r="AH32" s="25"/>
      <c r="AI32" s="33">
        <f t="shared" si="15"/>
        <v>0</v>
      </c>
      <c r="AJ32" s="38" t="e">
        <f t="shared" si="16"/>
        <v>#DIV/0!</v>
      </c>
      <c r="AK32" s="46" t="e">
        <f t="shared" si="17"/>
        <v>#DIV/0!</v>
      </c>
      <c r="AL32" s="14">
        <f t="shared" si="18"/>
        <v>27900</v>
      </c>
      <c r="AM32" s="15">
        <f t="shared" si="19"/>
        <v>0</v>
      </c>
      <c r="AN32" s="16">
        <f t="shared" si="20"/>
        <v>0</v>
      </c>
      <c r="AO32" s="33">
        <f t="shared" si="23"/>
        <v>0</v>
      </c>
      <c r="AP32" s="38" t="e">
        <f t="shared" si="22"/>
        <v>#DIV/0!</v>
      </c>
      <c r="AQ32" s="46" t="e">
        <f t="shared" si="21"/>
        <v>#DIV/0!</v>
      </c>
    </row>
    <row r="33" spans="1:43" ht="15.75" thickBot="1" x14ac:dyDescent="0.3">
      <c r="A33" s="4" t="s">
        <v>30</v>
      </c>
      <c r="B33" s="11">
        <v>5580</v>
      </c>
      <c r="C33" s="12"/>
      <c r="D33" s="26"/>
      <c r="E33" s="34">
        <f t="shared" si="0"/>
        <v>0</v>
      </c>
      <c r="F33" s="43" t="e">
        <f t="shared" si="1"/>
        <v>#DIV/0!</v>
      </c>
      <c r="G33" s="47" t="e">
        <f t="shared" si="2"/>
        <v>#DIV/0!</v>
      </c>
      <c r="H33" s="29">
        <v>5580</v>
      </c>
      <c r="I33" s="12"/>
      <c r="J33" s="26"/>
      <c r="K33" s="34">
        <f t="shared" si="3"/>
        <v>0</v>
      </c>
      <c r="L33" s="43" t="e">
        <f t="shared" si="4"/>
        <v>#DIV/0!</v>
      </c>
      <c r="M33" s="47" t="e">
        <f t="shared" si="5"/>
        <v>#DIV/0!</v>
      </c>
      <c r="N33" s="11">
        <v>5580</v>
      </c>
      <c r="O33" s="12">
        <v>376</v>
      </c>
      <c r="P33" s="26">
        <v>6</v>
      </c>
      <c r="Q33" s="34">
        <f t="shared" si="6"/>
        <v>6.7383512544802862E-2</v>
      </c>
      <c r="R33" s="43">
        <f t="shared" si="7"/>
        <v>15.5</v>
      </c>
      <c r="S33" s="47">
        <f t="shared" si="8"/>
        <v>62.666666666666664</v>
      </c>
      <c r="T33" s="11">
        <v>5580</v>
      </c>
      <c r="U33" s="12"/>
      <c r="V33" s="26"/>
      <c r="W33" s="34">
        <f t="shared" si="9"/>
        <v>0</v>
      </c>
      <c r="X33" s="43" t="e">
        <f t="shared" si="10"/>
        <v>#DIV/0!</v>
      </c>
      <c r="Y33" s="47" t="e">
        <f t="shared" si="11"/>
        <v>#DIV/0!</v>
      </c>
      <c r="Z33" s="11">
        <v>5580</v>
      </c>
      <c r="AA33" s="12"/>
      <c r="AB33" s="26"/>
      <c r="AC33" s="34">
        <f t="shared" si="12"/>
        <v>0</v>
      </c>
      <c r="AD33" s="55" t="e">
        <f t="shared" si="13"/>
        <v>#DIV/0!</v>
      </c>
      <c r="AE33" s="56" t="e">
        <f t="shared" si="14"/>
        <v>#DIV/0!</v>
      </c>
      <c r="AF33" s="11">
        <v>5580</v>
      </c>
      <c r="AG33" s="12"/>
      <c r="AH33" s="26"/>
      <c r="AI33" s="34">
        <f t="shared" si="15"/>
        <v>0</v>
      </c>
      <c r="AJ33" s="43" t="e">
        <f t="shared" si="16"/>
        <v>#DIV/0!</v>
      </c>
      <c r="AK33" s="47" t="e">
        <f t="shared" si="17"/>
        <v>#DIV/0!</v>
      </c>
      <c r="AL33" s="20">
        <f t="shared" si="18"/>
        <v>27900</v>
      </c>
      <c r="AM33" s="15">
        <f t="shared" si="19"/>
        <v>376</v>
      </c>
      <c r="AN33" s="16">
        <f t="shared" si="20"/>
        <v>6</v>
      </c>
      <c r="AO33" s="34">
        <f>AM33/AL33</f>
        <v>1.3476702508960573E-2</v>
      </c>
      <c r="AP33" s="43">
        <f t="shared" si="22"/>
        <v>77.5</v>
      </c>
      <c r="AQ33" s="47">
        <f t="shared" si="21"/>
        <v>62.666666666666664</v>
      </c>
    </row>
    <row r="34" spans="1:43" ht="15.75" thickBot="1" x14ac:dyDescent="0.3">
      <c r="A34" s="50"/>
      <c r="B34">
        <f>SUM(B3:B33)</f>
        <v>172980</v>
      </c>
      <c r="C34">
        <f>SUM(C3:C33)</f>
        <v>0</v>
      </c>
      <c r="D34">
        <f>SUM(D3:D33)</f>
        <v>0</v>
      </c>
      <c r="E34" s="34">
        <f t="shared" ref="E34" si="27">C34/B34</f>
        <v>0</v>
      </c>
      <c r="F34" s="43" t="e">
        <f>(B34/D34)/60</f>
        <v>#DIV/0!</v>
      </c>
      <c r="G34" s="47" t="e">
        <f t="shared" ref="G34" si="28">C34/D34</f>
        <v>#DIV/0!</v>
      </c>
      <c r="H34">
        <f>SUM(H3:H33)</f>
        <v>172980</v>
      </c>
      <c r="I34">
        <f>SUM(I3:I33)</f>
        <v>0</v>
      </c>
      <c r="J34">
        <f>SUM(J3:J33)</f>
        <v>0</v>
      </c>
      <c r="K34" s="34">
        <f t="shared" si="3"/>
        <v>0</v>
      </c>
      <c r="L34" s="43" t="e">
        <f t="shared" si="4"/>
        <v>#DIV/0!</v>
      </c>
      <c r="M34" s="47" t="e">
        <f t="shared" si="5"/>
        <v>#DIV/0!</v>
      </c>
      <c r="N34">
        <f>SUM(N3:N33)</f>
        <v>172980</v>
      </c>
      <c r="O34">
        <f>SUM(O3:O33)</f>
        <v>2320</v>
      </c>
      <c r="P34">
        <f>SUM(P3:P33)</f>
        <v>60</v>
      </c>
      <c r="Q34" s="34">
        <f t="shared" si="6"/>
        <v>1.3411955139322465E-2</v>
      </c>
      <c r="R34" s="43">
        <f t="shared" si="7"/>
        <v>48.05</v>
      </c>
      <c r="S34" s="47">
        <f t="shared" si="8"/>
        <v>38.666666666666664</v>
      </c>
      <c r="T34">
        <f>SUM(T3:T33)</f>
        <v>172980</v>
      </c>
      <c r="U34">
        <f>SUM(U3:U33)</f>
        <v>677</v>
      </c>
      <c r="V34">
        <f>SUM(V3:V33)</f>
        <v>24</v>
      </c>
      <c r="W34" s="34">
        <f t="shared" si="9"/>
        <v>3.9137472540178055E-3</v>
      </c>
      <c r="X34" s="43">
        <f t="shared" si="10"/>
        <v>120.125</v>
      </c>
      <c r="Y34" s="47">
        <f t="shared" si="11"/>
        <v>28.208333333333332</v>
      </c>
      <c r="Z34">
        <f>SUM(Z3:Z33)</f>
        <v>172980</v>
      </c>
      <c r="AA34">
        <f>SUM(AA3:AA33)</f>
        <v>0</v>
      </c>
      <c r="AB34">
        <f>SUM(AB3:AB33)</f>
        <v>0</v>
      </c>
      <c r="AC34" s="34">
        <f t="shared" si="12"/>
        <v>0</v>
      </c>
      <c r="AD34" s="55" t="e">
        <f t="shared" si="13"/>
        <v>#DIV/0!</v>
      </c>
      <c r="AE34" s="56" t="e">
        <f t="shared" si="14"/>
        <v>#DIV/0!</v>
      </c>
      <c r="AF34">
        <f>SUM(AF3:AF33)</f>
        <v>172980</v>
      </c>
      <c r="AG34">
        <f>SUM(AG3:AG33)</f>
        <v>385</v>
      </c>
      <c r="AH34">
        <f>SUM(AH3:AH33)</f>
        <v>51</v>
      </c>
      <c r="AI34" s="34">
        <f t="shared" si="15"/>
        <v>2.2256908313099781E-3</v>
      </c>
      <c r="AJ34" s="43">
        <f t="shared" si="16"/>
        <v>56.529411764705884</v>
      </c>
      <c r="AK34" s="47">
        <f t="shared" si="17"/>
        <v>7.5490196078431371</v>
      </c>
      <c r="AL34">
        <f>SUM(AL3:AL33)</f>
        <v>864900</v>
      </c>
      <c r="AM34">
        <f>SUM(AM3:AM33)</f>
        <v>3382</v>
      </c>
      <c r="AN34" s="16">
        <f>SUM(J34,P34,V34,AB34,AH34)</f>
        <v>135</v>
      </c>
      <c r="AO34" s="34">
        <f>AM34/AL34</f>
        <v>3.91027864493005E-3</v>
      </c>
      <c r="AP34" s="43">
        <f t="shared" si="22"/>
        <v>106.77777777777779</v>
      </c>
      <c r="AQ34" s="47">
        <f t="shared" si="21"/>
        <v>25.05185185185185</v>
      </c>
    </row>
    <row r="37" spans="1:43" x14ac:dyDescent="0.25">
      <c r="A37" t="s">
        <v>45</v>
      </c>
      <c r="B37" s="9">
        <v>5580</v>
      </c>
      <c r="C37" s="8"/>
      <c r="D37" s="8"/>
      <c r="E37" s="80">
        <f t="shared" ref="E37:E44" si="29">C37/B37</f>
        <v>0</v>
      </c>
      <c r="F37" s="38" t="e">
        <f t="shared" ref="F37:F44" si="30">(B37/D37)/60</f>
        <v>#DIV/0!</v>
      </c>
      <c r="G37" s="81" t="e">
        <f t="shared" ref="G37:G44" si="31">C37/D37</f>
        <v>#DIV/0!</v>
      </c>
      <c r="H37" s="8">
        <v>5580</v>
      </c>
      <c r="I37" s="8"/>
      <c r="J37" s="8"/>
      <c r="K37" s="80">
        <f t="shared" ref="K37:K47" si="32">I37/H37</f>
        <v>0</v>
      </c>
      <c r="L37" s="38" t="e">
        <f t="shared" ref="L37:L47" si="33">(H37/J37)/60</f>
        <v>#DIV/0!</v>
      </c>
      <c r="M37" s="81" t="e">
        <f t="shared" ref="M37:M47" si="34">I37/J37</f>
        <v>#DIV/0!</v>
      </c>
      <c r="N37" s="8">
        <v>5580</v>
      </c>
      <c r="O37" s="8">
        <v>820</v>
      </c>
      <c r="P37" s="8">
        <v>16</v>
      </c>
      <c r="Q37" s="80">
        <f t="shared" ref="Q37:Q47" si="35">O37/N37</f>
        <v>0.14695340501792115</v>
      </c>
      <c r="R37" s="38">
        <f t="shared" ref="R37:R47" si="36">(N37/P37)/60</f>
        <v>5.8125</v>
      </c>
      <c r="S37" s="81">
        <f t="shared" ref="S37:S47" si="37">O37/P37</f>
        <v>51.25</v>
      </c>
      <c r="T37" s="8">
        <v>5580</v>
      </c>
      <c r="U37" s="8">
        <v>328</v>
      </c>
      <c r="V37" s="8">
        <v>6</v>
      </c>
      <c r="W37" s="80">
        <f t="shared" ref="W37:W47" si="38">U37/T37</f>
        <v>5.8781362007168457E-2</v>
      </c>
      <c r="X37" s="38">
        <f t="shared" ref="X37:X47" si="39">(T37/V37)/60</f>
        <v>15.5</v>
      </c>
      <c r="Y37" s="81">
        <f t="shared" ref="Y37:Y47" si="40">U37/V37</f>
        <v>54.666666666666664</v>
      </c>
      <c r="Z37" s="8">
        <v>5580</v>
      </c>
      <c r="AA37" s="8"/>
      <c r="AB37" s="8"/>
      <c r="AC37" s="80">
        <f t="shared" ref="AC37:AC47" si="41">AA37/Z37</f>
        <v>0</v>
      </c>
      <c r="AD37" s="38" t="e">
        <f t="shared" ref="AD37:AD47" si="42">(Z37/AB37)/60</f>
        <v>#DIV/0!</v>
      </c>
      <c r="AE37" s="81" t="e">
        <f t="shared" ref="AE37:AE47" si="43">AA37/AB37</f>
        <v>#DIV/0!</v>
      </c>
      <c r="AF37" s="8">
        <v>5580</v>
      </c>
      <c r="AG37" s="8">
        <v>272</v>
      </c>
      <c r="AH37" s="8">
        <v>21</v>
      </c>
      <c r="AI37" s="80">
        <f t="shared" ref="AI37:AI47" si="44">AG37/AF37</f>
        <v>4.8745519713261652E-2</v>
      </c>
      <c r="AJ37" s="38">
        <f t="shared" ref="AJ37:AJ47" si="45">(AF37/AH37)/60</f>
        <v>4.4285714285714288</v>
      </c>
      <c r="AK37" s="81">
        <f t="shared" ref="AK37:AK47" si="46">AG37/AH37</f>
        <v>12.952380952380953</v>
      </c>
      <c r="AL37" s="8">
        <f t="shared" ref="AL37:AL47" si="47">SUM(B37,H37,T37,Z37,AF37)</f>
        <v>27900</v>
      </c>
      <c r="AM37" s="8">
        <f t="shared" ref="AM37:AM46" si="48">SUM(I37,O37,U37,AA37,AG37)</f>
        <v>1420</v>
      </c>
      <c r="AN37" s="8">
        <f t="shared" ref="AN37:AN46" si="49">SUM(J37,P37,V37,AB37,AH37)</f>
        <v>43</v>
      </c>
      <c r="AO37" s="80">
        <f>AM37/AL37</f>
        <v>5.0896057347670248E-2</v>
      </c>
      <c r="AP37" s="38">
        <f t="shared" ref="AP37:AP45" si="50">(AL37/AN37)/60</f>
        <v>10.813953488372094</v>
      </c>
      <c r="AQ37" s="46">
        <f t="shared" ref="AQ37:AQ45" si="51">AM37/AN37</f>
        <v>33.02325581395349</v>
      </c>
    </row>
    <row r="38" spans="1:43" x14ac:dyDescent="0.25">
      <c r="A38" t="s">
        <v>54</v>
      </c>
      <c r="B38" s="9">
        <v>5580</v>
      </c>
      <c r="C38" s="8"/>
      <c r="D38" s="8"/>
      <c r="E38" s="80">
        <f t="shared" si="29"/>
        <v>0</v>
      </c>
      <c r="F38" s="38" t="e">
        <f t="shared" si="30"/>
        <v>#DIV/0!</v>
      </c>
      <c r="G38" s="81" t="e">
        <f t="shared" si="31"/>
        <v>#DIV/0!</v>
      </c>
      <c r="H38" s="8">
        <v>5580</v>
      </c>
      <c r="I38" s="8"/>
      <c r="J38" s="8"/>
      <c r="K38" s="80">
        <f t="shared" si="32"/>
        <v>0</v>
      </c>
      <c r="L38" s="38" t="e">
        <f t="shared" si="33"/>
        <v>#DIV/0!</v>
      </c>
      <c r="M38" s="81" t="e">
        <f t="shared" si="34"/>
        <v>#DIV/0!</v>
      </c>
      <c r="N38" s="8">
        <v>5580</v>
      </c>
      <c r="O38" s="8">
        <v>193</v>
      </c>
      <c r="P38" s="8">
        <v>11</v>
      </c>
      <c r="Q38" s="80">
        <f t="shared" si="35"/>
        <v>3.4587813620071683E-2</v>
      </c>
      <c r="R38" s="38">
        <f t="shared" si="36"/>
        <v>8.454545454545455</v>
      </c>
      <c r="S38" s="81">
        <f t="shared" si="37"/>
        <v>17.545454545454547</v>
      </c>
      <c r="T38" s="8">
        <v>5580</v>
      </c>
      <c r="U38" s="8">
        <v>47</v>
      </c>
      <c r="V38" s="8">
        <v>3</v>
      </c>
      <c r="W38" s="80">
        <f t="shared" si="38"/>
        <v>8.4229390681003578E-3</v>
      </c>
      <c r="X38" s="38">
        <f t="shared" si="39"/>
        <v>31</v>
      </c>
      <c r="Y38" s="81">
        <f t="shared" si="40"/>
        <v>15.666666666666666</v>
      </c>
      <c r="Z38" s="8">
        <v>5580</v>
      </c>
      <c r="AA38" s="8"/>
      <c r="AB38" s="8"/>
      <c r="AC38" s="80">
        <f t="shared" si="41"/>
        <v>0</v>
      </c>
      <c r="AD38" s="38" t="e">
        <f t="shared" si="42"/>
        <v>#DIV/0!</v>
      </c>
      <c r="AE38" s="81" t="e">
        <f t="shared" si="43"/>
        <v>#DIV/0!</v>
      </c>
      <c r="AF38" s="8">
        <v>5580</v>
      </c>
      <c r="AG38" s="8">
        <v>122</v>
      </c>
      <c r="AH38" s="8">
        <v>10</v>
      </c>
      <c r="AI38" s="80">
        <f t="shared" si="44"/>
        <v>2.1863799283154121E-2</v>
      </c>
      <c r="AJ38" s="38">
        <f t="shared" si="45"/>
        <v>9.3000000000000007</v>
      </c>
      <c r="AK38" s="81">
        <f t="shared" si="46"/>
        <v>12.2</v>
      </c>
      <c r="AL38" s="8">
        <f t="shared" si="47"/>
        <v>27900</v>
      </c>
      <c r="AM38" s="8">
        <f t="shared" si="48"/>
        <v>362</v>
      </c>
      <c r="AN38" s="8">
        <f t="shared" si="49"/>
        <v>24</v>
      </c>
      <c r="AO38" s="80">
        <f t="shared" ref="AO38:AO45" si="52">AM38/AL38</f>
        <v>1.2974910394265233E-2</v>
      </c>
      <c r="AP38" s="38">
        <f t="shared" si="50"/>
        <v>19.375</v>
      </c>
      <c r="AQ38" s="46">
        <f t="shared" si="51"/>
        <v>15.083333333333334</v>
      </c>
    </row>
    <row r="39" spans="1:43" x14ac:dyDescent="0.25">
      <c r="A39" t="s">
        <v>46</v>
      </c>
      <c r="B39" s="9">
        <v>5580</v>
      </c>
      <c r="C39" s="8"/>
      <c r="D39" s="8"/>
      <c r="E39" s="80">
        <f t="shared" si="29"/>
        <v>0</v>
      </c>
      <c r="F39" s="39" t="e">
        <f t="shared" si="30"/>
        <v>#DIV/0!</v>
      </c>
      <c r="G39" s="81" t="e">
        <f t="shared" si="31"/>
        <v>#DIV/0!</v>
      </c>
      <c r="H39" s="8">
        <v>5580</v>
      </c>
      <c r="I39" s="8"/>
      <c r="J39" s="8"/>
      <c r="K39" s="80">
        <f t="shared" si="32"/>
        <v>0</v>
      </c>
      <c r="L39" s="39" t="e">
        <f t="shared" si="33"/>
        <v>#DIV/0!</v>
      </c>
      <c r="M39" s="81" t="e">
        <f t="shared" si="34"/>
        <v>#DIV/0!</v>
      </c>
      <c r="N39" s="8">
        <v>5580</v>
      </c>
      <c r="O39" s="8"/>
      <c r="P39" s="8"/>
      <c r="Q39" s="80">
        <f t="shared" si="35"/>
        <v>0</v>
      </c>
      <c r="R39" s="39" t="e">
        <f t="shared" si="36"/>
        <v>#DIV/0!</v>
      </c>
      <c r="S39" s="81" t="e">
        <f t="shared" si="37"/>
        <v>#DIV/0!</v>
      </c>
      <c r="T39" s="8">
        <v>5580</v>
      </c>
      <c r="U39" s="8"/>
      <c r="V39" s="8"/>
      <c r="W39" s="80">
        <f t="shared" si="38"/>
        <v>0</v>
      </c>
      <c r="X39" s="39" t="e">
        <f t="shared" si="39"/>
        <v>#DIV/0!</v>
      </c>
      <c r="Y39" s="81" t="e">
        <f t="shared" si="40"/>
        <v>#DIV/0!</v>
      </c>
      <c r="Z39" s="8">
        <v>5580</v>
      </c>
      <c r="AA39" s="8"/>
      <c r="AB39" s="8"/>
      <c r="AC39" s="80">
        <f t="shared" si="41"/>
        <v>0</v>
      </c>
      <c r="AD39" s="39" t="e">
        <f t="shared" si="42"/>
        <v>#DIV/0!</v>
      </c>
      <c r="AE39" s="81" t="e">
        <f t="shared" si="43"/>
        <v>#DIV/0!</v>
      </c>
      <c r="AF39" s="8">
        <v>5580</v>
      </c>
      <c r="AG39" s="8"/>
      <c r="AH39" s="8"/>
      <c r="AI39" s="80">
        <f t="shared" si="44"/>
        <v>0</v>
      </c>
      <c r="AJ39" s="39" t="e">
        <f t="shared" si="45"/>
        <v>#DIV/0!</v>
      </c>
      <c r="AK39" s="81" t="e">
        <f t="shared" si="46"/>
        <v>#DIV/0!</v>
      </c>
      <c r="AL39" s="8">
        <f t="shared" si="47"/>
        <v>27900</v>
      </c>
      <c r="AM39" s="8">
        <f t="shared" si="48"/>
        <v>0</v>
      </c>
      <c r="AN39" s="8">
        <f t="shared" si="49"/>
        <v>0</v>
      </c>
      <c r="AO39" s="80">
        <f t="shared" si="52"/>
        <v>0</v>
      </c>
      <c r="AP39" s="38" t="e">
        <f t="shared" si="50"/>
        <v>#DIV/0!</v>
      </c>
      <c r="AQ39" s="46" t="e">
        <f t="shared" si="51"/>
        <v>#DIV/0!</v>
      </c>
    </row>
    <row r="40" spans="1:43" x14ac:dyDescent="0.25">
      <c r="A40" t="s">
        <v>47</v>
      </c>
      <c r="B40" s="9">
        <v>5580</v>
      </c>
      <c r="C40" s="8"/>
      <c r="D40" s="8"/>
      <c r="E40" s="80">
        <f t="shared" si="29"/>
        <v>0</v>
      </c>
      <c r="F40" s="38" t="e">
        <f t="shared" si="30"/>
        <v>#DIV/0!</v>
      </c>
      <c r="G40" s="81" t="e">
        <f t="shared" si="31"/>
        <v>#DIV/0!</v>
      </c>
      <c r="H40" s="8">
        <v>5580</v>
      </c>
      <c r="I40" s="8"/>
      <c r="J40" s="8"/>
      <c r="K40" s="80">
        <f t="shared" si="32"/>
        <v>0</v>
      </c>
      <c r="L40" s="38" t="e">
        <f t="shared" si="33"/>
        <v>#DIV/0!</v>
      </c>
      <c r="M40" s="81" t="e">
        <f t="shared" si="34"/>
        <v>#DIV/0!</v>
      </c>
      <c r="N40" s="8">
        <v>5580</v>
      </c>
      <c r="O40" s="8">
        <v>142</v>
      </c>
      <c r="P40" s="8">
        <v>10</v>
      </c>
      <c r="Q40" s="80">
        <f t="shared" si="35"/>
        <v>2.5448028673835124E-2</v>
      </c>
      <c r="R40" s="38">
        <f t="shared" si="36"/>
        <v>9.3000000000000007</v>
      </c>
      <c r="S40" s="81">
        <f t="shared" si="37"/>
        <v>14.2</v>
      </c>
      <c r="T40" s="8">
        <v>5580</v>
      </c>
      <c r="U40" s="8"/>
      <c r="V40" s="8"/>
      <c r="W40" s="80">
        <f t="shared" si="38"/>
        <v>0</v>
      </c>
      <c r="X40" s="38" t="e">
        <f t="shared" si="39"/>
        <v>#DIV/0!</v>
      </c>
      <c r="Y40" s="81" t="e">
        <f t="shared" si="40"/>
        <v>#DIV/0!</v>
      </c>
      <c r="Z40" s="8">
        <v>5580</v>
      </c>
      <c r="AA40" s="8"/>
      <c r="AB40" s="8"/>
      <c r="AC40" s="80">
        <f t="shared" si="41"/>
        <v>0</v>
      </c>
      <c r="AD40" s="38" t="e">
        <f t="shared" si="42"/>
        <v>#DIV/0!</v>
      </c>
      <c r="AE40" s="81" t="e">
        <f t="shared" si="43"/>
        <v>#DIV/0!</v>
      </c>
      <c r="AF40" s="8">
        <v>5580</v>
      </c>
      <c r="AG40" s="8">
        <v>360</v>
      </c>
      <c r="AH40" s="8">
        <v>10</v>
      </c>
      <c r="AI40" s="80">
        <f t="shared" si="44"/>
        <v>6.4516129032258063E-2</v>
      </c>
      <c r="AJ40" s="38">
        <f t="shared" si="45"/>
        <v>9.3000000000000007</v>
      </c>
      <c r="AK40" s="81">
        <f t="shared" si="46"/>
        <v>36</v>
      </c>
      <c r="AL40" s="8">
        <f t="shared" si="47"/>
        <v>27900</v>
      </c>
      <c r="AM40" s="8">
        <f t="shared" si="48"/>
        <v>502</v>
      </c>
      <c r="AN40" s="8">
        <f t="shared" si="49"/>
        <v>20</v>
      </c>
      <c r="AO40" s="80">
        <f t="shared" si="52"/>
        <v>1.7992831541218637E-2</v>
      </c>
      <c r="AP40" s="38">
        <f t="shared" si="50"/>
        <v>23.25</v>
      </c>
      <c r="AQ40" s="46">
        <f t="shared" si="51"/>
        <v>25.1</v>
      </c>
    </row>
    <row r="41" spans="1:43" x14ac:dyDescent="0.25">
      <c r="A41" t="s">
        <v>48</v>
      </c>
      <c r="B41" s="9">
        <v>5580</v>
      </c>
      <c r="C41" s="82"/>
      <c r="D41" s="82"/>
      <c r="E41" s="80">
        <f t="shared" si="29"/>
        <v>0</v>
      </c>
      <c r="F41" s="38" t="e">
        <f t="shared" si="30"/>
        <v>#DIV/0!</v>
      </c>
      <c r="G41" s="81" t="e">
        <f t="shared" si="31"/>
        <v>#DIV/0!</v>
      </c>
      <c r="H41" s="8">
        <v>5580</v>
      </c>
      <c r="I41" s="82"/>
      <c r="J41" s="82"/>
      <c r="K41" s="80">
        <f t="shared" si="32"/>
        <v>0</v>
      </c>
      <c r="L41" s="38" t="e">
        <f t="shared" si="33"/>
        <v>#DIV/0!</v>
      </c>
      <c r="M41" s="81" t="e">
        <f t="shared" si="34"/>
        <v>#DIV/0!</v>
      </c>
      <c r="N41" s="8">
        <v>5580</v>
      </c>
      <c r="O41" s="82"/>
      <c r="P41" s="82"/>
      <c r="Q41" s="80">
        <f t="shared" si="35"/>
        <v>0</v>
      </c>
      <c r="R41" s="38" t="e">
        <f t="shared" si="36"/>
        <v>#DIV/0!</v>
      </c>
      <c r="S41" s="81" t="e">
        <f t="shared" si="37"/>
        <v>#DIV/0!</v>
      </c>
      <c r="T41" s="8">
        <v>5580</v>
      </c>
      <c r="U41" s="82"/>
      <c r="V41" s="82"/>
      <c r="W41" s="80">
        <f t="shared" si="38"/>
        <v>0</v>
      </c>
      <c r="X41" s="38" t="e">
        <f t="shared" si="39"/>
        <v>#DIV/0!</v>
      </c>
      <c r="Y41" s="81" t="e">
        <f t="shared" si="40"/>
        <v>#DIV/0!</v>
      </c>
      <c r="Z41" s="8">
        <v>5580</v>
      </c>
      <c r="AA41" s="82"/>
      <c r="AB41" s="82"/>
      <c r="AC41" s="80">
        <f t="shared" si="41"/>
        <v>0</v>
      </c>
      <c r="AD41" s="38" t="e">
        <f t="shared" si="42"/>
        <v>#DIV/0!</v>
      </c>
      <c r="AE41" s="81" t="e">
        <f t="shared" si="43"/>
        <v>#DIV/0!</v>
      </c>
      <c r="AF41" s="8">
        <v>5580</v>
      </c>
      <c r="AG41" s="82"/>
      <c r="AH41" s="82"/>
      <c r="AI41" s="80">
        <f t="shared" si="44"/>
        <v>0</v>
      </c>
      <c r="AJ41" s="38" t="e">
        <f t="shared" si="45"/>
        <v>#DIV/0!</v>
      </c>
      <c r="AK41" s="81" t="e">
        <f t="shared" si="46"/>
        <v>#DIV/0!</v>
      </c>
      <c r="AL41" s="8">
        <f t="shared" si="47"/>
        <v>27900</v>
      </c>
      <c r="AM41" s="8">
        <f t="shared" si="48"/>
        <v>0</v>
      </c>
      <c r="AN41" s="8">
        <f t="shared" si="49"/>
        <v>0</v>
      </c>
      <c r="AO41" s="80">
        <f t="shared" si="52"/>
        <v>0</v>
      </c>
      <c r="AP41" s="38" t="e">
        <f t="shared" si="50"/>
        <v>#DIV/0!</v>
      </c>
      <c r="AQ41" s="46" t="e">
        <f t="shared" si="51"/>
        <v>#DIV/0!</v>
      </c>
    </row>
    <row r="42" spans="1:43" x14ac:dyDescent="0.25">
      <c r="A42" t="s">
        <v>49</v>
      </c>
      <c r="B42" s="9">
        <v>5580</v>
      </c>
      <c r="C42" s="82"/>
      <c r="D42" s="82"/>
      <c r="E42" s="80">
        <f t="shared" si="29"/>
        <v>0</v>
      </c>
      <c r="F42" s="39" t="e">
        <f t="shared" si="30"/>
        <v>#DIV/0!</v>
      </c>
      <c r="G42" s="81" t="e">
        <f t="shared" si="31"/>
        <v>#DIV/0!</v>
      </c>
      <c r="H42" s="8">
        <v>5580</v>
      </c>
      <c r="I42" s="82"/>
      <c r="J42" s="82"/>
      <c r="K42" s="80">
        <f t="shared" si="32"/>
        <v>0</v>
      </c>
      <c r="L42" s="39" t="e">
        <f t="shared" si="33"/>
        <v>#DIV/0!</v>
      </c>
      <c r="M42" s="81" t="e">
        <f t="shared" si="34"/>
        <v>#DIV/0!</v>
      </c>
      <c r="N42" s="8">
        <v>5580</v>
      </c>
      <c r="O42" s="82">
        <v>229</v>
      </c>
      <c r="P42" s="82">
        <v>9</v>
      </c>
      <c r="Q42" s="80">
        <f t="shared" si="35"/>
        <v>4.1039426523297493E-2</v>
      </c>
      <c r="R42" s="39">
        <f t="shared" si="36"/>
        <v>10.333333333333334</v>
      </c>
      <c r="S42" s="81">
        <f t="shared" si="37"/>
        <v>25.444444444444443</v>
      </c>
      <c r="T42" s="8">
        <v>5580</v>
      </c>
      <c r="U42" s="82"/>
      <c r="V42" s="82"/>
      <c r="W42" s="80">
        <f t="shared" si="38"/>
        <v>0</v>
      </c>
      <c r="X42" s="39" t="e">
        <f t="shared" si="39"/>
        <v>#DIV/0!</v>
      </c>
      <c r="Y42" s="81" t="e">
        <f t="shared" si="40"/>
        <v>#DIV/0!</v>
      </c>
      <c r="Z42" s="8">
        <v>5580</v>
      </c>
      <c r="AA42" s="82"/>
      <c r="AB42" s="82"/>
      <c r="AC42" s="80">
        <f t="shared" si="41"/>
        <v>0</v>
      </c>
      <c r="AD42" s="39" t="e">
        <f t="shared" si="42"/>
        <v>#DIV/0!</v>
      </c>
      <c r="AE42" s="81" t="e">
        <f t="shared" si="43"/>
        <v>#DIV/0!</v>
      </c>
      <c r="AF42" s="8">
        <v>5580</v>
      </c>
      <c r="AG42" s="82"/>
      <c r="AH42" s="82"/>
      <c r="AI42" s="80">
        <f t="shared" si="44"/>
        <v>0</v>
      </c>
      <c r="AJ42" s="39" t="e">
        <f t="shared" si="45"/>
        <v>#DIV/0!</v>
      </c>
      <c r="AK42" s="81" t="e">
        <f t="shared" si="46"/>
        <v>#DIV/0!</v>
      </c>
      <c r="AL42" s="8">
        <f t="shared" si="47"/>
        <v>27900</v>
      </c>
      <c r="AM42" s="8">
        <f t="shared" si="48"/>
        <v>229</v>
      </c>
      <c r="AN42" s="8">
        <f t="shared" si="49"/>
        <v>9</v>
      </c>
      <c r="AO42" s="80">
        <f t="shared" si="52"/>
        <v>8.2078853046594989E-3</v>
      </c>
      <c r="AP42" s="38">
        <f t="shared" si="50"/>
        <v>51.666666666666664</v>
      </c>
      <c r="AQ42" s="46">
        <f t="shared" si="51"/>
        <v>25.444444444444443</v>
      </c>
    </row>
    <row r="43" spans="1:43" x14ac:dyDescent="0.25">
      <c r="A43" t="s">
        <v>50</v>
      </c>
      <c r="B43" s="9">
        <v>5580</v>
      </c>
      <c r="C43" s="82"/>
      <c r="D43" s="82"/>
      <c r="E43" s="80">
        <f t="shared" si="29"/>
        <v>0</v>
      </c>
      <c r="F43" s="38" t="e">
        <f t="shared" si="30"/>
        <v>#DIV/0!</v>
      </c>
      <c r="G43" s="81" t="e">
        <f t="shared" si="31"/>
        <v>#DIV/0!</v>
      </c>
      <c r="H43" s="8">
        <v>5580</v>
      </c>
      <c r="I43" s="82"/>
      <c r="J43" s="82"/>
      <c r="K43" s="80">
        <f t="shared" si="32"/>
        <v>0</v>
      </c>
      <c r="L43" s="38" t="e">
        <f t="shared" si="33"/>
        <v>#DIV/0!</v>
      </c>
      <c r="M43" s="81" t="e">
        <f t="shared" si="34"/>
        <v>#DIV/0!</v>
      </c>
      <c r="N43" s="8">
        <v>5580</v>
      </c>
      <c r="O43" s="82">
        <v>291</v>
      </c>
      <c r="P43" s="82">
        <v>11</v>
      </c>
      <c r="Q43" s="80">
        <f t="shared" si="35"/>
        <v>5.2150537634408599E-2</v>
      </c>
      <c r="R43" s="38">
        <f t="shared" si="36"/>
        <v>8.454545454545455</v>
      </c>
      <c r="S43" s="81">
        <f t="shared" si="37"/>
        <v>26.454545454545453</v>
      </c>
      <c r="T43" s="8">
        <v>5580</v>
      </c>
      <c r="U43" s="82"/>
      <c r="V43" s="82"/>
      <c r="W43" s="80">
        <f t="shared" si="38"/>
        <v>0</v>
      </c>
      <c r="X43" s="38" t="e">
        <f t="shared" si="39"/>
        <v>#DIV/0!</v>
      </c>
      <c r="Y43" s="81" t="e">
        <f t="shared" si="40"/>
        <v>#DIV/0!</v>
      </c>
      <c r="Z43" s="8">
        <v>5580</v>
      </c>
      <c r="AA43" s="82"/>
      <c r="AB43" s="82"/>
      <c r="AC43" s="80">
        <f t="shared" si="41"/>
        <v>0</v>
      </c>
      <c r="AD43" s="38" t="e">
        <f t="shared" si="42"/>
        <v>#DIV/0!</v>
      </c>
      <c r="AE43" s="81" t="e">
        <f t="shared" si="43"/>
        <v>#DIV/0!</v>
      </c>
      <c r="AF43" s="8">
        <v>5580</v>
      </c>
      <c r="AG43" s="82"/>
      <c r="AH43" s="82"/>
      <c r="AI43" s="80">
        <f t="shared" si="44"/>
        <v>0</v>
      </c>
      <c r="AJ43" s="38" t="e">
        <f t="shared" si="45"/>
        <v>#DIV/0!</v>
      </c>
      <c r="AK43" s="81" t="e">
        <f t="shared" si="46"/>
        <v>#DIV/0!</v>
      </c>
      <c r="AL43" s="8">
        <f t="shared" si="47"/>
        <v>27900</v>
      </c>
      <c r="AM43" s="8">
        <f t="shared" si="48"/>
        <v>291</v>
      </c>
      <c r="AN43" s="8">
        <f t="shared" si="49"/>
        <v>11</v>
      </c>
      <c r="AO43" s="80">
        <f t="shared" si="52"/>
        <v>1.043010752688172E-2</v>
      </c>
      <c r="AP43" s="38">
        <f t="shared" si="50"/>
        <v>42.272727272727273</v>
      </c>
      <c r="AQ43" s="46">
        <f t="shared" si="51"/>
        <v>26.454545454545453</v>
      </c>
    </row>
    <row r="44" spans="1:43" x14ac:dyDescent="0.25">
      <c r="A44" t="s">
        <v>51</v>
      </c>
      <c r="B44" s="9">
        <v>5580</v>
      </c>
      <c r="C44" s="8"/>
      <c r="D44" s="8"/>
      <c r="E44" s="80">
        <f t="shared" si="29"/>
        <v>0</v>
      </c>
      <c r="F44" s="38" t="e">
        <f t="shared" si="30"/>
        <v>#DIV/0!</v>
      </c>
      <c r="G44" s="81" t="e">
        <f t="shared" si="31"/>
        <v>#DIV/0!</v>
      </c>
      <c r="H44" s="8">
        <v>5580</v>
      </c>
      <c r="I44" s="8"/>
      <c r="J44" s="8"/>
      <c r="K44" s="80">
        <f t="shared" si="32"/>
        <v>0</v>
      </c>
      <c r="L44" s="38" t="e">
        <f t="shared" si="33"/>
        <v>#DIV/0!</v>
      </c>
      <c r="M44" s="81" t="e">
        <f t="shared" si="34"/>
        <v>#DIV/0!</v>
      </c>
      <c r="N44" s="8">
        <v>5580</v>
      </c>
      <c r="O44" s="8">
        <v>406</v>
      </c>
      <c r="P44" s="8">
        <v>22</v>
      </c>
      <c r="Q44" s="80">
        <f t="shared" si="35"/>
        <v>7.2759856630824377E-2</v>
      </c>
      <c r="R44" s="38">
        <f t="shared" si="36"/>
        <v>4.2272727272727275</v>
      </c>
      <c r="S44" s="81">
        <f t="shared" si="37"/>
        <v>18.454545454545453</v>
      </c>
      <c r="T44" s="8">
        <v>5580</v>
      </c>
      <c r="U44" s="8">
        <v>109</v>
      </c>
      <c r="V44" s="8">
        <v>8</v>
      </c>
      <c r="W44" s="80">
        <f t="shared" si="38"/>
        <v>1.9534050179211469E-2</v>
      </c>
      <c r="X44" s="38">
        <f t="shared" si="39"/>
        <v>11.625</v>
      </c>
      <c r="Y44" s="81">
        <f t="shared" si="40"/>
        <v>13.625</v>
      </c>
      <c r="Z44" s="8">
        <v>5580</v>
      </c>
      <c r="AA44" s="8"/>
      <c r="AB44" s="8"/>
      <c r="AC44" s="80">
        <f t="shared" si="41"/>
        <v>0</v>
      </c>
      <c r="AD44" s="38" t="e">
        <f t="shared" si="42"/>
        <v>#DIV/0!</v>
      </c>
      <c r="AE44" s="81" t="e">
        <f t="shared" si="43"/>
        <v>#DIV/0!</v>
      </c>
      <c r="AF44" s="8">
        <v>5580</v>
      </c>
      <c r="AG44" s="8">
        <v>88</v>
      </c>
      <c r="AH44" s="8">
        <v>13</v>
      </c>
      <c r="AI44" s="80">
        <f t="shared" si="44"/>
        <v>1.5770609318996417E-2</v>
      </c>
      <c r="AJ44" s="38">
        <f t="shared" si="45"/>
        <v>7.1538461538461542</v>
      </c>
      <c r="AK44" s="81">
        <f t="shared" si="46"/>
        <v>6.7692307692307692</v>
      </c>
      <c r="AL44" s="8">
        <f t="shared" si="47"/>
        <v>27900</v>
      </c>
      <c r="AM44" s="8">
        <f t="shared" si="48"/>
        <v>603</v>
      </c>
      <c r="AN44" s="8">
        <f t="shared" si="49"/>
        <v>43</v>
      </c>
      <c r="AO44" s="80">
        <f t="shared" si="52"/>
        <v>2.1612903225806453E-2</v>
      </c>
      <c r="AP44" s="38">
        <f t="shared" si="50"/>
        <v>10.813953488372094</v>
      </c>
      <c r="AQ44" s="46">
        <f t="shared" si="51"/>
        <v>14.023255813953488</v>
      </c>
    </row>
    <row r="45" spans="1:43" x14ac:dyDescent="0.25">
      <c r="A45" t="s">
        <v>52</v>
      </c>
      <c r="B45" s="9">
        <v>5580</v>
      </c>
      <c r="C45" s="8"/>
      <c r="D45" s="8"/>
      <c r="E45" s="80">
        <f t="shared" ref="E45:E47" si="53">C45/B45</f>
        <v>0</v>
      </c>
      <c r="F45" s="39" t="e">
        <f t="shared" ref="F45:F47" si="54">(B45/D45)/60</f>
        <v>#DIV/0!</v>
      </c>
      <c r="G45" s="81" t="e">
        <f t="shared" ref="G45:G47" si="55">C45/D45</f>
        <v>#DIV/0!</v>
      </c>
      <c r="H45" s="8">
        <v>5580</v>
      </c>
      <c r="I45" s="8"/>
      <c r="J45" s="8"/>
      <c r="K45" s="80">
        <f t="shared" si="32"/>
        <v>0</v>
      </c>
      <c r="L45" s="39" t="e">
        <f t="shared" si="33"/>
        <v>#DIV/0!</v>
      </c>
      <c r="M45" s="81" t="e">
        <f t="shared" si="34"/>
        <v>#DIV/0!</v>
      </c>
      <c r="N45" s="8">
        <v>5580</v>
      </c>
      <c r="O45" s="8">
        <v>55</v>
      </c>
      <c r="P45" s="8">
        <v>1</v>
      </c>
      <c r="Q45" s="80">
        <f t="shared" si="35"/>
        <v>9.8566308243727592E-3</v>
      </c>
      <c r="R45" s="39">
        <f t="shared" si="36"/>
        <v>93</v>
      </c>
      <c r="S45" s="81">
        <f t="shared" si="37"/>
        <v>55</v>
      </c>
      <c r="T45" s="8">
        <v>5580</v>
      </c>
      <c r="U45" s="8">
        <v>26</v>
      </c>
      <c r="V45" s="8">
        <v>2</v>
      </c>
      <c r="W45" s="80">
        <f t="shared" si="38"/>
        <v>4.6594982078853051E-3</v>
      </c>
      <c r="X45" s="39">
        <f t="shared" si="39"/>
        <v>46.5</v>
      </c>
      <c r="Y45" s="81">
        <f t="shared" si="40"/>
        <v>13</v>
      </c>
      <c r="Z45" s="8">
        <v>5580</v>
      </c>
      <c r="AA45" s="8"/>
      <c r="AB45" s="8"/>
      <c r="AC45" s="80">
        <f t="shared" si="41"/>
        <v>0</v>
      </c>
      <c r="AD45" s="39" t="e">
        <f t="shared" si="42"/>
        <v>#DIV/0!</v>
      </c>
      <c r="AE45" s="81" t="e">
        <f t="shared" si="43"/>
        <v>#DIV/0!</v>
      </c>
      <c r="AF45" s="8">
        <v>5580</v>
      </c>
      <c r="AG45" s="8">
        <v>83</v>
      </c>
      <c r="AH45" s="8">
        <v>6</v>
      </c>
      <c r="AI45" s="80">
        <f t="shared" si="44"/>
        <v>1.4874551971326165E-2</v>
      </c>
      <c r="AJ45" s="39">
        <f t="shared" si="45"/>
        <v>15.5</v>
      </c>
      <c r="AK45" s="81">
        <f t="shared" si="46"/>
        <v>13.833333333333334</v>
      </c>
      <c r="AL45" s="8">
        <f t="shared" si="47"/>
        <v>27900</v>
      </c>
      <c r="AM45" s="8">
        <f t="shared" si="48"/>
        <v>164</v>
      </c>
      <c r="AN45" s="8">
        <f t="shared" si="49"/>
        <v>9</v>
      </c>
      <c r="AO45" s="80">
        <f t="shared" si="52"/>
        <v>5.8781362007168459E-3</v>
      </c>
      <c r="AP45" s="38">
        <f t="shared" si="50"/>
        <v>51.666666666666664</v>
      </c>
      <c r="AQ45" s="46">
        <f t="shared" si="51"/>
        <v>18.222222222222221</v>
      </c>
    </row>
    <row r="46" spans="1:43" x14ac:dyDescent="0.25">
      <c r="A46" t="s">
        <v>53</v>
      </c>
      <c r="B46" s="9">
        <v>5580</v>
      </c>
      <c r="C46" s="8"/>
      <c r="D46" s="8"/>
      <c r="E46" s="80">
        <f t="shared" si="53"/>
        <v>0</v>
      </c>
      <c r="F46" s="38" t="e">
        <f t="shared" si="54"/>
        <v>#DIV/0!</v>
      </c>
      <c r="G46" s="81" t="e">
        <f t="shared" si="55"/>
        <v>#DIV/0!</v>
      </c>
      <c r="H46" s="8">
        <v>5580</v>
      </c>
      <c r="I46" s="8"/>
      <c r="J46" s="8"/>
      <c r="K46" s="80">
        <f t="shared" si="32"/>
        <v>0</v>
      </c>
      <c r="L46" s="38" t="e">
        <f t="shared" si="33"/>
        <v>#DIV/0!</v>
      </c>
      <c r="M46" s="81" t="e">
        <f t="shared" si="34"/>
        <v>#DIV/0!</v>
      </c>
      <c r="N46" s="8">
        <v>5580</v>
      </c>
      <c r="O46" s="8">
        <v>50</v>
      </c>
      <c r="P46" s="8">
        <v>3</v>
      </c>
      <c r="Q46" s="80">
        <f>O46/N46</f>
        <v>8.9605734767025085E-3</v>
      </c>
      <c r="R46" s="38">
        <f t="shared" si="36"/>
        <v>31</v>
      </c>
      <c r="S46" s="81">
        <f t="shared" si="37"/>
        <v>16.666666666666668</v>
      </c>
      <c r="T46" s="8">
        <v>5580</v>
      </c>
      <c r="U46" s="8"/>
      <c r="V46" s="8"/>
      <c r="W46" s="80">
        <f t="shared" si="38"/>
        <v>0</v>
      </c>
      <c r="X46" s="38" t="e">
        <f t="shared" si="39"/>
        <v>#DIV/0!</v>
      </c>
      <c r="Y46" s="81" t="e">
        <f t="shared" si="40"/>
        <v>#DIV/0!</v>
      </c>
      <c r="Z46" s="8">
        <v>5580</v>
      </c>
      <c r="AA46" s="8"/>
      <c r="AB46" s="8"/>
      <c r="AC46" s="80">
        <f t="shared" si="41"/>
        <v>0</v>
      </c>
      <c r="AD46" s="38" t="e">
        <f t="shared" si="42"/>
        <v>#DIV/0!</v>
      </c>
      <c r="AE46" s="81" t="e">
        <f t="shared" si="43"/>
        <v>#DIV/0!</v>
      </c>
      <c r="AF46" s="8">
        <v>5580</v>
      </c>
      <c r="AG46" s="8">
        <v>72</v>
      </c>
      <c r="AH46" s="8">
        <v>5</v>
      </c>
      <c r="AI46" s="80">
        <f t="shared" si="44"/>
        <v>1.2903225806451613E-2</v>
      </c>
      <c r="AJ46" s="38">
        <f t="shared" si="45"/>
        <v>18.600000000000001</v>
      </c>
      <c r="AK46" s="81">
        <f t="shared" si="46"/>
        <v>14.4</v>
      </c>
      <c r="AL46" s="8">
        <f t="shared" si="47"/>
        <v>27900</v>
      </c>
      <c r="AM46" s="8">
        <f t="shared" si="48"/>
        <v>122</v>
      </c>
      <c r="AN46" s="8">
        <f t="shared" si="49"/>
        <v>8</v>
      </c>
      <c r="AO46" s="80">
        <f t="shared" ref="AO46" si="56">AM46/AL46</f>
        <v>4.3727598566308248E-3</v>
      </c>
      <c r="AP46" s="38">
        <f t="shared" ref="AP46" si="57">(AL46/AN46)/60</f>
        <v>58.125</v>
      </c>
      <c r="AQ46" s="46">
        <f t="shared" ref="AQ46" si="58">AM46/AN46</f>
        <v>15.25</v>
      </c>
    </row>
    <row r="47" spans="1:43" ht="15.75" thickBot="1" x14ac:dyDescent="0.3">
      <c r="B47" s="11">
        <v>5580</v>
      </c>
      <c r="C47" s="8"/>
      <c r="D47" s="8"/>
      <c r="E47" s="80">
        <f t="shared" si="53"/>
        <v>0</v>
      </c>
      <c r="F47" s="38" t="e">
        <f t="shared" si="54"/>
        <v>#DIV/0!</v>
      </c>
      <c r="G47" s="81" t="e">
        <f t="shared" si="55"/>
        <v>#DIV/0!</v>
      </c>
      <c r="H47" s="8">
        <v>5580</v>
      </c>
      <c r="I47" s="8"/>
      <c r="J47" s="8"/>
      <c r="K47" s="80">
        <f t="shared" si="32"/>
        <v>0</v>
      </c>
      <c r="L47" s="38" t="e">
        <f t="shared" si="33"/>
        <v>#DIV/0!</v>
      </c>
      <c r="M47" s="81" t="e">
        <f t="shared" si="34"/>
        <v>#DIV/0!</v>
      </c>
      <c r="N47" s="8">
        <v>5580</v>
      </c>
      <c r="O47" s="8"/>
      <c r="P47" s="8"/>
      <c r="Q47" s="80">
        <f t="shared" si="35"/>
        <v>0</v>
      </c>
      <c r="R47" s="38" t="e">
        <f t="shared" si="36"/>
        <v>#DIV/0!</v>
      </c>
      <c r="S47" s="81" t="e">
        <f t="shared" si="37"/>
        <v>#DIV/0!</v>
      </c>
      <c r="T47" s="8">
        <v>5580</v>
      </c>
      <c r="U47" s="8"/>
      <c r="V47" s="8"/>
      <c r="W47" s="80">
        <f t="shared" si="38"/>
        <v>0</v>
      </c>
      <c r="X47" s="38" t="e">
        <f t="shared" si="39"/>
        <v>#DIV/0!</v>
      </c>
      <c r="Y47" s="81" t="e">
        <f t="shared" si="40"/>
        <v>#DIV/0!</v>
      </c>
      <c r="Z47" s="8">
        <v>5580</v>
      </c>
      <c r="AA47" s="8"/>
      <c r="AB47" s="8"/>
      <c r="AC47" s="80">
        <f t="shared" si="41"/>
        <v>0</v>
      </c>
      <c r="AD47" s="38" t="e">
        <f t="shared" si="42"/>
        <v>#DIV/0!</v>
      </c>
      <c r="AE47" s="81" t="e">
        <f t="shared" si="43"/>
        <v>#DIV/0!</v>
      </c>
      <c r="AF47" s="8">
        <v>5580</v>
      </c>
      <c r="AG47" s="8"/>
      <c r="AH47" s="8"/>
      <c r="AI47" s="80">
        <f t="shared" si="44"/>
        <v>0</v>
      </c>
      <c r="AJ47" s="38" t="e">
        <f t="shared" si="45"/>
        <v>#DIV/0!</v>
      </c>
      <c r="AK47" s="81" t="e">
        <f t="shared" si="46"/>
        <v>#DIV/0!</v>
      </c>
      <c r="AL47" s="8">
        <f t="shared" si="47"/>
        <v>27900</v>
      </c>
      <c r="AM47" s="8"/>
      <c r="AN47" s="8"/>
      <c r="AO47" s="80">
        <f t="shared" ref="AO47" si="59">AM47/AL47</f>
        <v>0</v>
      </c>
      <c r="AP47" s="43" t="e">
        <f t="shared" ref="AP47" si="60">(AL47/AN47)/60</f>
        <v>#DIV/0!</v>
      </c>
      <c r="AQ47" s="47" t="e">
        <f t="shared" ref="AQ47" si="61">AM47/AN47</f>
        <v>#DIV/0!</v>
      </c>
    </row>
    <row r="48" spans="1:43" x14ac:dyDescent="0.25">
      <c r="B48">
        <f>SUM(B37:B47)</f>
        <v>61380</v>
      </c>
      <c r="C48">
        <f>SUM(C37:C47)</f>
        <v>0</v>
      </c>
      <c r="D48">
        <f>SUM(D37:D47)</f>
        <v>0</v>
      </c>
      <c r="E48" s="74">
        <f>C48/B48</f>
        <v>0</v>
      </c>
      <c r="F48" s="75" t="e">
        <f>(B48/D48)/60</f>
        <v>#DIV/0!</v>
      </c>
      <c r="G48" s="76" t="e">
        <f>C48/D48</f>
        <v>#DIV/0!</v>
      </c>
      <c r="H48">
        <f>SUM(H37:H47)</f>
        <v>61380</v>
      </c>
      <c r="I48">
        <f>SUM(I37:I47)</f>
        <v>0</v>
      </c>
      <c r="J48">
        <f>SUM(J37:J47)</f>
        <v>0</v>
      </c>
      <c r="K48" s="74">
        <f>I48/H48</f>
        <v>0</v>
      </c>
      <c r="L48" s="75" t="e">
        <f>(H48/J48)/60</f>
        <v>#DIV/0!</v>
      </c>
      <c r="M48" s="76" t="e">
        <f>I48/J48</f>
        <v>#DIV/0!</v>
      </c>
      <c r="N48">
        <f>SUM(N37:N47)</f>
        <v>61380</v>
      </c>
      <c r="O48" s="83">
        <v>510</v>
      </c>
      <c r="P48">
        <f>SUM(P37:P47)</f>
        <v>83</v>
      </c>
      <c r="Q48" s="74">
        <f>O48/N48</f>
        <v>8.3088954056695988E-3</v>
      </c>
      <c r="R48" s="75">
        <f>(N48/P48)/60</f>
        <v>12.325301204819278</v>
      </c>
      <c r="S48" s="76">
        <f>O48/P48</f>
        <v>6.1445783132530121</v>
      </c>
      <c r="T48">
        <f>SUM(T37:T47)</f>
        <v>61380</v>
      </c>
      <c r="U48">
        <f>SUM(U37:U47)</f>
        <v>510</v>
      </c>
      <c r="V48">
        <f>SUM(V37:V47)</f>
        <v>19</v>
      </c>
      <c r="W48" s="74">
        <f>U48/T48</f>
        <v>8.3088954056695988E-3</v>
      </c>
      <c r="X48" s="75">
        <f>(T48/V48)/60</f>
        <v>53.842105263157897</v>
      </c>
      <c r="Y48" s="76">
        <f>U48/V48</f>
        <v>26.842105263157894</v>
      </c>
      <c r="Z48">
        <f>SUM(Z37:Z47)</f>
        <v>61380</v>
      </c>
      <c r="AA48">
        <f>SUM(AA37:AA47)</f>
        <v>0</v>
      </c>
      <c r="AB48">
        <f>SUM(AB37:AB47)</f>
        <v>0</v>
      </c>
      <c r="AC48" s="74">
        <f>AA48/Z48</f>
        <v>0</v>
      </c>
      <c r="AD48" s="75" t="e">
        <f>(Z48/AB48)/60</f>
        <v>#DIV/0!</v>
      </c>
      <c r="AE48" s="76" t="e">
        <f>AA48/AB48</f>
        <v>#DIV/0!</v>
      </c>
      <c r="AF48">
        <f>SUM(AF37:AF47)</f>
        <v>61380</v>
      </c>
      <c r="AG48">
        <f>SUM(AG37:AG47)</f>
        <v>997</v>
      </c>
      <c r="AH48">
        <f>SUM(AH37:AH47)</f>
        <v>65</v>
      </c>
      <c r="AI48" s="74">
        <f>AG48/AF48</f>
        <v>1.6243075920495276E-2</v>
      </c>
      <c r="AJ48" s="75">
        <f>(AF48/AH48)/60</f>
        <v>15.738461538461538</v>
      </c>
      <c r="AK48" s="76">
        <f>AG48/AH48</f>
        <v>15.338461538461539</v>
      </c>
      <c r="AL48">
        <f>SUM(AL37:AL47)</f>
        <v>306900</v>
      </c>
      <c r="AM48">
        <f>SUM(AM37:AM47)</f>
        <v>3693</v>
      </c>
      <c r="AN48">
        <f>SUM(AN37:AN47)</f>
        <v>167</v>
      </c>
    </row>
    <row r="49" spans="38:43" ht="15.75" thickBot="1" x14ac:dyDescent="0.3">
      <c r="AL49">
        <f>SUM(AL3:AL33,AL37:AL47)</f>
        <v>1171800</v>
      </c>
      <c r="AM49">
        <f>SUM(AM3:AM33,AM37:AM47)</f>
        <v>7075</v>
      </c>
      <c r="AN49">
        <f>SUM(AN3:AN33,AN37:AN47)</f>
        <v>302</v>
      </c>
      <c r="AO49" s="34">
        <f>AM49/AL49</f>
        <v>6.0377197473971671E-3</v>
      </c>
      <c r="AP49" s="43">
        <f t="shared" ref="AP49" si="62">(AL49/AN49)/60</f>
        <v>64.668874172185426</v>
      </c>
      <c r="AQ49" s="47">
        <f t="shared" ref="AQ49" si="63">AM49/AN49</f>
        <v>23.427152317880793</v>
      </c>
    </row>
  </sheetData>
  <mergeCells count="7">
    <mergeCell ref="AL1:AQ1"/>
    <mergeCell ref="AF1:AK1"/>
    <mergeCell ref="B1:G1"/>
    <mergeCell ref="H1:M1"/>
    <mergeCell ref="T1:Y1"/>
    <mergeCell ref="Z1:AE1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49"/>
  <sheetViews>
    <sheetView zoomScale="90" zoomScaleNormal="9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G46" sqref="AG46"/>
    </sheetView>
  </sheetViews>
  <sheetFormatPr defaultColWidth="9.140625" defaultRowHeight="15" x14ac:dyDescent="0.25"/>
  <cols>
    <col min="1" max="1" width="28.140625" customWidth="1"/>
    <col min="2" max="2" width="8.85546875" customWidth="1"/>
    <col min="3" max="3" width="7" customWidth="1"/>
    <col min="4" max="4" width="6.85546875" bestFit="1" customWidth="1"/>
    <col min="5" max="5" width="7.7109375" bestFit="1" customWidth="1"/>
    <col min="6" max="6" width="10" bestFit="1" customWidth="1"/>
    <col min="7" max="7" width="7.7109375" bestFit="1" customWidth="1"/>
    <col min="10" max="10" width="6.85546875" bestFit="1" customWidth="1"/>
    <col min="11" max="11" width="7.7109375" bestFit="1" customWidth="1"/>
    <col min="12" max="13" width="9.42578125" bestFit="1" customWidth="1"/>
    <col min="16" max="16" width="6.85546875" bestFit="1" customWidth="1"/>
    <col min="17" max="17" width="7.7109375" bestFit="1" customWidth="1"/>
    <col min="18" max="19" width="9.42578125" bestFit="1" customWidth="1"/>
    <col min="22" max="22" width="6.85546875" bestFit="1" customWidth="1"/>
    <col min="23" max="23" width="7.7109375" bestFit="1" customWidth="1"/>
    <col min="24" max="25" width="9.42578125" bestFit="1" customWidth="1"/>
    <col min="26" max="26" width="10" bestFit="1" customWidth="1"/>
    <col min="29" max="31" width="7.7109375" bestFit="1" customWidth="1"/>
    <col min="35" max="35" width="13.28515625" style="65" customWidth="1"/>
    <col min="36" max="40" width="18.42578125" style="65" customWidth="1"/>
  </cols>
  <sheetData>
    <row r="1" spans="1:41" ht="15.75" thickBot="1" x14ac:dyDescent="0.3">
      <c r="B1" s="100" t="s">
        <v>81</v>
      </c>
      <c r="C1" s="101"/>
      <c r="D1" s="101"/>
      <c r="E1" s="103"/>
      <c r="F1" s="103"/>
      <c r="G1" s="104"/>
      <c r="H1" s="100" t="s">
        <v>61</v>
      </c>
      <c r="I1" s="101"/>
      <c r="J1" s="101"/>
      <c r="K1" s="103"/>
      <c r="L1" s="103"/>
      <c r="M1" s="104"/>
      <c r="N1" s="100" t="s">
        <v>62</v>
      </c>
      <c r="O1" s="101"/>
      <c r="P1" s="101"/>
      <c r="Q1" s="103"/>
      <c r="R1" s="103"/>
      <c r="S1" s="104"/>
      <c r="T1" s="100" t="s">
        <v>63</v>
      </c>
      <c r="U1" s="101"/>
      <c r="V1" s="101"/>
      <c r="W1" s="103"/>
      <c r="X1" s="103"/>
      <c r="Y1" s="104"/>
      <c r="Z1" s="97" t="s">
        <v>64</v>
      </c>
      <c r="AA1" s="98"/>
      <c r="AB1" s="98"/>
      <c r="AC1" s="98"/>
      <c r="AD1" s="98"/>
      <c r="AE1" s="99"/>
    </row>
    <row r="2" spans="1:41" ht="30.75" thickBot="1" x14ac:dyDescent="0.3">
      <c r="B2" s="17" t="s">
        <v>33</v>
      </c>
      <c r="C2" s="18" t="s">
        <v>31</v>
      </c>
      <c r="D2" s="23" t="s">
        <v>32</v>
      </c>
      <c r="E2" s="31" t="s">
        <v>39</v>
      </c>
      <c r="F2" s="36" t="s">
        <v>40</v>
      </c>
      <c r="G2" s="44" t="s">
        <v>41</v>
      </c>
      <c r="H2" s="27" t="s">
        <v>33</v>
      </c>
      <c r="I2" s="18" t="s">
        <v>31</v>
      </c>
      <c r="J2" s="19" t="s">
        <v>32</v>
      </c>
      <c r="K2" s="31" t="s">
        <v>39</v>
      </c>
      <c r="L2" s="36" t="s">
        <v>40</v>
      </c>
      <c r="M2" s="44" t="s">
        <v>41</v>
      </c>
      <c r="N2" s="27" t="s">
        <v>33</v>
      </c>
      <c r="O2" s="18" t="s">
        <v>31</v>
      </c>
      <c r="P2" s="19" t="s">
        <v>32</v>
      </c>
      <c r="Q2" s="31" t="s">
        <v>39</v>
      </c>
      <c r="R2" s="36" t="s">
        <v>40</v>
      </c>
      <c r="S2" s="44" t="s">
        <v>41</v>
      </c>
      <c r="T2" s="17" t="s">
        <v>33</v>
      </c>
      <c r="U2" s="18" t="s">
        <v>31</v>
      </c>
      <c r="V2" s="19" t="s">
        <v>32</v>
      </c>
      <c r="W2" s="31" t="s">
        <v>39</v>
      </c>
      <c r="X2" s="36" t="s">
        <v>40</v>
      </c>
      <c r="Y2" s="44" t="s">
        <v>41</v>
      </c>
      <c r="Z2" s="17" t="s">
        <v>33</v>
      </c>
      <c r="AA2" s="18" t="s">
        <v>31</v>
      </c>
      <c r="AB2" s="19" t="s">
        <v>32</v>
      </c>
      <c r="AC2" s="31" t="s">
        <v>39</v>
      </c>
      <c r="AD2" s="36" t="s">
        <v>40</v>
      </c>
      <c r="AE2" s="44" t="s">
        <v>41</v>
      </c>
    </row>
    <row r="3" spans="1:41" x14ac:dyDescent="0.25">
      <c r="A3" s="2" t="s">
        <v>1</v>
      </c>
      <c r="B3" s="9">
        <v>5580</v>
      </c>
      <c r="C3" s="15"/>
      <c r="D3" s="24"/>
      <c r="E3" s="32">
        <f>C3/B3</f>
        <v>0</v>
      </c>
      <c r="F3" s="51" t="e">
        <f>(B3/D3)/60</f>
        <v>#DIV/0!</v>
      </c>
      <c r="G3" s="45" t="e">
        <f>C3/D3</f>
        <v>#DIV/0!</v>
      </c>
      <c r="H3" s="28">
        <v>5580</v>
      </c>
      <c r="I3" s="15"/>
      <c r="J3" s="24"/>
      <c r="K3" s="32">
        <f>I3/H3</f>
        <v>0</v>
      </c>
      <c r="L3" s="37" t="e">
        <f>(H3/J3)/60</f>
        <v>#DIV/0!</v>
      </c>
      <c r="M3" s="45" t="e">
        <f>I3/J3</f>
        <v>#DIV/0!</v>
      </c>
      <c r="N3" s="28">
        <v>5580</v>
      </c>
      <c r="O3" s="15"/>
      <c r="P3" s="24"/>
      <c r="Q3" s="32">
        <f>O3/N3</f>
        <v>0</v>
      </c>
      <c r="R3" s="37" t="e">
        <f>(N3/P3)/60</f>
        <v>#DIV/0!</v>
      </c>
      <c r="S3" s="45" t="e">
        <f>O3/P3</f>
        <v>#DIV/0!</v>
      </c>
      <c r="T3" s="9">
        <v>5580</v>
      </c>
      <c r="U3" s="15"/>
      <c r="V3" s="24"/>
      <c r="W3" s="32">
        <f>U3/T3</f>
        <v>0</v>
      </c>
      <c r="X3" s="37" t="e">
        <f>(T3/V3)/60</f>
        <v>#DIV/0!</v>
      </c>
      <c r="Y3" s="45" t="e">
        <f>U3/V3</f>
        <v>#DIV/0!</v>
      </c>
      <c r="Z3" s="9">
        <f>SUM(B3,H3,T3)</f>
        <v>16740</v>
      </c>
      <c r="AA3" s="15">
        <f>SUM(C3,I3,O3,U3)</f>
        <v>0</v>
      </c>
      <c r="AB3" s="16">
        <f>SUM(D3,J3,P3,V3)</f>
        <v>0</v>
      </c>
      <c r="AC3" s="32">
        <f>AA3/Z3</f>
        <v>0</v>
      </c>
      <c r="AD3" s="41" t="e">
        <f>(Z3/AB3)/60</f>
        <v>#DIV/0!</v>
      </c>
      <c r="AE3" s="48" t="e">
        <f>AA3/AB3</f>
        <v>#DIV/0!</v>
      </c>
    </row>
    <row r="4" spans="1:41" x14ac:dyDescent="0.25">
      <c r="A4" s="2" t="s">
        <v>3</v>
      </c>
      <c r="B4" s="9">
        <v>5580</v>
      </c>
      <c r="C4" s="8">
        <v>52</v>
      </c>
      <c r="D4" s="25">
        <v>2</v>
      </c>
      <c r="E4" s="33">
        <f t="shared" ref="E4:E34" si="0">C4/B4</f>
        <v>9.3189964157706102E-3</v>
      </c>
      <c r="F4" s="53">
        <f t="shared" ref="F4:F33" si="1">(B4/D4)/60</f>
        <v>46.5</v>
      </c>
      <c r="G4" s="46">
        <f t="shared" ref="G4:G34" si="2">C4/D4</f>
        <v>26</v>
      </c>
      <c r="H4" s="28">
        <v>5580</v>
      </c>
      <c r="I4" s="8"/>
      <c r="J4" s="25"/>
      <c r="K4" s="33">
        <f t="shared" ref="K4:K34" si="3">I4/H4</f>
        <v>0</v>
      </c>
      <c r="L4" s="38" t="e">
        <f t="shared" ref="L4:L34" si="4">(H4/J4)/60</f>
        <v>#DIV/0!</v>
      </c>
      <c r="M4" s="46" t="e">
        <f t="shared" ref="M4:M34" si="5">I4/J4</f>
        <v>#DIV/0!</v>
      </c>
      <c r="N4" s="28">
        <v>5580</v>
      </c>
      <c r="O4" s="8">
        <v>419</v>
      </c>
      <c r="P4" s="25">
        <v>21</v>
      </c>
      <c r="Q4" s="33">
        <f t="shared" ref="Q4:Q34" si="6">O4/N4</f>
        <v>7.5089605734767029E-2</v>
      </c>
      <c r="R4" s="38">
        <f t="shared" ref="R4:R34" si="7">(N4/P4)/60</f>
        <v>4.4285714285714288</v>
      </c>
      <c r="S4" s="46">
        <f t="shared" ref="S4:S34" si="8">O4/P4</f>
        <v>19.952380952380953</v>
      </c>
      <c r="T4" s="9">
        <v>5580</v>
      </c>
      <c r="U4" s="8">
        <v>734</v>
      </c>
      <c r="V4" s="25">
        <v>16</v>
      </c>
      <c r="W4" s="33">
        <f t="shared" ref="W4:W34" si="9">U4/T4</f>
        <v>0.13154121863799284</v>
      </c>
      <c r="X4" s="38">
        <f t="shared" ref="X4:X34" si="10">(T4/V4)/60</f>
        <v>5.8125</v>
      </c>
      <c r="Y4" s="46">
        <f t="shared" ref="Y4:Y34" si="11">U4/V4</f>
        <v>45.875</v>
      </c>
      <c r="Z4" s="9">
        <f>SUM(B4,H4,T4)</f>
        <v>16740</v>
      </c>
      <c r="AA4" s="15">
        <f t="shared" ref="AA4:AA33" si="12">SUM(C4,I4,O4,U4)</f>
        <v>1205</v>
      </c>
      <c r="AB4" s="16">
        <f t="shared" ref="AB4:AB33" si="13">SUM(D4,J4,V4)</f>
        <v>18</v>
      </c>
      <c r="AC4" s="33">
        <f>AA4/Z4</f>
        <v>7.1983273596176817E-2</v>
      </c>
      <c r="AD4" s="38">
        <f t="shared" ref="AD4:AD34" si="14">(Z4/AB4)/60</f>
        <v>15.5</v>
      </c>
      <c r="AE4" s="46">
        <f t="shared" ref="AE4:AE34" si="15">AA4/AB4</f>
        <v>66.944444444444443</v>
      </c>
    </row>
    <row r="5" spans="1:41" x14ac:dyDescent="0.25">
      <c r="A5" s="2" t="s">
        <v>56</v>
      </c>
      <c r="B5" s="9">
        <v>5580</v>
      </c>
      <c r="C5" s="8"/>
      <c r="D5" s="25"/>
      <c r="E5" s="33">
        <f t="shared" si="0"/>
        <v>0</v>
      </c>
      <c r="F5" s="53" t="e">
        <f t="shared" si="1"/>
        <v>#DIV/0!</v>
      </c>
      <c r="G5" s="46" t="e">
        <f t="shared" si="2"/>
        <v>#DIV/0!</v>
      </c>
      <c r="H5" s="28">
        <v>5580</v>
      </c>
      <c r="I5" s="8"/>
      <c r="J5" s="25"/>
      <c r="K5" s="33">
        <f t="shared" si="3"/>
        <v>0</v>
      </c>
      <c r="L5" s="38" t="e">
        <f t="shared" si="4"/>
        <v>#DIV/0!</v>
      </c>
      <c r="M5" s="46" t="e">
        <f t="shared" si="5"/>
        <v>#DIV/0!</v>
      </c>
      <c r="N5" s="28">
        <v>5580</v>
      </c>
      <c r="O5" s="8"/>
      <c r="P5" s="25"/>
      <c r="Q5" s="33">
        <f t="shared" si="6"/>
        <v>0</v>
      </c>
      <c r="R5" s="38" t="e">
        <f t="shared" si="7"/>
        <v>#DIV/0!</v>
      </c>
      <c r="S5" s="46" t="e">
        <f t="shared" si="8"/>
        <v>#DIV/0!</v>
      </c>
      <c r="T5" s="9">
        <v>5580</v>
      </c>
      <c r="U5" s="8">
        <v>76</v>
      </c>
      <c r="V5" s="25">
        <v>4</v>
      </c>
      <c r="W5" s="33">
        <f t="shared" si="9"/>
        <v>1.3620071684587814E-2</v>
      </c>
      <c r="X5" s="38">
        <f t="shared" si="10"/>
        <v>23.25</v>
      </c>
      <c r="Y5" s="46">
        <f t="shared" si="11"/>
        <v>19</v>
      </c>
      <c r="Z5" s="9">
        <f t="shared" ref="Z5:Z33" si="16">SUM(B5,H5,T5)</f>
        <v>16740</v>
      </c>
      <c r="AA5" s="15">
        <f t="shared" si="12"/>
        <v>76</v>
      </c>
      <c r="AB5" s="16">
        <f t="shared" si="13"/>
        <v>4</v>
      </c>
      <c r="AC5" s="33">
        <f t="shared" ref="AC5:AC34" si="17">AA5/Z5</f>
        <v>4.5400238948626048E-3</v>
      </c>
      <c r="AD5" s="38">
        <f t="shared" si="14"/>
        <v>69.75</v>
      </c>
      <c r="AE5" s="46">
        <f t="shared" si="15"/>
        <v>19</v>
      </c>
    </row>
    <row r="6" spans="1:41" x14ac:dyDescent="0.25">
      <c r="A6" s="2" t="s">
        <v>73</v>
      </c>
      <c r="B6" s="9">
        <v>5580</v>
      </c>
      <c r="C6" s="8"/>
      <c r="D6" s="25"/>
      <c r="E6" s="33">
        <f t="shared" si="0"/>
        <v>0</v>
      </c>
      <c r="F6" s="53" t="e">
        <f t="shared" si="1"/>
        <v>#DIV/0!</v>
      </c>
      <c r="G6" s="46" t="e">
        <f t="shared" si="2"/>
        <v>#DIV/0!</v>
      </c>
      <c r="H6" s="28">
        <v>5580</v>
      </c>
      <c r="I6" s="8"/>
      <c r="J6" s="25"/>
      <c r="K6" s="33">
        <f t="shared" si="3"/>
        <v>0</v>
      </c>
      <c r="L6" s="38" t="e">
        <f t="shared" si="4"/>
        <v>#DIV/0!</v>
      </c>
      <c r="M6" s="46" t="e">
        <f t="shared" si="5"/>
        <v>#DIV/0!</v>
      </c>
      <c r="N6" s="28">
        <v>5580</v>
      </c>
      <c r="O6" s="8">
        <v>60</v>
      </c>
      <c r="P6" s="25">
        <v>1</v>
      </c>
      <c r="Q6" s="33">
        <f t="shared" si="6"/>
        <v>1.0752688172043012E-2</v>
      </c>
      <c r="R6" s="38">
        <f t="shared" si="7"/>
        <v>93</v>
      </c>
      <c r="S6" s="46">
        <f t="shared" si="8"/>
        <v>60</v>
      </c>
      <c r="T6" s="9">
        <v>5580</v>
      </c>
      <c r="U6" s="8"/>
      <c r="V6" s="25"/>
      <c r="W6" s="33">
        <f t="shared" si="9"/>
        <v>0</v>
      </c>
      <c r="X6" s="38" t="e">
        <f t="shared" si="10"/>
        <v>#DIV/0!</v>
      </c>
      <c r="Y6" s="46" t="e">
        <f t="shared" si="11"/>
        <v>#DIV/0!</v>
      </c>
      <c r="Z6" s="9">
        <f t="shared" si="16"/>
        <v>16740</v>
      </c>
      <c r="AA6" s="15">
        <f t="shared" si="12"/>
        <v>60</v>
      </c>
      <c r="AB6" s="16">
        <f t="shared" si="13"/>
        <v>0</v>
      </c>
      <c r="AC6" s="33">
        <f>AA6/Z6</f>
        <v>3.5842293906810036E-3</v>
      </c>
      <c r="AD6" s="38" t="e">
        <f t="shared" si="14"/>
        <v>#DIV/0!</v>
      </c>
      <c r="AE6" s="46" t="e">
        <f t="shared" si="15"/>
        <v>#DIV/0!</v>
      </c>
      <c r="AJ6" s="64" t="str">
        <f>B1</f>
        <v>W05</v>
      </c>
      <c r="AK6" s="64" t="str">
        <f>H1</f>
        <v>W06</v>
      </c>
      <c r="AL6" s="64" t="s">
        <v>62</v>
      </c>
      <c r="AM6" s="64" t="str">
        <f>T1</f>
        <v>W08</v>
      </c>
      <c r="AN6" s="64" t="e">
        <f>#REF!</f>
        <v>#REF!</v>
      </c>
      <c r="AO6" s="64" t="str">
        <f>Z1</f>
        <v>Febrero</v>
      </c>
    </row>
    <row r="7" spans="1:41" x14ac:dyDescent="0.25">
      <c r="A7" s="2" t="s">
        <v>74</v>
      </c>
      <c r="B7" s="9">
        <v>5580</v>
      </c>
      <c r="C7" s="8"/>
      <c r="D7" s="25"/>
      <c r="E7" s="33">
        <f t="shared" si="0"/>
        <v>0</v>
      </c>
      <c r="F7" s="53" t="e">
        <f t="shared" si="1"/>
        <v>#DIV/0!</v>
      </c>
      <c r="G7" s="46" t="e">
        <f t="shared" si="2"/>
        <v>#DIV/0!</v>
      </c>
      <c r="H7" s="28">
        <v>5580</v>
      </c>
      <c r="I7" s="8"/>
      <c r="J7" s="25"/>
      <c r="K7" s="33">
        <f t="shared" si="3"/>
        <v>0</v>
      </c>
      <c r="L7" s="38" t="e">
        <f t="shared" si="4"/>
        <v>#DIV/0!</v>
      </c>
      <c r="M7" s="46" t="e">
        <f t="shared" si="5"/>
        <v>#DIV/0!</v>
      </c>
      <c r="N7" s="28">
        <v>5580</v>
      </c>
      <c r="O7" s="8">
        <v>174</v>
      </c>
      <c r="P7" s="25">
        <v>10</v>
      </c>
      <c r="Q7" s="33">
        <f t="shared" si="6"/>
        <v>3.118279569892473E-2</v>
      </c>
      <c r="R7" s="38">
        <f t="shared" si="7"/>
        <v>9.3000000000000007</v>
      </c>
      <c r="S7" s="46">
        <f t="shared" si="8"/>
        <v>17.399999999999999</v>
      </c>
      <c r="T7" s="9">
        <v>5580</v>
      </c>
      <c r="U7" s="8"/>
      <c r="V7" s="25"/>
      <c r="W7" s="33">
        <f t="shared" si="9"/>
        <v>0</v>
      </c>
      <c r="X7" s="38" t="e">
        <f t="shared" si="10"/>
        <v>#DIV/0!</v>
      </c>
      <c r="Y7" s="46" t="e">
        <f t="shared" si="11"/>
        <v>#DIV/0!</v>
      </c>
      <c r="Z7" s="9">
        <f>SUM(B7,H7,T7)</f>
        <v>16740</v>
      </c>
      <c r="AA7" s="15">
        <f t="shared" si="12"/>
        <v>174</v>
      </c>
      <c r="AB7" s="16">
        <f t="shared" si="13"/>
        <v>0</v>
      </c>
      <c r="AC7" s="33">
        <f t="shared" si="17"/>
        <v>1.039426523297491E-2</v>
      </c>
      <c r="AD7" s="38" t="e">
        <f t="shared" si="14"/>
        <v>#DIV/0!</v>
      </c>
      <c r="AE7" s="46" t="e">
        <f t="shared" si="15"/>
        <v>#DIV/0!</v>
      </c>
      <c r="AI7" s="64" t="s">
        <v>31</v>
      </c>
      <c r="AJ7" s="66">
        <f>E49</f>
        <v>9.886499402628434E-3</v>
      </c>
      <c r="AK7" s="66">
        <f>K49</f>
        <v>0</v>
      </c>
      <c r="AL7" s="66">
        <f>Q49</f>
        <v>2.933521078682369E-2</v>
      </c>
      <c r="AM7" s="66">
        <f>W49</f>
        <v>8.6362860556408946E-2</v>
      </c>
      <c r="AN7" s="66">
        <f>AC49</f>
        <v>3.8655629515844572E-2</v>
      </c>
      <c r="AO7" s="84"/>
    </row>
    <row r="8" spans="1:41" x14ac:dyDescent="0.25">
      <c r="A8" s="2" t="s">
        <v>59</v>
      </c>
      <c r="B8" s="9">
        <v>5580</v>
      </c>
      <c r="C8" s="8">
        <v>58</v>
      </c>
      <c r="D8" s="25">
        <v>3</v>
      </c>
      <c r="E8" s="33">
        <f t="shared" si="0"/>
        <v>1.039426523297491E-2</v>
      </c>
      <c r="F8" s="53">
        <f t="shared" si="1"/>
        <v>31</v>
      </c>
      <c r="G8" s="46">
        <f t="shared" si="2"/>
        <v>19.333333333333332</v>
      </c>
      <c r="H8" s="28">
        <v>5580</v>
      </c>
      <c r="I8" s="8"/>
      <c r="J8" s="25"/>
      <c r="K8" s="33">
        <f t="shared" si="3"/>
        <v>0</v>
      </c>
      <c r="L8" s="38" t="e">
        <f t="shared" si="4"/>
        <v>#DIV/0!</v>
      </c>
      <c r="M8" s="46" t="e">
        <f t="shared" si="5"/>
        <v>#DIV/0!</v>
      </c>
      <c r="N8" s="28">
        <v>5580</v>
      </c>
      <c r="O8" s="8">
        <v>120</v>
      </c>
      <c r="P8" s="25">
        <v>7</v>
      </c>
      <c r="Q8" s="33">
        <f t="shared" si="6"/>
        <v>2.1505376344086023E-2</v>
      </c>
      <c r="R8" s="38">
        <f t="shared" si="7"/>
        <v>13.285714285714285</v>
      </c>
      <c r="S8" s="46">
        <f t="shared" si="8"/>
        <v>17.142857142857142</v>
      </c>
      <c r="T8" s="9">
        <v>5580</v>
      </c>
      <c r="U8" s="8"/>
      <c r="V8" s="25"/>
      <c r="W8" s="33">
        <f t="shared" si="9"/>
        <v>0</v>
      </c>
      <c r="X8" s="38" t="e">
        <f t="shared" si="10"/>
        <v>#DIV/0!</v>
      </c>
      <c r="Y8" s="46" t="e">
        <f t="shared" si="11"/>
        <v>#DIV/0!</v>
      </c>
      <c r="Z8" s="9">
        <f t="shared" si="16"/>
        <v>16740</v>
      </c>
      <c r="AA8" s="15">
        <f t="shared" si="12"/>
        <v>178</v>
      </c>
      <c r="AB8" s="16">
        <f t="shared" si="13"/>
        <v>3</v>
      </c>
      <c r="AC8" s="33">
        <f t="shared" si="17"/>
        <v>1.063321385902031E-2</v>
      </c>
      <c r="AD8" s="38">
        <f t="shared" si="14"/>
        <v>93</v>
      </c>
      <c r="AE8" s="46">
        <f t="shared" si="15"/>
        <v>59.333333333333336</v>
      </c>
      <c r="AI8" s="64" t="s">
        <v>40</v>
      </c>
      <c r="AJ8" s="67">
        <f>F49</f>
        <v>37.922330097087382</v>
      </c>
      <c r="AK8" s="68" t="e">
        <f>L49</f>
        <v>#DIV/0!</v>
      </c>
      <c r="AL8" s="68">
        <f>R49</f>
        <v>13.900355871886122</v>
      </c>
      <c r="AM8" s="67">
        <f>X49</f>
        <v>24.111111111111111</v>
      </c>
      <c r="AN8" s="68">
        <f>AD49</f>
        <v>37.799999999999997</v>
      </c>
      <c r="AO8" s="85"/>
    </row>
    <row r="9" spans="1:41" x14ac:dyDescent="0.25">
      <c r="A9" s="2" t="s">
        <v>8</v>
      </c>
      <c r="B9" s="9">
        <v>5580</v>
      </c>
      <c r="C9" s="8"/>
      <c r="D9" s="25"/>
      <c r="E9" s="33">
        <f t="shared" si="0"/>
        <v>0</v>
      </c>
      <c r="F9" s="53" t="e">
        <f t="shared" si="1"/>
        <v>#DIV/0!</v>
      </c>
      <c r="G9" s="46" t="e">
        <f t="shared" si="2"/>
        <v>#DIV/0!</v>
      </c>
      <c r="H9" s="28">
        <v>5580</v>
      </c>
      <c r="I9" s="8"/>
      <c r="J9" s="25"/>
      <c r="K9" s="33">
        <f t="shared" si="3"/>
        <v>0</v>
      </c>
      <c r="L9" s="38" t="e">
        <f t="shared" si="4"/>
        <v>#DIV/0!</v>
      </c>
      <c r="M9" s="46" t="e">
        <f t="shared" si="5"/>
        <v>#DIV/0!</v>
      </c>
      <c r="N9" s="28">
        <v>5580</v>
      </c>
      <c r="O9" s="8"/>
      <c r="P9" s="25"/>
      <c r="Q9" s="33">
        <f t="shared" si="6"/>
        <v>0</v>
      </c>
      <c r="R9" s="38" t="e">
        <f t="shared" si="7"/>
        <v>#DIV/0!</v>
      </c>
      <c r="S9" s="46" t="e">
        <f t="shared" si="8"/>
        <v>#DIV/0!</v>
      </c>
      <c r="T9" s="9">
        <v>5580</v>
      </c>
      <c r="U9" s="8"/>
      <c r="V9" s="25"/>
      <c r="W9" s="33">
        <f t="shared" si="9"/>
        <v>0</v>
      </c>
      <c r="X9" s="38" t="e">
        <f t="shared" si="10"/>
        <v>#DIV/0!</v>
      </c>
      <c r="Y9" s="46" t="e">
        <f t="shared" si="11"/>
        <v>#DIV/0!</v>
      </c>
      <c r="Z9" s="9">
        <f t="shared" si="16"/>
        <v>16740</v>
      </c>
      <c r="AA9" s="15">
        <f t="shared" si="12"/>
        <v>0</v>
      </c>
      <c r="AB9" s="16">
        <f t="shared" si="13"/>
        <v>0</v>
      </c>
      <c r="AC9" s="33">
        <f t="shared" si="17"/>
        <v>0</v>
      </c>
      <c r="AD9" s="38" t="e">
        <f t="shared" si="14"/>
        <v>#DIV/0!</v>
      </c>
      <c r="AE9" s="46" t="e">
        <f t="shared" si="15"/>
        <v>#DIV/0!</v>
      </c>
      <c r="AI9" s="64" t="s">
        <v>41</v>
      </c>
      <c r="AJ9" s="68">
        <f>G49</f>
        <v>22.49514563106796</v>
      </c>
      <c r="AK9" s="68" t="e">
        <f>M49</f>
        <v>#DIV/0!</v>
      </c>
      <c r="AL9" s="68">
        <f>S49</f>
        <v>24.466192170818506</v>
      </c>
      <c r="AM9" s="67">
        <f>Y49</f>
        <v>124.93827160493827</v>
      </c>
      <c r="AN9" s="68">
        <f>AE49</f>
        <v>87.670967741935485</v>
      </c>
      <c r="AO9" s="85"/>
    </row>
    <row r="10" spans="1:41" x14ac:dyDescent="0.25">
      <c r="A10" s="2" t="s">
        <v>60</v>
      </c>
      <c r="B10" s="9">
        <v>5580</v>
      </c>
      <c r="C10" s="8">
        <v>491</v>
      </c>
      <c r="D10" s="25">
        <v>8</v>
      </c>
      <c r="E10" s="33">
        <f t="shared" si="0"/>
        <v>8.7992831541218633E-2</v>
      </c>
      <c r="F10" s="53">
        <f t="shared" si="1"/>
        <v>11.625</v>
      </c>
      <c r="G10" s="46">
        <f t="shared" si="2"/>
        <v>61.375</v>
      </c>
      <c r="H10" s="28">
        <v>5580</v>
      </c>
      <c r="I10" s="8"/>
      <c r="J10" s="25"/>
      <c r="K10" s="33">
        <f t="shared" si="3"/>
        <v>0</v>
      </c>
      <c r="L10" s="38" t="e">
        <f t="shared" si="4"/>
        <v>#DIV/0!</v>
      </c>
      <c r="M10" s="46" t="e">
        <f t="shared" si="5"/>
        <v>#DIV/0!</v>
      </c>
      <c r="N10" s="28">
        <v>5580</v>
      </c>
      <c r="O10" s="8">
        <v>331</v>
      </c>
      <c r="P10" s="25">
        <v>13</v>
      </c>
      <c r="Q10" s="33">
        <f t="shared" si="6"/>
        <v>5.9318996415770611E-2</v>
      </c>
      <c r="R10" s="38">
        <f t="shared" si="7"/>
        <v>7.1538461538461542</v>
      </c>
      <c r="S10" s="46">
        <f t="shared" si="8"/>
        <v>25.46153846153846</v>
      </c>
      <c r="T10" s="9">
        <v>5580</v>
      </c>
      <c r="U10" s="8"/>
      <c r="V10" s="25"/>
      <c r="W10" s="33">
        <f t="shared" si="9"/>
        <v>0</v>
      </c>
      <c r="X10" s="38" t="e">
        <f t="shared" si="10"/>
        <v>#DIV/0!</v>
      </c>
      <c r="Y10" s="46" t="e">
        <f t="shared" si="11"/>
        <v>#DIV/0!</v>
      </c>
      <c r="Z10" s="9">
        <f t="shared" si="16"/>
        <v>16740</v>
      </c>
      <c r="AA10" s="15">
        <f t="shared" si="12"/>
        <v>822</v>
      </c>
      <c r="AB10" s="16">
        <f t="shared" si="13"/>
        <v>8</v>
      </c>
      <c r="AC10" s="33">
        <f t="shared" si="17"/>
        <v>4.910394265232975E-2</v>
      </c>
      <c r="AD10" s="38">
        <f t="shared" si="14"/>
        <v>34.875</v>
      </c>
      <c r="AE10" s="46">
        <f t="shared" si="15"/>
        <v>102.75</v>
      </c>
    </row>
    <row r="11" spans="1:41" ht="15.75" thickBot="1" x14ac:dyDescent="0.3">
      <c r="A11" s="4" t="s">
        <v>10</v>
      </c>
      <c r="B11" s="9">
        <v>5580</v>
      </c>
      <c r="C11" s="8"/>
      <c r="D11" s="25"/>
      <c r="E11" s="33">
        <f t="shared" si="0"/>
        <v>0</v>
      </c>
      <c r="F11" s="53" t="e">
        <f t="shared" si="1"/>
        <v>#DIV/0!</v>
      </c>
      <c r="G11" s="46" t="e">
        <f t="shared" si="2"/>
        <v>#DIV/0!</v>
      </c>
      <c r="H11" s="28">
        <v>5580</v>
      </c>
      <c r="I11" s="8"/>
      <c r="J11" s="25"/>
      <c r="K11" s="33">
        <f t="shared" si="3"/>
        <v>0</v>
      </c>
      <c r="L11" s="38" t="e">
        <f t="shared" si="4"/>
        <v>#DIV/0!</v>
      </c>
      <c r="M11" s="46" t="e">
        <f t="shared" si="5"/>
        <v>#DIV/0!</v>
      </c>
      <c r="N11" s="28">
        <v>5580</v>
      </c>
      <c r="O11" s="8"/>
      <c r="P11" s="25"/>
      <c r="Q11" s="33">
        <f t="shared" si="6"/>
        <v>0</v>
      </c>
      <c r="R11" s="38" t="e">
        <f t="shared" si="7"/>
        <v>#DIV/0!</v>
      </c>
      <c r="S11" s="46" t="e">
        <f t="shared" si="8"/>
        <v>#DIV/0!</v>
      </c>
      <c r="T11" s="9">
        <v>5580</v>
      </c>
      <c r="U11" s="8"/>
      <c r="V11" s="25"/>
      <c r="W11" s="33">
        <f t="shared" si="9"/>
        <v>0</v>
      </c>
      <c r="X11" s="38" t="e">
        <f t="shared" si="10"/>
        <v>#DIV/0!</v>
      </c>
      <c r="Y11" s="46" t="e">
        <f t="shared" si="11"/>
        <v>#DIV/0!</v>
      </c>
      <c r="Z11" s="9">
        <f t="shared" si="16"/>
        <v>16740</v>
      </c>
      <c r="AA11" s="15">
        <f t="shared" si="12"/>
        <v>0</v>
      </c>
      <c r="AB11" s="16">
        <f t="shared" si="13"/>
        <v>0</v>
      </c>
      <c r="AC11" s="33">
        <f t="shared" si="17"/>
        <v>0</v>
      </c>
      <c r="AD11" s="38" t="e">
        <f t="shared" si="14"/>
        <v>#DIV/0!</v>
      </c>
      <c r="AE11" s="46" t="e">
        <f t="shared" si="15"/>
        <v>#DIV/0!</v>
      </c>
    </row>
    <row r="12" spans="1:41" x14ac:dyDescent="0.25">
      <c r="A12" s="1" t="s">
        <v>11</v>
      </c>
      <c r="B12" s="9">
        <v>5580</v>
      </c>
      <c r="C12" s="8">
        <v>209</v>
      </c>
      <c r="D12" s="25">
        <v>7</v>
      </c>
      <c r="E12" s="33">
        <f t="shared" si="0"/>
        <v>3.745519713261649E-2</v>
      </c>
      <c r="F12" s="53">
        <f t="shared" si="1"/>
        <v>13.285714285714285</v>
      </c>
      <c r="G12" s="46">
        <f t="shared" si="2"/>
        <v>29.857142857142858</v>
      </c>
      <c r="H12" s="28">
        <v>5580</v>
      </c>
      <c r="I12" s="8"/>
      <c r="J12" s="25"/>
      <c r="K12" s="33">
        <f t="shared" si="3"/>
        <v>0</v>
      </c>
      <c r="L12" s="39" t="e">
        <f t="shared" si="4"/>
        <v>#DIV/0!</v>
      </c>
      <c r="M12" s="46" t="e">
        <f t="shared" si="5"/>
        <v>#DIV/0!</v>
      </c>
      <c r="N12" s="28">
        <v>5580</v>
      </c>
      <c r="O12" s="8">
        <v>508</v>
      </c>
      <c r="P12" s="25">
        <v>6</v>
      </c>
      <c r="Q12" s="33">
        <f t="shared" si="6"/>
        <v>9.1039426523297495E-2</v>
      </c>
      <c r="R12" s="39">
        <f t="shared" si="7"/>
        <v>15.5</v>
      </c>
      <c r="S12" s="46">
        <f t="shared" si="8"/>
        <v>84.666666666666671</v>
      </c>
      <c r="T12" s="9">
        <v>5580</v>
      </c>
      <c r="U12" s="8"/>
      <c r="V12" s="25"/>
      <c r="W12" s="33">
        <f t="shared" si="9"/>
        <v>0</v>
      </c>
      <c r="X12" s="39" t="e">
        <f t="shared" si="10"/>
        <v>#DIV/0!</v>
      </c>
      <c r="Y12" s="46" t="e">
        <f t="shared" si="11"/>
        <v>#DIV/0!</v>
      </c>
      <c r="Z12" s="9">
        <f t="shared" si="16"/>
        <v>16740</v>
      </c>
      <c r="AA12" s="15">
        <f t="shared" si="12"/>
        <v>717</v>
      </c>
      <c r="AB12" s="16">
        <f t="shared" si="13"/>
        <v>7</v>
      </c>
      <c r="AC12" s="33">
        <f t="shared" si="17"/>
        <v>4.283154121863799E-2</v>
      </c>
      <c r="AD12" s="38">
        <f t="shared" si="14"/>
        <v>39.857142857142861</v>
      </c>
      <c r="AE12" s="46">
        <f t="shared" si="15"/>
        <v>102.42857142857143</v>
      </c>
    </row>
    <row r="13" spans="1:41" ht="15.75" thickBot="1" x14ac:dyDescent="0.3">
      <c r="A13" s="2" t="s">
        <v>12</v>
      </c>
      <c r="B13" s="11">
        <v>5580</v>
      </c>
      <c r="C13" s="12">
        <v>116</v>
      </c>
      <c r="D13" s="26">
        <v>2</v>
      </c>
      <c r="E13" s="34">
        <f t="shared" si="0"/>
        <v>2.078853046594982E-2</v>
      </c>
      <c r="F13" s="55">
        <f t="shared" si="1"/>
        <v>46.5</v>
      </c>
      <c r="G13" s="47">
        <f t="shared" si="2"/>
        <v>58</v>
      </c>
      <c r="H13" s="11">
        <v>5580</v>
      </c>
      <c r="I13" s="12"/>
      <c r="J13" s="26"/>
      <c r="K13" s="34">
        <f t="shared" si="3"/>
        <v>0</v>
      </c>
      <c r="L13" s="40" t="e">
        <f t="shared" si="4"/>
        <v>#DIV/0!</v>
      </c>
      <c r="M13" s="47" t="e">
        <f t="shared" si="5"/>
        <v>#DIV/0!</v>
      </c>
      <c r="N13" s="11">
        <v>5580</v>
      </c>
      <c r="O13" s="12">
        <v>555</v>
      </c>
      <c r="P13" s="26">
        <v>8</v>
      </c>
      <c r="Q13" s="34">
        <f t="shared" si="6"/>
        <v>9.9462365591397844E-2</v>
      </c>
      <c r="R13" s="40">
        <f t="shared" si="7"/>
        <v>11.625</v>
      </c>
      <c r="S13" s="47">
        <f t="shared" si="8"/>
        <v>69.375</v>
      </c>
      <c r="T13" s="11">
        <v>5580</v>
      </c>
      <c r="U13" s="12"/>
      <c r="V13" s="26"/>
      <c r="W13" s="34">
        <f t="shared" si="9"/>
        <v>0</v>
      </c>
      <c r="X13" s="40" t="e">
        <f t="shared" si="10"/>
        <v>#DIV/0!</v>
      </c>
      <c r="Y13" s="47" t="e">
        <f t="shared" si="11"/>
        <v>#DIV/0!</v>
      </c>
      <c r="Z13" s="11">
        <f t="shared" si="16"/>
        <v>16740</v>
      </c>
      <c r="AA13" s="15">
        <f t="shared" si="12"/>
        <v>671</v>
      </c>
      <c r="AB13" s="13">
        <f t="shared" si="13"/>
        <v>2</v>
      </c>
      <c r="AC13" s="34">
        <f t="shared" si="17"/>
        <v>4.008363201911589E-2</v>
      </c>
      <c r="AD13" s="43">
        <f t="shared" si="14"/>
        <v>139.5</v>
      </c>
      <c r="AE13" s="47">
        <f t="shared" si="15"/>
        <v>335.5</v>
      </c>
    </row>
    <row r="14" spans="1:41" x14ac:dyDescent="0.25">
      <c r="A14" s="2" t="s">
        <v>13</v>
      </c>
      <c r="B14" s="14">
        <v>5580</v>
      </c>
      <c r="C14" s="15"/>
      <c r="D14" s="24"/>
      <c r="E14" s="32">
        <f t="shared" si="0"/>
        <v>0</v>
      </c>
      <c r="F14" s="51" t="e">
        <f t="shared" si="1"/>
        <v>#DIV/0!</v>
      </c>
      <c r="G14" s="48" t="e">
        <f t="shared" si="2"/>
        <v>#DIV/0!</v>
      </c>
      <c r="H14" s="30">
        <v>5580</v>
      </c>
      <c r="I14" s="15"/>
      <c r="J14" s="24"/>
      <c r="K14" s="32">
        <f t="shared" si="3"/>
        <v>0</v>
      </c>
      <c r="L14" s="41" t="e">
        <f t="shared" si="4"/>
        <v>#DIV/0!</v>
      </c>
      <c r="M14" s="48" t="e">
        <f t="shared" si="5"/>
        <v>#DIV/0!</v>
      </c>
      <c r="N14" s="30">
        <v>5580</v>
      </c>
      <c r="O14" s="15">
        <v>155</v>
      </c>
      <c r="P14" s="24">
        <v>5</v>
      </c>
      <c r="Q14" s="32">
        <f t="shared" si="6"/>
        <v>2.7777777777777776E-2</v>
      </c>
      <c r="R14" s="41">
        <f t="shared" si="7"/>
        <v>18.600000000000001</v>
      </c>
      <c r="S14" s="48">
        <f t="shared" si="8"/>
        <v>31</v>
      </c>
      <c r="T14" s="14">
        <v>5580</v>
      </c>
      <c r="U14" s="15">
        <v>1484</v>
      </c>
      <c r="V14" s="24">
        <v>10</v>
      </c>
      <c r="W14" s="32">
        <f t="shared" si="9"/>
        <v>0.26594982078853047</v>
      </c>
      <c r="X14" s="41">
        <f t="shared" si="10"/>
        <v>9.3000000000000007</v>
      </c>
      <c r="Y14" s="48">
        <f t="shared" si="11"/>
        <v>148.4</v>
      </c>
      <c r="Z14" s="14">
        <f t="shared" si="16"/>
        <v>16740</v>
      </c>
      <c r="AA14" s="15">
        <f t="shared" si="12"/>
        <v>1639</v>
      </c>
      <c r="AB14" s="16">
        <f t="shared" si="13"/>
        <v>10</v>
      </c>
      <c r="AC14" s="32">
        <f t="shared" si="17"/>
        <v>9.7909199522102752E-2</v>
      </c>
      <c r="AD14" s="41">
        <f t="shared" si="14"/>
        <v>27.9</v>
      </c>
      <c r="AE14" s="48">
        <f t="shared" si="15"/>
        <v>163.9</v>
      </c>
    </row>
    <row r="15" spans="1:41" x14ac:dyDescent="0.25">
      <c r="A15" s="5" t="s">
        <v>57</v>
      </c>
      <c r="B15" s="9">
        <v>5580</v>
      </c>
      <c r="C15" s="8"/>
      <c r="D15" s="25"/>
      <c r="E15" s="33">
        <f t="shared" si="0"/>
        <v>0</v>
      </c>
      <c r="F15" s="53" t="e">
        <f t="shared" si="1"/>
        <v>#DIV/0!</v>
      </c>
      <c r="G15" s="46" t="e">
        <f t="shared" si="2"/>
        <v>#DIV/0!</v>
      </c>
      <c r="H15" s="28">
        <v>5580</v>
      </c>
      <c r="I15" s="8"/>
      <c r="J15" s="25"/>
      <c r="K15" s="33">
        <f t="shared" si="3"/>
        <v>0</v>
      </c>
      <c r="L15" s="38" t="e">
        <f t="shared" si="4"/>
        <v>#DIV/0!</v>
      </c>
      <c r="M15" s="46" t="e">
        <f t="shared" si="5"/>
        <v>#DIV/0!</v>
      </c>
      <c r="N15" s="28">
        <v>5580</v>
      </c>
      <c r="O15" s="8"/>
      <c r="P15" s="25"/>
      <c r="Q15" s="33">
        <f t="shared" si="6"/>
        <v>0</v>
      </c>
      <c r="R15" s="38" t="e">
        <f t="shared" si="7"/>
        <v>#DIV/0!</v>
      </c>
      <c r="S15" s="46" t="e">
        <f t="shared" si="8"/>
        <v>#DIV/0!</v>
      </c>
      <c r="T15" s="9">
        <v>5580</v>
      </c>
      <c r="U15" s="8">
        <v>1446</v>
      </c>
      <c r="V15" s="25">
        <v>10</v>
      </c>
      <c r="W15" s="33">
        <f t="shared" si="9"/>
        <v>0.25913978494623657</v>
      </c>
      <c r="X15" s="38">
        <f t="shared" si="10"/>
        <v>9.3000000000000007</v>
      </c>
      <c r="Y15" s="46">
        <f t="shared" si="11"/>
        <v>144.6</v>
      </c>
      <c r="Z15" s="9">
        <f t="shared" si="16"/>
        <v>16740</v>
      </c>
      <c r="AA15" s="15">
        <f t="shared" si="12"/>
        <v>1446</v>
      </c>
      <c r="AB15" s="16">
        <f t="shared" si="13"/>
        <v>10</v>
      </c>
      <c r="AC15" s="33">
        <f t="shared" si="17"/>
        <v>8.6379928315412191E-2</v>
      </c>
      <c r="AD15" s="38">
        <f t="shared" si="14"/>
        <v>27.9</v>
      </c>
      <c r="AE15" s="46">
        <f t="shared" si="15"/>
        <v>144.6</v>
      </c>
    </row>
    <row r="16" spans="1:41" x14ac:dyDescent="0.25">
      <c r="A16" s="6" t="s">
        <v>15</v>
      </c>
      <c r="B16" s="9">
        <v>5580</v>
      </c>
      <c r="C16" s="8">
        <v>206</v>
      </c>
      <c r="D16" s="25">
        <v>11</v>
      </c>
      <c r="E16" s="33">
        <f t="shared" si="0"/>
        <v>3.6917562724014336E-2</v>
      </c>
      <c r="F16" s="53">
        <f t="shared" si="1"/>
        <v>8.454545454545455</v>
      </c>
      <c r="G16" s="46">
        <f t="shared" si="2"/>
        <v>18.727272727272727</v>
      </c>
      <c r="H16" s="28">
        <v>5580</v>
      </c>
      <c r="I16" s="8"/>
      <c r="J16" s="25"/>
      <c r="K16" s="33">
        <f t="shared" si="3"/>
        <v>0</v>
      </c>
      <c r="L16" s="38" t="e">
        <f t="shared" si="4"/>
        <v>#DIV/0!</v>
      </c>
      <c r="M16" s="46" t="e">
        <f t="shared" si="5"/>
        <v>#DIV/0!</v>
      </c>
      <c r="N16" s="28">
        <v>5580</v>
      </c>
      <c r="O16" s="8">
        <v>143</v>
      </c>
      <c r="P16" s="25">
        <v>5</v>
      </c>
      <c r="Q16" s="33">
        <f t="shared" si="6"/>
        <v>2.5627240143369177E-2</v>
      </c>
      <c r="R16" s="38">
        <f t="shared" si="7"/>
        <v>18.600000000000001</v>
      </c>
      <c r="S16" s="46">
        <f t="shared" si="8"/>
        <v>28.6</v>
      </c>
      <c r="T16" s="9">
        <v>5580</v>
      </c>
      <c r="U16" s="8">
        <v>1693</v>
      </c>
      <c r="V16" s="25">
        <v>12</v>
      </c>
      <c r="W16" s="33">
        <f t="shared" si="9"/>
        <v>0.30340501792114694</v>
      </c>
      <c r="X16" s="38">
        <f t="shared" si="10"/>
        <v>7.75</v>
      </c>
      <c r="Y16" s="46">
        <f t="shared" si="11"/>
        <v>141.08333333333334</v>
      </c>
      <c r="Z16" s="9">
        <f t="shared" si="16"/>
        <v>16740</v>
      </c>
      <c r="AA16" s="15">
        <f t="shared" si="12"/>
        <v>2042</v>
      </c>
      <c r="AB16" s="16">
        <f t="shared" si="13"/>
        <v>23</v>
      </c>
      <c r="AC16" s="33">
        <f t="shared" si="17"/>
        <v>0.12198327359617682</v>
      </c>
      <c r="AD16" s="38">
        <f t="shared" si="14"/>
        <v>12.130434782608695</v>
      </c>
      <c r="AE16" s="46">
        <f t="shared" si="15"/>
        <v>88.782608695652172</v>
      </c>
    </row>
    <row r="17" spans="1:31" x14ac:dyDescent="0.25">
      <c r="A17" s="2" t="s">
        <v>16</v>
      </c>
      <c r="B17" s="9">
        <v>5580</v>
      </c>
      <c r="C17" s="8">
        <v>116</v>
      </c>
      <c r="D17" s="25">
        <v>5</v>
      </c>
      <c r="E17" s="33">
        <f t="shared" si="0"/>
        <v>2.078853046594982E-2</v>
      </c>
      <c r="F17" s="53">
        <f t="shared" si="1"/>
        <v>18.600000000000001</v>
      </c>
      <c r="G17" s="46">
        <f t="shared" si="2"/>
        <v>23.2</v>
      </c>
      <c r="H17" s="28">
        <v>5580</v>
      </c>
      <c r="I17" s="8"/>
      <c r="J17" s="25"/>
      <c r="K17" s="33">
        <f t="shared" si="3"/>
        <v>0</v>
      </c>
      <c r="L17" s="38" t="e">
        <f t="shared" si="4"/>
        <v>#DIV/0!</v>
      </c>
      <c r="M17" s="46" t="e">
        <f t="shared" si="5"/>
        <v>#DIV/0!</v>
      </c>
      <c r="N17" s="28">
        <v>5580</v>
      </c>
      <c r="O17" s="8">
        <v>20</v>
      </c>
      <c r="P17" s="25">
        <v>1</v>
      </c>
      <c r="Q17" s="33">
        <f t="shared" si="6"/>
        <v>3.5842293906810036E-3</v>
      </c>
      <c r="R17" s="38">
        <f t="shared" si="7"/>
        <v>93</v>
      </c>
      <c r="S17" s="46">
        <f t="shared" si="8"/>
        <v>20</v>
      </c>
      <c r="T17" s="9">
        <v>5580</v>
      </c>
      <c r="U17" s="8">
        <v>1294</v>
      </c>
      <c r="V17" s="25">
        <v>11</v>
      </c>
      <c r="W17" s="33">
        <f t="shared" si="9"/>
        <v>0.23189964157706094</v>
      </c>
      <c r="X17" s="38">
        <f t="shared" si="10"/>
        <v>8.454545454545455</v>
      </c>
      <c r="Y17" s="46">
        <f t="shared" si="11"/>
        <v>117.63636363636364</v>
      </c>
      <c r="Z17" s="9">
        <f t="shared" si="16"/>
        <v>16740</v>
      </c>
      <c r="AA17" s="15">
        <f t="shared" si="12"/>
        <v>1430</v>
      </c>
      <c r="AB17" s="16">
        <f t="shared" si="13"/>
        <v>16</v>
      </c>
      <c r="AC17" s="33">
        <f t="shared" si="17"/>
        <v>8.5424133811230582E-2</v>
      </c>
      <c r="AD17" s="38">
        <f t="shared" si="14"/>
        <v>17.4375</v>
      </c>
      <c r="AE17" s="46">
        <f t="shared" si="15"/>
        <v>89.375</v>
      </c>
    </row>
    <row r="18" spans="1:31" x14ac:dyDescent="0.25">
      <c r="A18" s="2" t="s">
        <v>17</v>
      </c>
      <c r="B18" s="9">
        <v>5580</v>
      </c>
      <c r="C18" s="8"/>
      <c r="D18" s="25"/>
      <c r="E18" s="33">
        <f t="shared" si="0"/>
        <v>0</v>
      </c>
      <c r="F18" s="53" t="e">
        <f t="shared" si="1"/>
        <v>#DIV/0!</v>
      </c>
      <c r="G18" s="46" t="e">
        <f t="shared" si="2"/>
        <v>#DIV/0!</v>
      </c>
      <c r="H18" s="28">
        <v>5580</v>
      </c>
      <c r="I18" s="8"/>
      <c r="J18" s="25"/>
      <c r="K18" s="33">
        <f t="shared" si="3"/>
        <v>0</v>
      </c>
      <c r="L18" s="38" t="e">
        <f t="shared" si="4"/>
        <v>#DIV/0!</v>
      </c>
      <c r="M18" s="46" t="e">
        <f t="shared" si="5"/>
        <v>#DIV/0!</v>
      </c>
      <c r="N18" s="28">
        <v>5580</v>
      </c>
      <c r="O18" s="8"/>
      <c r="P18" s="25"/>
      <c r="Q18" s="33">
        <f t="shared" si="6"/>
        <v>0</v>
      </c>
      <c r="R18" s="38" t="e">
        <f t="shared" si="7"/>
        <v>#DIV/0!</v>
      </c>
      <c r="S18" s="46" t="e">
        <f t="shared" si="8"/>
        <v>#DIV/0!</v>
      </c>
      <c r="T18" s="9">
        <v>5580</v>
      </c>
      <c r="U18" s="8"/>
      <c r="V18" s="25"/>
      <c r="W18" s="33">
        <f t="shared" si="9"/>
        <v>0</v>
      </c>
      <c r="X18" s="38" t="e">
        <f t="shared" si="10"/>
        <v>#DIV/0!</v>
      </c>
      <c r="Y18" s="46" t="e">
        <f t="shared" si="11"/>
        <v>#DIV/0!</v>
      </c>
      <c r="Z18" s="9">
        <f t="shared" si="16"/>
        <v>16740</v>
      </c>
      <c r="AA18" s="15">
        <f t="shared" si="12"/>
        <v>0</v>
      </c>
      <c r="AB18" s="16">
        <f t="shared" si="13"/>
        <v>0</v>
      </c>
      <c r="AC18" s="33">
        <f t="shared" si="17"/>
        <v>0</v>
      </c>
      <c r="AD18" s="38" t="e">
        <f t="shared" si="14"/>
        <v>#DIV/0!</v>
      </c>
      <c r="AE18" s="46" t="e">
        <f t="shared" si="15"/>
        <v>#DIV/0!</v>
      </c>
    </row>
    <row r="19" spans="1:31" x14ac:dyDescent="0.25">
      <c r="A19" s="2" t="s">
        <v>18</v>
      </c>
      <c r="B19" s="9">
        <v>5580</v>
      </c>
      <c r="C19" s="8">
        <v>70</v>
      </c>
      <c r="D19" s="25">
        <v>6</v>
      </c>
      <c r="E19" s="33">
        <f t="shared" si="0"/>
        <v>1.2544802867383513E-2</v>
      </c>
      <c r="F19" s="53">
        <f t="shared" si="1"/>
        <v>15.5</v>
      </c>
      <c r="G19" s="46">
        <f t="shared" si="2"/>
        <v>11.666666666666666</v>
      </c>
      <c r="H19" s="28">
        <v>5580</v>
      </c>
      <c r="I19" s="8"/>
      <c r="J19" s="25"/>
      <c r="K19" s="33">
        <f t="shared" si="3"/>
        <v>0</v>
      </c>
      <c r="L19" s="39" t="e">
        <f t="shared" si="4"/>
        <v>#DIV/0!</v>
      </c>
      <c r="M19" s="46" t="e">
        <f t="shared" si="5"/>
        <v>#DIV/0!</v>
      </c>
      <c r="N19" s="28">
        <v>5580</v>
      </c>
      <c r="O19" s="8">
        <v>330</v>
      </c>
      <c r="P19" s="25">
        <v>16</v>
      </c>
      <c r="Q19" s="33">
        <f t="shared" si="6"/>
        <v>5.9139784946236562E-2</v>
      </c>
      <c r="R19" s="39">
        <f t="shared" si="7"/>
        <v>5.8125</v>
      </c>
      <c r="S19" s="46">
        <f t="shared" si="8"/>
        <v>20.625</v>
      </c>
      <c r="T19" s="9">
        <v>5580</v>
      </c>
      <c r="U19" s="8"/>
      <c r="V19" s="25"/>
      <c r="W19" s="33">
        <f t="shared" si="9"/>
        <v>0</v>
      </c>
      <c r="X19" s="39" t="e">
        <f t="shared" si="10"/>
        <v>#DIV/0!</v>
      </c>
      <c r="Y19" s="46" t="e">
        <f t="shared" si="11"/>
        <v>#DIV/0!</v>
      </c>
      <c r="Z19" s="9">
        <f t="shared" si="16"/>
        <v>16740</v>
      </c>
      <c r="AA19" s="15">
        <f t="shared" si="12"/>
        <v>400</v>
      </c>
      <c r="AB19" s="16">
        <f t="shared" si="13"/>
        <v>6</v>
      </c>
      <c r="AC19" s="33">
        <f t="shared" si="17"/>
        <v>2.3894862604540025E-2</v>
      </c>
      <c r="AD19" s="38">
        <f t="shared" si="14"/>
        <v>46.5</v>
      </c>
      <c r="AE19" s="46">
        <f t="shared" si="15"/>
        <v>66.666666666666671</v>
      </c>
    </row>
    <row r="20" spans="1:31" x14ac:dyDescent="0.25">
      <c r="A20" s="2" t="s">
        <v>19</v>
      </c>
      <c r="B20" s="9">
        <v>5580</v>
      </c>
      <c r="C20" s="8">
        <v>97</v>
      </c>
      <c r="D20" s="25">
        <v>9</v>
      </c>
      <c r="E20" s="33">
        <f t="shared" si="0"/>
        <v>1.7383512544802866E-2</v>
      </c>
      <c r="F20" s="53">
        <f t="shared" si="1"/>
        <v>10.333333333333334</v>
      </c>
      <c r="G20" s="46">
        <f t="shared" si="2"/>
        <v>10.777777777777779</v>
      </c>
      <c r="H20" s="28">
        <v>5580</v>
      </c>
      <c r="I20" s="8"/>
      <c r="J20" s="25"/>
      <c r="K20" s="33">
        <f t="shared" si="3"/>
        <v>0</v>
      </c>
      <c r="L20" s="38" t="e">
        <f t="shared" si="4"/>
        <v>#DIV/0!</v>
      </c>
      <c r="M20" s="46" t="e">
        <f t="shared" si="5"/>
        <v>#DIV/0!</v>
      </c>
      <c r="N20" s="28">
        <v>5580</v>
      </c>
      <c r="O20" s="8">
        <v>94</v>
      </c>
      <c r="P20" s="25">
        <v>5</v>
      </c>
      <c r="Q20" s="33">
        <f t="shared" si="6"/>
        <v>1.6845878136200716E-2</v>
      </c>
      <c r="R20" s="38">
        <f t="shared" si="7"/>
        <v>18.600000000000001</v>
      </c>
      <c r="S20" s="46">
        <f t="shared" si="8"/>
        <v>18.8</v>
      </c>
      <c r="T20" s="9">
        <v>5580</v>
      </c>
      <c r="U20" s="8"/>
      <c r="V20" s="25"/>
      <c r="W20" s="33">
        <f t="shared" si="9"/>
        <v>0</v>
      </c>
      <c r="X20" s="38" t="e">
        <f t="shared" si="10"/>
        <v>#DIV/0!</v>
      </c>
      <c r="Y20" s="46" t="e">
        <f t="shared" si="11"/>
        <v>#DIV/0!</v>
      </c>
      <c r="Z20" s="9">
        <f t="shared" si="16"/>
        <v>16740</v>
      </c>
      <c r="AA20" s="15">
        <f t="shared" si="12"/>
        <v>191</v>
      </c>
      <c r="AB20" s="16">
        <f t="shared" si="13"/>
        <v>9</v>
      </c>
      <c r="AC20" s="33">
        <f t="shared" si="17"/>
        <v>1.1409796893667862E-2</v>
      </c>
      <c r="AD20" s="38">
        <f t="shared" si="14"/>
        <v>31</v>
      </c>
      <c r="AE20" s="46">
        <f t="shared" si="15"/>
        <v>21.222222222222221</v>
      </c>
    </row>
    <row r="21" spans="1:31" x14ac:dyDescent="0.25">
      <c r="A21" s="2" t="s">
        <v>20</v>
      </c>
      <c r="B21" s="9">
        <v>5580</v>
      </c>
      <c r="C21" s="8">
        <v>245</v>
      </c>
      <c r="D21" s="25">
        <v>14</v>
      </c>
      <c r="E21" s="33">
        <f t="shared" si="0"/>
        <v>4.3906810035842292E-2</v>
      </c>
      <c r="F21" s="53">
        <f t="shared" si="1"/>
        <v>6.6428571428571423</v>
      </c>
      <c r="G21" s="46">
        <f t="shared" si="2"/>
        <v>17.5</v>
      </c>
      <c r="H21" s="28">
        <v>5580</v>
      </c>
      <c r="I21" s="8"/>
      <c r="J21" s="25"/>
      <c r="K21" s="33">
        <f t="shared" si="3"/>
        <v>0</v>
      </c>
      <c r="L21" s="38" t="e">
        <f t="shared" si="4"/>
        <v>#DIV/0!</v>
      </c>
      <c r="M21" s="46" t="e">
        <f t="shared" si="5"/>
        <v>#DIV/0!</v>
      </c>
      <c r="N21" s="28">
        <v>5580</v>
      </c>
      <c r="O21" s="8">
        <v>62</v>
      </c>
      <c r="P21" s="25">
        <v>4</v>
      </c>
      <c r="Q21" s="33">
        <f t="shared" si="6"/>
        <v>1.1111111111111112E-2</v>
      </c>
      <c r="R21" s="38">
        <f t="shared" si="7"/>
        <v>23.25</v>
      </c>
      <c r="S21" s="46">
        <f t="shared" si="8"/>
        <v>15.5</v>
      </c>
      <c r="T21" s="9">
        <v>5580</v>
      </c>
      <c r="U21" s="8"/>
      <c r="V21" s="25"/>
      <c r="W21" s="33">
        <f t="shared" si="9"/>
        <v>0</v>
      </c>
      <c r="X21" s="38" t="e">
        <f t="shared" si="10"/>
        <v>#DIV/0!</v>
      </c>
      <c r="Y21" s="46" t="e">
        <f t="shared" si="11"/>
        <v>#DIV/0!</v>
      </c>
      <c r="Z21" s="9">
        <f t="shared" si="16"/>
        <v>16740</v>
      </c>
      <c r="AA21" s="15">
        <f t="shared" si="12"/>
        <v>307</v>
      </c>
      <c r="AB21" s="16">
        <f t="shared" si="13"/>
        <v>14</v>
      </c>
      <c r="AC21" s="33">
        <f t="shared" si="17"/>
        <v>1.8339307048984468E-2</v>
      </c>
      <c r="AD21" s="38">
        <f t="shared" si="14"/>
        <v>19.928571428571431</v>
      </c>
      <c r="AE21" s="46">
        <f t="shared" si="15"/>
        <v>21.928571428571427</v>
      </c>
    </row>
    <row r="22" spans="1:31" x14ac:dyDescent="0.25">
      <c r="A22" s="5" t="s">
        <v>21</v>
      </c>
      <c r="B22" s="9">
        <v>5580</v>
      </c>
      <c r="C22" s="8"/>
      <c r="D22" s="25"/>
      <c r="E22" s="33">
        <f t="shared" si="0"/>
        <v>0</v>
      </c>
      <c r="F22" s="53" t="e">
        <f t="shared" si="1"/>
        <v>#DIV/0!</v>
      </c>
      <c r="G22" s="46" t="e">
        <f t="shared" si="2"/>
        <v>#DIV/0!</v>
      </c>
      <c r="H22" s="28">
        <v>5580</v>
      </c>
      <c r="I22" s="8"/>
      <c r="J22" s="25"/>
      <c r="K22" s="33">
        <f t="shared" si="3"/>
        <v>0</v>
      </c>
      <c r="L22" s="38" t="e">
        <f t="shared" si="4"/>
        <v>#DIV/0!</v>
      </c>
      <c r="M22" s="46" t="e">
        <f t="shared" si="5"/>
        <v>#DIV/0!</v>
      </c>
      <c r="N22" s="28">
        <v>5580</v>
      </c>
      <c r="O22" s="8">
        <v>204</v>
      </c>
      <c r="P22" s="25">
        <v>11</v>
      </c>
      <c r="Q22" s="33">
        <f t="shared" si="6"/>
        <v>3.6559139784946237E-2</v>
      </c>
      <c r="R22" s="38">
        <f t="shared" si="7"/>
        <v>8.454545454545455</v>
      </c>
      <c r="S22" s="46">
        <f t="shared" si="8"/>
        <v>18.545454545454547</v>
      </c>
      <c r="T22" s="9">
        <v>5580</v>
      </c>
      <c r="U22" s="8"/>
      <c r="V22" s="25"/>
      <c r="W22" s="33">
        <f t="shared" si="9"/>
        <v>0</v>
      </c>
      <c r="X22" s="38" t="e">
        <f t="shared" si="10"/>
        <v>#DIV/0!</v>
      </c>
      <c r="Y22" s="46" t="e">
        <f t="shared" si="11"/>
        <v>#DIV/0!</v>
      </c>
      <c r="Z22" s="9">
        <f t="shared" si="16"/>
        <v>16740</v>
      </c>
      <c r="AA22" s="15">
        <f t="shared" si="12"/>
        <v>204</v>
      </c>
      <c r="AB22" s="16">
        <f t="shared" si="13"/>
        <v>0</v>
      </c>
      <c r="AC22" s="33">
        <f t="shared" si="17"/>
        <v>1.2186379928315413E-2</v>
      </c>
      <c r="AD22" s="38" t="e">
        <f t="shared" si="14"/>
        <v>#DIV/0!</v>
      </c>
      <c r="AE22" s="46" t="e">
        <f t="shared" si="15"/>
        <v>#DIV/0!</v>
      </c>
    </row>
    <row r="23" spans="1:31" x14ac:dyDescent="0.25">
      <c r="A23" s="2" t="s">
        <v>22</v>
      </c>
      <c r="B23" s="9">
        <v>5580</v>
      </c>
      <c r="C23" s="8"/>
      <c r="D23" s="25"/>
      <c r="E23" s="33">
        <f t="shared" si="0"/>
        <v>0</v>
      </c>
      <c r="F23" s="53" t="e">
        <f t="shared" si="1"/>
        <v>#DIV/0!</v>
      </c>
      <c r="G23" s="46" t="e">
        <f t="shared" si="2"/>
        <v>#DIV/0!</v>
      </c>
      <c r="H23" s="28">
        <v>5580</v>
      </c>
      <c r="I23" s="8"/>
      <c r="J23" s="25"/>
      <c r="K23" s="33">
        <f t="shared" si="3"/>
        <v>0</v>
      </c>
      <c r="L23" s="38" t="e">
        <f t="shared" si="4"/>
        <v>#DIV/0!</v>
      </c>
      <c r="M23" s="46" t="e">
        <f t="shared" si="5"/>
        <v>#DIV/0!</v>
      </c>
      <c r="N23" s="28">
        <v>5580</v>
      </c>
      <c r="O23" s="8">
        <v>286</v>
      </c>
      <c r="P23" s="25">
        <v>16</v>
      </c>
      <c r="Q23" s="33">
        <f t="shared" si="6"/>
        <v>5.1254480286738353E-2</v>
      </c>
      <c r="R23" s="38">
        <f t="shared" si="7"/>
        <v>5.8125</v>
      </c>
      <c r="S23" s="46">
        <f t="shared" si="8"/>
        <v>17.875</v>
      </c>
      <c r="T23" s="9">
        <v>5580</v>
      </c>
      <c r="U23" s="8"/>
      <c r="V23" s="25"/>
      <c r="W23" s="33">
        <f t="shared" si="9"/>
        <v>0</v>
      </c>
      <c r="X23" s="38" t="e">
        <f t="shared" si="10"/>
        <v>#DIV/0!</v>
      </c>
      <c r="Y23" s="46" t="e">
        <f t="shared" si="11"/>
        <v>#DIV/0!</v>
      </c>
      <c r="Z23" s="9">
        <f t="shared" si="16"/>
        <v>16740</v>
      </c>
      <c r="AA23" s="15">
        <f t="shared" si="12"/>
        <v>286</v>
      </c>
      <c r="AB23" s="16">
        <f t="shared" si="13"/>
        <v>0</v>
      </c>
      <c r="AC23" s="33">
        <f t="shared" si="17"/>
        <v>1.7084826762246118E-2</v>
      </c>
      <c r="AD23" s="38" t="e">
        <f t="shared" si="14"/>
        <v>#DIV/0!</v>
      </c>
      <c r="AE23" s="46" t="e">
        <f t="shared" si="15"/>
        <v>#DIV/0!</v>
      </c>
    </row>
    <row r="24" spans="1:31" ht="15.75" thickBot="1" x14ac:dyDescent="0.3">
      <c r="A24" s="4" t="s">
        <v>58</v>
      </c>
      <c r="B24" s="9">
        <v>5580</v>
      </c>
      <c r="C24" s="8"/>
      <c r="D24" s="25"/>
      <c r="E24" s="33">
        <f t="shared" si="0"/>
        <v>0</v>
      </c>
      <c r="F24" s="53" t="e">
        <f t="shared" si="1"/>
        <v>#DIV/0!</v>
      </c>
      <c r="G24" s="46" t="e">
        <f t="shared" si="2"/>
        <v>#DIV/0!</v>
      </c>
      <c r="H24" s="28">
        <v>5580</v>
      </c>
      <c r="I24" s="8"/>
      <c r="J24" s="25"/>
      <c r="K24" s="33">
        <f t="shared" si="3"/>
        <v>0</v>
      </c>
      <c r="L24" s="38" t="e">
        <f t="shared" si="4"/>
        <v>#DIV/0!</v>
      </c>
      <c r="M24" s="46" t="e">
        <f t="shared" si="5"/>
        <v>#DIV/0!</v>
      </c>
      <c r="N24" s="28">
        <v>5580</v>
      </c>
      <c r="O24" s="8"/>
      <c r="P24" s="25"/>
      <c r="Q24" s="33">
        <f t="shared" si="6"/>
        <v>0</v>
      </c>
      <c r="R24" s="38" t="e">
        <f t="shared" si="7"/>
        <v>#DIV/0!</v>
      </c>
      <c r="S24" s="46" t="e">
        <f t="shared" si="8"/>
        <v>#DIV/0!</v>
      </c>
      <c r="T24" s="9">
        <v>5580</v>
      </c>
      <c r="U24" s="8"/>
      <c r="V24" s="25"/>
      <c r="W24" s="33">
        <f t="shared" si="9"/>
        <v>0</v>
      </c>
      <c r="X24" s="38" t="e">
        <f t="shared" si="10"/>
        <v>#DIV/0!</v>
      </c>
      <c r="Y24" s="46" t="e">
        <f t="shared" si="11"/>
        <v>#DIV/0!</v>
      </c>
      <c r="Z24" s="9">
        <f t="shared" si="16"/>
        <v>16740</v>
      </c>
      <c r="AA24" s="15">
        <f t="shared" si="12"/>
        <v>0</v>
      </c>
      <c r="AB24" s="16">
        <f t="shared" si="13"/>
        <v>0</v>
      </c>
      <c r="AC24" s="33">
        <f t="shared" si="17"/>
        <v>0</v>
      </c>
      <c r="AD24" s="38" t="e">
        <f t="shared" si="14"/>
        <v>#DIV/0!</v>
      </c>
      <c r="AE24" s="46" t="e">
        <f t="shared" si="15"/>
        <v>#DIV/0!</v>
      </c>
    </row>
    <row r="25" spans="1:31" x14ac:dyDescent="0.25">
      <c r="A25" s="1" t="s">
        <v>24</v>
      </c>
      <c r="B25" s="9">
        <v>5580</v>
      </c>
      <c r="C25" s="8"/>
      <c r="D25" s="25"/>
      <c r="E25" s="33">
        <f t="shared" si="0"/>
        <v>0</v>
      </c>
      <c r="F25" s="53" t="e">
        <f t="shared" si="1"/>
        <v>#DIV/0!</v>
      </c>
      <c r="G25" s="46" t="e">
        <f t="shared" si="2"/>
        <v>#DIV/0!</v>
      </c>
      <c r="H25" s="28">
        <v>5580</v>
      </c>
      <c r="I25" s="8"/>
      <c r="J25" s="25"/>
      <c r="K25" s="33">
        <f t="shared" si="3"/>
        <v>0</v>
      </c>
      <c r="L25" s="38" t="e">
        <f t="shared" si="4"/>
        <v>#DIV/0!</v>
      </c>
      <c r="M25" s="46" t="e">
        <f t="shared" si="5"/>
        <v>#DIV/0!</v>
      </c>
      <c r="N25" s="28">
        <v>5580</v>
      </c>
      <c r="O25" s="8">
        <v>310</v>
      </c>
      <c r="P25" s="25">
        <v>5</v>
      </c>
      <c r="Q25" s="33">
        <f t="shared" si="6"/>
        <v>5.5555555555555552E-2</v>
      </c>
      <c r="R25" s="38">
        <f t="shared" si="7"/>
        <v>18.600000000000001</v>
      </c>
      <c r="S25" s="46">
        <f t="shared" si="8"/>
        <v>62</v>
      </c>
      <c r="T25" s="9">
        <v>5580</v>
      </c>
      <c r="U25" s="8">
        <v>3919</v>
      </c>
      <c r="V25" s="25">
        <v>28</v>
      </c>
      <c r="W25" s="33">
        <f t="shared" si="9"/>
        <v>0.70232974910394264</v>
      </c>
      <c r="X25" s="38">
        <f t="shared" si="10"/>
        <v>3.3214285714285712</v>
      </c>
      <c r="Y25" s="46">
        <f t="shared" si="11"/>
        <v>139.96428571428572</v>
      </c>
      <c r="Z25" s="9">
        <f t="shared" si="16"/>
        <v>16740</v>
      </c>
      <c r="AA25" s="15">
        <f t="shared" si="12"/>
        <v>4229</v>
      </c>
      <c r="AB25" s="16">
        <f t="shared" si="13"/>
        <v>28</v>
      </c>
      <c r="AC25" s="33">
        <f t="shared" si="17"/>
        <v>0.25262843488649939</v>
      </c>
      <c r="AD25" s="38">
        <f t="shared" si="14"/>
        <v>9.9642857142857153</v>
      </c>
      <c r="AE25" s="46">
        <f t="shared" si="15"/>
        <v>151.03571428571428</v>
      </c>
    </row>
    <row r="26" spans="1:31" ht="15.75" thickBot="1" x14ac:dyDescent="0.3">
      <c r="A26" s="2" t="s">
        <v>25</v>
      </c>
      <c r="B26" s="11">
        <v>5580</v>
      </c>
      <c r="C26" s="12">
        <v>71</v>
      </c>
      <c r="D26" s="26">
        <v>2</v>
      </c>
      <c r="E26" s="34">
        <f t="shared" si="0"/>
        <v>1.2724014336917562E-2</v>
      </c>
      <c r="F26" s="55">
        <f t="shared" si="1"/>
        <v>46.5</v>
      </c>
      <c r="G26" s="47">
        <f t="shared" si="2"/>
        <v>35.5</v>
      </c>
      <c r="H26" s="29">
        <v>5580</v>
      </c>
      <c r="I26" s="12"/>
      <c r="J26" s="26"/>
      <c r="K26" s="34">
        <f t="shared" si="3"/>
        <v>0</v>
      </c>
      <c r="L26" s="40" t="e">
        <f t="shared" si="4"/>
        <v>#DIV/0!</v>
      </c>
      <c r="M26" s="47" t="e">
        <f t="shared" si="5"/>
        <v>#DIV/0!</v>
      </c>
      <c r="N26" s="29">
        <v>5580</v>
      </c>
      <c r="O26" s="12">
        <v>97</v>
      </c>
      <c r="P26" s="26">
        <v>4</v>
      </c>
      <c r="Q26" s="34">
        <f t="shared" si="6"/>
        <v>1.7383512544802866E-2</v>
      </c>
      <c r="R26" s="40">
        <f t="shared" si="7"/>
        <v>23.25</v>
      </c>
      <c r="S26" s="47">
        <f t="shared" si="8"/>
        <v>24.25</v>
      </c>
      <c r="T26" s="11">
        <v>5580</v>
      </c>
      <c r="U26" s="12"/>
      <c r="V26" s="26"/>
      <c r="W26" s="34">
        <f t="shared" si="9"/>
        <v>0</v>
      </c>
      <c r="X26" s="40" t="e">
        <f t="shared" si="10"/>
        <v>#DIV/0!</v>
      </c>
      <c r="Y26" s="47" t="e">
        <f t="shared" si="11"/>
        <v>#DIV/0!</v>
      </c>
      <c r="Z26" s="11">
        <f t="shared" si="16"/>
        <v>16740</v>
      </c>
      <c r="AA26" s="15">
        <f t="shared" si="12"/>
        <v>168</v>
      </c>
      <c r="AB26" s="13">
        <f t="shared" si="13"/>
        <v>2</v>
      </c>
      <c r="AC26" s="34">
        <f t="shared" si="17"/>
        <v>1.003584229390681E-2</v>
      </c>
      <c r="AD26" s="43">
        <f t="shared" si="14"/>
        <v>139.5</v>
      </c>
      <c r="AE26" s="47">
        <f t="shared" si="15"/>
        <v>84</v>
      </c>
    </row>
    <row r="27" spans="1:31" x14ac:dyDescent="0.25">
      <c r="A27" s="2" t="s">
        <v>71</v>
      </c>
      <c r="B27" s="14">
        <v>5580</v>
      </c>
      <c r="C27" s="15"/>
      <c r="D27" s="24"/>
      <c r="E27" s="35">
        <f t="shared" si="0"/>
        <v>0</v>
      </c>
      <c r="F27" s="57" t="e">
        <f t="shared" si="1"/>
        <v>#DIV/0!</v>
      </c>
      <c r="G27" s="49" t="e">
        <f t="shared" si="2"/>
        <v>#DIV/0!</v>
      </c>
      <c r="H27" s="30">
        <v>5580</v>
      </c>
      <c r="I27" s="15"/>
      <c r="J27" s="24"/>
      <c r="K27" s="35">
        <f t="shared" si="3"/>
        <v>0</v>
      </c>
      <c r="L27" s="42" t="e">
        <f t="shared" si="4"/>
        <v>#DIV/0!</v>
      </c>
      <c r="M27" s="49" t="e">
        <f t="shared" si="5"/>
        <v>#DIV/0!</v>
      </c>
      <c r="N27" s="30">
        <v>5580</v>
      </c>
      <c r="O27" s="15">
        <v>79</v>
      </c>
      <c r="P27" s="24">
        <v>4</v>
      </c>
      <c r="Q27" s="35">
        <f t="shared" si="6"/>
        <v>1.4157706093189963E-2</v>
      </c>
      <c r="R27" s="42">
        <f t="shared" si="7"/>
        <v>23.25</v>
      </c>
      <c r="S27" s="49">
        <f t="shared" si="8"/>
        <v>19.75</v>
      </c>
      <c r="T27" s="14">
        <v>5580</v>
      </c>
      <c r="U27" s="15"/>
      <c r="V27" s="24"/>
      <c r="W27" s="35">
        <f t="shared" si="9"/>
        <v>0</v>
      </c>
      <c r="X27" s="42" t="e">
        <f t="shared" si="10"/>
        <v>#DIV/0!</v>
      </c>
      <c r="Y27" s="49" t="e">
        <f t="shared" si="11"/>
        <v>#DIV/0!</v>
      </c>
      <c r="Z27" s="14">
        <f t="shared" si="16"/>
        <v>16740</v>
      </c>
      <c r="AA27" s="15">
        <f t="shared" si="12"/>
        <v>79</v>
      </c>
      <c r="AB27" s="16">
        <f t="shared" si="13"/>
        <v>0</v>
      </c>
      <c r="AC27" s="35">
        <f t="shared" si="17"/>
        <v>4.7192353643966548E-3</v>
      </c>
      <c r="AD27" s="59" t="e">
        <f t="shared" si="14"/>
        <v>#DIV/0!</v>
      </c>
      <c r="AE27" s="49" t="e">
        <f t="shared" si="15"/>
        <v>#DIV/0!</v>
      </c>
    </row>
    <row r="28" spans="1:31" x14ac:dyDescent="0.25">
      <c r="A28" s="2" t="s">
        <v>75</v>
      </c>
      <c r="B28" s="9">
        <v>5580</v>
      </c>
      <c r="C28" s="8"/>
      <c r="D28" s="25"/>
      <c r="E28" s="33">
        <f t="shared" si="0"/>
        <v>0</v>
      </c>
      <c r="F28" s="53" t="e">
        <f t="shared" si="1"/>
        <v>#DIV/0!</v>
      </c>
      <c r="G28" s="46" t="e">
        <f t="shared" si="2"/>
        <v>#DIV/0!</v>
      </c>
      <c r="H28" s="28">
        <v>5580</v>
      </c>
      <c r="I28" s="8"/>
      <c r="J28" s="25"/>
      <c r="K28" s="33">
        <f t="shared" si="3"/>
        <v>0</v>
      </c>
      <c r="L28" s="38" t="e">
        <f t="shared" si="4"/>
        <v>#DIV/0!</v>
      </c>
      <c r="M28" s="46" t="e">
        <f t="shared" si="5"/>
        <v>#DIV/0!</v>
      </c>
      <c r="N28" s="28">
        <v>5580</v>
      </c>
      <c r="O28" s="8">
        <v>283</v>
      </c>
      <c r="P28" s="25">
        <v>14</v>
      </c>
      <c r="Q28" s="33">
        <f t="shared" si="6"/>
        <v>5.0716845878136199E-2</v>
      </c>
      <c r="R28" s="38">
        <f t="shared" si="7"/>
        <v>6.6428571428571423</v>
      </c>
      <c r="S28" s="46">
        <f t="shared" si="8"/>
        <v>20.214285714285715</v>
      </c>
      <c r="T28" s="9">
        <v>5580</v>
      </c>
      <c r="U28" s="8"/>
      <c r="V28" s="25"/>
      <c r="W28" s="33">
        <f t="shared" si="9"/>
        <v>0</v>
      </c>
      <c r="X28" s="38" t="e">
        <f t="shared" si="10"/>
        <v>#DIV/0!</v>
      </c>
      <c r="Y28" s="46" t="e">
        <f t="shared" si="11"/>
        <v>#DIV/0!</v>
      </c>
      <c r="Z28" s="9">
        <f t="shared" si="16"/>
        <v>16740</v>
      </c>
      <c r="AA28" s="15">
        <f t="shared" si="12"/>
        <v>283</v>
      </c>
      <c r="AB28" s="16">
        <f t="shared" si="13"/>
        <v>0</v>
      </c>
      <c r="AC28" s="33">
        <f t="shared" si="17"/>
        <v>1.6905615292712065E-2</v>
      </c>
      <c r="AD28" s="38" t="e">
        <f t="shared" si="14"/>
        <v>#DIV/0!</v>
      </c>
      <c r="AE28" s="46" t="e">
        <f t="shared" si="15"/>
        <v>#DIV/0!</v>
      </c>
    </row>
    <row r="29" spans="1:31" x14ac:dyDescent="0.25">
      <c r="A29" s="2" t="s">
        <v>72</v>
      </c>
      <c r="B29" s="9">
        <v>5580</v>
      </c>
      <c r="C29" s="8"/>
      <c r="D29" s="25"/>
      <c r="E29" s="33">
        <f t="shared" si="0"/>
        <v>0</v>
      </c>
      <c r="F29" s="53" t="e">
        <f t="shared" si="1"/>
        <v>#DIV/0!</v>
      </c>
      <c r="G29" s="46" t="e">
        <f t="shared" si="2"/>
        <v>#DIV/0!</v>
      </c>
      <c r="H29" s="28">
        <v>5580</v>
      </c>
      <c r="I29" s="8"/>
      <c r="J29" s="25"/>
      <c r="K29" s="33">
        <f t="shared" si="3"/>
        <v>0</v>
      </c>
      <c r="L29" s="38" t="e">
        <f t="shared" si="4"/>
        <v>#DIV/0!</v>
      </c>
      <c r="M29" s="46" t="e">
        <f t="shared" si="5"/>
        <v>#DIV/0!</v>
      </c>
      <c r="N29" s="28">
        <v>5580</v>
      </c>
      <c r="O29" s="8">
        <v>62</v>
      </c>
      <c r="P29" s="25">
        <v>8</v>
      </c>
      <c r="Q29" s="33">
        <f t="shared" si="6"/>
        <v>1.1111111111111112E-2</v>
      </c>
      <c r="R29" s="38">
        <f t="shared" si="7"/>
        <v>11.625</v>
      </c>
      <c r="S29" s="46">
        <f t="shared" si="8"/>
        <v>7.75</v>
      </c>
      <c r="T29" s="9">
        <v>5580</v>
      </c>
      <c r="U29" s="8"/>
      <c r="V29" s="25"/>
      <c r="W29" s="33">
        <f t="shared" si="9"/>
        <v>0</v>
      </c>
      <c r="X29" s="38" t="e">
        <f t="shared" si="10"/>
        <v>#DIV/0!</v>
      </c>
      <c r="Y29" s="46" t="e">
        <f t="shared" si="11"/>
        <v>#DIV/0!</v>
      </c>
      <c r="Z29" s="9">
        <f t="shared" si="16"/>
        <v>16740</v>
      </c>
      <c r="AA29" s="15">
        <f t="shared" si="12"/>
        <v>62</v>
      </c>
      <c r="AB29" s="16">
        <f t="shared" si="13"/>
        <v>0</v>
      </c>
      <c r="AC29" s="33">
        <f t="shared" si="17"/>
        <v>3.7037037037037038E-3</v>
      </c>
      <c r="AD29" s="38" t="e">
        <f t="shared" si="14"/>
        <v>#DIV/0!</v>
      </c>
      <c r="AE29" s="46" t="e">
        <f t="shared" si="15"/>
        <v>#DIV/0!</v>
      </c>
    </row>
    <row r="30" spans="1:31" x14ac:dyDescent="0.25">
      <c r="A30" s="2" t="s">
        <v>70</v>
      </c>
      <c r="B30" s="9">
        <v>5580</v>
      </c>
      <c r="C30" s="8"/>
      <c r="D30" s="25"/>
      <c r="E30" s="33">
        <f t="shared" si="0"/>
        <v>0</v>
      </c>
      <c r="F30" s="53" t="e">
        <f t="shared" si="1"/>
        <v>#DIV/0!</v>
      </c>
      <c r="G30" s="46" t="e">
        <f t="shared" si="2"/>
        <v>#DIV/0!</v>
      </c>
      <c r="H30" s="28">
        <v>5580</v>
      </c>
      <c r="I30" s="8"/>
      <c r="J30" s="25"/>
      <c r="K30" s="33">
        <f t="shared" si="3"/>
        <v>0</v>
      </c>
      <c r="L30" s="38" t="e">
        <f t="shared" si="4"/>
        <v>#DIV/0!</v>
      </c>
      <c r="M30" s="46" t="e">
        <f t="shared" si="5"/>
        <v>#DIV/0!</v>
      </c>
      <c r="N30" s="28">
        <v>5580</v>
      </c>
      <c r="O30" s="15">
        <v>167</v>
      </c>
      <c r="P30" s="24">
        <v>10</v>
      </c>
      <c r="Q30" s="33">
        <f t="shared" si="6"/>
        <v>2.9928315412186379E-2</v>
      </c>
      <c r="R30" s="38">
        <f t="shared" si="7"/>
        <v>9.3000000000000007</v>
      </c>
      <c r="S30" s="46">
        <f t="shared" si="8"/>
        <v>16.7</v>
      </c>
      <c r="T30" s="9">
        <v>5580</v>
      </c>
      <c r="U30" s="8"/>
      <c r="V30" s="25"/>
      <c r="W30" s="33">
        <f t="shared" si="9"/>
        <v>0</v>
      </c>
      <c r="X30" s="38" t="e">
        <f t="shared" si="10"/>
        <v>#DIV/0!</v>
      </c>
      <c r="Y30" s="46" t="e">
        <f t="shared" si="11"/>
        <v>#DIV/0!</v>
      </c>
      <c r="Z30" s="9">
        <f t="shared" si="16"/>
        <v>16740</v>
      </c>
      <c r="AA30" s="15">
        <f t="shared" si="12"/>
        <v>167</v>
      </c>
      <c r="AB30" s="16">
        <f t="shared" si="13"/>
        <v>0</v>
      </c>
      <c r="AC30" s="33">
        <f t="shared" si="17"/>
        <v>9.9761051373954603E-3</v>
      </c>
      <c r="AD30" s="38" t="e">
        <f t="shared" si="14"/>
        <v>#DIV/0!</v>
      </c>
      <c r="AE30" s="46" t="e">
        <f t="shared" si="15"/>
        <v>#DIV/0!</v>
      </c>
    </row>
    <row r="31" spans="1:31" x14ac:dyDescent="0.25">
      <c r="A31" s="2" t="s">
        <v>28</v>
      </c>
      <c r="B31" s="9">
        <v>5580</v>
      </c>
      <c r="C31" s="8"/>
      <c r="D31" s="25"/>
      <c r="E31" s="33">
        <f t="shared" si="0"/>
        <v>0</v>
      </c>
      <c r="F31" s="53" t="e">
        <f t="shared" si="1"/>
        <v>#DIV/0!</v>
      </c>
      <c r="G31" s="46" t="e">
        <f t="shared" si="2"/>
        <v>#DIV/0!</v>
      </c>
      <c r="H31" s="28">
        <v>5580</v>
      </c>
      <c r="I31" s="8"/>
      <c r="J31" s="25"/>
      <c r="K31" s="33">
        <f t="shared" si="3"/>
        <v>0</v>
      </c>
      <c r="L31" s="38" t="e">
        <f t="shared" si="4"/>
        <v>#DIV/0!</v>
      </c>
      <c r="M31" s="46" t="e">
        <f t="shared" si="5"/>
        <v>#DIV/0!</v>
      </c>
      <c r="N31" s="28">
        <v>5580</v>
      </c>
      <c r="O31" s="8"/>
      <c r="P31" s="25"/>
      <c r="Q31" s="33">
        <f t="shared" si="6"/>
        <v>0</v>
      </c>
      <c r="R31" s="38" t="e">
        <f t="shared" si="7"/>
        <v>#DIV/0!</v>
      </c>
      <c r="S31" s="46" t="e">
        <f t="shared" si="8"/>
        <v>#DIV/0!</v>
      </c>
      <c r="T31" s="9">
        <v>5580</v>
      </c>
      <c r="U31" s="8"/>
      <c r="V31" s="25"/>
      <c r="W31" s="33">
        <f t="shared" si="9"/>
        <v>0</v>
      </c>
      <c r="X31" s="38" t="e">
        <f t="shared" si="10"/>
        <v>#DIV/0!</v>
      </c>
      <c r="Y31" s="46" t="e">
        <f t="shared" si="11"/>
        <v>#DIV/0!</v>
      </c>
      <c r="Z31" s="9">
        <f t="shared" si="16"/>
        <v>16740</v>
      </c>
      <c r="AA31" s="15">
        <f t="shared" si="12"/>
        <v>0</v>
      </c>
      <c r="AB31" s="16">
        <f t="shared" si="13"/>
        <v>0</v>
      </c>
      <c r="AC31" s="33">
        <f t="shared" si="17"/>
        <v>0</v>
      </c>
      <c r="AD31" s="38" t="e">
        <f t="shared" si="14"/>
        <v>#DIV/0!</v>
      </c>
      <c r="AE31" s="46" t="e">
        <f t="shared" si="15"/>
        <v>#DIV/0!</v>
      </c>
    </row>
    <row r="32" spans="1:31" x14ac:dyDescent="0.25">
      <c r="A32" s="7" t="s">
        <v>29</v>
      </c>
      <c r="B32" s="9">
        <v>5580</v>
      </c>
      <c r="C32" s="8">
        <v>43</v>
      </c>
      <c r="D32" s="25">
        <v>2</v>
      </c>
      <c r="E32" s="33">
        <f t="shared" si="0"/>
        <v>7.7060931899641579E-3</v>
      </c>
      <c r="F32" s="53">
        <f t="shared" si="1"/>
        <v>46.5</v>
      </c>
      <c r="G32" s="46">
        <f t="shared" si="2"/>
        <v>21.5</v>
      </c>
      <c r="H32" s="28">
        <v>5580</v>
      </c>
      <c r="I32" s="8"/>
      <c r="J32" s="25"/>
      <c r="K32" s="33">
        <f t="shared" si="3"/>
        <v>0</v>
      </c>
      <c r="L32" s="38" t="e">
        <f t="shared" si="4"/>
        <v>#DIV/0!</v>
      </c>
      <c r="M32" s="46" t="e">
        <f t="shared" si="5"/>
        <v>#DIV/0!</v>
      </c>
      <c r="N32" s="28">
        <v>5580</v>
      </c>
      <c r="O32" s="8"/>
      <c r="P32" s="25"/>
      <c r="Q32" s="33">
        <f t="shared" si="6"/>
        <v>0</v>
      </c>
      <c r="R32" s="38" t="e">
        <f t="shared" si="7"/>
        <v>#DIV/0!</v>
      </c>
      <c r="S32" s="46" t="e">
        <f t="shared" si="8"/>
        <v>#DIV/0!</v>
      </c>
      <c r="T32" s="9">
        <v>5580</v>
      </c>
      <c r="U32" s="8"/>
      <c r="V32" s="25"/>
      <c r="W32" s="33">
        <f t="shared" si="9"/>
        <v>0</v>
      </c>
      <c r="X32" s="38" t="e">
        <f t="shared" si="10"/>
        <v>#DIV/0!</v>
      </c>
      <c r="Y32" s="46" t="e">
        <f t="shared" si="11"/>
        <v>#DIV/0!</v>
      </c>
      <c r="Z32" s="9">
        <f t="shared" si="16"/>
        <v>16740</v>
      </c>
      <c r="AA32" s="15">
        <f t="shared" si="12"/>
        <v>43</v>
      </c>
      <c r="AB32" s="16">
        <f t="shared" si="13"/>
        <v>2</v>
      </c>
      <c r="AC32" s="33">
        <f t="shared" si="17"/>
        <v>2.5686977299880526E-3</v>
      </c>
      <c r="AD32" s="38">
        <f t="shared" si="14"/>
        <v>139.5</v>
      </c>
      <c r="AE32" s="46">
        <f t="shared" si="15"/>
        <v>21.5</v>
      </c>
    </row>
    <row r="33" spans="1:31" ht="16.5" thickBot="1" x14ac:dyDescent="0.3">
      <c r="A33" s="4" t="s">
        <v>30</v>
      </c>
      <c r="B33" s="11">
        <v>5580</v>
      </c>
      <c r="C33" s="12">
        <v>21</v>
      </c>
      <c r="D33" s="26">
        <v>2</v>
      </c>
      <c r="E33" s="34">
        <f t="shared" si="0"/>
        <v>3.763440860215054E-3</v>
      </c>
      <c r="F33" s="55">
        <f t="shared" si="1"/>
        <v>46.5</v>
      </c>
      <c r="G33" s="47">
        <f t="shared" si="2"/>
        <v>10.5</v>
      </c>
      <c r="H33" s="29">
        <v>5580</v>
      </c>
      <c r="I33" s="12"/>
      <c r="J33" s="26"/>
      <c r="K33" s="34">
        <f t="shared" si="3"/>
        <v>0</v>
      </c>
      <c r="L33" s="43" t="e">
        <f t="shared" si="4"/>
        <v>#DIV/0!</v>
      </c>
      <c r="M33" s="47" t="e">
        <f t="shared" si="5"/>
        <v>#DIV/0!</v>
      </c>
      <c r="N33" s="29">
        <v>5580</v>
      </c>
      <c r="O33" s="12">
        <v>162</v>
      </c>
      <c r="P33" s="26">
        <v>9</v>
      </c>
      <c r="Q33" s="34">
        <f t="shared" si="6"/>
        <v>2.903225806451613E-2</v>
      </c>
      <c r="R33" s="43">
        <f t="shared" si="7"/>
        <v>10.333333333333334</v>
      </c>
      <c r="S33" s="47">
        <f t="shared" si="8"/>
        <v>18</v>
      </c>
      <c r="T33" s="11">
        <v>5580</v>
      </c>
      <c r="U33" s="86">
        <v>1549</v>
      </c>
      <c r="V33" s="26">
        <v>14</v>
      </c>
      <c r="W33" s="34">
        <f t="shared" si="9"/>
        <v>0.27759856630824375</v>
      </c>
      <c r="X33" s="43">
        <f t="shared" si="10"/>
        <v>6.6428571428571423</v>
      </c>
      <c r="Y33" s="47">
        <f t="shared" si="11"/>
        <v>110.64285714285714</v>
      </c>
      <c r="Z33" s="11">
        <f t="shared" si="16"/>
        <v>16740</v>
      </c>
      <c r="AA33" s="15">
        <f t="shared" si="12"/>
        <v>1732</v>
      </c>
      <c r="AB33" s="13">
        <f t="shared" si="13"/>
        <v>16</v>
      </c>
      <c r="AC33" s="34">
        <f t="shared" si="17"/>
        <v>0.1034647550776583</v>
      </c>
      <c r="AD33" s="43">
        <f t="shared" si="14"/>
        <v>17.4375</v>
      </c>
      <c r="AE33" s="47">
        <f t="shared" si="15"/>
        <v>108.25</v>
      </c>
    </row>
    <row r="34" spans="1:31" ht="15.75" thickBot="1" x14ac:dyDescent="0.3">
      <c r="A34" s="50"/>
      <c r="B34">
        <f>SUM(B3:B33)</f>
        <v>172980</v>
      </c>
      <c r="C34">
        <f>SUM(C3:C33)</f>
        <v>1795</v>
      </c>
      <c r="D34">
        <f>SUM(D3:D33)</f>
        <v>73</v>
      </c>
      <c r="E34" s="34">
        <f t="shared" si="0"/>
        <v>1.0376922187536131E-2</v>
      </c>
      <c r="F34" s="55">
        <f>(B34/D34)/60</f>
        <v>39.493150684931507</v>
      </c>
      <c r="G34" s="47">
        <f t="shared" si="2"/>
        <v>24.589041095890412</v>
      </c>
      <c r="H34">
        <f>SUM(H3:H33)</f>
        <v>172980</v>
      </c>
      <c r="I34">
        <f>SUM(I3:I33)</f>
        <v>0</v>
      </c>
      <c r="J34">
        <f>SUM(J3:J33)</f>
        <v>0</v>
      </c>
      <c r="K34" s="34">
        <f t="shared" si="3"/>
        <v>0</v>
      </c>
      <c r="L34" s="43" t="e">
        <f t="shared" si="4"/>
        <v>#DIV/0!</v>
      </c>
      <c r="M34" s="47" t="e">
        <f t="shared" si="5"/>
        <v>#DIV/0!</v>
      </c>
      <c r="N34">
        <f>SUM(N3:N33)</f>
        <v>172980</v>
      </c>
      <c r="O34">
        <f>SUM(O3:O33)</f>
        <v>4621</v>
      </c>
      <c r="P34">
        <f>SUM(P3:P33)</f>
        <v>183</v>
      </c>
      <c r="Q34" s="34">
        <f t="shared" si="6"/>
        <v>2.6714070990865996E-2</v>
      </c>
      <c r="R34" s="43">
        <f t="shared" si="7"/>
        <v>15.754098360655739</v>
      </c>
      <c r="S34" s="47">
        <f t="shared" si="8"/>
        <v>25.251366120218581</v>
      </c>
      <c r="T34">
        <f>SUM(T3:T33)</f>
        <v>172980</v>
      </c>
      <c r="U34">
        <f>SUM(U3:U33)</f>
        <v>12195</v>
      </c>
      <c r="V34">
        <f>SUM(V3:V33)</f>
        <v>105</v>
      </c>
      <c r="W34" s="34">
        <f t="shared" si="9"/>
        <v>7.0499479708636834E-2</v>
      </c>
      <c r="X34" s="43">
        <f t="shared" si="10"/>
        <v>27.457142857142856</v>
      </c>
      <c r="Y34" s="47">
        <f t="shared" si="11"/>
        <v>116.14285714285714</v>
      </c>
      <c r="Z34">
        <f>SUM(Z3:Z33)</f>
        <v>518940</v>
      </c>
      <c r="AA34" s="15">
        <f>SUM(C34,I34,O34,U34)</f>
        <v>18611</v>
      </c>
      <c r="AB34" s="16">
        <f>SUM(D34,J34,V34)</f>
        <v>178</v>
      </c>
      <c r="AC34" s="79">
        <f t="shared" si="17"/>
        <v>3.5863490962346319E-2</v>
      </c>
      <c r="AD34" s="43">
        <f t="shared" si="14"/>
        <v>48.58988764044944</v>
      </c>
      <c r="AE34" s="47">
        <f t="shared" si="15"/>
        <v>104.5561797752809</v>
      </c>
    </row>
    <row r="36" spans="1:31" ht="15.75" thickBot="1" x14ac:dyDescent="0.3"/>
    <row r="37" spans="1:31" x14ac:dyDescent="0.25">
      <c r="A37" s="8" t="s">
        <v>45</v>
      </c>
      <c r="B37" s="73">
        <v>5580</v>
      </c>
      <c r="C37" s="61">
        <v>340</v>
      </c>
      <c r="D37" s="62">
        <v>14</v>
      </c>
      <c r="E37" s="32">
        <f>C37/B37</f>
        <v>6.093189964157706E-2</v>
      </c>
      <c r="F37" s="41">
        <f t="shared" ref="F37:F47" si="18">(B37/D37)/60</f>
        <v>6.6428571428571423</v>
      </c>
      <c r="G37" s="48">
        <f t="shared" ref="G37:G47" si="19">C37/D37</f>
        <v>24.285714285714285</v>
      </c>
      <c r="H37" s="60">
        <v>5580</v>
      </c>
      <c r="I37" s="61"/>
      <c r="J37" s="62"/>
      <c r="K37" s="32">
        <f t="shared" ref="K37:K47" si="20">I37/H37</f>
        <v>0</v>
      </c>
      <c r="L37" s="41" t="e">
        <f t="shared" ref="L37:L47" si="21">(H37/J37)/60</f>
        <v>#DIV/0!</v>
      </c>
      <c r="M37" s="48" t="e">
        <f t="shared" ref="M37:M47" si="22">I37/J37</f>
        <v>#DIV/0!</v>
      </c>
      <c r="N37" s="60">
        <v>5580</v>
      </c>
      <c r="O37" s="61">
        <v>628</v>
      </c>
      <c r="P37" s="62">
        <v>25</v>
      </c>
      <c r="Q37" s="32">
        <f t="shared" ref="Q37:Q47" si="23">O37/N37</f>
        <v>0.11254480286738351</v>
      </c>
      <c r="R37" s="41">
        <f t="shared" ref="R37:R47" si="24">(N37/P37)/60</f>
        <v>3.7199999999999998</v>
      </c>
      <c r="S37" s="48">
        <f t="shared" ref="S37:S47" si="25">O37/P37</f>
        <v>25.12</v>
      </c>
      <c r="T37" s="60">
        <v>5580</v>
      </c>
      <c r="U37" s="61">
        <v>3195</v>
      </c>
      <c r="V37" s="62">
        <v>25</v>
      </c>
      <c r="W37" s="32">
        <f t="shared" ref="W37:W47" si="26">U37/T37</f>
        <v>0.57258064516129037</v>
      </c>
      <c r="X37" s="41">
        <f t="shared" ref="X37:X47" si="27">(T37/V37)/60</f>
        <v>3.7199999999999998</v>
      </c>
      <c r="Y37" s="78">
        <f t="shared" ref="Y37:Y47" si="28">U37/V37</f>
        <v>127.8</v>
      </c>
      <c r="Z37" s="61">
        <f>SUM(B37,H37,T37)</f>
        <v>16740</v>
      </c>
      <c r="AA37" s="61">
        <f>SUM(C37,I37,U37)</f>
        <v>3535</v>
      </c>
      <c r="AB37" s="62">
        <f>SUM(D37,J37,V37)</f>
        <v>39</v>
      </c>
      <c r="AC37" s="32">
        <f t="shared" ref="AC37:AC47" si="29">AA37/Z37</f>
        <v>0.21117084826762247</v>
      </c>
      <c r="AD37" s="41">
        <f t="shared" ref="AD37:AD47" si="30">(Z37/AB37)/60</f>
        <v>7.1538461538461542</v>
      </c>
      <c r="AE37" s="48">
        <f t="shared" ref="AE37:AE47" si="31">AA37/AB37</f>
        <v>90.641025641025635</v>
      </c>
    </row>
    <row r="38" spans="1:31" x14ac:dyDescent="0.25">
      <c r="A38" s="8" t="s">
        <v>54</v>
      </c>
      <c r="B38" s="28">
        <v>5580</v>
      </c>
      <c r="C38" s="15"/>
      <c r="D38" s="16"/>
      <c r="E38" s="33">
        <f t="shared" ref="E38:E47" si="32">C38/B38</f>
        <v>0</v>
      </c>
      <c r="F38" s="38" t="e">
        <f t="shared" si="18"/>
        <v>#DIV/0!</v>
      </c>
      <c r="G38" s="46" t="e">
        <f t="shared" si="19"/>
        <v>#DIV/0!</v>
      </c>
      <c r="H38" s="9">
        <v>5580</v>
      </c>
      <c r="I38" s="15"/>
      <c r="J38" s="16"/>
      <c r="K38" s="33">
        <f t="shared" si="20"/>
        <v>0</v>
      </c>
      <c r="L38" s="38" t="e">
        <f t="shared" si="21"/>
        <v>#DIV/0!</v>
      </c>
      <c r="M38" s="46" t="e">
        <f t="shared" si="22"/>
        <v>#DIV/0!</v>
      </c>
      <c r="N38" s="9">
        <v>5580</v>
      </c>
      <c r="O38" s="15">
        <v>241</v>
      </c>
      <c r="P38" s="16">
        <v>12</v>
      </c>
      <c r="Q38" s="33">
        <f t="shared" si="23"/>
        <v>4.3189964157706096E-2</v>
      </c>
      <c r="R38" s="38">
        <f t="shared" si="24"/>
        <v>7.75</v>
      </c>
      <c r="S38" s="46">
        <f t="shared" si="25"/>
        <v>20.083333333333332</v>
      </c>
      <c r="T38" s="9">
        <v>5580</v>
      </c>
      <c r="U38" s="15">
        <v>3034</v>
      </c>
      <c r="V38" s="16">
        <v>25</v>
      </c>
      <c r="W38" s="33">
        <f t="shared" si="26"/>
        <v>0.54372759856630826</v>
      </c>
      <c r="X38" s="38">
        <f t="shared" si="27"/>
        <v>3.7199999999999998</v>
      </c>
      <c r="Y38" s="77">
        <f t="shared" si="28"/>
        <v>121.36</v>
      </c>
      <c r="Z38" s="8">
        <f t="shared" ref="Z38:Z47" si="33">SUM(B38,H38,T38)</f>
        <v>16740</v>
      </c>
      <c r="AA38" s="8">
        <f t="shared" ref="AA38:AA47" si="34">SUM(C38,I38,U38)</f>
        <v>3034</v>
      </c>
      <c r="AB38" s="8">
        <f t="shared" ref="AB38:AB47" si="35">SUM(D38,J38,V38)</f>
        <v>25</v>
      </c>
      <c r="AC38" s="33">
        <f t="shared" si="29"/>
        <v>0.18124253285543609</v>
      </c>
      <c r="AD38" s="38">
        <f t="shared" si="30"/>
        <v>11.16</v>
      </c>
      <c r="AE38" s="46">
        <f t="shared" si="31"/>
        <v>121.36</v>
      </c>
    </row>
    <row r="39" spans="1:31" x14ac:dyDescent="0.25">
      <c r="A39" s="8" t="s">
        <v>46</v>
      </c>
      <c r="B39" s="28">
        <v>5580</v>
      </c>
      <c r="C39" s="15"/>
      <c r="D39" s="16"/>
      <c r="E39" s="33">
        <f t="shared" si="32"/>
        <v>0</v>
      </c>
      <c r="F39" s="38" t="e">
        <f t="shared" si="18"/>
        <v>#DIV/0!</v>
      </c>
      <c r="G39" s="46" t="e">
        <f t="shared" si="19"/>
        <v>#DIV/0!</v>
      </c>
      <c r="H39" s="9">
        <v>5580</v>
      </c>
      <c r="I39" s="15"/>
      <c r="J39" s="16"/>
      <c r="K39" s="33">
        <f t="shared" si="20"/>
        <v>0</v>
      </c>
      <c r="L39" s="38" t="e">
        <f t="shared" si="21"/>
        <v>#DIV/0!</v>
      </c>
      <c r="M39" s="46" t="e">
        <f t="shared" si="22"/>
        <v>#DIV/0!</v>
      </c>
      <c r="N39" s="9">
        <v>5580</v>
      </c>
      <c r="O39" s="15">
        <v>737</v>
      </c>
      <c r="P39" s="16">
        <v>36</v>
      </c>
      <c r="Q39" s="33">
        <f t="shared" si="23"/>
        <v>0.13207885304659497</v>
      </c>
      <c r="R39" s="38">
        <f t="shared" si="24"/>
        <v>2.5833333333333335</v>
      </c>
      <c r="S39" s="46">
        <f t="shared" si="25"/>
        <v>20.472222222222221</v>
      </c>
      <c r="T39" s="9">
        <v>5580</v>
      </c>
      <c r="U39" s="15"/>
      <c r="V39" s="16"/>
      <c r="W39" s="33">
        <f t="shared" si="26"/>
        <v>0</v>
      </c>
      <c r="X39" s="38" t="e">
        <f t="shared" si="27"/>
        <v>#DIV/0!</v>
      </c>
      <c r="Y39" s="77" t="e">
        <f t="shared" si="28"/>
        <v>#DIV/0!</v>
      </c>
      <c r="Z39" s="8">
        <f t="shared" si="33"/>
        <v>16740</v>
      </c>
      <c r="AA39" s="8">
        <f t="shared" si="34"/>
        <v>0</v>
      </c>
      <c r="AB39" s="8">
        <f t="shared" si="35"/>
        <v>0</v>
      </c>
      <c r="AC39" s="33">
        <f t="shared" si="29"/>
        <v>0</v>
      </c>
      <c r="AD39" s="38" t="e">
        <f t="shared" si="30"/>
        <v>#DIV/0!</v>
      </c>
      <c r="AE39" s="46" t="e">
        <f t="shared" si="31"/>
        <v>#DIV/0!</v>
      </c>
    </row>
    <row r="40" spans="1:31" x14ac:dyDescent="0.25">
      <c r="A40" s="8" t="s">
        <v>47</v>
      </c>
      <c r="B40" s="28">
        <v>5580</v>
      </c>
      <c r="C40" s="15"/>
      <c r="D40" s="16"/>
      <c r="E40" s="33">
        <f t="shared" si="32"/>
        <v>0</v>
      </c>
      <c r="F40" s="38" t="e">
        <f t="shared" si="18"/>
        <v>#DIV/0!</v>
      </c>
      <c r="G40" s="46" t="e">
        <f t="shared" si="19"/>
        <v>#DIV/0!</v>
      </c>
      <c r="H40" s="9">
        <v>5580</v>
      </c>
      <c r="I40" s="15"/>
      <c r="J40" s="16"/>
      <c r="K40" s="33">
        <f t="shared" si="20"/>
        <v>0</v>
      </c>
      <c r="L40" s="38" t="e">
        <f t="shared" si="21"/>
        <v>#DIV/0!</v>
      </c>
      <c r="M40" s="46" t="e">
        <f t="shared" si="22"/>
        <v>#DIV/0!</v>
      </c>
      <c r="N40" s="9">
        <v>5580</v>
      </c>
      <c r="O40" s="15"/>
      <c r="P40" s="16"/>
      <c r="Q40" s="33">
        <f t="shared" si="23"/>
        <v>0</v>
      </c>
      <c r="R40" s="38" t="e">
        <f t="shared" si="24"/>
        <v>#DIV/0!</v>
      </c>
      <c r="S40" s="46" t="e">
        <f t="shared" si="25"/>
        <v>#DIV/0!</v>
      </c>
      <c r="T40" s="9">
        <v>5580</v>
      </c>
      <c r="U40" s="15"/>
      <c r="V40" s="16"/>
      <c r="W40" s="33">
        <f t="shared" si="26"/>
        <v>0</v>
      </c>
      <c r="X40" s="38" t="e">
        <f t="shared" si="27"/>
        <v>#DIV/0!</v>
      </c>
      <c r="Y40" s="77" t="e">
        <f t="shared" si="28"/>
        <v>#DIV/0!</v>
      </c>
      <c r="Z40" s="8">
        <f t="shared" si="33"/>
        <v>16740</v>
      </c>
      <c r="AA40" s="8">
        <f t="shared" si="34"/>
        <v>0</v>
      </c>
      <c r="AB40" s="8">
        <f t="shared" si="35"/>
        <v>0</v>
      </c>
      <c r="AC40" s="33">
        <f>AA40/Z40</f>
        <v>0</v>
      </c>
      <c r="AD40" s="38" t="e">
        <f t="shared" si="30"/>
        <v>#DIV/0!</v>
      </c>
      <c r="AE40" s="46" t="e">
        <f t="shared" si="31"/>
        <v>#DIV/0!</v>
      </c>
    </row>
    <row r="41" spans="1:31" x14ac:dyDescent="0.25">
      <c r="A41" s="8" t="s">
        <v>48</v>
      </c>
      <c r="B41" s="28">
        <v>5580</v>
      </c>
      <c r="C41" s="15"/>
      <c r="D41" s="16"/>
      <c r="E41" s="33">
        <f t="shared" si="32"/>
        <v>0</v>
      </c>
      <c r="F41" s="38" t="e">
        <f t="shared" si="18"/>
        <v>#DIV/0!</v>
      </c>
      <c r="G41" s="46" t="e">
        <f t="shared" si="19"/>
        <v>#DIV/0!</v>
      </c>
      <c r="H41" s="9">
        <v>5580</v>
      </c>
      <c r="I41" s="15"/>
      <c r="J41" s="16"/>
      <c r="K41" s="33">
        <f t="shared" si="20"/>
        <v>0</v>
      </c>
      <c r="L41" s="38" t="e">
        <f t="shared" si="21"/>
        <v>#DIV/0!</v>
      </c>
      <c r="M41" s="46" t="e">
        <f t="shared" si="22"/>
        <v>#DIV/0!</v>
      </c>
      <c r="N41" s="9">
        <v>5580</v>
      </c>
      <c r="O41" s="15">
        <v>40</v>
      </c>
      <c r="P41" s="16">
        <v>1</v>
      </c>
      <c r="Q41" s="33">
        <f t="shared" si="23"/>
        <v>7.1684587813620072E-3</v>
      </c>
      <c r="R41" s="38">
        <f t="shared" si="24"/>
        <v>93</v>
      </c>
      <c r="S41" s="46">
        <f t="shared" si="25"/>
        <v>40</v>
      </c>
      <c r="T41" s="9">
        <v>5580</v>
      </c>
      <c r="U41" s="15">
        <v>1816</v>
      </c>
      <c r="V41" s="16">
        <v>7</v>
      </c>
      <c r="W41" s="33">
        <v>0</v>
      </c>
      <c r="X41" s="38">
        <f t="shared" si="27"/>
        <v>13.285714285714285</v>
      </c>
      <c r="Y41" s="77">
        <f t="shared" si="28"/>
        <v>259.42857142857144</v>
      </c>
      <c r="Z41" s="8">
        <f t="shared" si="33"/>
        <v>16740</v>
      </c>
      <c r="AA41" s="8">
        <f t="shared" si="34"/>
        <v>1816</v>
      </c>
      <c r="AB41" s="8">
        <f t="shared" si="35"/>
        <v>7</v>
      </c>
      <c r="AC41" s="33">
        <f t="shared" si="29"/>
        <v>0.1084826762246117</v>
      </c>
      <c r="AD41" s="38">
        <f t="shared" si="30"/>
        <v>39.857142857142861</v>
      </c>
      <c r="AE41" s="46">
        <f t="shared" si="31"/>
        <v>259.42857142857144</v>
      </c>
    </row>
    <row r="42" spans="1:31" x14ac:dyDescent="0.25">
      <c r="A42" s="8" t="s">
        <v>49</v>
      </c>
      <c r="B42" s="28">
        <v>5580</v>
      </c>
      <c r="C42" s="15"/>
      <c r="D42" s="16"/>
      <c r="E42" s="33">
        <f t="shared" si="32"/>
        <v>0</v>
      </c>
      <c r="F42" s="39" t="e">
        <f t="shared" si="18"/>
        <v>#DIV/0!</v>
      </c>
      <c r="G42" s="46" t="e">
        <f t="shared" si="19"/>
        <v>#DIV/0!</v>
      </c>
      <c r="H42" s="9">
        <v>5580</v>
      </c>
      <c r="I42" s="15"/>
      <c r="J42" s="16"/>
      <c r="K42" s="33">
        <f t="shared" si="20"/>
        <v>0</v>
      </c>
      <c r="L42" s="39" t="e">
        <f t="shared" si="21"/>
        <v>#DIV/0!</v>
      </c>
      <c r="M42" s="46" t="e">
        <f t="shared" si="22"/>
        <v>#DIV/0!</v>
      </c>
      <c r="N42" s="9">
        <v>5580</v>
      </c>
      <c r="O42" s="15"/>
      <c r="P42" s="16"/>
      <c r="Q42" s="33">
        <f t="shared" si="23"/>
        <v>0</v>
      </c>
      <c r="R42" s="39" t="e">
        <f t="shared" si="24"/>
        <v>#DIV/0!</v>
      </c>
      <c r="S42" s="46" t="e">
        <f t="shared" si="25"/>
        <v>#DIV/0!</v>
      </c>
      <c r="T42" s="9">
        <v>5580</v>
      </c>
      <c r="U42" s="15"/>
      <c r="V42" s="16"/>
      <c r="W42" s="33">
        <f t="shared" si="26"/>
        <v>0</v>
      </c>
      <c r="X42" s="39" t="e">
        <f t="shared" si="27"/>
        <v>#DIV/0!</v>
      </c>
      <c r="Y42" s="77" t="e">
        <f t="shared" si="28"/>
        <v>#DIV/0!</v>
      </c>
      <c r="Z42" s="8">
        <f t="shared" si="33"/>
        <v>16740</v>
      </c>
      <c r="AA42" s="8">
        <f t="shared" si="34"/>
        <v>0</v>
      </c>
      <c r="AB42" s="8">
        <f t="shared" si="35"/>
        <v>0</v>
      </c>
      <c r="AC42" s="33">
        <f t="shared" si="29"/>
        <v>0</v>
      </c>
      <c r="AD42" s="38" t="e">
        <f t="shared" si="30"/>
        <v>#DIV/0!</v>
      </c>
      <c r="AE42" s="46" t="e">
        <f t="shared" si="31"/>
        <v>#DIV/0!</v>
      </c>
    </row>
    <row r="43" spans="1:31" x14ac:dyDescent="0.25">
      <c r="A43" s="8" t="s">
        <v>50</v>
      </c>
      <c r="B43" s="28">
        <v>5580</v>
      </c>
      <c r="C43" s="15"/>
      <c r="D43" s="16"/>
      <c r="E43" s="33">
        <f t="shared" si="32"/>
        <v>0</v>
      </c>
      <c r="F43" s="38" t="e">
        <f t="shared" si="18"/>
        <v>#DIV/0!</v>
      </c>
      <c r="G43" s="46" t="e">
        <f t="shared" si="19"/>
        <v>#DIV/0!</v>
      </c>
      <c r="H43" s="9">
        <v>5580</v>
      </c>
      <c r="I43" s="15"/>
      <c r="J43" s="16"/>
      <c r="K43" s="33">
        <f t="shared" si="20"/>
        <v>0</v>
      </c>
      <c r="L43" s="38" t="e">
        <f t="shared" si="21"/>
        <v>#DIV/0!</v>
      </c>
      <c r="M43" s="46" t="e">
        <f t="shared" si="22"/>
        <v>#DIV/0!</v>
      </c>
      <c r="N43" s="9">
        <v>5580</v>
      </c>
      <c r="O43" s="15"/>
      <c r="P43" s="16"/>
      <c r="Q43" s="33">
        <f t="shared" si="23"/>
        <v>0</v>
      </c>
      <c r="R43" s="38" t="e">
        <f t="shared" si="24"/>
        <v>#DIV/0!</v>
      </c>
      <c r="S43" s="46" t="e">
        <f t="shared" si="25"/>
        <v>#DIV/0!</v>
      </c>
      <c r="T43" s="9">
        <v>5580</v>
      </c>
      <c r="U43" s="15"/>
      <c r="V43" s="16"/>
      <c r="W43" s="33">
        <f t="shared" si="26"/>
        <v>0</v>
      </c>
      <c r="X43" s="38" t="e">
        <f t="shared" si="27"/>
        <v>#DIV/0!</v>
      </c>
      <c r="Y43" s="77" t="e">
        <f t="shared" si="28"/>
        <v>#DIV/0!</v>
      </c>
      <c r="Z43" s="8">
        <f t="shared" si="33"/>
        <v>16740</v>
      </c>
      <c r="AA43" s="8">
        <f t="shared" si="34"/>
        <v>0</v>
      </c>
      <c r="AB43" s="8">
        <v>45</v>
      </c>
      <c r="AC43" s="33">
        <f t="shared" si="29"/>
        <v>0</v>
      </c>
      <c r="AD43" s="38">
        <f t="shared" si="30"/>
        <v>6.2</v>
      </c>
      <c r="AE43" s="46">
        <f t="shared" si="31"/>
        <v>0</v>
      </c>
    </row>
    <row r="44" spans="1:31" x14ac:dyDescent="0.25">
      <c r="A44" s="8" t="s">
        <v>51</v>
      </c>
      <c r="B44" s="28">
        <v>5580</v>
      </c>
      <c r="C44" s="15"/>
      <c r="D44" s="16"/>
      <c r="E44" s="33">
        <f t="shared" si="32"/>
        <v>0</v>
      </c>
      <c r="F44" s="38" t="e">
        <f t="shared" si="18"/>
        <v>#DIV/0!</v>
      </c>
      <c r="G44" s="46" t="e">
        <f t="shared" si="19"/>
        <v>#DIV/0!</v>
      </c>
      <c r="H44" s="9">
        <v>5580</v>
      </c>
      <c r="I44" s="15"/>
      <c r="J44" s="16"/>
      <c r="K44" s="33">
        <f t="shared" si="20"/>
        <v>0</v>
      </c>
      <c r="L44" s="38" t="e">
        <f t="shared" si="21"/>
        <v>#DIV/0!</v>
      </c>
      <c r="M44" s="46" t="e">
        <f t="shared" si="22"/>
        <v>#DIV/0!</v>
      </c>
      <c r="N44" s="9">
        <v>5580</v>
      </c>
      <c r="O44" s="15"/>
      <c r="P44" s="16"/>
      <c r="Q44" s="33">
        <f t="shared" si="23"/>
        <v>0</v>
      </c>
      <c r="R44" s="38" t="e">
        <f t="shared" si="24"/>
        <v>#DIV/0!</v>
      </c>
      <c r="S44" s="46" t="e">
        <f t="shared" si="25"/>
        <v>#DIV/0!</v>
      </c>
      <c r="T44" s="9">
        <v>5580</v>
      </c>
      <c r="U44" s="15"/>
      <c r="V44" s="16"/>
      <c r="W44" s="33">
        <f t="shared" si="26"/>
        <v>0</v>
      </c>
      <c r="X44" s="38" t="e">
        <f t="shared" si="27"/>
        <v>#DIV/0!</v>
      </c>
      <c r="Y44" s="77" t="e">
        <f t="shared" si="28"/>
        <v>#DIV/0!</v>
      </c>
      <c r="Z44" s="8">
        <f t="shared" si="33"/>
        <v>16740</v>
      </c>
      <c r="AA44" s="8">
        <f t="shared" si="34"/>
        <v>0</v>
      </c>
      <c r="AB44" s="8">
        <f t="shared" si="35"/>
        <v>0</v>
      </c>
      <c r="AC44" s="33">
        <f t="shared" si="29"/>
        <v>0</v>
      </c>
      <c r="AD44" s="38" t="e">
        <f t="shared" si="30"/>
        <v>#DIV/0!</v>
      </c>
      <c r="AE44" s="46" t="e">
        <f t="shared" si="31"/>
        <v>#DIV/0!</v>
      </c>
    </row>
    <row r="45" spans="1:31" x14ac:dyDescent="0.25">
      <c r="A45" s="8" t="s">
        <v>52</v>
      </c>
      <c r="B45" s="28">
        <v>5580</v>
      </c>
      <c r="C45" s="15">
        <v>77</v>
      </c>
      <c r="D45" s="16">
        <v>7</v>
      </c>
      <c r="E45" s="33">
        <f t="shared" si="32"/>
        <v>1.3799283154121864E-2</v>
      </c>
      <c r="F45" s="39">
        <f t="shared" si="18"/>
        <v>13.285714285714285</v>
      </c>
      <c r="G45" s="46">
        <f t="shared" si="19"/>
        <v>11</v>
      </c>
      <c r="H45" s="9">
        <v>5580</v>
      </c>
      <c r="I45" s="15"/>
      <c r="J45" s="16"/>
      <c r="K45" s="33">
        <f t="shared" si="20"/>
        <v>0</v>
      </c>
      <c r="L45" s="39" t="e">
        <f t="shared" si="21"/>
        <v>#DIV/0!</v>
      </c>
      <c r="M45" s="46" t="e">
        <f t="shared" si="22"/>
        <v>#DIV/0!</v>
      </c>
      <c r="N45" s="9">
        <v>5580</v>
      </c>
      <c r="O45" s="15">
        <v>155</v>
      </c>
      <c r="P45" s="16">
        <v>6</v>
      </c>
      <c r="Q45" s="33">
        <f t="shared" si="23"/>
        <v>2.7777777777777776E-2</v>
      </c>
      <c r="R45" s="39">
        <f t="shared" si="24"/>
        <v>15.5</v>
      </c>
      <c r="S45" s="46">
        <f t="shared" si="25"/>
        <v>25.833333333333332</v>
      </c>
      <c r="T45" s="9">
        <v>5580</v>
      </c>
      <c r="U45" s="15"/>
      <c r="V45" s="16"/>
      <c r="W45" s="33">
        <f t="shared" si="26"/>
        <v>0</v>
      </c>
      <c r="X45" s="39" t="e">
        <f t="shared" si="27"/>
        <v>#DIV/0!</v>
      </c>
      <c r="Y45" s="77" t="e">
        <f t="shared" si="28"/>
        <v>#DIV/0!</v>
      </c>
      <c r="Z45" s="8">
        <f t="shared" si="33"/>
        <v>16740</v>
      </c>
      <c r="AA45" s="8">
        <f t="shared" si="34"/>
        <v>77</v>
      </c>
      <c r="AB45" s="8">
        <f t="shared" si="35"/>
        <v>7</v>
      </c>
      <c r="AC45" s="33">
        <f t="shared" si="29"/>
        <v>4.5997610513739545E-3</v>
      </c>
      <c r="AD45" s="38">
        <f t="shared" si="30"/>
        <v>39.857142857142861</v>
      </c>
      <c r="AE45" s="46">
        <f t="shared" si="31"/>
        <v>11</v>
      </c>
    </row>
    <row r="46" spans="1:31" x14ac:dyDescent="0.25">
      <c r="A46" s="8" t="s">
        <v>53</v>
      </c>
      <c r="B46" s="28">
        <v>5580</v>
      </c>
      <c r="C46" s="15">
        <v>105</v>
      </c>
      <c r="D46" s="16">
        <v>9</v>
      </c>
      <c r="E46" s="33">
        <f t="shared" si="32"/>
        <v>1.8817204301075269E-2</v>
      </c>
      <c r="F46" s="38">
        <f t="shared" si="18"/>
        <v>10.333333333333334</v>
      </c>
      <c r="G46" s="46">
        <f t="shared" si="19"/>
        <v>11.666666666666666</v>
      </c>
      <c r="H46" s="9">
        <v>5580</v>
      </c>
      <c r="I46" s="15"/>
      <c r="J46" s="16"/>
      <c r="K46" s="33">
        <f t="shared" si="20"/>
        <v>0</v>
      </c>
      <c r="L46" s="38" t="e">
        <f t="shared" si="21"/>
        <v>#DIV/0!</v>
      </c>
      <c r="M46" s="46" t="e">
        <f t="shared" si="22"/>
        <v>#DIV/0!</v>
      </c>
      <c r="N46" s="9">
        <v>5580</v>
      </c>
      <c r="O46" s="15">
        <v>135</v>
      </c>
      <c r="P46" s="16">
        <v>6</v>
      </c>
      <c r="Q46" s="33">
        <f t="shared" si="23"/>
        <v>2.4193548387096774E-2</v>
      </c>
      <c r="R46" s="38">
        <f t="shared" si="24"/>
        <v>15.5</v>
      </c>
      <c r="S46" s="46">
        <f t="shared" si="25"/>
        <v>22.5</v>
      </c>
      <c r="T46" s="9">
        <v>5580</v>
      </c>
      <c r="U46" s="15"/>
      <c r="V46" s="16"/>
      <c r="W46" s="33">
        <f t="shared" si="26"/>
        <v>0</v>
      </c>
      <c r="X46" s="38" t="e">
        <f t="shared" si="27"/>
        <v>#DIV/0!</v>
      </c>
      <c r="Y46" s="77" t="e">
        <f t="shared" si="28"/>
        <v>#DIV/0!</v>
      </c>
      <c r="Z46" s="8">
        <f t="shared" si="33"/>
        <v>16740</v>
      </c>
      <c r="AA46" s="8">
        <f t="shared" si="34"/>
        <v>105</v>
      </c>
      <c r="AB46" s="8">
        <f t="shared" si="35"/>
        <v>9</v>
      </c>
      <c r="AC46" s="33">
        <f t="shared" si="29"/>
        <v>6.2724014336917565E-3</v>
      </c>
      <c r="AD46" s="38">
        <f t="shared" si="30"/>
        <v>31</v>
      </c>
      <c r="AE46" s="46">
        <f t="shared" si="31"/>
        <v>11.666666666666666</v>
      </c>
    </row>
    <row r="47" spans="1:31" x14ac:dyDescent="0.25">
      <c r="A47" s="8" t="s">
        <v>55</v>
      </c>
      <c r="B47" s="28">
        <v>5580</v>
      </c>
      <c r="C47" s="15"/>
      <c r="D47" s="16"/>
      <c r="E47" s="33">
        <f t="shared" si="32"/>
        <v>0</v>
      </c>
      <c r="F47" s="38" t="e">
        <f t="shared" si="18"/>
        <v>#DIV/0!</v>
      </c>
      <c r="G47" s="46" t="e">
        <f t="shared" si="19"/>
        <v>#DIV/0!</v>
      </c>
      <c r="H47" s="9">
        <v>5580</v>
      </c>
      <c r="I47" s="15"/>
      <c r="J47" s="16"/>
      <c r="K47" s="33">
        <f t="shared" si="20"/>
        <v>0</v>
      </c>
      <c r="L47" s="38" t="e">
        <f t="shared" si="21"/>
        <v>#DIV/0!</v>
      </c>
      <c r="M47" s="46" t="e">
        <f t="shared" si="22"/>
        <v>#DIV/0!</v>
      </c>
      <c r="N47" s="9">
        <v>5580</v>
      </c>
      <c r="O47" s="15">
        <v>318</v>
      </c>
      <c r="P47" s="16">
        <v>12</v>
      </c>
      <c r="Q47" s="33">
        <f t="shared" si="23"/>
        <v>5.6989247311827959E-2</v>
      </c>
      <c r="R47" s="38">
        <f t="shared" si="24"/>
        <v>7.75</v>
      </c>
      <c r="S47" s="46">
        <f t="shared" si="25"/>
        <v>26.5</v>
      </c>
      <c r="T47" s="9">
        <v>5580</v>
      </c>
      <c r="U47" s="15"/>
      <c r="V47" s="16"/>
      <c r="W47" s="33">
        <f t="shared" si="26"/>
        <v>0</v>
      </c>
      <c r="X47" s="38" t="e">
        <f t="shared" si="27"/>
        <v>#DIV/0!</v>
      </c>
      <c r="Y47" s="77" t="e">
        <f t="shared" si="28"/>
        <v>#DIV/0!</v>
      </c>
      <c r="Z47" s="8">
        <f t="shared" si="33"/>
        <v>16740</v>
      </c>
      <c r="AA47" s="8">
        <f t="shared" si="34"/>
        <v>0</v>
      </c>
      <c r="AB47" s="8">
        <f t="shared" si="35"/>
        <v>0</v>
      </c>
      <c r="AC47" s="33">
        <f t="shared" si="29"/>
        <v>0</v>
      </c>
      <c r="AD47" s="38" t="e">
        <f t="shared" si="30"/>
        <v>#DIV/0!</v>
      </c>
      <c r="AE47" s="46" t="e">
        <f t="shared" si="31"/>
        <v>#DIV/0!</v>
      </c>
    </row>
    <row r="48" spans="1:31" x14ac:dyDescent="0.25">
      <c r="B48">
        <f>SUM(B37:B47)</f>
        <v>61380</v>
      </c>
      <c r="C48">
        <f>SUM(C37:C47)</f>
        <v>522</v>
      </c>
      <c r="D48">
        <f>SUM(D37:D47)</f>
        <v>30</v>
      </c>
      <c r="H48">
        <f>SUM(H37:H47)</f>
        <v>61380</v>
      </c>
      <c r="I48">
        <f>SUM(I37:I47)</f>
        <v>0</v>
      </c>
      <c r="J48">
        <f>SUM(J37:J47)</f>
        <v>0</v>
      </c>
      <c r="N48">
        <f>SUM(N37:N47)</f>
        <v>61380</v>
      </c>
      <c r="O48">
        <f>SUM(O37:O47)</f>
        <v>2254</v>
      </c>
      <c r="P48">
        <f>SUM(P37:P47)</f>
        <v>98</v>
      </c>
      <c r="T48">
        <f>SUM(T37:T47)</f>
        <v>61380</v>
      </c>
      <c r="U48">
        <f>SUM(U37:U47)</f>
        <v>8045</v>
      </c>
      <c r="V48">
        <f>SUM(V37:V47)</f>
        <v>57</v>
      </c>
    </row>
    <row r="49" spans="2:31" ht="15.75" thickBot="1" x14ac:dyDescent="0.3">
      <c r="B49">
        <f>SUM(B34+B48)</f>
        <v>234360</v>
      </c>
      <c r="C49">
        <f>SUM(C34+C48)</f>
        <v>2317</v>
      </c>
      <c r="D49">
        <f>SUM(D34+D48)</f>
        <v>103</v>
      </c>
      <c r="E49" s="34">
        <f>C49/B49</f>
        <v>9.886499402628434E-3</v>
      </c>
      <c r="F49" s="55">
        <f>(B49/D49)/60</f>
        <v>37.922330097087382</v>
      </c>
      <c r="G49" s="47">
        <f t="shared" ref="G49" si="36">C49/D49</f>
        <v>22.49514563106796</v>
      </c>
      <c r="H49">
        <f>SUM(H34+H48)</f>
        <v>234360</v>
      </c>
      <c r="I49">
        <f>SUM(I34+I48)</f>
        <v>0</v>
      </c>
      <c r="J49">
        <f>SUM(J34+J48)</f>
        <v>0</v>
      </c>
      <c r="K49" s="34">
        <f t="shared" ref="K49" si="37">I49/H49</f>
        <v>0</v>
      </c>
      <c r="L49" s="55" t="e">
        <f>(H49/J49)/60</f>
        <v>#DIV/0!</v>
      </c>
      <c r="M49" s="47" t="e">
        <f t="shared" ref="M49" si="38">I49/J49</f>
        <v>#DIV/0!</v>
      </c>
      <c r="N49">
        <f>SUM(N34+N48)</f>
        <v>234360</v>
      </c>
      <c r="O49">
        <f>SUM(O34+O48)</f>
        <v>6875</v>
      </c>
      <c r="P49">
        <f>SUM(P34+P48)</f>
        <v>281</v>
      </c>
      <c r="Q49" s="34">
        <f t="shared" ref="Q49" si="39">O49/N49</f>
        <v>2.933521078682369E-2</v>
      </c>
      <c r="R49" s="55">
        <f>(N49/P49)/60</f>
        <v>13.900355871886122</v>
      </c>
      <c r="S49" s="47">
        <f t="shared" ref="S49" si="40">O49/P49</f>
        <v>24.466192170818506</v>
      </c>
      <c r="T49">
        <f>SUM(T34+T48)</f>
        <v>234360</v>
      </c>
      <c r="U49">
        <f>SUM(U34+U48)</f>
        <v>20240</v>
      </c>
      <c r="V49">
        <f>SUM(V34+V48)</f>
        <v>162</v>
      </c>
      <c r="W49" s="34">
        <f t="shared" ref="W49" si="41">U49/T49</f>
        <v>8.6362860556408946E-2</v>
      </c>
      <c r="X49" s="43">
        <f>(T49/V49)/60</f>
        <v>24.111111111111111</v>
      </c>
      <c r="Y49" s="47">
        <f t="shared" ref="Y49" si="42">U49/V49</f>
        <v>124.93827160493827</v>
      </c>
      <c r="Z49">
        <f>SUM(Z3:Z33,Z37:Z47)</f>
        <v>703080</v>
      </c>
      <c r="AA49">
        <f>SUM(AA3:AA33,AA37:AA47)</f>
        <v>27178</v>
      </c>
      <c r="AB49">
        <f>SUM(AB3:AB33,AB37:AB47)</f>
        <v>310</v>
      </c>
      <c r="AC49" s="34">
        <f>AA49/Z49</f>
        <v>3.8655629515844572E-2</v>
      </c>
      <c r="AD49" s="43">
        <f>(Z49/AB49)/60</f>
        <v>37.799999999999997</v>
      </c>
      <c r="AE49" s="47">
        <f t="shared" ref="AE49" si="43">AA49/AB49</f>
        <v>87.670967741935485</v>
      </c>
    </row>
  </sheetData>
  <mergeCells count="5">
    <mergeCell ref="B1:G1"/>
    <mergeCell ref="H1:M1"/>
    <mergeCell ref="T1:Y1"/>
    <mergeCell ref="Z1:AE1"/>
    <mergeCell ref="N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AN49"/>
  <sheetViews>
    <sheetView topLeftCell="A43" zoomScaleNormal="100" workbookViewId="0">
      <pane xSplit="1" topLeftCell="V1" activePane="topRight" state="frozen"/>
      <selection pane="topRight" activeCell="AA19" sqref="AA19"/>
    </sheetView>
  </sheetViews>
  <sheetFormatPr defaultColWidth="9.140625" defaultRowHeight="15" x14ac:dyDescent="0.25"/>
  <cols>
    <col min="1" max="1" width="29.28515625" customWidth="1"/>
    <col min="2" max="2" width="8.85546875" customWidth="1"/>
    <col min="3" max="3" width="5.42578125" bestFit="1" customWidth="1"/>
    <col min="4" max="4" width="6.42578125" bestFit="1" customWidth="1"/>
    <col min="5" max="5" width="6.28515625" bestFit="1" customWidth="1"/>
    <col min="6" max="6" width="13.140625" bestFit="1" customWidth="1"/>
    <col min="7" max="7" width="7.7109375" bestFit="1" customWidth="1"/>
    <col min="9" max="9" width="5.42578125" bestFit="1" customWidth="1"/>
    <col min="10" max="10" width="6.42578125" bestFit="1" customWidth="1"/>
    <col min="11" max="11" width="6.28515625" bestFit="1" customWidth="1"/>
    <col min="12" max="12" width="13.140625" bestFit="1" customWidth="1"/>
    <col min="13" max="13" width="7.7109375" bestFit="1" customWidth="1"/>
    <col min="16" max="16" width="6.85546875" bestFit="1" customWidth="1"/>
    <col min="17" max="19" width="7.7109375" bestFit="1" customWidth="1"/>
    <col min="22" max="22" width="6.85546875" bestFit="1" customWidth="1"/>
    <col min="23" max="25" width="7.7109375" bestFit="1" customWidth="1"/>
    <col min="26" max="26" width="10" bestFit="1" customWidth="1"/>
    <col min="29" max="31" width="7.7109375" bestFit="1" customWidth="1"/>
    <col min="35" max="35" width="13.28515625" style="65" customWidth="1"/>
    <col min="36" max="40" width="18.42578125" style="65" customWidth="1"/>
  </cols>
  <sheetData>
    <row r="1" spans="1:40" ht="15.75" thickBot="1" x14ac:dyDescent="0.3">
      <c r="B1" s="100" t="s">
        <v>65</v>
      </c>
      <c r="C1" s="101"/>
      <c r="D1" s="101"/>
      <c r="E1" s="103"/>
      <c r="F1" s="103"/>
      <c r="G1" s="104"/>
      <c r="H1" s="100" t="s">
        <v>66</v>
      </c>
      <c r="I1" s="101"/>
      <c r="J1" s="101"/>
      <c r="K1" s="103"/>
      <c r="L1" s="103"/>
      <c r="M1" s="104"/>
      <c r="N1" s="100" t="s">
        <v>67</v>
      </c>
      <c r="O1" s="101"/>
      <c r="P1" s="101"/>
      <c r="Q1" s="103"/>
      <c r="R1" s="103"/>
      <c r="S1" s="104"/>
      <c r="T1" s="100" t="s">
        <v>68</v>
      </c>
      <c r="U1" s="101"/>
      <c r="V1" s="101"/>
      <c r="W1" s="103"/>
      <c r="X1" s="103"/>
      <c r="Y1" s="104"/>
      <c r="Z1" s="97" t="s">
        <v>69</v>
      </c>
      <c r="AA1" s="98"/>
      <c r="AB1" s="98"/>
      <c r="AC1" s="98"/>
      <c r="AD1" s="98"/>
      <c r="AE1" s="99"/>
    </row>
    <row r="2" spans="1:40" ht="30.75" thickBot="1" x14ac:dyDescent="0.3">
      <c r="B2" s="17" t="s">
        <v>33</v>
      </c>
      <c r="C2" s="18" t="s">
        <v>31</v>
      </c>
      <c r="D2" s="23" t="s">
        <v>32</v>
      </c>
      <c r="E2" s="31" t="s">
        <v>39</v>
      </c>
      <c r="F2" s="36" t="s">
        <v>40</v>
      </c>
      <c r="G2" s="44" t="s">
        <v>41</v>
      </c>
      <c r="H2" s="27" t="s">
        <v>33</v>
      </c>
      <c r="I2" s="18" t="s">
        <v>31</v>
      </c>
      <c r="J2" s="19" t="s">
        <v>32</v>
      </c>
      <c r="K2" s="31" t="s">
        <v>39</v>
      </c>
      <c r="L2" s="36" t="s">
        <v>40</v>
      </c>
      <c r="M2" s="44" t="s">
        <v>41</v>
      </c>
      <c r="N2" s="17" t="s">
        <v>33</v>
      </c>
      <c r="O2" s="18" t="s">
        <v>31</v>
      </c>
      <c r="P2" s="19" t="s">
        <v>32</v>
      </c>
      <c r="Q2" s="31" t="s">
        <v>39</v>
      </c>
      <c r="R2" s="36" t="s">
        <v>40</v>
      </c>
      <c r="S2" s="44" t="s">
        <v>41</v>
      </c>
      <c r="T2" s="17" t="s">
        <v>33</v>
      </c>
      <c r="U2" s="18" t="s">
        <v>31</v>
      </c>
      <c r="V2" s="19" t="s">
        <v>32</v>
      </c>
      <c r="W2" s="31" t="s">
        <v>39</v>
      </c>
      <c r="X2" s="36" t="s">
        <v>40</v>
      </c>
      <c r="Y2" s="44" t="s">
        <v>41</v>
      </c>
      <c r="Z2" s="17" t="s">
        <v>33</v>
      </c>
      <c r="AA2" s="18" t="s">
        <v>31</v>
      </c>
      <c r="AB2" s="19" t="s">
        <v>32</v>
      </c>
      <c r="AC2" s="31" t="s">
        <v>39</v>
      </c>
      <c r="AD2" s="36" t="s">
        <v>40</v>
      </c>
      <c r="AE2" s="44" t="s">
        <v>41</v>
      </c>
    </row>
    <row r="3" spans="1:40" x14ac:dyDescent="0.25">
      <c r="A3" s="2" t="s">
        <v>1</v>
      </c>
      <c r="B3" s="9">
        <v>5580</v>
      </c>
      <c r="C3" s="15"/>
      <c r="D3" s="24"/>
      <c r="E3" s="32">
        <f>C3/B3</f>
        <v>0</v>
      </c>
      <c r="F3" s="51" t="e">
        <f>(B3/D3)/60</f>
        <v>#DIV/0!</v>
      </c>
      <c r="G3" s="45" t="e">
        <f>C3/D3</f>
        <v>#DIV/0!</v>
      </c>
      <c r="H3" s="28">
        <v>5580</v>
      </c>
      <c r="I3" s="15"/>
      <c r="J3" s="24"/>
      <c r="K3" s="32">
        <f>I3/H3</f>
        <v>0</v>
      </c>
      <c r="L3" s="37" t="e">
        <f>(H3/J3)/60</f>
        <v>#DIV/0!</v>
      </c>
      <c r="M3" s="45" t="e">
        <f>I3/J3</f>
        <v>#DIV/0!</v>
      </c>
      <c r="N3" s="9">
        <v>5580</v>
      </c>
      <c r="O3" s="15"/>
      <c r="P3" s="24"/>
      <c r="Q3" s="32">
        <f>O3/N3</f>
        <v>0</v>
      </c>
      <c r="R3" s="37" t="e">
        <f>(N3/P3)/60</f>
        <v>#DIV/0!</v>
      </c>
      <c r="S3" s="45" t="e">
        <f>O3/P3</f>
        <v>#DIV/0!</v>
      </c>
      <c r="T3" s="9">
        <v>5580</v>
      </c>
      <c r="U3" s="15"/>
      <c r="V3" s="24"/>
      <c r="W3" s="32">
        <f>U3/T3</f>
        <v>0</v>
      </c>
      <c r="X3" s="51" t="e">
        <f>(T3/V3)/60</f>
        <v>#DIV/0!</v>
      </c>
      <c r="Y3" s="52" t="e">
        <f>U3/V3</f>
        <v>#DIV/0!</v>
      </c>
      <c r="Z3" s="9">
        <f t="shared" ref="Z3:Z33" si="0">SUM(B3,H3,N3,T3)</f>
        <v>22320</v>
      </c>
      <c r="AA3" s="15">
        <f t="shared" ref="AA3:AA33" si="1">SUM(C3,I3,O3,U3)</f>
        <v>0</v>
      </c>
      <c r="AB3" s="16">
        <f t="shared" ref="AB3:AB33" si="2">SUM(D3,J3,P3,V3)</f>
        <v>0</v>
      </c>
      <c r="AC3" s="32">
        <f>AA3/Z3</f>
        <v>0</v>
      </c>
      <c r="AD3" s="41" t="e">
        <f>(Z3/AB3)/60</f>
        <v>#DIV/0!</v>
      </c>
      <c r="AE3" s="48" t="e">
        <f>AA3/AB3</f>
        <v>#DIV/0!</v>
      </c>
    </row>
    <row r="4" spans="1:40" x14ac:dyDescent="0.25">
      <c r="A4" s="2" t="s">
        <v>3</v>
      </c>
      <c r="B4" s="9">
        <v>5580</v>
      </c>
      <c r="C4" s="8">
        <v>310</v>
      </c>
      <c r="D4" s="25">
        <v>16</v>
      </c>
      <c r="E4" s="33">
        <f t="shared" ref="E4:E34" si="3">C4/B4</f>
        <v>5.5555555555555552E-2</v>
      </c>
      <c r="F4" s="53">
        <f t="shared" ref="F4:F33" si="4">(B4/D4)/60</f>
        <v>5.8125</v>
      </c>
      <c r="G4" s="46">
        <f t="shared" ref="G4:G34" si="5">C4/D4</f>
        <v>19.375</v>
      </c>
      <c r="H4" s="28">
        <v>5580</v>
      </c>
      <c r="I4" s="8">
        <v>1216</v>
      </c>
      <c r="J4" s="25">
        <v>36</v>
      </c>
      <c r="K4" s="33">
        <f t="shared" ref="K4:K34" si="6">I4/H4</f>
        <v>0.21792114695340503</v>
      </c>
      <c r="L4" s="38">
        <f t="shared" ref="L4:L34" si="7">(H4/J4)/60</f>
        <v>2.5833333333333335</v>
      </c>
      <c r="M4" s="46">
        <f t="shared" ref="M4:M34" si="8">I4/J4</f>
        <v>33.777777777777779</v>
      </c>
      <c r="N4" s="9">
        <v>5580</v>
      </c>
      <c r="O4" s="8">
        <v>453</v>
      </c>
      <c r="P4" s="25">
        <v>24</v>
      </c>
      <c r="Q4" s="33">
        <f t="shared" ref="Q4:Q34" si="9">O4/N4</f>
        <v>8.1182795698924726E-2</v>
      </c>
      <c r="R4" s="38">
        <f t="shared" ref="R4:R34" si="10">(N4/P4)/60</f>
        <v>3.875</v>
      </c>
      <c r="S4" s="46">
        <f t="shared" ref="S4:S34" si="11">O4/P4</f>
        <v>18.875</v>
      </c>
      <c r="T4" s="9">
        <v>5580</v>
      </c>
      <c r="U4" s="8">
        <v>238</v>
      </c>
      <c r="V4" s="25">
        <v>15</v>
      </c>
      <c r="W4" s="33">
        <f t="shared" ref="W4:W34" si="12">U4/T4</f>
        <v>4.2652329749103941E-2</v>
      </c>
      <c r="X4" s="53">
        <f t="shared" ref="X4:X34" si="13">(T4/V4)/60</f>
        <v>6.2</v>
      </c>
      <c r="Y4" s="54">
        <f t="shared" ref="Y4:Y34" si="14">U4/V4</f>
        <v>15.866666666666667</v>
      </c>
      <c r="Z4" s="9">
        <f t="shared" si="0"/>
        <v>22320</v>
      </c>
      <c r="AA4" s="8">
        <f t="shared" si="1"/>
        <v>2217</v>
      </c>
      <c r="AB4" s="10">
        <f t="shared" si="2"/>
        <v>91</v>
      </c>
      <c r="AC4" s="33">
        <f>AA4/Z4</f>
        <v>9.9327956989247318E-2</v>
      </c>
      <c r="AD4" s="38">
        <f t="shared" ref="AD4:AD34" si="15">(Z4/AB4)/60</f>
        <v>4.0879120879120885</v>
      </c>
      <c r="AE4" s="46">
        <f t="shared" ref="AE4:AE34" si="16">AA4/AB4</f>
        <v>24.362637362637361</v>
      </c>
    </row>
    <row r="5" spans="1:40" x14ac:dyDescent="0.25">
      <c r="A5" s="2" t="s">
        <v>56</v>
      </c>
      <c r="B5" s="9">
        <v>5580</v>
      </c>
      <c r="C5" s="8"/>
      <c r="D5" s="25"/>
      <c r="E5" s="33">
        <f t="shared" si="3"/>
        <v>0</v>
      </c>
      <c r="F5" s="53" t="e">
        <f t="shared" si="4"/>
        <v>#DIV/0!</v>
      </c>
      <c r="G5" s="46" t="e">
        <f t="shared" si="5"/>
        <v>#DIV/0!</v>
      </c>
      <c r="H5" s="28">
        <v>5580</v>
      </c>
      <c r="I5" s="8"/>
      <c r="J5" s="25"/>
      <c r="K5" s="33">
        <f t="shared" si="6"/>
        <v>0</v>
      </c>
      <c r="L5" s="38" t="e">
        <f t="shared" si="7"/>
        <v>#DIV/0!</v>
      </c>
      <c r="M5" s="46" t="e">
        <f t="shared" si="8"/>
        <v>#DIV/0!</v>
      </c>
      <c r="N5" s="9">
        <v>5580</v>
      </c>
      <c r="O5" s="8"/>
      <c r="P5" s="25"/>
      <c r="Q5" s="33">
        <f t="shared" si="9"/>
        <v>0</v>
      </c>
      <c r="R5" s="38" t="e">
        <f t="shared" si="10"/>
        <v>#DIV/0!</v>
      </c>
      <c r="S5" s="46" t="e">
        <f t="shared" si="11"/>
        <v>#DIV/0!</v>
      </c>
      <c r="T5" s="9">
        <v>5580</v>
      </c>
      <c r="U5" s="8"/>
      <c r="V5" s="25"/>
      <c r="W5" s="33">
        <f t="shared" si="12"/>
        <v>0</v>
      </c>
      <c r="X5" s="53" t="e">
        <f t="shared" si="13"/>
        <v>#DIV/0!</v>
      </c>
      <c r="Y5" s="54" t="e">
        <f t="shared" si="14"/>
        <v>#DIV/0!</v>
      </c>
      <c r="Z5" s="9">
        <f t="shared" si="0"/>
        <v>22320</v>
      </c>
      <c r="AA5" s="8">
        <f t="shared" si="1"/>
        <v>0</v>
      </c>
      <c r="AB5" s="10">
        <f t="shared" si="2"/>
        <v>0</v>
      </c>
      <c r="AC5" s="33">
        <f t="shared" ref="AC5:AC34" si="17">AA5/Z5</f>
        <v>0</v>
      </c>
      <c r="AD5" s="38" t="e">
        <f t="shared" si="15"/>
        <v>#DIV/0!</v>
      </c>
      <c r="AE5" s="46" t="e">
        <f t="shared" si="16"/>
        <v>#DIV/0!</v>
      </c>
    </row>
    <row r="6" spans="1:40" x14ac:dyDescent="0.25">
      <c r="A6" s="2" t="s">
        <v>73</v>
      </c>
      <c r="B6" s="9">
        <v>5580</v>
      </c>
      <c r="C6" s="8">
        <v>39</v>
      </c>
      <c r="D6" s="25">
        <v>3</v>
      </c>
      <c r="E6" s="33">
        <f t="shared" si="3"/>
        <v>6.9892473118279572E-3</v>
      </c>
      <c r="F6" s="53">
        <f t="shared" si="4"/>
        <v>31</v>
      </c>
      <c r="G6" s="46">
        <f t="shared" si="5"/>
        <v>13</v>
      </c>
      <c r="H6" s="28">
        <v>5580</v>
      </c>
      <c r="I6" s="8">
        <v>38</v>
      </c>
      <c r="J6" s="25">
        <v>1</v>
      </c>
      <c r="K6" s="33">
        <f t="shared" si="6"/>
        <v>6.8100358422939072E-3</v>
      </c>
      <c r="L6" s="38">
        <f t="shared" si="7"/>
        <v>93</v>
      </c>
      <c r="M6" s="46">
        <f t="shared" si="8"/>
        <v>38</v>
      </c>
      <c r="N6" s="9">
        <v>5580</v>
      </c>
      <c r="O6" s="8">
        <v>13</v>
      </c>
      <c r="P6" s="25">
        <v>1</v>
      </c>
      <c r="Q6" s="33">
        <f t="shared" si="9"/>
        <v>2.3297491039426525E-3</v>
      </c>
      <c r="R6" s="38">
        <f t="shared" si="10"/>
        <v>93</v>
      </c>
      <c r="S6" s="46">
        <f t="shared" si="11"/>
        <v>13</v>
      </c>
      <c r="T6" s="9">
        <v>5580</v>
      </c>
      <c r="U6" s="8"/>
      <c r="V6" s="25"/>
      <c r="W6" s="33">
        <f t="shared" si="12"/>
        <v>0</v>
      </c>
      <c r="X6" s="53" t="e">
        <f t="shared" si="13"/>
        <v>#DIV/0!</v>
      </c>
      <c r="Y6" s="54" t="e">
        <f t="shared" si="14"/>
        <v>#DIV/0!</v>
      </c>
      <c r="Z6" s="9">
        <f t="shared" si="0"/>
        <v>22320</v>
      </c>
      <c r="AA6" s="8">
        <f t="shared" si="1"/>
        <v>90</v>
      </c>
      <c r="AB6" s="10">
        <f t="shared" si="2"/>
        <v>5</v>
      </c>
      <c r="AC6" s="33">
        <f>AA6/Z6</f>
        <v>4.0322580645161289E-3</v>
      </c>
      <c r="AD6" s="38">
        <f t="shared" si="15"/>
        <v>74.400000000000006</v>
      </c>
      <c r="AE6" s="46">
        <f t="shared" si="16"/>
        <v>18</v>
      </c>
      <c r="AJ6" s="64" t="str">
        <f>B1</f>
        <v>W10</v>
      </c>
      <c r="AK6" s="64" t="str">
        <f>H1</f>
        <v>W11</v>
      </c>
      <c r="AL6" s="64" t="str">
        <f>N1</f>
        <v>W12</v>
      </c>
      <c r="AM6" s="64" t="str">
        <f>T1</f>
        <v>W13</v>
      </c>
      <c r="AN6" s="64" t="str">
        <f t="shared" ref="AN6" si="18">Z1</f>
        <v>MARZO</v>
      </c>
    </row>
    <row r="7" spans="1:40" x14ac:dyDescent="0.25">
      <c r="A7" s="2" t="s">
        <v>74</v>
      </c>
      <c r="B7" s="9">
        <v>5580</v>
      </c>
      <c r="C7" s="8">
        <v>225</v>
      </c>
      <c r="D7" s="25">
        <v>8</v>
      </c>
      <c r="E7" s="33">
        <f t="shared" si="3"/>
        <v>4.0322580645161289E-2</v>
      </c>
      <c r="F7" s="53">
        <f t="shared" si="4"/>
        <v>11.625</v>
      </c>
      <c r="G7" s="46">
        <f t="shared" si="5"/>
        <v>28.125</v>
      </c>
      <c r="H7" s="28">
        <v>5580</v>
      </c>
      <c r="I7" s="8">
        <v>42</v>
      </c>
      <c r="J7" s="25">
        <v>5</v>
      </c>
      <c r="K7" s="33">
        <f t="shared" si="6"/>
        <v>7.526881720430108E-3</v>
      </c>
      <c r="L7" s="38">
        <f t="shared" si="7"/>
        <v>18.600000000000001</v>
      </c>
      <c r="M7" s="46">
        <f t="shared" si="8"/>
        <v>8.4</v>
      </c>
      <c r="N7" s="9">
        <v>5580</v>
      </c>
      <c r="O7" s="8">
        <v>1438</v>
      </c>
      <c r="P7" s="25">
        <v>7</v>
      </c>
      <c r="Q7" s="33">
        <f t="shared" si="9"/>
        <v>0.25770609318996418</v>
      </c>
      <c r="R7" s="38">
        <f t="shared" si="10"/>
        <v>13.285714285714285</v>
      </c>
      <c r="S7" s="46">
        <f t="shared" si="11"/>
        <v>205.42857142857142</v>
      </c>
      <c r="T7" s="9">
        <v>5580</v>
      </c>
      <c r="U7" s="8"/>
      <c r="V7" s="25"/>
      <c r="W7" s="33">
        <f t="shared" si="12"/>
        <v>0</v>
      </c>
      <c r="X7" s="53" t="e">
        <f t="shared" si="13"/>
        <v>#DIV/0!</v>
      </c>
      <c r="Y7" s="54" t="e">
        <f t="shared" si="14"/>
        <v>#DIV/0!</v>
      </c>
      <c r="Z7" s="9">
        <f t="shared" si="0"/>
        <v>22320</v>
      </c>
      <c r="AA7" s="8">
        <f t="shared" si="1"/>
        <v>1705</v>
      </c>
      <c r="AB7" s="10">
        <f t="shared" si="2"/>
        <v>20</v>
      </c>
      <c r="AC7" s="33">
        <f t="shared" si="17"/>
        <v>7.6388888888888895E-2</v>
      </c>
      <c r="AD7" s="38">
        <f t="shared" si="15"/>
        <v>18.600000000000001</v>
      </c>
      <c r="AE7" s="46">
        <f t="shared" si="16"/>
        <v>85.25</v>
      </c>
      <c r="AI7" s="64" t="s">
        <v>31</v>
      </c>
      <c r="AJ7" s="66">
        <f>E49</f>
        <v>3.8500597371565116E-2</v>
      </c>
      <c r="AK7" s="66">
        <f>K49</f>
        <v>3.5761222051544632E-2</v>
      </c>
      <c r="AL7" s="66">
        <f>Q49</f>
        <v>3.745519713261649E-2</v>
      </c>
      <c r="AM7" s="66">
        <f>W49</f>
        <v>3.6367127496159751E-2</v>
      </c>
      <c r="AN7" s="66">
        <f>AC49</f>
        <v>3.7021036012971499E-2</v>
      </c>
    </row>
    <row r="8" spans="1:40" x14ac:dyDescent="0.25">
      <c r="A8" s="2" t="s">
        <v>59</v>
      </c>
      <c r="B8" s="9">
        <v>5580</v>
      </c>
      <c r="C8" s="8">
        <v>276</v>
      </c>
      <c r="D8" s="25">
        <v>10</v>
      </c>
      <c r="E8" s="33">
        <f t="shared" si="3"/>
        <v>4.9462365591397849E-2</v>
      </c>
      <c r="F8" s="53">
        <f t="shared" si="4"/>
        <v>9.3000000000000007</v>
      </c>
      <c r="G8" s="46">
        <f t="shared" si="5"/>
        <v>27.6</v>
      </c>
      <c r="H8" s="28">
        <v>5580</v>
      </c>
      <c r="I8" s="8">
        <v>156</v>
      </c>
      <c r="J8" s="25">
        <v>4</v>
      </c>
      <c r="K8" s="33">
        <f t="shared" si="6"/>
        <v>2.7956989247311829E-2</v>
      </c>
      <c r="L8" s="38">
        <f t="shared" si="7"/>
        <v>23.25</v>
      </c>
      <c r="M8" s="46">
        <f t="shared" si="8"/>
        <v>39</v>
      </c>
      <c r="N8" s="9">
        <v>5580</v>
      </c>
      <c r="O8" s="8">
        <v>153</v>
      </c>
      <c r="P8" s="25">
        <v>10</v>
      </c>
      <c r="Q8" s="33">
        <f t="shared" si="9"/>
        <v>2.7419354838709678E-2</v>
      </c>
      <c r="R8" s="38">
        <f t="shared" si="10"/>
        <v>9.3000000000000007</v>
      </c>
      <c r="S8" s="46">
        <f t="shared" si="11"/>
        <v>15.3</v>
      </c>
      <c r="T8" s="9">
        <v>5580</v>
      </c>
      <c r="U8" s="8">
        <v>162</v>
      </c>
      <c r="V8" s="25">
        <v>10</v>
      </c>
      <c r="W8" s="33">
        <f t="shared" si="12"/>
        <v>2.903225806451613E-2</v>
      </c>
      <c r="X8" s="53">
        <f t="shared" si="13"/>
        <v>9.3000000000000007</v>
      </c>
      <c r="Y8" s="54">
        <f t="shared" si="14"/>
        <v>16.2</v>
      </c>
      <c r="Z8" s="9">
        <f t="shared" si="0"/>
        <v>22320</v>
      </c>
      <c r="AA8" s="8">
        <f t="shared" si="1"/>
        <v>747</v>
      </c>
      <c r="AB8" s="10">
        <f t="shared" si="2"/>
        <v>34</v>
      </c>
      <c r="AC8" s="33">
        <f t="shared" si="17"/>
        <v>3.3467741935483873E-2</v>
      </c>
      <c r="AD8" s="38">
        <f t="shared" si="15"/>
        <v>10.941176470588236</v>
      </c>
      <c r="AE8" s="46">
        <f t="shared" si="16"/>
        <v>21.970588235294116</v>
      </c>
      <c r="AI8" s="64" t="s">
        <v>40</v>
      </c>
      <c r="AJ8" s="67">
        <f>F49</f>
        <v>8.6225165562913908</v>
      </c>
      <c r="AK8" s="68">
        <f>L49</f>
        <v>10.225130890052355</v>
      </c>
      <c r="AL8" s="68">
        <f>R49</f>
        <v>13.151515151515152</v>
      </c>
      <c r="AM8" s="67">
        <f>X49</f>
        <v>37.922330097087382</v>
      </c>
      <c r="AN8" s="68">
        <f>AD49</f>
        <v>12.651012145748988</v>
      </c>
    </row>
    <row r="9" spans="1:40" x14ac:dyDescent="0.25">
      <c r="A9" s="2" t="s">
        <v>8</v>
      </c>
      <c r="B9" s="9">
        <v>5580</v>
      </c>
      <c r="C9" s="8"/>
      <c r="D9" s="25"/>
      <c r="E9" s="33">
        <f t="shared" si="3"/>
        <v>0</v>
      </c>
      <c r="F9" s="53" t="e">
        <f t="shared" si="4"/>
        <v>#DIV/0!</v>
      </c>
      <c r="G9" s="46" t="e">
        <f t="shared" si="5"/>
        <v>#DIV/0!</v>
      </c>
      <c r="H9" s="28">
        <v>5580</v>
      </c>
      <c r="I9" s="8">
        <v>348</v>
      </c>
      <c r="J9" s="25">
        <v>21</v>
      </c>
      <c r="K9" s="33">
        <f t="shared" si="6"/>
        <v>6.236559139784946E-2</v>
      </c>
      <c r="L9" s="38">
        <f t="shared" si="7"/>
        <v>4.4285714285714288</v>
      </c>
      <c r="M9" s="46">
        <f t="shared" si="8"/>
        <v>16.571428571428573</v>
      </c>
      <c r="N9" s="9">
        <v>5580</v>
      </c>
      <c r="O9" s="8"/>
      <c r="P9" s="25"/>
      <c r="Q9" s="33">
        <f t="shared" si="9"/>
        <v>0</v>
      </c>
      <c r="R9" s="38" t="e">
        <f t="shared" si="10"/>
        <v>#DIV/0!</v>
      </c>
      <c r="S9" s="46" t="e">
        <f t="shared" si="11"/>
        <v>#DIV/0!</v>
      </c>
      <c r="T9" s="9">
        <v>5580</v>
      </c>
      <c r="U9" s="8"/>
      <c r="V9" s="25"/>
      <c r="W9" s="33">
        <f t="shared" si="12"/>
        <v>0</v>
      </c>
      <c r="X9" s="53" t="e">
        <f t="shared" si="13"/>
        <v>#DIV/0!</v>
      </c>
      <c r="Y9" s="54" t="e">
        <f t="shared" si="14"/>
        <v>#DIV/0!</v>
      </c>
      <c r="Z9" s="9">
        <f t="shared" si="0"/>
        <v>22320</v>
      </c>
      <c r="AA9" s="8">
        <f t="shared" si="1"/>
        <v>348</v>
      </c>
      <c r="AB9" s="10">
        <f t="shared" si="2"/>
        <v>21</v>
      </c>
      <c r="AC9" s="33">
        <f t="shared" si="17"/>
        <v>1.5591397849462365E-2</v>
      </c>
      <c r="AD9" s="38">
        <f t="shared" si="15"/>
        <v>17.714285714285715</v>
      </c>
      <c r="AE9" s="46">
        <f t="shared" si="16"/>
        <v>16.571428571428573</v>
      </c>
      <c r="AI9" s="64" t="s">
        <v>41</v>
      </c>
      <c r="AJ9" s="68">
        <f>G49</f>
        <v>19.918322295805741</v>
      </c>
      <c r="AK9" s="68">
        <f>M49</f>
        <v>21.939790575916231</v>
      </c>
      <c r="AL9" s="68">
        <f>S49</f>
        <v>29.555555555555557</v>
      </c>
      <c r="AM9" s="67">
        <f>Y49</f>
        <v>82.747572815533985</v>
      </c>
      <c r="AN9" s="68">
        <f>AE49</f>
        <v>28.101214574898787</v>
      </c>
    </row>
    <row r="10" spans="1:40" x14ac:dyDescent="0.25">
      <c r="A10" s="2" t="s">
        <v>60</v>
      </c>
      <c r="B10" s="9">
        <v>5580</v>
      </c>
      <c r="C10" s="8">
        <v>647</v>
      </c>
      <c r="D10" s="25">
        <v>46</v>
      </c>
      <c r="E10" s="33">
        <f t="shared" si="3"/>
        <v>0.11594982078853047</v>
      </c>
      <c r="F10" s="53">
        <f t="shared" si="4"/>
        <v>2.0217391304347827</v>
      </c>
      <c r="G10" s="46">
        <f t="shared" si="5"/>
        <v>14.065217391304348</v>
      </c>
      <c r="H10" s="28">
        <v>5580</v>
      </c>
      <c r="I10" s="8">
        <v>528</v>
      </c>
      <c r="J10" s="25">
        <v>37</v>
      </c>
      <c r="K10" s="33">
        <f t="shared" si="6"/>
        <v>9.4623655913978491E-2</v>
      </c>
      <c r="L10" s="38">
        <f t="shared" si="7"/>
        <v>2.5135135135135136</v>
      </c>
      <c r="M10" s="46">
        <f t="shared" si="8"/>
        <v>14.27027027027027</v>
      </c>
      <c r="N10" s="9">
        <v>5580</v>
      </c>
      <c r="O10" s="8">
        <v>1868</v>
      </c>
      <c r="P10" s="25">
        <v>31</v>
      </c>
      <c r="Q10" s="33">
        <f t="shared" si="9"/>
        <v>0.33476702508960571</v>
      </c>
      <c r="R10" s="38">
        <f t="shared" si="10"/>
        <v>3</v>
      </c>
      <c r="S10" s="46">
        <f t="shared" si="11"/>
        <v>60.258064516129032</v>
      </c>
      <c r="T10" s="9">
        <v>5580</v>
      </c>
      <c r="U10" s="8">
        <v>5255</v>
      </c>
      <c r="V10" s="25">
        <v>15</v>
      </c>
      <c r="W10" s="33">
        <f t="shared" si="12"/>
        <v>0.94175627240143367</v>
      </c>
      <c r="X10" s="53">
        <f t="shared" si="13"/>
        <v>6.2</v>
      </c>
      <c r="Y10" s="54">
        <f t="shared" si="14"/>
        <v>350.33333333333331</v>
      </c>
      <c r="Z10" s="9">
        <f t="shared" si="0"/>
        <v>22320</v>
      </c>
      <c r="AA10" s="8">
        <f t="shared" si="1"/>
        <v>8298</v>
      </c>
      <c r="AB10" s="10">
        <f t="shared" si="2"/>
        <v>129</v>
      </c>
      <c r="AC10" s="33">
        <f t="shared" si="17"/>
        <v>0.37177419354838709</v>
      </c>
      <c r="AD10" s="38">
        <f t="shared" si="15"/>
        <v>2.8837209302325579</v>
      </c>
      <c r="AE10" s="46">
        <f t="shared" si="16"/>
        <v>64.325581395348834</v>
      </c>
    </row>
    <row r="11" spans="1:40" ht="15.75" thickBot="1" x14ac:dyDescent="0.3">
      <c r="A11" s="4" t="s">
        <v>10</v>
      </c>
      <c r="B11" s="9">
        <v>5580</v>
      </c>
      <c r="C11" s="8"/>
      <c r="D11" s="25"/>
      <c r="E11" s="33">
        <f t="shared" si="3"/>
        <v>0</v>
      </c>
      <c r="F11" s="53" t="e">
        <f t="shared" si="4"/>
        <v>#DIV/0!</v>
      </c>
      <c r="G11" s="46" t="e">
        <f t="shared" si="5"/>
        <v>#DIV/0!</v>
      </c>
      <c r="H11" s="28">
        <v>5580</v>
      </c>
      <c r="I11" s="8"/>
      <c r="J11" s="25"/>
      <c r="K11" s="33">
        <f t="shared" si="6"/>
        <v>0</v>
      </c>
      <c r="L11" s="38" t="e">
        <f t="shared" si="7"/>
        <v>#DIV/0!</v>
      </c>
      <c r="M11" s="46" t="e">
        <f t="shared" si="8"/>
        <v>#DIV/0!</v>
      </c>
      <c r="N11" s="9">
        <v>5580</v>
      </c>
      <c r="O11" s="8"/>
      <c r="P11" s="25"/>
      <c r="Q11" s="33">
        <f t="shared" si="9"/>
        <v>0</v>
      </c>
      <c r="R11" s="38" t="e">
        <f t="shared" si="10"/>
        <v>#DIV/0!</v>
      </c>
      <c r="S11" s="46" t="e">
        <f t="shared" si="11"/>
        <v>#DIV/0!</v>
      </c>
      <c r="T11" s="9">
        <v>5580</v>
      </c>
      <c r="U11" s="8"/>
      <c r="V11" s="25"/>
      <c r="W11" s="33">
        <f t="shared" si="12"/>
        <v>0</v>
      </c>
      <c r="X11" s="53" t="e">
        <f t="shared" si="13"/>
        <v>#DIV/0!</v>
      </c>
      <c r="Y11" s="54" t="e">
        <f t="shared" si="14"/>
        <v>#DIV/0!</v>
      </c>
      <c r="Z11" s="9">
        <f t="shared" si="0"/>
        <v>22320</v>
      </c>
      <c r="AA11" s="8">
        <f t="shared" si="1"/>
        <v>0</v>
      </c>
      <c r="AB11" s="10">
        <f t="shared" si="2"/>
        <v>0</v>
      </c>
      <c r="AC11" s="33">
        <f t="shared" si="17"/>
        <v>0</v>
      </c>
      <c r="AD11" s="38" t="e">
        <f t="shared" si="15"/>
        <v>#DIV/0!</v>
      </c>
      <c r="AE11" s="46" t="e">
        <f t="shared" si="16"/>
        <v>#DIV/0!</v>
      </c>
    </row>
    <row r="12" spans="1:40" x14ac:dyDescent="0.25">
      <c r="A12" s="1" t="s">
        <v>11</v>
      </c>
      <c r="B12" s="9">
        <v>5580</v>
      </c>
      <c r="C12" s="8">
        <v>822</v>
      </c>
      <c r="D12" s="25">
        <v>38</v>
      </c>
      <c r="E12" s="33">
        <f t="shared" si="3"/>
        <v>0.14731182795698924</v>
      </c>
      <c r="F12" s="53">
        <f t="shared" si="4"/>
        <v>2.4473684210526314</v>
      </c>
      <c r="G12" s="46">
        <f t="shared" si="5"/>
        <v>21.631578947368421</v>
      </c>
      <c r="H12" s="28">
        <v>5580</v>
      </c>
      <c r="I12" s="8">
        <v>641</v>
      </c>
      <c r="J12" s="25">
        <v>19</v>
      </c>
      <c r="K12" s="33">
        <f t="shared" si="6"/>
        <v>0.11487455197132616</v>
      </c>
      <c r="L12" s="39">
        <f t="shared" si="7"/>
        <v>4.8947368421052628</v>
      </c>
      <c r="M12" s="46">
        <f t="shared" si="8"/>
        <v>33.736842105263158</v>
      </c>
      <c r="N12" s="9">
        <v>5580</v>
      </c>
      <c r="O12" s="8">
        <v>656</v>
      </c>
      <c r="P12" s="25">
        <v>18</v>
      </c>
      <c r="Q12" s="33">
        <f t="shared" si="9"/>
        <v>0.11756272401433691</v>
      </c>
      <c r="R12" s="39">
        <f t="shared" si="10"/>
        <v>5.166666666666667</v>
      </c>
      <c r="S12" s="46">
        <f t="shared" si="11"/>
        <v>36.444444444444443</v>
      </c>
      <c r="T12" s="9">
        <v>5580</v>
      </c>
      <c r="U12" s="8"/>
      <c r="V12" s="25"/>
      <c r="W12" s="33">
        <f t="shared" si="12"/>
        <v>0</v>
      </c>
      <c r="X12" s="53" t="e">
        <f t="shared" si="13"/>
        <v>#DIV/0!</v>
      </c>
      <c r="Y12" s="54" t="e">
        <f t="shared" si="14"/>
        <v>#DIV/0!</v>
      </c>
      <c r="Z12" s="9">
        <f t="shared" si="0"/>
        <v>22320</v>
      </c>
      <c r="AA12" s="8">
        <f t="shared" si="1"/>
        <v>2119</v>
      </c>
      <c r="AB12" s="10">
        <f t="shared" si="2"/>
        <v>75</v>
      </c>
      <c r="AC12" s="33">
        <f t="shared" si="17"/>
        <v>9.493727598566308E-2</v>
      </c>
      <c r="AD12" s="38">
        <f t="shared" si="15"/>
        <v>4.96</v>
      </c>
      <c r="AE12" s="46">
        <f t="shared" si="16"/>
        <v>28.253333333333334</v>
      </c>
    </row>
    <row r="13" spans="1:40" ht="15.75" thickBot="1" x14ac:dyDescent="0.3">
      <c r="A13" s="2" t="s">
        <v>12</v>
      </c>
      <c r="B13" s="11">
        <v>5580</v>
      </c>
      <c r="C13" s="12">
        <v>961</v>
      </c>
      <c r="D13" s="26">
        <v>31</v>
      </c>
      <c r="E13" s="34">
        <f t="shared" si="3"/>
        <v>0.17222222222222222</v>
      </c>
      <c r="F13" s="55">
        <f t="shared" si="4"/>
        <v>3</v>
      </c>
      <c r="G13" s="47">
        <f t="shared" si="5"/>
        <v>31</v>
      </c>
      <c r="H13" s="11">
        <v>5580</v>
      </c>
      <c r="I13" s="12">
        <v>678</v>
      </c>
      <c r="J13" s="26">
        <v>24</v>
      </c>
      <c r="K13" s="34">
        <f t="shared" si="6"/>
        <v>0.12150537634408602</v>
      </c>
      <c r="L13" s="40">
        <f t="shared" si="7"/>
        <v>3.875</v>
      </c>
      <c r="M13" s="47">
        <f t="shared" si="8"/>
        <v>28.25</v>
      </c>
      <c r="N13" s="11">
        <v>5580</v>
      </c>
      <c r="O13" s="12">
        <v>497</v>
      </c>
      <c r="P13" s="26">
        <v>22</v>
      </c>
      <c r="Q13" s="34">
        <f t="shared" si="9"/>
        <v>8.9068100358422941E-2</v>
      </c>
      <c r="R13" s="40">
        <f t="shared" si="10"/>
        <v>4.2272727272727275</v>
      </c>
      <c r="S13" s="47">
        <f t="shared" si="11"/>
        <v>22.59090909090909</v>
      </c>
      <c r="T13" s="11">
        <v>5580</v>
      </c>
      <c r="U13" s="12"/>
      <c r="V13" s="26"/>
      <c r="W13" s="34">
        <f t="shared" si="12"/>
        <v>0</v>
      </c>
      <c r="X13" s="55" t="e">
        <f t="shared" si="13"/>
        <v>#DIV/0!</v>
      </c>
      <c r="Y13" s="56" t="e">
        <f t="shared" si="14"/>
        <v>#DIV/0!</v>
      </c>
      <c r="Z13" s="11">
        <f t="shared" si="0"/>
        <v>22320</v>
      </c>
      <c r="AA13" s="12">
        <f t="shared" si="1"/>
        <v>2136</v>
      </c>
      <c r="AB13" s="13">
        <f t="shared" si="2"/>
        <v>77</v>
      </c>
      <c r="AC13" s="34">
        <f t="shared" si="17"/>
        <v>9.56989247311828E-2</v>
      </c>
      <c r="AD13" s="43">
        <f t="shared" si="15"/>
        <v>4.8311688311688306</v>
      </c>
      <c r="AE13" s="47">
        <f t="shared" si="16"/>
        <v>27.740259740259742</v>
      </c>
    </row>
    <row r="14" spans="1:40" x14ac:dyDescent="0.25">
      <c r="A14" s="2" t="s">
        <v>13</v>
      </c>
      <c r="B14" s="14">
        <v>5580</v>
      </c>
      <c r="C14" s="15">
        <v>97</v>
      </c>
      <c r="D14" s="24">
        <v>2</v>
      </c>
      <c r="E14" s="32">
        <f t="shared" si="3"/>
        <v>1.7383512544802866E-2</v>
      </c>
      <c r="F14" s="51">
        <f t="shared" si="4"/>
        <v>46.5</v>
      </c>
      <c r="G14" s="48">
        <f t="shared" si="5"/>
        <v>48.5</v>
      </c>
      <c r="H14" s="30">
        <v>5580</v>
      </c>
      <c r="I14" s="15">
        <v>133</v>
      </c>
      <c r="J14" s="24">
        <v>6</v>
      </c>
      <c r="K14" s="32">
        <f t="shared" si="6"/>
        <v>2.3835125448028675E-2</v>
      </c>
      <c r="L14" s="41">
        <f t="shared" si="7"/>
        <v>15.5</v>
      </c>
      <c r="M14" s="48">
        <f t="shared" si="8"/>
        <v>22.166666666666668</v>
      </c>
      <c r="N14" s="14">
        <v>5580</v>
      </c>
      <c r="O14" s="15">
        <v>47</v>
      </c>
      <c r="P14" s="24">
        <v>3</v>
      </c>
      <c r="Q14" s="32">
        <f t="shared" si="9"/>
        <v>8.4229390681003578E-3</v>
      </c>
      <c r="R14" s="41">
        <f t="shared" si="10"/>
        <v>31</v>
      </c>
      <c r="S14" s="48">
        <f t="shared" si="11"/>
        <v>15.666666666666666</v>
      </c>
      <c r="T14" s="14">
        <v>5580</v>
      </c>
      <c r="U14" s="15"/>
      <c r="V14" s="24"/>
      <c r="W14" s="35">
        <f t="shared" si="12"/>
        <v>0</v>
      </c>
      <c r="X14" s="57" t="e">
        <f t="shared" si="13"/>
        <v>#DIV/0!</v>
      </c>
      <c r="Y14" s="58" t="e">
        <f t="shared" si="14"/>
        <v>#DIV/0!</v>
      </c>
      <c r="Z14" s="14">
        <f t="shared" si="0"/>
        <v>22320</v>
      </c>
      <c r="AA14" s="15">
        <f t="shared" si="1"/>
        <v>277</v>
      </c>
      <c r="AB14" s="16">
        <f t="shared" si="2"/>
        <v>11</v>
      </c>
      <c r="AC14" s="32">
        <f t="shared" si="17"/>
        <v>1.2410394265232974E-2</v>
      </c>
      <c r="AD14" s="41">
        <f t="shared" si="15"/>
        <v>33.81818181818182</v>
      </c>
      <c r="AE14" s="48">
        <f t="shared" si="16"/>
        <v>25.181818181818183</v>
      </c>
    </row>
    <row r="15" spans="1:40" x14ac:dyDescent="0.25">
      <c r="A15" s="5" t="s">
        <v>57</v>
      </c>
      <c r="B15" s="9">
        <v>5580</v>
      </c>
      <c r="C15" s="8">
        <v>396</v>
      </c>
      <c r="D15" s="25">
        <v>19</v>
      </c>
      <c r="E15" s="33">
        <f t="shared" si="3"/>
        <v>7.0967741935483872E-2</v>
      </c>
      <c r="F15" s="53">
        <f t="shared" si="4"/>
        <v>4.8947368421052628</v>
      </c>
      <c r="G15" s="46">
        <f t="shared" si="5"/>
        <v>20.842105263157894</v>
      </c>
      <c r="H15" s="28">
        <v>5580</v>
      </c>
      <c r="I15" s="8">
        <v>19</v>
      </c>
      <c r="J15" s="25">
        <v>2</v>
      </c>
      <c r="K15" s="33">
        <f t="shared" si="6"/>
        <v>3.4050179211469536E-3</v>
      </c>
      <c r="L15" s="38">
        <f t="shared" si="7"/>
        <v>46.5</v>
      </c>
      <c r="M15" s="46">
        <f t="shared" si="8"/>
        <v>9.5</v>
      </c>
      <c r="N15" s="9">
        <v>5580</v>
      </c>
      <c r="O15" s="8"/>
      <c r="P15" s="25"/>
      <c r="Q15" s="33">
        <f t="shared" si="9"/>
        <v>0</v>
      </c>
      <c r="R15" s="38" t="e">
        <f t="shared" si="10"/>
        <v>#DIV/0!</v>
      </c>
      <c r="S15" s="46" t="e">
        <f t="shared" si="11"/>
        <v>#DIV/0!</v>
      </c>
      <c r="T15" s="9">
        <v>5580</v>
      </c>
      <c r="U15" s="8"/>
      <c r="V15" s="25"/>
      <c r="W15" s="33">
        <f t="shared" si="12"/>
        <v>0</v>
      </c>
      <c r="X15" s="53" t="e">
        <f t="shared" si="13"/>
        <v>#DIV/0!</v>
      </c>
      <c r="Y15" s="54" t="e">
        <f t="shared" si="14"/>
        <v>#DIV/0!</v>
      </c>
      <c r="Z15" s="9">
        <f t="shared" si="0"/>
        <v>22320</v>
      </c>
      <c r="AA15" s="8">
        <f t="shared" si="1"/>
        <v>415</v>
      </c>
      <c r="AB15" s="10">
        <f t="shared" si="2"/>
        <v>21</v>
      </c>
      <c r="AC15" s="33">
        <f t="shared" si="17"/>
        <v>1.8593189964157705E-2</v>
      </c>
      <c r="AD15" s="38">
        <f t="shared" si="15"/>
        <v>17.714285714285715</v>
      </c>
      <c r="AE15" s="46">
        <f t="shared" si="16"/>
        <v>19.761904761904763</v>
      </c>
    </row>
    <row r="16" spans="1:40" x14ac:dyDescent="0.25">
      <c r="A16" s="6" t="s">
        <v>15</v>
      </c>
      <c r="B16" s="9">
        <v>5580</v>
      </c>
      <c r="C16" s="8">
        <v>137</v>
      </c>
      <c r="D16" s="25">
        <v>10</v>
      </c>
      <c r="E16" s="33">
        <f>C16/B16</f>
        <v>2.4551971326164875E-2</v>
      </c>
      <c r="F16" s="53">
        <f t="shared" si="4"/>
        <v>9.3000000000000007</v>
      </c>
      <c r="G16" s="46">
        <f t="shared" si="5"/>
        <v>13.7</v>
      </c>
      <c r="H16" s="28">
        <v>5580</v>
      </c>
      <c r="I16" s="8">
        <v>256</v>
      </c>
      <c r="J16" s="25">
        <v>13</v>
      </c>
      <c r="K16" s="33">
        <f t="shared" si="6"/>
        <v>4.5878136200716846E-2</v>
      </c>
      <c r="L16" s="38">
        <f t="shared" si="7"/>
        <v>7.1538461538461542</v>
      </c>
      <c r="M16" s="46">
        <f t="shared" si="8"/>
        <v>19.692307692307693</v>
      </c>
      <c r="N16" s="9">
        <v>5580</v>
      </c>
      <c r="O16" s="8">
        <v>95</v>
      </c>
      <c r="P16" s="25">
        <v>6</v>
      </c>
      <c r="Q16" s="33">
        <f t="shared" si="9"/>
        <v>1.7025089605734768E-2</v>
      </c>
      <c r="R16" s="38">
        <f t="shared" si="10"/>
        <v>15.5</v>
      </c>
      <c r="S16" s="46">
        <f t="shared" si="11"/>
        <v>15.833333333333334</v>
      </c>
      <c r="T16" s="9">
        <v>5580</v>
      </c>
      <c r="U16" s="8"/>
      <c r="V16" s="25"/>
      <c r="W16" s="33">
        <f t="shared" si="12"/>
        <v>0</v>
      </c>
      <c r="X16" s="53" t="e">
        <f t="shared" si="13"/>
        <v>#DIV/0!</v>
      </c>
      <c r="Y16" s="54" t="e">
        <f t="shared" si="14"/>
        <v>#DIV/0!</v>
      </c>
      <c r="Z16" s="9">
        <f t="shared" si="0"/>
        <v>22320</v>
      </c>
      <c r="AA16" s="8">
        <f t="shared" si="1"/>
        <v>488</v>
      </c>
      <c r="AB16" s="10">
        <f t="shared" si="2"/>
        <v>29</v>
      </c>
      <c r="AC16" s="33">
        <f t="shared" si="17"/>
        <v>2.1863799283154121E-2</v>
      </c>
      <c r="AD16" s="38">
        <f t="shared" si="15"/>
        <v>12.827586206896552</v>
      </c>
      <c r="AE16" s="46">
        <f t="shared" si="16"/>
        <v>16.827586206896552</v>
      </c>
    </row>
    <row r="17" spans="1:31" x14ac:dyDescent="0.25">
      <c r="A17" s="2" t="s">
        <v>16</v>
      </c>
      <c r="B17" s="9">
        <v>5580</v>
      </c>
      <c r="C17" s="8">
        <v>111</v>
      </c>
      <c r="D17" s="25">
        <v>7</v>
      </c>
      <c r="E17" s="33">
        <f t="shared" si="3"/>
        <v>1.9892473118279571E-2</v>
      </c>
      <c r="F17" s="53">
        <f t="shared" si="4"/>
        <v>13.285714285714285</v>
      </c>
      <c r="G17" s="46">
        <f t="shared" si="5"/>
        <v>15.857142857142858</v>
      </c>
      <c r="H17" s="28">
        <v>5580</v>
      </c>
      <c r="I17" s="8">
        <v>123</v>
      </c>
      <c r="J17" s="25">
        <v>9</v>
      </c>
      <c r="K17" s="33">
        <f t="shared" si="6"/>
        <v>2.2043010752688171E-2</v>
      </c>
      <c r="L17" s="38">
        <f t="shared" si="7"/>
        <v>10.333333333333334</v>
      </c>
      <c r="M17" s="46">
        <f t="shared" si="8"/>
        <v>13.666666666666666</v>
      </c>
      <c r="N17" s="9">
        <v>5580</v>
      </c>
      <c r="O17" s="8">
        <v>72</v>
      </c>
      <c r="P17" s="25">
        <v>3</v>
      </c>
      <c r="Q17" s="33">
        <f t="shared" si="9"/>
        <v>1.2903225806451613E-2</v>
      </c>
      <c r="R17" s="38">
        <f t="shared" si="10"/>
        <v>31</v>
      </c>
      <c r="S17" s="46">
        <f t="shared" si="11"/>
        <v>24</v>
      </c>
      <c r="T17" s="9">
        <v>5580</v>
      </c>
      <c r="U17" s="8"/>
      <c r="V17" s="25"/>
      <c r="W17" s="33">
        <f t="shared" si="12"/>
        <v>0</v>
      </c>
      <c r="X17" s="53" t="e">
        <f t="shared" si="13"/>
        <v>#DIV/0!</v>
      </c>
      <c r="Y17" s="54" t="e">
        <f t="shared" si="14"/>
        <v>#DIV/0!</v>
      </c>
      <c r="Z17" s="9">
        <f t="shared" si="0"/>
        <v>22320</v>
      </c>
      <c r="AA17" s="8">
        <f t="shared" si="1"/>
        <v>306</v>
      </c>
      <c r="AB17" s="10">
        <f t="shared" si="2"/>
        <v>19</v>
      </c>
      <c r="AC17" s="33">
        <f t="shared" si="17"/>
        <v>1.3709677419354839E-2</v>
      </c>
      <c r="AD17" s="38">
        <f t="shared" si="15"/>
        <v>19.578947368421051</v>
      </c>
      <c r="AE17" s="46">
        <f t="shared" si="16"/>
        <v>16.105263157894736</v>
      </c>
    </row>
    <row r="18" spans="1:31" x14ac:dyDescent="0.25">
      <c r="A18" s="2" t="s">
        <v>17</v>
      </c>
      <c r="B18" s="9">
        <v>5580</v>
      </c>
      <c r="C18" s="8">
        <v>8</v>
      </c>
      <c r="D18" s="25">
        <v>1</v>
      </c>
      <c r="E18" s="33">
        <f t="shared" si="3"/>
        <v>1.4336917562724014E-3</v>
      </c>
      <c r="F18" s="53">
        <f t="shared" si="4"/>
        <v>93</v>
      </c>
      <c r="G18" s="46">
        <f t="shared" si="5"/>
        <v>8</v>
      </c>
      <c r="H18" s="28">
        <v>5580</v>
      </c>
      <c r="I18" s="8"/>
      <c r="J18" s="25"/>
      <c r="K18" s="33">
        <f t="shared" si="6"/>
        <v>0</v>
      </c>
      <c r="L18" s="38" t="e">
        <f t="shared" si="7"/>
        <v>#DIV/0!</v>
      </c>
      <c r="M18" s="46" t="e">
        <f t="shared" si="8"/>
        <v>#DIV/0!</v>
      </c>
      <c r="N18" s="9">
        <v>5580</v>
      </c>
      <c r="O18" s="8"/>
      <c r="P18" s="25"/>
      <c r="Q18" s="33">
        <f t="shared" si="9"/>
        <v>0</v>
      </c>
      <c r="R18" s="38" t="e">
        <f t="shared" si="10"/>
        <v>#DIV/0!</v>
      </c>
      <c r="S18" s="46" t="e">
        <f t="shared" si="11"/>
        <v>#DIV/0!</v>
      </c>
      <c r="T18" s="9">
        <v>5580</v>
      </c>
      <c r="U18" s="8"/>
      <c r="V18" s="25"/>
      <c r="W18" s="33">
        <f t="shared" si="12"/>
        <v>0</v>
      </c>
      <c r="X18" s="53" t="e">
        <f t="shared" si="13"/>
        <v>#DIV/0!</v>
      </c>
      <c r="Y18" s="54" t="e">
        <f t="shared" si="14"/>
        <v>#DIV/0!</v>
      </c>
      <c r="Z18" s="9">
        <f t="shared" si="0"/>
        <v>22320</v>
      </c>
      <c r="AA18" s="8">
        <f t="shared" si="1"/>
        <v>8</v>
      </c>
      <c r="AB18" s="10">
        <f t="shared" si="2"/>
        <v>1</v>
      </c>
      <c r="AC18" s="33">
        <f t="shared" si="17"/>
        <v>3.5842293906810036E-4</v>
      </c>
      <c r="AD18" s="38">
        <f t="shared" si="15"/>
        <v>372</v>
      </c>
      <c r="AE18" s="46">
        <f t="shared" si="16"/>
        <v>8</v>
      </c>
    </row>
    <row r="19" spans="1:31" x14ac:dyDescent="0.25">
      <c r="A19" s="2" t="s">
        <v>18</v>
      </c>
      <c r="B19" s="9">
        <v>5580</v>
      </c>
      <c r="C19" s="8">
        <v>411</v>
      </c>
      <c r="D19" s="25">
        <v>30</v>
      </c>
      <c r="E19" s="33">
        <f t="shared" si="3"/>
        <v>7.3655913978494622E-2</v>
      </c>
      <c r="F19" s="53">
        <f t="shared" si="4"/>
        <v>3.1</v>
      </c>
      <c r="G19" s="46">
        <f t="shared" si="5"/>
        <v>13.7</v>
      </c>
      <c r="H19" s="28">
        <v>5580</v>
      </c>
      <c r="I19" s="8">
        <v>138</v>
      </c>
      <c r="J19" s="25">
        <v>18</v>
      </c>
      <c r="K19" s="33">
        <f t="shared" si="6"/>
        <v>2.4731182795698924E-2</v>
      </c>
      <c r="L19" s="39">
        <f t="shared" si="7"/>
        <v>5.166666666666667</v>
      </c>
      <c r="M19" s="46">
        <f t="shared" si="8"/>
        <v>7.666666666666667</v>
      </c>
      <c r="N19" s="9">
        <v>5580</v>
      </c>
      <c r="O19" s="8">
        <v>836</v>
      </c>
      <c r="P19" s="25">
        <v>24</v>
      </c>
      <c r="Q19" s="33">
        <f t="shared" si="9"/>
        <v>0.14982078853046596</v>
      </c>
      <c r="R19" s="39">
        <f t="shared" si="10"/>
        <v>3.875</v>
      </c>
      <c r="S19" s="46">
        <f t="shared" si="11"/>
        <v>34.833333333333336</v>
      </c>
      <c r="T19" s="9">
        <v>5580</v>
      </c>
      <c r="U19" s="8">
        <v>1431</v>
      </c>
      <c r="V19" s="25">
        <v>3</v>
      </c>
      <c r="W19" s="33">
        <f t="shared" si="12"/>
        <v>0.25645161290322582</v>
      </c>
      <c r="X19" s="53">
        <f t="shared" si="13"/>
        <v>31</v>
      </c>
      <c r="Y19" s="54">
        <f t="shared" si="14"/>
        <v>477</v>
      </c>
      <c r="Z19" s="9">
        <f t="shared" si="0"/>
        <v>22320</v>
      </c>
      <c r="AA19" s="8">
        <f t="shared" si="1"/>
        <v>2816</v>
      </c>
      <c r="AB19" s="10">
        <f t="shared" si="2"/>
        <v>75</v>
      </c>
      <c r="AC19" s="33">
        <f t="shared" si="17"/>
        <v>0.12616487455197134</v>
      </c>
      <c r="AD19" s="38">
        <f t="shared" si="15"/>
        <v>4.96</v>
      </c>
      <c r="AE19" s="46">
        <f t="shared" si="16"/>
        <v>37.546666666666667</v>
      </c>
    </row>
    <row r="20" spans="1:31" x14ac:dyDescent="0.25">
      <c r="A20" s="2" t="s">
        <v>19</v>
      </c>
      <c r="B20" s="9">
        <v>5580</v>
      </c>
      <c r="C20" s="8">
        <v>188</v>
      </c>
      <c r="D20" s="25">
        <v>14</v>
      </c>
      <c r="E20" s="33">
        <f t="shared" si="3"/>
        <v>3.3691756272401431E-2</v>
      </c>
      <c r="F20" s="53">
        <f t="shared" si="4"/>
        <v>6.6428571428571423</v>
      </c>
      <c r="G20" s="46">
        <f t="shared" si="5"/>
        <v>13.428571428571429</v>
      </c>
      <c r="H20" s="28">
        <v>5580</v>
      </c>
      <c r="I20" s="8">
        <v>684</v>
      </c>
      <c r="J20" s="25">
        <v>26</v>
      </c>
      <c r="K20" s="33">
        <f t="shared" si="6"/>
        <v>0.12258064516129032</v>
      </c>
      <c r="L20" s="38">
        <f t="shared" si="7"/>
        <v>3.5769230769230771</v>
      </c>
      <c r="M20" s="46">
        <f t="shared" si="8"/>
        <v>26.307692307692307</v>
      </c>
      <c r="N20" s="9">
        <v>5580</v>
      </c>
      <c r="O20" s="8">
        <v>384</v>
      </c>
      <c r="P20" s="25">
        <v>26</v>
      </c>
      <c r="Q20" s="33">
        <f t="shared" si="9"/>
        <v>6.8817204301075269E-2</v>
      </c>
      <c r="R20" s="38">
        <f t="shared" si="10"/>
        <v>3.5769230769230771</v>
      </c>
      <c r="S20" s="46">
        <f t="shared" si="11"/>
        <v>14.76923076923077</v>
      </c>
      <c r="T20" s="9">
        <v>5580</v>
      </c>
      <c r="U20" s="8">
        <v>130</v>
      </c>
      <c r="V20" s="25">
        <v>1</v>
      </c>
      <c r="W20" s="33">
        <f t="shared" si="12"/>
        <v>2.3297491039426525E-2</v>
      </c>
      <c r="X20" s="53">
        <f t="shared" si="13"/>
        <v>93</v>
      </c>
      <c r="Y20" s="54">
        <f t="shared" si="14"/>
        <v>130</v>
      </c>
      <c r="Z20" s="9">
        <f t="shared" si="0"/>
        <v>22320</v>
      </c>
      <c r="AA20" s="8">
        <f t="shared" si="1"/>
        <v>1386</v>
      </c>
      <c r="AB20" s="10">
        <f t="shared" si="2"/>
        <v>67</v>
      </c>
      <c r="AC20" s="33">
        <f t="shared" si="17"/>
        <v>6.2096774193548386E-2</v>
      </c>
      <c r="AD20" s="38">
        <f t="shared" si="15"/>
        <v>5.5522388059701493</v>
      </c>
      <c r="AE20" s="46">
        <f t="shared" si="16"/>
        <v>20.686567164179106</v>
      </c>
    </row>
    <row r="21" spans="1:31" x14ac:dyDescent="0.25">
      <c r="A21" s="2" t="s">
        <v>20</v>
      </c>
      <c r="B21" s="9">
        <v>5580</v>
      </c>
      <c r="C21" s="8">
        <v>195</v>
      </c>
      <c r="D21" s="25">
        <v>17</v>
      </c>
      <c r="E21" s="33">
        <f t="shared" si="3"/>
        <v>3.4946236559139782E-2</v>
      </c>
      <c r="F21" s="53">
        <f t="shared" si="4"/>
        <v>5.4705882352941178</v>
      </c>
      <c r="G21" s="46">
        <f t="shared" si="5"/>
        <v>11.470588235294118</v>
      </c>
      <c r="H21" s="28">
        <v>5580</v>
      </c>
      <c r="I21" s="8">
        <v>356</v>
      </c>
      <c r="J21" s="25">
        <v>26</v>
      </c>
      <c r="K21" s="33">
        <f t="shared" si="6"/>
        <v>6.3799283154121866E-2</v>
      </c>
      <c r="L21" s="38">
        <f t="shared" si="7"/>
        <v>3.5769230769230771</v>
      </c>
      <c r="M21" s="46">
        <f t="shared" si="8"/>
        <v>13.692307692307692</v>
      </c>
      <c r="N21" s="9">
        <v>5580</v>
      </c>
      <c r="O21" s="8">
        <v>100</v>
      </c>
      <c r="P21" s="25">
        <v>4</v>
      </c>
      <c r="Q21" s="33">
        <f t="shared" si="9"/>
        <v>1.7921146953405017E-2</v>
      </c>
      <c r="R21" s="38">
        <f t="shared" si="10"/>
        <v>23.25</v>
      </c>
      <c r="S21" s="46">
        <f t="shared" si="11"/>
        <v>25</v>
      </c>
      <c r="T21" s="9">
        <v>5580</v>
      </c>
      <c r="U21" s="8"/>
      <c r="V21" s="25"/>
      <c r="W21" s="33">
        <f t="shared" si="12"/>
        <v>0</v>
      </c>
      <c r="X21" s="53" t="e">
        <f t="shared" si="13"/>
        <v>#DIV/0!</v>
      </c>
      <c r="Y21" s="54" t="e">
        <f t="shared" si="14"/>
        <v>#DIV/0!</v>
      </c>
      <c r="Z21" s="9">
        <f t="shared" si="0"/>
        <v>22320</v>
      </c>
      <c r="AA21" s="8">
        <f t="shared" si="1"/>
        <v>651</v>
      </c>
      <c r="AB21" s="10">
        <f t="shared" si="2"/>
        <v>47</v>
      </c>
      <c r="AC21" s="33">
        <f t="shared" si="17"/>
        <v>2.9166666666666667E-2</v>
      </c>
      <c r="AD21" s="38">
        <f t="shared" si="15"/>
        <v>7.9148936170212769</v>
      </c>
      <c r="AE21" s="46">
        <f t="shared" si="16"/>
        <v>13.851063829787234</v>
      </c>
    </row>
    <row r="22" spans="1:31" x14ac:dyDescent="0.25">
      <c r="A22" s="5" t="s">
        <v>21</v>
      </c>
      <c r="B22" s="9">
        <v>5580</v>
      </c>
      <c r="C22" s="8">
        <v>267</v>
      </c>
      <c r="D22" s="25">
        <v>16</v>
      </c>
      <c r="E22" s="33">
        <f t="shared" si="3"/>
        <v>4.78494623655914E-2</v>
      </c>
      <c r="F22" s="53">
        <f t="shared" si="4"/>
        <v>5.8125</v>
      </c>
      <c r="G22" s="46">
        <f t="shared" si="5"/>
        <v>16.6875</v>
      </c>
      <c r="H22" s="28">
        <v>5580</v>
      </c>
      <c r="I22" s="8">
        <v>193</v>
      </c>
      <c r="J22" s="25">
        <v>13</v>
      </c>
      <c r="K22" s="33">
        <f t="shared" si="6"/>
        <v>3.4587813620071683E-2</v>
      </c>
      <c r="L22" s="38">
        <f t="shared" si="7"/>
        <v>7.1538461538461542</v>
      </c>
      <c r="M22" s="46">
        <f t="shared" si="8"/>
        <v>14.846153846153847</v>
      </c>
      <c r="N22" s="9">
        <v>5580</v>
      </c>
      <c r="O22" s="8">
        <v>208</v>
      </c>
      <c r="P22" s="25">
        <v>10</v>
      </c>
      <c r="Q22" s="33">
        <f t="shared" si="9"/>
        <v>3.7275985663082441E-2</v>
      </c>
      <c r="R22" s="38">
        <f t="shared" si="10"/>
        <v>9.3000000000000007</v>
      </c>
      <c r="S22" s="46">
        <f t="shared" si="11"/>
        <v>20.8</v>
      </c>
      <c r="T22" s="9">
        <v>5580</v>
      </c>
      <c r="U22" s="8"/>
      <c r="V22" s="25"/>
      <c r="W22" s="33">
        <f t="shared" si="12"/>
        <v>0</v>
      </c>
      <c r="X22" s="53" t="e">
        <f t="shared" si="13"/>
        <v>#DIV/0!</v>
      </c>
      <c r="Y22" s="54" t="e">
        <f t="shared" si="14"/>
        <v>#DIV/0!</v>
      </c>
      <c r="Z22" s="9">
        <f t="shared" si="0"/>
        <v>22320</v>
      </c>
      <c r="AA22" s="8">
        <f t="shared" si="1"/>
        <v>668</v>
      </c>
      <c r="AB22" s="10">
        <f t="shared" si="2"/>
        <v>39</v>
      </c>
      <c r="AC22" s="33">
        <f t="shared" si="17"/>
        <v>2.9928315412186379E-2</v>
      </c>
      <c r="AD22" s="38">
        <f t="shared" si="15"/>
        <v>9.5384615384615383</v>
      </c>
      <c r="AE22" s="46">
        <f t="shared" si="16"/>
        <v>17.128205128205128</v>
      </c>
    </row>
    <row r="23" spans="1:31" x14ac:dyDescent="0.25">
      <c r="A23" s="2" t="s">
        <v>22</v>
      </c>
      <c r="B23" s="9">
        <v>5580</v>
      </c>
      <c r="C23" s="8">
        <v>481</v>
      </c>
      <c r="D23" s="25">
        <v>25</v>
      </c>
      <c r="E23" s="33">
        <f t="shared" si="3"/>
        <v>8.6200716845878142E-2</v>
      </c>
      <c r="F23" s="53">
        <f t="shared" si="4"/>
        <v>3.7199999999999998</v>
      </c>
      <c r="G23" s="46">
        <f t="shared" si="5"/>
        <v>19.239999999999998</v>
      </c>
      <c r="H23" s="28">
        <v>5580</v>
      </c>
      <c r="I23" s="8">
        <v>301</v>
      </c>
      <c r="J23" s="25">
        <v>22</v>
      </c>
      <c r="K23" s="33">
        <f t="shared" si="6"/>
        <v>5.3942652329749104E-2</v>
      </c>
      <c r="L23" s="38">
        <f t="shared" si="7"/>
        <v>4.2272727272727275</v>
      </c>
      <c r="M23" s="46">
        <f t="shared" si="8"/>
        <v>13.681818181818182</v>
      </c>
      <c r="N23" s="9">
        <v>5580</v>
      </c>
      <c r="O23" s="8">
        <v>139</v>
      </c>
      <c r="P23" s="25">
        <v>8</v>
      </c>
      <c r="Q23" s="33">
        <f t="shared" si="9"/>
        <v>2.4910394265232973E-2</v>
      </c>
      <c r="R23" s="38">
        <f t="shared" si="10"/>
        <v>11.625</v>
      </c>
      <c r="S23" s="46">
        <f t="shared" si="11"/>
        <v>17.375</v>
      </c>
      <c r="T23" s="9">
        <v>5580</v>
      </c>
      <c r="U23" s="8"/>
      <c r="V23" s="25"/>
      <c r="W23" s="33">
        <f t="shared" si="12"/>
        <v>0</v>
      </c>
      <c r="X23" s="53" t="e">
        <f t="shared" si="13"/>
        <v>#DIV/0!</v>
      </c>
      <c r="Y23" s="54" t="e">
        <f t="shared" si="14"/>
        <v>#DIV/0!</v>
      </c>
      <c r="Z23" s="9">
        <f t="shared" si="0"/>
        <v>22320</v>
      </c>
      <c r="AA23" s="8">
        <f t="shared" si="1"/>
        <v>921</v>
      </c>
      <c r="AB23" s="10">
        <f t="shared" si="2"/>
        <v>55</v>
      </c>
      <c r="AC23" s="33">
        <f t="shared" si="17"/>
        <v>4.126344086021505E-2</v>
      </c>
      <c r="AD23" s="38">
        <f t="shared" si="15"/>
        <v>6.7636363636363637</v>
      </c>
      <c r="AE23" s="46">
        <f t="shared" si="16"/>
        <v>16.745454545454546</v>
      </c>
    </row>
    <row r="24" spans="1:31" ht="15.75" thickBot="1" x14ac:dyDescent="0.3">
      <c r="A24" s="4" t="s">
        <v>58</v>
      </c>
      <c r="B24" s="9">
        <v>5580</v>
      </c>
      <c r="C24" s="8"/>
      <c r="D24" s="25"/>
      <c r="E24" s="33">
        <f t="shared" si="3"/>
        <v>0</v>
      </c>
      <c r="F24" s="53" t="e">
        <f t="shared" si="4"/>
        <v>#DIV/0!</v>
      </c>
      <c r="G24" s="46" t="e">
        <f t="shared" si="5"/>
        <v>#DIV/0!</v>
      </c>
      <c r="H24" s="28">
        <v>5580</v>
      </c>
      <c r="I24" s="8"/>
      <c r="J24" s="25"/>
      <c r="K24" s="33">
        <f t="shared" si="6"/>
        <v>0</v>
      </c>
      <c r="L24" s="38" t="e">
        <f t="shared" si="7"/>
        <v>#DIV/0!</v>
      </c>
      <c r="M24" s="46" t="e">
        <f t="shared" si="8"/>
        <v>#DIV/0!</v>
      </c>
      <c r="N24" s="9">
        <v>5580</v>
      </c>
      <c r="O24" s="8"/>
      <c r="P24" s="25"/>
      <c r="Q24" s="33">
        <f t="shared" si="9"/>
        <v>0</v>
      </c>
      <c r="R24" s="38" t="e">
        <f t="shared" si="10"/>
        <v>#DIV/0!</v>
      </c>
      <c r="S24" s="46" t="e">
        <f t="shared" si="11"/>
        <v>#DIV/0!</v>
      </c>
      <c r="T24" s="9">
        <v>5580</v>
      </c>
      <c r="U24" s="8"/>
      <c r="V24" s="25"/>
      <c r="W24" s="33">
        <f t="shared" si="12"/>
        <v>0</v>
      </c>
      <c r="X24" s="53" t="e">
        <f t="shared" si="13"/>
        <v>#DIV/0!</v>
      </c>
      <c r="Y24" s="54" t="e">
        <f t="shared" si="14"/>
        <v>#DIV/0!</v>
      </c>
      <c r="Z24" s="9">
        <f t="shared" si="0"/>
        <v>22320</v>
      </c>
      <c r="AA24" s="8">
        <f t="shared" si="1"/>
        <v>0</v>
      </c>
      <c r="AB24" s="10">
        <f t="shared" si="2"/>
        <v>0</v>
      </c>
      <c r="AC24" s="33">
        <f t="shared" si="17"/>
        <v>0</v>
      </c>
      <c r="AD24" s="38" t="e">
        <f t="shared" si="15"/>
        <v>#DIV/0!</v>
      </c>
      <c r="AE24" s="46" t="e">
        <f t="shared" si="16"/>
        <v>#DIV/0!</v>
      </c>
    </row>
    <row r="25" spans="1:31" x14ac:dyDescent="0.25">
      <c r="A25" s="1" t="s">
        <v>24</v>
      </c>
      <c r="B25" s="9">
        <v>5580</v>
      </c>
      <c r="C25" s="8"/>
      <c r="D25" s="25"/>
      <c r="E25" s="33">
        <f t="shared" si="3"/>
        <v>0</v>
      </c>
      <c r="F25" s="53" t="e">
        <f t="shared" si="4"/>
        <v>#DIV/0!</v>
      </c>
      <c r="G25" s="46" t="e">
        <f t="shared" si="5"/>
        <v>#DIV/0!</v>
      </c>
      <c r="H25" s="28">
        <v>5580</v>
      </c>
      <c r="I25" s="8">
        <v>15</v>
      </c>
      <c r="J25" s="25">
        <v>2</v>
      </c>
      <c r="K25" s="33">
        <f t="shared" si="6"/>
        <v>2.6881720430107529E-3</v>
      </c>
      <c r="L25" s="38">
        <f t="shared" si="7"/>
        <v>46.5</v>
      </c>
      <c r="M25" s="46">
        <f t="shared" si="8"/>
        <v>7.5</v>
      </c>
      <c r="N25" s="9">
        <v>5580</v>
      </c>
      <c r="O25" s="8">
        <v>11</v>
      </c>
      <c r="P25" s="25">
        <v>1</v>
      </c>
      <c r="Q25" s="33">
        <f t="shared" si="9"/>
        <v>1.9713261648745522E-3</v>
      </c>
      <c r="R25" s="38">
        <f t="shared" si="10"/>
        <v>93</v>
      </c>
      <c r="S25" s="46">
        <f t="shared" si="11"/>
        <v>11</v>
      </c>
      <c r="T25" s="9">
        <v>5580</v>
      </c>
      <c r="U25" s="8"/>
      <c r="V25" s="25"/>
      <c r="W25" s="33">
        <f t="shared" si="12"/>
        <v>0</v>
      </c>
      <c r="X25" s="53" t="e">
        <f t="shared" si="13"/>
        <v>#DIV/0!</v>
      </c>
      <c r="Y25" s="54" t="e">
        <f t="shared" si="14"/>
        <v>#DIV/0!</v>
      </c>
      <c r="Z25" s="9">
        <f t="shared" si="0"/>
        <v>22320</v>
      </c>
      <c r="AA25" s="8">
        <f t="shared" si="1"/>
        <v>26</v>
      </c>
      <c r="AB25" s="10">
        <f t="shared" si="2"/>
        <v>3</v>
      </c>
      <c r="AC25" s="33">
        <f t="shared" si="17"/>
        <v>1.1648745519713263E-3</v>
      </c>
      <c r="AD25" s="38">
        <f t="shared" si="15"/>
        <v>124</v>
      </c>
      <c r="AE25" s="46">
        <f t="shared" si="16"/>
        <v>8.6666666666666661</v>
      </c>
    </row>
    <row r="26" spans="1:31" ht="15.75" thickBot="1" x14ac:dyDescent="0.3">
      <c r="A26" s="2" t="s">
        <v>25</v>
      </c>
      <c r="B26" s="11">
        <v>5580</v>
      </c>
      <c r="C26" s="12">
        <v>116</v>
      </c>
      <c r="D26" s="26">
        <v>6</v>
      </c>
      <c r="E26" s="34">
        <f t="shared" si="3"/>
        <v>2.078853046594982E-2</v>
      </c>
      <c r="F26" s="55">
        <f t="shared" si="4"/>
        <v>15.5</v>
      </c>
      <c r="G26" s="47">
        <f t="shared" si="5"/>
        <v>19.333333333333332</v>
      </c>
      <c r="H26" s="29">
        <v>5580</v>
      </c>
      <c r="I26" s="12"/>
      <c r="J26" s="26"/>
      <c r="K26" s="34">
        <f t="shared" si="6"/>
        <v>0</v>
      </c>
      <c r="L26" s="40" t="e">
        <f t="shared" si="7"/>
        <v>#DIV/0!</v>
      </c>
      <c r="M26" s="47" t="e">
        <f t="shared" si="8"/>
        <v>#DIV/0!</v>
      </c>
      <c r="N26" s="11">
        <v>5580</v>
      </c>
      <c r="O26" s="12">
        <v>207</v>
      </c>
      <c r="P26" s="26">
        <v>6</v>
      </c>
      <c r="Q26" s="34">
        <f t="shared" si="9"/>
        <v>3.7096774193548385E-2</v>
      </c>
      <c r="R26" s="40">
        <f t="shared" si="10"/>
        <v>15.5</v>
      </c>
      <c r="S26" s="47">
        <f t="shared" si="11"/>
        <v>34.5</v>
      </c>
      <c r="T26" s="11">
        <v>5580</v>
      </c>
      <c r="U26" s="12">
        <v>246</v>
      </c>
      <c r="V26" s="26">
        <v>9</v>
      </c>
      <c r="W26" s="34">
        <f t="shared" si="12"/>
        <v>4.4086021505376341E-2</v>
      </c>
      <c r="X26" s="55">
        <f t="shared" si="13"/>
        <v>10.333333333333334</v>
      </c>
      <c r="Y26" s="56">
        <f t="shared" si="14"/>
        <v>27.333333333333332</v>
      </c>
      <c r="Z26" s="11">
        <f t="shared" si="0"/>
        <v>22320</v>
      </c>
      <c r="AA26" s="12">
        <f t="shared" si="1"/>
        <v>569</v>
      </c>
      <c r="AB26" s="13">
        <f t="shared" si="2"/>
        <v>21</v>
      </c>
      <c r="AC26" s="34">
        <f t="shared" si="17"/>
        <v>2.5492831541218636E-2</v>
      </c>
      <c r="AD26" s="43">
        <f t="shared" si="15"/>
        <v>17.714285714285715</v>
      </c>
      <c r="AE26" s="47">
        <f t="shared" si="16"/>
        <v>27.095238095238095</v>
      </c>
    </row>
    <row r="27" spans="1:31" x14ac:dyDescent="0.25">
      <c r="A27" s="2" t="s">
        <v>71</v>
      </c>
      <c r="B27" s="14">
        <v>5580</v>
      </c>
      <c r="C27" s="15"/>
      <c r="D27" s="24"/>
      <c r="E27" s="35">
        <f t="shared" si="3"/>
        <v>0</v>
      </c>
      <c r="F27" s="57" t="e">
        <f t="shared" si="4"/>
        <v>#DIV/0!</v>
      </c>
      <c r="G27" s="49" t="e">
        <f t="shared" si="5"/>
        <v>#DIV/0!</v>
      </c>
      <c r="H27" s="30">
        <v>5580</v>
      </c>
      <c r="I27" s="15"/>
      <c r="J27" s="24"/>
      <c r="K27" s="35">
        <f t="shared" si="6"/>
        <v>0</v>
      </c>
      <c r="L27" s="42" t="e">
        <f t="shared" si="7"/>
        <v>#DIV/0!</v>
      </c>
      <c r="M27" s="49" t="e">
        <f t="shared" si="8"/>
        <v>#DIV/0!</v>
      </c>
      <c r="N27" s="14">
        <v>5580</v>
      </c>
      <c r="O27" s="15"/>
      <c r="P27" s="24"/>
      <c r="Q27" s="35">
        <f t="shared" si="9"/>
        <v>0</v>
      </c>
      <c r="R27" s="42" t="e">
        <f t="shared" si="10"/>
        <v>#DIV/0!</v>
      </c>
      <c r="S27" s="49" t="e">
        <f t="shared" si="11"/>
        <v>#DIV/0!</v>
      </c>
      <c r="T27" s="14">
        <v>5580</v>
      </c>
      <c r="U27" s="15"/>
      <c r="V27" s="24"/>
      <c r="W27" s="35">
        <f t="shared" si="12"/>
        <v>0</v>
      </c>
      <c r="X27" s="57" t="e">
        <f t="shared" si="13"/>
        <v>#DIV/0!</v>
      </c>
      <c r="Y27" s="58" t="e">
        <f t="shared" si="14"/>
        <v>#DIV/0!</v>
      </c>
      <c r="Z27" s="14">
        <f t="shared" si="0"/>
        <v>22320</v>
      </c>
      <c r="AA27" s="15">
        <f t="shared" si="1"/>
        <v>0</v>
      </c>
      <c r="AB27" s="16">
        <f t="shared" si="2"/>
        <v>0</v>
      </c>
      <c r="AC27" s="35">
        <f t="shared" si="17"/>
        <v>0</v>
      </c>
      <c r="AD27" s="59" t="e">
        <f t="shared" si="15"/>
        <v>#DIV/0!</v>
      </c>
      <c r="AE27" s="49" t="e">
        <f t="shared" si="16"/>
        <v>#DIV/0!</v>
      </c>
    </row>
    <row r="28" spans="1:31" x14ac:dyDescent="0.25">
      <c r="A28" s="2" t="s">
        <v>75</v>
      </c>
      <c r="B28" s="9">
        <v>5580</v>
      </c>
      <c r="C28" s="8"/>
      <c r="D28" s="25"/>
      <c r="E28" s="33">
        <f t="shared" si="3"/>
        <v>0</v>
      </c>
      <c r="F28" s="53" t="e">
        <f t="shared" si="4"/>
        <v>#DIV/0!</v>
      </c>
      <c r="G28" s="46" t="e">
        <f t="shared" si="5"/>
        <v>#DIV/0!</v>
      </c>
      <c r="H28" s="28">
        <v>5580</v>
      </c>
      <c r="I28" s="8"/>
      <c r="J28" s="25"/>
      <c r="K28" s="33">
        <f t="shared" si="6"/>
        <v>0</v>
      </c>
      <c r="L28" s="38" t="e">
        <f t="shared" si="7"/>
        <v>#DIV/0!</v>
      </c>
      <c r="M28" s="46" t="e">
        <f t="shared" si="8"/>
        <v>#DIV/0!</v>
      </c>
      <c r="N28" s="9">
        <v>5580</v>
      </c>
      <c r="O28" s="8"/>
      <c r="P28" s="25"/>
      <c r="Q28" s="33">
        <f t="shared" si="9"/>
        <v>0</v>
      </c>
      <c r="R28" s="38" t="e">
        <f t="shared" si="10"/>
        <v>#DIV/0!</v>
      </c>
      <c r="S28" s="46" t="e">
        <f t="shared" si="11"/>
        <v>#DIV/0!</v>
      </c>
      <c r="T28" s="9">
        <v>5580</v>
      </c>
      <c r="U28" s="8"/>
      <c r="V28" s="25"/>
      <c r="W28" s="33">
        <f t="shared" si="12"/>
        <v>0</v>
      </c>
      <c r="X28" s="53" t="e">
        <f t="shared" si="13"/>
        <v>#DIV/0!</v>
      </c>
      <c r="Y28" s="54" t="e">
        <f t="shared" si="14"/>
        <v>#DIV/0!</v>
      </c>
      <c r="Z28" s="9">
        <f t="shared" si="0"/>
        <v>22320</v>
      </c>
      <c r="AA28" s="8">
        <f t="shared" si="1"/>
        <v>0</v>
      </c>
      <c r="AB28" s="10">
        <f t="shared" si="2"/>
        <v>0</v>
      </c>
      <c r="AC28" s="33">
        <f t="shared" si="17"/>
        <v>0</v>
      </c>
      <c r="AD28" s="38" t="e">
        <f t="shared" si="15"/>
        <v>#DIV/0!</v>
      </c>
      <c r="AE28" s="46" t="e">
        <f t="shared" si="16"/>
        <v>#DIV/0!</v>
      </c>
    </row>
    <row r="29" spans="1:31" x14ac:dyDescent="0.25">
      <c r="A29" s="2" t="s">
        <v>72</v>
      </c>
      <c r="B29" s="9">
        <v>5580</v>
      </c>
      <c r="C29" s="8"/>
      <c r="D29" s="25"/>
      <c r="E29" s="33">
        <f t="shared" si="3"/>
        <v>0</v>
      </c>
      <c r="F29" s="53" t="e">
        <f t="shared" si="4"/>
        <v>#DIV/0!</v>
      </c>
      <c r="G29" s="46" t="e">
        <f t="shared" si="5"/>
        <v>#DIV/0!</v>
      </c>
      <c r="H29" s="28">
        <v>5580</v>
      </c>
      <c r="I29" s="8"/>
      <c r="J29" s="25"/>
      <c r="K29" s="33">
        <f t="shared" si="6"/>
        <v>0</v>
      </c>
      <c r="L29" s="38" t="e">
        <f t="shared" si="7"/>
        <v>#DIV/0!</v>
      </c>
      <c r="M29" s="46" t="e">
        <f t="shared" si="8"/>
        <v>#DIV/0!</v>
      </c>
      <c r="N29" s="9">
        <v>5580</v>
      </c>
      <c r="O29" s="8"/>
      <c r="P29" s="25"/>
      <c r="Q29" s="33">
        <f t="shared" si="9"/>
        <v>0</v>
      </c>
      <c r="R29" s="38" t="e">
        <f t="shared" si="10"/>
        <v>#DIV/0!</v>
      </c>
      <c r="S29" s="46" t="e">
        <f t="shared" si="11"/>
        <v>#DIV/0!</v>
      </c>
      <c r="T29" s="9">
        <v>5580</v>
      </c>
      <c r="U29" s="8"/>
      <c r="V29" s="25"/>
      <c r="W29" s="33">
        <f t="shared" si="12"/>
        <v>0</v>
      </c>
      <c r="X29" s="53" t="e">
        <f t="shared" si="13"/>
        <v>#DIV/0!</v>
      </c>
      <c r="Y29" s="54" t="e">
        <f t="shared" si="14"/>
        <v>#DIV/0!</v>
      </c>
      <c r="Z29" s="9">
        <f t="shared" si="0"/>
        <v>22320</v>
      </c>
      <c r="AA29" s="8">
        <f t="shared" si="1"/>
        <v>0</v>
      </c>
      <c r="AB29" s="10">
        <f t="shared" si="2"/>
        <v>0</v>
      </c>
      <c r="AC29" s="33">
        <f t="shared" si="17"/>
        <v>0</v>
      </c>
      <c r="AD29" s="38" t="e">
        <f t="shared" si="15"/>
        <v>#DIV/0!</v>
      </c>
      <c r="AE29" s="46" t="e">
        <f t="shared" si="16"/>
        <v>#DIV/0!</v>
      </c>
    </row>
    <row r="30" spans="1:31" x14ac:dyDescent="0.25">
      <c r="A30" s="2" t="s">
        <v>70</v>
      </c>
      <c r="B30" s="9">
        <v>5580</v>
      </c>
      <c r="C30" s="8"/>
      <c r="D30" s="25"/>
      <c r="E30" s="33">
        <f t="shared" si="3"/>
        <v>0</v>
      </c>
      <c r="F30" s="53" t="e">
        <f t="shared" si="4"/>
        <v>#DIV/0!</v>
      </c>
      <c r="G30" s="46" t="e">
        <f t="shared" si="5"/>
        <v>#DIV/0!</v>
      </c>
      <c r="H30" s="28">
        <v>5580</v>
      </c>
      <c r="I30" s="8"/>
      <c r="J30" s="25"/>
      <c r="K30" s="33">
        <f t="shared" si="6"/>
        <v>0</v>
      </c>
      <c r="L30" s="38" t="e">
        <f t="shared" si="7"/>
        <v>#DIV/0!</v>
      </c>
      <c r="M30" s="46" t="e">
        <f t="shared" si="8"/>
        <v>#DIV/0!</v>
      </c>
      <c r="N30" s="9">
        <v>5580</v>
      </c>
      <c r="O30" s="8"/>
      <c r="P30" s="25"/>
      <c r="Q30" s="33">
        <f t="shared" si="9"/>
        <v>0</v>
      </c>
      <c r="R30" s="38" t="e">
        <f t="shared" si="10"/>
        <v>#DIV/0!</v>
      </c>
      <c r="S30" s="46" t="e">
        <f t="shared" si="11"/>
        <v>#DIV/0!</v>
      </c>
      <c r="T30" s="9">
        <v>5580</v>
      </c>
      <c r="U30" s="8"/>
      <c r="V30" s="25"/>
      <c r="W30" s="33">
        <f t="shared" si="12"/>
        <v>0</v>
      </c>
      <c r="X30" s="53" t="e">
        <f t="shared" si="13"/>
        <v>#DIV/0!</v>
      </c>
      <c r="Y30" s="54" t="e">
        <f t="shared" si="14"/>
        <v>#DIV/0!</v>
      </c>
      <c r="Z30" s="9">
        <f t="shared" si="0"/>
        <v>22320</v>
      </c>
      <c r="AA30" s="8">
        <f t="shared" si="1"/>
        <v>0</v>
      </c>
      <c r="AB30" s="10">
        <f t="shared" si="2"/>
        <v>0</v>
      </c>
      <c r="AC30" s="33">
        <f t="shared" si="17"/>
        <v>0</v>
      </c>
      <c r="AD30" s="38" t="e">
        <f t="shared" si="15"/>
        <v>#DIV/0!</v>
      </c>
      <c r="AE30" s="46" t="e">
        <f t="shared" si="16"/>
        <v>#DIV/0!</v>
      </c>
    </row>
    <row r="31" spans="1:31" x14ac:dyDescent="0.25">
      <c r="A31" s="2" t="s">
        <v>28</v>
      </c>
      <c r="B31" s="9">
        <v>5580</v>
      </c>
      <c r="C31" s="8">
        <v>230</v>
      </c>
      <c r="D31" s="25">
        <v>13</v>
      </c>
      <c r="E31" s="33">
        <f t="shared" si="3"/>
        <v>4.1218637992831542E-2</v>
      </c>
      <c r="F31" s="53">
        <f t="shared" si="4"/>
        <v>7.1538461538461542</v>
      </c>
      <c r="G31" s="46">
        <f t="shared" si="5"/>
        <v>17.692307692307693</v>
      </c>
      <c r="H31" s="28">
        <v>5580</v>
      </c>
      <c r="I31" s="8"/>
      <c r="J31" s="25"/>
      <c r="K31" s="33">
        <f t="shared" si="6"/>
        <v>0</v>
      </c>
      <c r="L31" s="38" t="e">
        <f t="shared" si="7"/>
        <v>#DIV/0!</v>
      </c>
      <c r="M31" s="46" t="e">
        <f t="shared" si="8"/>
        <v>#DIV/0!</v>
      </c>
      <c r="N31" s="9">
        <v>5580</v>
      </c>
      <c r="O31" s="8">
        <v>197</v>
      </c>
      <c r="P31" s="25">
        <v>8</v>
      </c>
      <c r="Q31" s="33">
        <f t="shared" si="9"/>
        <v>3.5304659498207887E-2</v>
      </c>
      <c r="R31" s="38">
        <f t="shared" si="10"/>
        <v>11.625</v>
      </c>
      <c r="S31" s="46">
        <f t="shared" si="11"/>
        <v>24.625</v>
      </c>
      <c r="T31" s="9">
        <v>5580</v>
      </c>
      <c r="U31" s="8"/>
      <c r="V31" s="25"/>
      <c r="W31" s="33">
        <f t="shared" si="12"/>
        <v>0</v>
      </c>
      <c r="X31" s="53" t="e">
        <f t="shared" si="13"/>
        <v>#DIV/0!</v>
      </c>
      <c r="Y31" s="54" t="e">
        <f t="shared" si="14"/>
        <v>#DIV/0!</v>
      </c>
      <c r="Z31" s="9">
        <f t="shared" si="0"/>
        <v>22320</v>
      </c>
      <c r="AA31" s="8">
        <f t="shared" si="1"/>
        <v>427</v>
      </c>
      <c r="AB31" s="10">
        <f t="shared" si="2"/>
        <v>21</v>
      </c>
      <c r="AC31" s="33">
        <f t="shared" si="17"/>
        <v>1.9130824372759855E-2</v>
      </c>
      <c r="AD31" s="38">
        <f t="shared" si="15"/>
        <v>17.714285714285715</v>
      </c>
      <c r="AE31" s="46">
        <f t="shared" si="16"/>
        <v>20.333333333333332</v>
      </c>
    </row>
    <row r="32" spans="1:31" x14ac:dyDescent="0.25">
      <c r="A32" s="7" t="s">
        <v>29</v>
      </c>
      <c r="B32" s="9">
        <v>5580</v>
      </c>
      <c r="C32" s="8">
        <v>94</v>
      </c>
      <c r="D32" s="25">
        <v>8</v>
      </c>
      <c r="E32" s="33">
        <f t="shared" si="3"/>
        <v>1.6845878136200716E-2</v>
      </c>
      <c r="F32" s="53">
        <f t="shared" si="4"/>
        <v>11.625</v>
      </c>
      <c r="G32" s="46">
        <f t="shared" si="5"/>
        <v>11.75</v>
      </c>
      <c r="H32" s="28">
        <v>5580</v>
      </c>
      <c r="I32" s="8">
        <v>168</v>
      </c>
      <c r="J32" s="25">
        <v>4</v>
      </c>
      <c r="K32" s="33">
        <f t="shared" si="6"/>
        <v>3.0107526881720432E-2</v>
      </c>
      <c r="L32" s="38">
        <f t="shared" si="7"/>
        <v>23.25</v>
      </c>
      <c r="M32" s="46">
        <f t="shared" si="8"/>
        <v>42</v>
      </c>
      <c r="N32" s="9">
        <v>5580</v>
      </c>
      <c r="O32" s="8"/>
      <c r="P32" s="25"/>
      <c r="Q32" s="33">
        <f t="shared" si="9"/>
        <v>0</v>
      </c>
      <c r="R32" s="38" t="e">
        <f t="shared" si="10"/>
        <v>#DIV/0!</v>
      </c>
      <c r="S32" s="46" t="e">
        <f t="shared" si="11"/>
        <v>#DIV/0!</v>
      </c>
      <c r="T32" s="9">
        <v>5580</v>
      </c>
      <c r="U32" s="8">
        <v>132</v>
      </c>
      <c r="V32" s="25">
        <v>2</v>
      </c>
      <c r="W32" s="33">
        <f t="shared" si="12"/>
        <v>2.3655913978494623E-2</v>
      </c>
      <c r="X32" s="53">
        <f t="shared" si="13"/>
        <v>46.5</v>
      </c>
      <c r="Y32" s="54">
        <f t="shared" si="14"/>
        <v>66</v>
      </c>
      <c r="Z32" s="9">
        <f t="shared" si="0"/>
        <v>22320</v>
      </c>
      <c r="AA32" s="8">
        <f t="shared" si="1"/>
        <v>394</v>
      </c>
      <c r="AB32" s="10">
        <f t="shared" si="2"/>
        <v>14</v>
      </c>
      <c r="AC32" s="33">
        <f t="shared" si="17"/>
        <v>1.7652329749103943E-2</v>
      </c>
      <c r="AD32" s="38">
        <f t="shared" si="15"/>
        <v>26.571428571428569</v>
      </c>
      <c r="AE32" s="46">
        <f t="shared" si="16"/>
        <v>28.142857142857142</v>
      </c>
    </row>
    <row r="33" spans="1:31" ht="15.75" thickBot="1" x14ac:dyDescent="0.3">
      <c r="A33" s="4" t="s">
        <v>30</v>
      </c>
      <c r="B33" s="11">
        <v>5580</v>
      </c>
      <c r="C33" s="12">
        <v>217</v>
      </c>
      <c r="D33" s="26">
        <v>7</v>
      </c>
      <c r="E33" s="34">
        <f t="shared" si="3"/>
        <v>3.888888888888889E-2</v>
      </c>
      <c r="F33" s="55">
        <f t="shared" si="4"/>
        <v>13.285714285714285</v>
      </c>
      <c r="G33" s="47">
        <f t="shared" si="5"/>
        <v>31</v>
      </c>
      <c r="H33" s="29">
        <v>5580</v>
      </c>
      <c r="I33" s="12"/>
      <c r="J33" s="26"/>
      <c r="K33" s="34">
        <f t="shared" si="6"/>
        <v>0</v>
      </c>
      <c r="L33" s="43" t="e">
        <f t="shared" si="7"/>
        <v>#DIV/0!</v>
      </c>
      <c r="M33" s="47" t="e">
        <f t="shared" si="8"/>
        <v>#DIV/0!</v>
      </c>
      <c r="N33" s="11">
        <v>5580</v>
      </c>
      <c r="O33" s="12">
        <v>24</v>
      </c>
      <c r="P33" s="26">
        <v>1</v>
      </c>
      <c r="Q33" s="34">
        <f t="shared" si="9"/>
        <v>4.3010752688172043E-3</v>
      </c>
      <c r="R33" s="43">
        <f t="shared" si="10"/>
        <v>93</v>
      </c>
      <c r="S33" s="47">
        <f t="shared" si="11"/>
        <v>24</v>
      </c>
      <c r="T33" s="11">
        <v>5580</v>
      </c>
      <c r="U33" s="12"/>
      <c r="V33" s="26"/>
      <c r="W33" s="34">
        <f t="shared" si="12"/>
        <v>0</v>
      </c>
      <c r="X33" s="55" t="e">
        <f t="shared" si="13"/>
        <v>#DIV/0!</v>
      </c>
      <c r="Y33" s="56" t="e">
        <f t="shared" si="14"/>
        <v>#DIV/0!</v>
      </c>
      <c r="Z33" s="11">
        <f t="shared" si="0"/>
        <v>22320</v>
      </c>
      <c r="AA33" s="12">
        <f t="shared" si="1"/>
        <v>241</v>
      </c>
      <c r="AB33" s="13">
        <f t="shared" si="2"/>
        <v>8</v>
      </c>
      <c r="AC33" s="34">
        <f t="shared" si="17"/>
        <v>1.0797491039426524E-2</v>
      </c>
      <c r="AD33" s="43">
        <f t="shared" si="15"/>
        <v>46.5</v>
      </c>
      <c r="AE33" s="47">
        <f t="shared" si="16"/>
        <v>30.125</v>
      </c>
    </row>
    <row r="34" spans="1:31" ht="15.75" thickBot="1" x14ac:dyDescent="0.3">
      <c r="A34" s="50"/>
      <c r="B34">
        <f>SUM(B3:B33)</f>
        <v>172980</v>
      </c>
      <c r="C34">
        <f>SUM(C3:C33)</f>
        <v>6228</v>
      </c>
      <c r="D34">
        <f>SUM(D3:D33)</f>
        <v>327</v>
      </c>
      <c r="E34" s="34">
        <f t="shared" si="3"/>
        <v>3.6004162330905309E-2</v>
      </c>
      <c r="F34" s="55">
        <f>(B34/D34)/60</f>
        <v>8.8165137614678901</v>
      </c>
      <c r="G34" s="47">
        <f t="shared" si="5"/>
        <v>19.045871559633028</v>
      </c>
      <c r="H34">
        <f>SUM(H3:H33)</f>
        <v>172980</v>
      </c>
      <c r="I34">
        <f>SUM(I3:I33)</f>
        <v>6033</v>
      </c>
      <c r="J34">
        <f>SUM(J3:J33)</f>
        <v>288</v>
      </c>
      <c r="K34" s="34">
        <f t="shared" si="6"/>
        <v>3.4876864377384666E-2</v>
      </c>
      <c r="L34" s="43">
        <f t="shared" si="7"/>
        <v>10.010416666666666</v>
      </c>
      <c r="M34" s="47">
        <f t="shared" si="8"/>
        <v>20.947916666666668</v>
      </c>
      <c r="N34">
        <f>SUM(N3:N33)</f>
        <v>172980</v>
      </c>
      <c r="O34">
        <f>SUM(O3:O33)</f>
        <v>7398</v>
      </c>
      <c r="P34">
        <f>SUM(P3:P33)</f>
        <v>213</v>
      </c>
      <c r="Q34" s="34">
        <f t="shared" si="9"/>
        <v>4.2767950052029137E-2</v>
      </c>
      <c r="R34" s="43">
        <f t="shared" si="10"/>
        <v>13.535211267605634</v>
      </c>
      <c r="S34" s="47">
        <f t="shared" si="11"/>
        <v>34.732394366197184</v>
      </c>
      <c r="T34">
        <f>SUM(T3:T33)</f>
        <v>172980</v>
      </c>
      <c r="U34">
        <f>SUM(U3:U33)</f>
        <v>7594</v>
      </c>
      <c r="V34">
        <f>SUM(V3:V33)</f>
        <v>55</v>
      </c>
      <c r="W34" s="34">
        <f t="shared" si="12"/>
        <v>4.3901029020696036E-2</v>
      </c>
      <c r="X34" s="55">
        <f t="shared" si="13"/>
        <v>52.418181818181814</v>
      </c>
      <c r="Y34" s="56">
        <f t="shared" si="14"/>
        <v>138.07272727272726</v>
      </c>
      <c r="Z34">
        <f>SUM(Z3:Z33)</f>
        <v>691920</v>
      </c>
      <c r="AA34">
        <f>SUM(C34,I34,O34,U34)</f>
        <v>27253</v>
      </c>
      <c r="AB34">
        <f>SUM(D34,J34,P34,V34)</f>
        <v>883</v>
      </c>
      <c r="AC34" s="34">
        <f t="shared" si="17"/>
        <v>3.9387501445253784E-2</v>
      </c>
      <c r="AD34" s="43">
        <f t="shared" si="15"/>
        <v>13.060022650056625</v>
      </c>
      <c r="AE34" s="47">
        <f t="shared" si="16"/>
        <v>30.864099660249149</v>
      </c>
    </row>
    <row r="36" spans="1:31" ht="15.75" thickBot="1" x14ac:dyDescent="0.3"/>
    <row r="37" spans="1:31" x14ac:dyDescent="0.25">
      <c r="A37" s="8" t="s">
        <v>45</v>
      </c>
      <c r="B37" s="73">
        <v>5580</v>
      </c>
      <c r="C37" s="61">
        <v>1107</v>
      </c>
      <c r="D37" s="62">
        <v>52</v>
      </c>
      <c r="E37" s="32">
        <f t="shared" ref="E37:E47" si="19">C37/B37</f>
        <v>0.19838709677419356</v>
      </c>
      <c r="F37" s="41">
        <f t="shared" ref="F37:F47" si="20">(B37/D37)/60</f>
        <v>1.7884615384615385</v>
      </c>
      <c r="G37" s="48">
        <f t="shared" ref="G37:G47" si="21">C37/D37</f>
        <v>21.28846153846154</v>
      </c>
      <c r="H37" s="60">
        <v>5580</v>
      </c>
      <c r="I37" s="61">
        <v>911</v>
      </c>
      <c r="J37" s="62">
        <v>10</v>
      </c>
      <c r="K37" s="32">
        <f t="shared" ref="K37:K47" si="22">I37/H37</f>
        <v>0.16326164874551971</v>
      </c>
      <c r="L37" s="41">
        <f t="shared" ref="L37:L47" si="23">(H37/J37)/60</f>
        <v>9.3000000000000007</v>
      </c>
      <c r="M37" s="48">
        <f t="shared" ref="M37:M47" si="24">I37/J37</f>
        <v>91.1</v>
      </c>
      <c r="N37" s="60">
        <v>5580</v>
      </c>
      <c r="O37" s="61">
        <v>608</v>
      </c>
      <c r="P37" s="62">
        <v>36</v>
      </c>
      <c r="Q37" s="32">
        <f t="shared" ref="Q37:Q47" si="25">O37/N37</f>
        <v>0.10896057347670252</v>
      </c>
      <c r="R37" s="41">
        <f t="shared" ref="R37:R47" si="26">(N37/P37)/60</f>
        <v>2.5833333333333335</v>
      </c>
      <c r="S37" s="48">
        <f t="shared" ref="S37:S47" si="27">O37/P37</f>
        <v>16.888888888888889</v>
      </c>
      <c r="T37" s="60">
        <v>5580</v>
      </c>
      <c r="U37" s="61">
        <v>438</v>
      </c>
      <c r="V37" s="62">
        <v>25</v>
      </c>
      <c r="W37" s="32">
        <f t="shared" ref="W37:W47" si="28">U37/T37</f>
        <v>7.8494623655913975E-2</v>
      </c>
      <c r="X37" s="41">
        <f t="shared" ref="X37:X47" si="29">(T37/V37)/60</f>
        <v>3.7199999999999998</v>
      </c>
      <c r="Y37" s="48">
        <f t="shared" ref="Y37:Y47" si="30">U37/V37</f>
        <v>17.52</v>
      </c>
      <c r="Z37" s="60">
        <f t="shared" ref="Z37:Z47" si="31">SUM(B37,H37,N37,T37)</f>
        <v>22320</v>
      </c>
      <c r="AA37" s="61">
        <f t="shared" ref="AA37:AA47" si="32">SUM(C37,I37,O37,U37)</f>
        <v>3064</v>
      </c>
      <c r="AB37" s="62">
        <f t="shared" ref="AB37:AB47" si="33">SUM(D37,J37,P37,V37)</f>
        <v>123</v>
      </c>
      <c r="AC37" s="32">
        <f t="shared" ref="AC37:AC47" si="34">AA37/Z37</f>
        <v>0.13727598566308244</v>
      </c>
      <c r="AD37" s="41">
        <f t="shared" ref="AD37:AD47" si="35">(Z37/AB37)/60</f>
        <v>3.024390243902439</v>
      </c>
      <c r="AE37" s="48">
        <f t="shared" ref="AE37:AE47" si="36">AA37/AB37</f>
        <v>24.910569105691057</v>
      </c>
    </row>
    <row r="38" spans="1:31" x14ac:dyDescent="0.25">
      <c r="A38" s="8" t="s">
        <v>54</v>
      </c>
      <c r="B38" s="28">
        <v>5580</v>
      </c>
      <c r="C38" s="15">
        <v>703</v>
      </c>
      <c r="D38" s="16">
        <v>44</v>
      </c>
      <c r="E38" s="33">
        <f t="shared" si="19"/>
        <v>0.12598566308243728</v>
      </c>
      <c r="F38" s="38">
        <f t="shared" si="20"/>
        <v>2.1136363636363638</v>
      </c>
      <c r="G38" s="46">
        <f t="shared" si="21"/>
        <v>15.977272727272727</v>
      </c>
      <c r="H38" s="9">
        <v>5580</v>
      </c>
      <c r="I38" s="15">
        <v>1088</v>
      </c>
      <c r="J38" s="16">
        <v>63</v>
      </c>
      <c r="K38" s="33">
        <f t="shared" si="22"/>
        <v>0.19498207885304661</v>
      </c>
      <c r="L38" s="38">
        <f t="shared" si="23"/>
        <v>1.4761904761904761</v>
      </c>
      <c r="M38" s="46">
        <f t="shared" si="24"/>
        <v>17.269841269841269</v>
      </c>
      <c r="N38" s="9">
        <v>5580</v>
      </c>
      <c r="O38" s="15">
        <v>577</v>
      </c>
      <c r="P38" s="16">
        <v>34</v>
      </c>
      <c r="Q38" s="33">
        <f t="shared" si="25"/>
        <v>0.10340501792114695</v>
      </c>
      <c r="R38" s="38">
        <f t="shared" si="26"/>
        <v>2.7352941176470589</v>
      </c>
      <c r="S38" s="46">
        <f t="shared" si="27"/>
        <v>16.970588235294116</v>
      </c>
      <c r="T38" s="9">
        <v>5580</v>
      </c>
      <c r="U38" s="15">
        <v>491</v>
      </c>
      <c r="V38" s="16">
        <v>23</v>
      </c>
      <c r="W38" s="33">
        <f t="shared" si="28"/>
        <v>8.7992831541218633E-2</v>
      </c>
      <c r="X38" s="38">
        <f t="shared" si="29"/>
        <v>4.0434782608695654</v>
      </c>
      <c r="Y38" s="46">
        <f t="shared" si="30"/>
        <v>21.347826086956523</v>
      </c>
      <c r="Z38" s="9">
        <f t="shared" si="31"/>
        <v>22320</v>
      </c>
      <c r="AA38" s="15">
        <f t="shared" si="32"/>
        <v>2859</v>
      </c>
      <c r="AB38" s="16">
        <f t="shared" si="33"/>
        <v>164</v>
      </c>
      <c r="AC38" s="33">
        <f t="shared" si="34"/>
        <v>0.12809139784946236</v>
      </c>
      <c r="AD38" s="38">
        <f t="shared" si="35"/>
        <v>2.2682926829268291</v>
      </c>
      <c r="AE38" s="46">
        <f t="shared" si="36"/>
        <v>17.432926829268293</v>
      </c>
    </row>
    <row r="39" spans="1:31" x14ac:dyDescent="0.25">
      <c r="A39" s="8" t="s">
        <v>46</v>
      </c>
      <c r="B39" s="28">
        <v>5580</v>
      </c>
      <c r="C39" s="15"/>
      <c r="D39" s="16"/>
      <c r="E39" s="33">
        <f t="shared" si="19"/>
        <v>0</v>
      </c>
      <c r="F39" s="38" t="e">
        <f t="shared" si="20"/>
        <v>#DIV/0!</v>
      </c>
      <c r="G39" s="46" t="e">
        <f t="shared" si="21"/>
        <v>#DIV/0!</v>
      </c>
      <c r="H39" s="9">
        <v>5580</v>
      </c>
      <c r="I39" s="15"/>
      <c r="J39" s="16"/>
      <c r="K39" s="33">
        <f t="shared" si="22"/>
        <v>0</v>
      </c>
      <c r="L39" s="38" t="e">
        <f t="shared" si="23"/>
        <v>#DIV/0!</v>
      </c>
      <c r="M39" s="46" t="e">
        <f t="shared" si="24"/>
        <v>#DIV/0!</v>
      </c>
      <c r="N39" s="9">
        <v>5580</v>
      </c>
      <c r="O39" s="15"/>
      <c r="P39" s="16"/>
      <c r="Q39" s="33">
        <f t="shared" si="25"/>
        <v>0</v>
      </c>
      <c r="R39" s="38" t="e">
        <f t="shared" si="26"/>
        <v>#DIV/0!</v>
      </c>
      <c r="S39" s="46" t="e">
        <f t="shared" si="27"/>
        <v>#DIV/0!</v>
      </c>
      <c r="T39" s="9">
        <v>5580</v>
      </c>
      <c r="U39" s="15"/>
      <c r="V39" s="16"/>
      <c r="W39" s="33">
        <f t="shared" si="28"/>
        <v>0</v>
      </c>
      <c r="X39" s="38" t="e">
        <f t="shared" si="29"/>
        <v>#DIV/0!</v>
      </c>
      <c r="Y39" s="46" t="e">
        <f t="shared" si="30"/>
        <v>#DIV/0!</v>
      </c>
      <c r="Z39" s="9">
        <f t="shared" si="31"/>
        <v>22320</v>
      </c>
      <c r="AA39" s="15">
        <f t="shared" si="32"/>
        <v>0</v>
      </c>
      <c r="AB39" s="16">
        <f t="shared" si="33"/>
        <v>0</v>
      </c>
      <c r="AC39" s="33">
        <f t="shared" si="34"/>
        <v>0</v>
      </c>
      <c r="AD39" s="38" t="e">
        <f t="shared" si="35"/>
        <v>#DIV/0!</v>
      </c>
      <c r="AE39" s="46" t="e">
        <f t="shared" si="36"/>
        <v>#DIV/0!</v>
      </c>
    </row>
    <row r="40" spans="1:31" x14ac:dyDescent="0.25">
      <c r="A40" s="8" t="s">
        <v>47</v>
      </c>
      <c r="B40" s="28">
        <v>5580</v>
      </c>
      <c r="C40" s="15"/>
      <c r="D40" s="16"/>
      <c r="E40" s="33">
        <f t="shared" si="19"/>
        <v>0</v>
      </c>
      <c r="F40" s="38" t="e">
        <f t="shared" si="20"/>
        <v>#DIV/0!</v>
      </c>
      <c r="G40" s="46" t="e">
        <f t="shared" si="21"/>
        <v>#DIV/0!</v>
      </c>
      <c r="H40" s="9">
        <v>5580</v>
      </c>
      <c r="I40" s="15"/>
      <c r="J40" s="16"/>
      <c r="K40" s="33">
        <f t="shared" si="22"/>
        <v>0</v>
      </c>
      <c r="L40" s="38" t="e">
        <f t="shared" si="23"/>
        <v>#DIV/0!</v>
      </c>
      <c r="M40" s="46" t="e">
        <f t="shared" si="24"/>
        <v>#DIV/0!</v>
      </c>
      <c r="N40" s="9">
        <v>5580</v>
      </c>
      <c r="O40" s="15"/>
      <c r="P40" s="16"/>
      <c r="Q40" s="33">
        <f t="shared" si="25"/>
        <v>0</v>
      </c>
      <c r="R40" s="38" t="e">
        <f t="shared" si="26"/>
        <v>#DIV/0!</v>
      </c>
      <c r="S40" s="46" t="e">
        <f t="shared" si="27"/>
        <v>#DIV/0!</v>
      </c>
      <c r="T40" s="9">
        <v>5580</v>
      </c>
      <c r="U40" s="15"/>
      <c r="V40" s="16"/>
      <c r="W40" s="33">
        <f t="shared" si="28"/>
        <v>0</v>
      </c>
      <c r="X40" s="38" t="e">
        <f t="shared" si="29"/>
        <v>#DIV/0!</v>
      </c>
      <c r="Y40" s="46" t="e">
        <f t="shared" si="30"/>
        <v>#DIV/0!</v>
      </c>
      <c r="Z40" s="9">
        <f t="shared" si="31"/>
        <v>22320</v>
      </c>
      <c r="AA40" s="15">
        <f t="shared" si="32"/>
        <v>0</v>
      </c>
      <c r="AB40" s="16">
        <f t="shared" si="33"/>
        <v>0</v>
      </c>
      <c r="AC40" s="33">
        <f>AA40/Z40</f>
        <v>0</v>
      </c>
      <c r="AD40" s="38" t="e">
        <f t="shared" si="35"/>
        <v>#DIV/0!</v>
      </c>
      <c r="AE40" s="46" t="e">
        <f t="shared" si="36"/>
        <v>#DIV/0!</v>
      </c>
    </row>
    <row r="41" spans="1:31" x14ac:dyDescent="0.25">
      <c r="A41" s="8" t="s">
        <v>48</v>
      </c>
      <c r="B41" s="28">
        <v>5580</v>
      </c>
      <c r="C41" s="15">
        <v>115</v>
      </c>
      <c r="D41" s="16">
        <v>1</v>
      </c>
      <c r="E41" s="33">
        <f t="shared" si="19"/>
        <v>2.0609318996415771E-2</v>
      </c>
      <c r="F41" s="38">
        <f t="shared" si="20"/>
        <v>93</v>
      </c>
      <c r="G41" s="46">
        <f t="shared" si="21"/>
        <v>115</v>
      </c>
      <c r="H41" s="9">
        <v>5580</v>
      </c>
      <c r="I41" s="15"/>
      <c r="J41" s="16"/>
      <c r="K41" s="33">
        <f t="shared" si="22"/>
        <v>0</v>
      </c>
      <c r="L41" s="38" t="e">
        <f t="shared" si="23"/>
        <v>#DIV/0!</v>
      </c>
      <c r="M41" s="46" t="e">
        <f t="shared" si="24"/>
        <v>#DIV/0!</v>
      </c>
      <c r="N41" s="9">
        <v>5580</v>
      </c>
      <c r="O41" s="15">
        <v>45</v>
      </c>
      <c r="P41" s="16">
        <v>3</v>
      </c>
      <c r="Q41" s="33">
        <f t="shared" si="25"/>
        <v>8.0645161290322578E-3</v>
      </c>
      <c r="R41" s="38">
        <f t="shared" si="26"/>
        <v>31</v>
      </c>
      <c r="S41" s="46">
        <f t="shared" si="27"/>
        <v>15</v>
      </c>
      <c r="T41" s="9">
        <v>5580</v>
      </c>
      <c r="U41" s="15"/>
      <c r="V41" s="16"/>
      <c r="W41" s="33">
        <f t="shared" si="28"/>
        <v>0</v>
      </c>
      <c r="X41" s="38" t="e">
        <f t="shared" si="29"/>
        <v>#DIV/0!</v>
      </c>
      <c r="Y41" s="46" t="e">
        <f t="shared" si="30"/>
        <v>#DIV/0!</v>
      </c>
      <c r="Z41" s="9">
        <f t="shared" si="31"/>
        <v>22320</v>
      </c>
      <c r="AA41" s="15">
        <f t="shared" si="32"/>
        <v>160</v>
      </c>
      <c r="AB41" s="16">
        <f t="shared" si="33"/>
        <v>4</v>
      </c>
      <c r="AC41" s="33">
        <f t="shared" si="34"/>
        <v>7.1684587813620072E-3</v>
      </c>
      <c r="AD41" s="38">
        <f t="shared" si="35"/>
        <v>93</v>
      </c>
      <c r="AE41" s="46">
        <f t="shared" si="36"/>
        <v>40</v>
      </c>
    </row>
    <row r="42" spans="1:31" x14ac:dyDescent="0.25">
      <c r="A42" s="8" t="s">
        <v>49</v>
      </c>
      <c r="B42" s="28">
        <v>5580</v>
      </c>
      <c r="C42" s="15"/>
      <c r="D42" s="16"/>
      <c r="E42" s="33">
        <f t="shared" si="19"/>
        <v>0</v>
      </c>
      <c r="F42" s="39" t="e">
        <f t="shared" si="20"/>
        <v>#DIV/0!</v>
      </c>
      <c r="G42" s="46" t="e">
        <f t="shared" si="21"/>
        <v>#DIV/0!</v>
      </c>
      <c r="H42" s="9">
        <v>5580</v>
      </c>
      <c r="I42" s="15"/>
      <c r="J42" s="16"/>
      <c r="K42" s="33">
        <f t="shared" si="22"/>
        <v>0</v>
      </c>
      <c r="L42" s="39" t="e">
        <f t="shared" si="23"/>
        <v>#DIV/0!</v>
      </c>
      <c r="M42" s="46" t="e">
        <f t="shared" si="24"/>
        <v>#DIV/0!</v>
      </c>
      <c r="N42" s="9">
        <v>5580</v>
      </c>
      <c r="O42" s="15"/>
      <c r="P42" s="16"/>
      <c r="Q42" s="33">
        <f t="shared" si="25"/>
        <v>0</v>
      </c>
      <c r="R42" s="39" t="e">
        <f t="shared" si="26"/>
        <v>#DIV/0!</v>
      </c>
      <c r="S42" s="46" t="e">
        <f t="shared" si="27"/>
        <v>#DIV/0!</v>
      </c>
      <c r="T42" s="9">
        <v>5580</v>
      </c>
      <c r="U42" s="15"/>
      <c r="V42" s="16"/>
      <c r="W42" s="33">
        <f t="shared" si="28"/>
        <v>0</v>
      </c>
      <c r="X42" s="39" t="e">
        <f t="shared" si="29"/>
        <v>#DIV/0!</v>
      </c>
      <c r="Y42" s="46" t="e">
        <f t="shared" si="30"/>
        <v>#DIV/0!</v>
      </c>
      <c r="Z42" s="9">
        <f t="shared" si="31"/>
        <v>22320</v>
      </c>
      <c r="AA42" s="15">
        <f t="shared" si="32"/>
        <v>0</v>
      </c>
      <c r="AB42" s="16">
        <f t="shared" si="33"/>
        <v>0</v>
      </c>
      <c r="AC42" s="33">
        <f t="shared" si="34"/>
        <v>0</v>
      </c>
      <c r="AD42" s="38" t="e">
        <f t="shared" si="35"/>
        <v>#DIV/0!</v>
      </c>
      <c r="AE42" s="46" t="e">
        <f t="shared" si="36"/>
        <v>#DIV/0!</v>
      </c>
    </row>
    <row r="43" spans="1:31" x14ac:dyDescent="0.25">
      <c r="A43" s="8" t="s">
        <v>50</v>
      </c>
      <c r="B43" s="28">
        <v>5580</v>
      </c>
      <c r="C43" s="15"/>
      <c r="D43" s="16"/>
      <c r="E43" s="33">
        <f t="shared" si="19"/>
        <v>0</v>
      </c>
      <c r="F43" s="38" t="e">
        <f t="shared" si="20"/>
        <v>#DIV/0!</v>
      </c>
      <c r="G43" s="46" t="e">
        <f t="shared" si="21"/>
        <v>#DIV/0!</v>
      </c>
      <c r="H43" s="9">
        <v>5580</v>
      </c>
      <c r="I43" s="15"/>
      <c r="J43" s="16"/>
      <c r="K43" s="33">
        <f t="shared" si="22"/>
        <v>0</v>
      </c>
      <c r="L43" s="38" t="e">
        <f t="shared" si="23"/>
        <v>#DIV/0!</v>
      </c>
      <c r="M43" s="46" t="e">
        <f t="shared" si="24"/>
        <v>#DIV/0!</v>
      </c>
      <c r="N43" s="9">
        <v>5580</v>
      </c>
      <c r="O43" s="15"/>
      <c r="P43" s="16"/>
      <c r="Q43" s="33">
        <f t="shared" si="25"/>
        <v>0</v>
      </c>
      <c r="R43" s="38" t="e">
        <f t="shared" si="26"/>
        <v>#DIV/0!</v>
      </c>
      <c r="S43" s="46" t="e">
        <f t="shared" si="27"/>
        <v>#DIV/0!</v>
      </c>
      <c r="T43" s="9">
        <v>5580</v>
      </c>
      <c r="U43" s="15"/>
      <c r="V43" s="16"/>
      <c r="W43" s="33">
        <f t="shared" si="28"/>
        <v>0</v>
      </c>
      <c r="X43" s="38" t="e">
        <f t="shared" si="29"/>
        <v>#DIV/0!</v>
      </c>
      <c r="Y43" s="46" t="e">
        <f t="shared" si="30"/>
        <v>#DIV/0!</v>
      </c>
      <c r="Z43" s="9">
        <f t="shared" si="31"/>
        <v>22320</v>
      </c>
      <c r="AA43" s="15">
        <f t="shared" si="32"/>
        <v>0</v>
      </c>
      <c r="AB43" s="16">
        <f t="shared" si="33"/>
        <v>0</v>
      </c>
      <c r="AC43" s="33">
        <f t="shared" si="34"/>
        <v>0</v>
      </c>
      <c r="AD43" s="38" t="e">
        <f t="shared" si="35"/>
        <v>#DIV/0!</v>
      </c>
      <c r="AE43" s="46" t="e">
        <f t="shared" si="36"/>
        <v>#DIV/0!</v>
      </c>
    </row>
    <row r="44" spans="1:31" x14ac:dyDescent="0.25">
      <c r="A44" s="8" t="s">
        <v>51</v>
      </c>
      <c r="B44" s="28">
        <v>5580</v>
      </c>
      <c r="C44" s="15"/>
      <c r="D44" s="16"/>
      <c r="E44" s="33">
        <f t="shared" si="19"/>
        <v>0</v>
      </c>
      <c r="F44" s="38" t="e">
        <f t="shared" si="20"/>
        <v>#DIV/0!</v>
      </c>
      <c r="G44" s="46" t="e">
        <f t="shared" si="21"/>
        <v>#DIV/0!</v>
      </c>
      <c r="H44" s="9">
        <v>5580</v>
      </c>
      <c r="I44" s="15"/>
      <c r="J44" s="16"/>
      <c r="K44" s="33">
        <f t="shared" si="22"/>
        <v>0</v>
      </c>
      <c r="L44" s="38" t="e">
        <f t="shared" si="23"/>
        <v>#DIV/0!</v>
      </c>
      <c r="M44" s="46" t="e">
        <f t="shared" si="24"/>
        <v>#DIV/0!</v>
      </c>
      <c r="N44" s="9">
        <v>5580</v>
      </c>
      <c r="O44" s="15"/>
      <c r="P44" s="16"/>
      <c r="Q44" s="33">
        <f t="shared" si="25"/>
        <v>0</v>
      </c>
      <c r="R44" s="38" t="e">
        <f t="shared" si="26"/>
        <v>#DIV/0!</v>
      </c>
      <c r="S44" s="46" t="e">
        <f t="shared" si="27"/>
        <v>#DIV/0!</v>
      </c>
      <c r="T44" s="9">
        <v>5580</v>
      </c>
      <c r="U44" s="15"/>
      <c r="V44" s="16"/>
      <c r="W44" s="33">
        <f t="shared" si="28"/>
        <v>0</v>
      </c>
      <c r="X44" s="38" t="e">
        <f t="shared" si="29"/>
        <v>#DIV/0!</v>
      </c>
      <c r="Y44" s="46" t="e">
        <f t="shared" si="30"/>
        <v>#DIV/0!</v>
      </c>
      <c r="Z44" s="9">
        <f t="shared" si="31"/>
        <v>22320</v>
      </c>
      <c r="AA44" s="15">
        <f t="shared" si="32"/>
        <v>0</v>
      </c>
      <c r="AB44" s="16">
        <f t="shared" si="33"/>
        <v>0</v>
      </c>
      <c r="AC44" s="33">
        <f t="shared" si="34"/>
        <v>0</v>
      </c>
      <c r="AD44" s="38" t="e">
        <f t="shared" si="35"/>
        <v>#DIV/0!</v>
      </c>
      <c r="AE44" s="46" t="e">
        <f t="shared" si="36"/>
        <v>#DIV/0!</v>
      </c>
    </row>
    <row r="45" spans="1:31" x14ac:dyDescent="0.25">
      <c r="A45" s="8" t="s">
        <v>52</v>
      </c>
      <c r="B45" s="28">
        <v>5580</v>
      </c>
      <c r="C45" s="15">
        <v>541</v>
      </c>
      <c r="D45" s="16">
        <v>18</v>
      </c>
      <c r="E45" s="33">
        <f t="shared" si="19"/>
        <v>9.6953405017921143E-2</v>
      </c>
      <c r="F45" s="39">
        <f t="shared" si="20"/>
        <v>5.166666666666667</v>
      </c>
      <c r="G45" s="46">
        <f t="shared" si="21"/>
        <v>30.055555555555557</v>
      </c>
      <c r="H45" s="9">
        <v>5580</v>
      </c>
      <c r="I45" s="15">
        <v>201</v>
      </c>
      <c r="J45" s="16">
        <v>11</v>
      </c>
      <c r="K45" s="33">
        <f t="shared" si="22"/>
        <v>3.6021505376344083E-2</v>
      </c>
      <c r="L45" s="39">
        <f t="shared" si="23"/>
        <v>8.454545454545455</v>
      </c>
      <c r="M45" s="46">
        <f t="shared" si="24"/>
        <v>18.272727272727273</v>
      </c>
      <c r="N45" s="9">
        <v>5580</v>
      </c>
      <c r="O45" s="15">
        <v>85</v>
      </c>
      <c r="P45" s="16">
        <v>6</v>
      </c>
      <c r="Q45" s="33">
        <f t="shared" si="25"/>
        <v>1.5232974910394265E-2</v>
      </c>
      <c r="R45" s="39">
        <f t="shared" si="26"/>
        <v>15.5</v>
      </c>
      <c r="S45" s="46">
        <f t="shared" si="27"/>
        <v>14.166666666666666</v>
      </c>
      <c r="T45" s="9">
        <v>5580</v>
      </c>
      <c r="U45" s="15"/>
      <c r="V45" s="16"/>
      <c r="W45" s="33">
        <f t="shared" si="28"/>
        <v>0</v>
      </c>
      <c r="X45" s="39" t="e">
        <f t="shared" si="29"/>
        <v>#DIV/0!</v>
      </c>
      <c r="Y45" s="46" t="e">
        <f t="shared" si="30"/>
        <v>#DIV/0!</v>
      </c>
      <c r="Z45" s="9">
        <f t="shared" si="31"/>
        <v>22320</v>
      </c>
      <c r="AA45" s="15">
        <f t="shared" si="32"/>
        <v>827</v>
      </c>
      <c r="AB45" s="16">
        <f t="shared" si="33"/>
        <v>35</v>
      </c>
      <c r="AC45" s="33">
        <f t="shared" si="34"/>
        <v>3.7051971326164876E-2</v>
      </c>
      <c r="AD45" s="38">
        <f t="shared" si="35"/>
        <v>10.628571428571428</v>
      </c>
      <c r="AE45" s="46">
        <f t="shared" si="36"/>
        <v>23.62857142857143</v>
      </c>
    </row>
    <row r="46" spans="1:31" x14ac:dyDescent="0.25">
      <c r="A46" s="8" t="s">
        <v>53</v>
      </c>
      <c r="B46" s="28">
        <v>5580</v>
      </c>
      <c r="C46" s="15">
        <v>329</v>
      </c>
      <c r="D46" s="16">
        <v>11</v>
      </c>
      <c r="E46" s="33">
        <f t="shared" si="19"/>
        <v>5.8960573476702506E-2</v>
      </c>
      <c r="F46" s="38">
        <f t="shared" si="20"/>
        <v>8.454545454545455</v>
      </c>
      <c r="G46" s="46">
        <f t="shared" si="21"/>
        <v>29.90909090909091</v>
      </c>
      <c r="H46" s="9">
        <v>5580</v>
      </c>
      <c r="I46" s="15">
        <v>148</v>
      </c>
      <c r="J46" s="16">
        <v>10</v>
      </c>
      <c r="K46" s="33">
        <f t="shared" si="22"/>
        <v>2.6523297491039426E-2</v>
      </c>
      <c r="L46" s="38">
        <f t="shared" si="23"/>
        <v>9.3000000000000007</v>
      </c>
      <c r="M46" s="46">
        <f t="shared" si="24"/>
        <v>14.8</v>
      </c>
      <c r="N46" s="9">
        <v>5580</v>
      </c>
      <c r="O46" s="15">
        <v>65</v>
      </c>
      <c r="P46" s="16">
        <v>5</v>
      </c>
      <c r="Q46" s="33">
        <f t="shared" si="25"/>
        <v>1.1648745519713262E-2</v>
      </c>
      <c r="R46" s="38">
        <f t="shared" si="26"/>
        <v>18.600000000000001</v>
      </c>
      <c r="S46" s="46">
        <f t="shared" si="27"/>
        <v>13</v>
      </c>
      <c r="T46" s="9">
        <v>5580</v>
      </c>
      <c r="U46" s="15"/>
      <c r="V46" s="16"/>
      <c r="W46" s="33">
        <f t="shared" si="28"/>
        <v>0</v>
      </c>
      <c r="X46" s="38" t="e">
        <f t="shared" si="29"/>
        <v>#DIV/0!</v>
      </c>
      <c r="Y46" s="46" t="e">
        <f t="shared" si="30"/>
        <v>#DIV/0!</v>
      </c>
      <c r="Z46" s="9">
        <f t="shared" si="31"/>
        <v>22320</v>
      </c>
      <c r="AA46" s="15">
        <f t="shared" si="32"/>
        <v>542</v>
      </c>
      <c r="AB46" s="16">
        <f t="shared" si="33"/>
        <v>26</v>
      </c>
      <c r="AC46" s="33">
        <f t="shared" si="34"/>
        <v>2.4283154121863798E-2</v>
      </c>
      <c r="AD46" s="38">
        <f t="shared" si="35"/>
        <v>14.307692307692308</v>
      </c>
      <c r="AE46" s="46">
        <f t="shared" si="36"/>
        <v>20.846153846153847</v>
      </c>
    </row>
    <row r="47" spans="1:31" x14ac:dyDescent="0.25">
      <c r="A47" s="8" t="s">
        <v>55</v>
      </c>
      <c r="B47" s="28">
        <v>5580</v>
      </c>
      <c r="C47" s="15"/>
      <c r="D47" s="16"/>
      <c r="E47" s="33">
        <f t="shared" si="19"/>
        <v>0</v>
      </c>
      <c r="F47" s="38" t="e">
        <f t="shared" si="20"/>
        <v>#DIV/0!</v>
      </c>
      <c r="G47" s="46" t="e">
        <f t="shared" si="21"/>
        <v>#DIV/0!</v>
      </c>
      <c r="H47" s="9">
        <v>5580</v>
      </c>
      <c r="I47" s="15"/>
      <c r="J47" s="16"/>
      <c r="K47" s="33">
        <f t="shared" si="22"/>
        <v>0</v>
      </c>
      <c r="L47" s="38" t="e">
        <f t="shared" si="23"/>
        <v>#DIV/0!</v>
      </c>
      <c r="M47" s="46" t="e">
        <f t="shared" si="24"/>
        <v>#DIV/0!</v>
      </c>
      <c r="N47" s="9">
        <v>5580</v>
      </c>
      <c r="O47" s="15"/>
      <c r="P47" s="16"/>
      <c r="Q47" s="33">
        <f t="shared" si="25"/>
        <v>0</v>
      </c>
      <c r="R47" s="38" t="e">
        <f t="shared" si="26"/>
        <v>#DIV/0!</v>
      </c>
      <c r="S47" s="46" t="e">
        <f t="shared" si="27"/>
        <v>#DIV/0!</v>
      </c>
      <c r="T47" s="9">
        <v>5580</v>
      </c>
      <c r="U47" s="15"/>
      <c r="V47" s="16"/>
      <c r="W47" s="33">
        <f t="shared" si="28"/>
        <v>0</v>
      </c>
      <c r="X47" s="38" t="e">
        <f t="shared" si="29"/>
        <v>#DIV/0!</v>
      </c>
      <c r="Y47" s="46" t="e">
        <f t="shared" si="30"/>
        <v>#DIV/0!</v>
      </c>
      <c r="Z47" s="9">
        <f t="shared" si="31"/>
        <v>22320</v>
      </c>
      <c r="AA47" s="15">
        <f t="shared" si="32"/>
        <v>0</v>
      </c>
      <c r="AB47" s="16">
        <f t="shared" si="33"/>
        <v>0</v>
      </c>
      <c r="AC47" s="33">
        <f t="shared" si="34"/>
        <v>0</v>
      </c>
      <c r="AD47" s="38" t="e">
        <f t="shared" si="35"/>
        <v>#DIV/0!</v>
      </c>
      <c r="AE47" s="46" t="e">
        <f t="shared" si="36"/>
        <v>#DIV/0!</v>
      </c>
    </row>
    <row r="48" spans="1:31" x14ac:dyDescent="0.25">
      <c r="B48">
        <f>SUM(B37:B47)</f>
        <v>61380</v>
      </c>
      <c r="C48">
        <f>SUM(C37:C47)</f>
        <v>2795</v>
      </c>
      <c r="D48">
        <f>SUM(D37:D47)</f>
        <v>126</v>
      </c>
      <c r="H48">
        <f>SUM(H37:H47)</f>
        <v>61380</v>
      </c>
      <c r="I48">
        <f>SUM(I37:I47)</f>
        <v>2348</v>
      </c>
      <c r="J48">
        <f>SUM(J37:J47)</f>
        <v>94</v>
      </c>
      <c r="N48">
        <f>SUM(N37:N47)</f>
        <v>61380</v>
      </c>
      <c r="O48">
        <f>SUM(O37:O47)</f>
        <v>1380</v>
      </c>
      <c r="P48">
        <f>SUM(P37:P47)</f>
        <v>84</v>
      </c>
      <c r="T48">
        <f>SUM(T37:T47)</f>
        <v>61380</v>
      </c>
      <c r="U48">
        <f>SUM(U37:U47)</f>
        <v>929</v>
      </c>
      <c r="V48">
        <f>SUM(V37:V47)</f>
        <v>48</v>
      </c>
    </row>
    <row r="49" spans="2:31" ht="15.75" thickBot="1" x14ac:dyDescent="0.3">
      <c r="B49">
        <f>SUM(B34+B48)</f>
        <v>234360</v>
      </c>
      <c r="C49">
        <f>SUM(C34+C48)</f>
        <v>9023</v>
      </c>
      <c r="D49">
        <f>SUM(D34+D48)</f>
        <v>453</v>
      </c>
      <c r="E49" s="34">
        <f t="shared" ref="E49" si="37">C49/B49</f>
        <v>3.8500597371565116E-2</v>
      </c>
      <c r="F49" s="55">
        <f>(B49/D49)/60</f>
        <v>8.6225165562913908</v>
      </c>
      <c r="G49" s="47">
        <f t="shared" ref="G49" si="38">C49/D49</f>
        <v>19.918322295805741</v>
      </c>
      <c r="H49">
        <f>SUM(H34+H48)</f>
        <v>234360</v>
      </c>
      <c r="I49">
        <f>SUM(I34+I48)</f>
        <v>8381</v>
      </c>
      <c r="J49">
        <f>SUM(J34+J48)</f>
        <v>382</v>
      </c>
      <c r="K49" s="34">
        <f t="shared" ref="K49" si="39">I49/H49</f>
        <v>3.5761222051544632E-2</v>
      </c>
      <c r="L49" s="55">
        <f>(H49/J49)/60</f>
        <v>10.225130890052355</v>
      </c>
      <c r="M49" s="47">
        <f t="shared" ref="M49" si="40">I49/J49</f>
        <v>21.939790575916231</v>
      </c>
      <c r="N49">
        <f>SUM(N34+N48)</f>
        <v>234360</v>
      </c>
      <c r="O49">
        <f>SUM(O34+O48)</f>
        <v>8778</v>
      </c>
      <c r="P49">
        <f>SUM(P34+P48)</f>
        <v>297</v>
      </c>
      <c r="Q49" s="34">
        <f t="shared" ref="Q49" si="41">O49/N49</f>
        <v>3.745519713261649E-2</v>
      </c>
      <c r="R49" s="43">
        <f>(N49/P49)/60</f>
        <v>13.151515151515152</v>
      </c>
      <c r="S49" s="47">
        <f t="shared" ref="S49" si="42">O49/P49</f>
        <v>29.555555555555557</v>
      </c>
      <c r="T49">
        <f>SUM(T34+T48)</f>
        <v>234360</v>
      </c>
      <c r="U49">
        <f>SUM(U34+U48)</f>
        <v>8523</v>
      </c>
      <c r="V49">
        <f>SUM(V34+V48)</f>
        <v>103</v>
      </c>
      <c r="W49" s="34">
        <f>U49/T49</f>
        <v>3.6367127496159751E-2</v>
      </c>
      <c r="X49" s="55">
        <f>(T49/V49)/60</f>
        <v>37.922330097087382</v>
      </c>
      <c r="Y49" s="47">
        <f t="shared" ref="Y49" si="43">U49/V49</f>
        <v>82.747572815533985</v>
      </c>
      <c r="Z49">
        <f>SUM(Z3:Z33,Z37:Z47)</f>
        <v>937440</v>
      </c>
      <c r="AA49">
        <f>SUM(AA3:AA33,AA37:AA47)</f>
        <v>34705</v>
      </c>
      <c r="AB49">
        <f>SUM(AB3:AB33,AB37:AB47)</f>
        <v>1235</v>
      </c>
      <c r="AC49" s="34">
        <f>AA49/Z49</f>
        <v>3.7021036012971499E-2</v>
      </c>
      <c r="AD49" s="43">
        <f t="shared" ref="AD49" si="44">(Z49/AB49)/60</f>
        <v>12.651012145748988</v>
      </c>
      <c r="AE49" s="47">
        <f t="shared" ref="AE49" si="45">AA49/AB49</f>
        <v>28.101214574898787</v>
      </c>
    </row>
  </sheetData>
  <mergeCells count="5">
    <mergeCell ref="Z1:AE1"/>
    <mergeCell ref="B1:G1"/>
    <mergeCell ref="H1:M1"/>
    <mergeCell ref="N1:S1"/>
    <mergeCell ref="T1:Y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AE49"/>
  <sheetViews>
    <sheetView topLeftCell="A25" zoomScale="70" zoomScaleNormal="70" workbookViewId="0">
      <pane xSplit="1" topLeftCell="Q1" activePane="topRight" state="frozen"/>
      <selection pane="topRight" activeCell="H11" sqref="H11"/>
    </sheetView>
  </sheetViews>
  <sheetFormatPr defaultColWidth="9.140625" defaultRowHeight="15" x14ac:dyDescent="0.25"/>
  <cols>
    <col min="1" max="1" width="18" bestFit="1" customWidth="1"/>
    <col min="2" max="2" width="7" bestFit="1" customWidth="1"/>
    <col min="3" max="3" width="7.28515625" customWidth="1"/>
    <col min="4" max="4" width="6.7109375" customWidth="1"/>
    <col min="5" max="5" width="7.7109375" customWidth="1"/>
    <col min="6" max="6" width="6.85546875" customWidth="1"/>
    <col min="7" max="7" width="7" customWidth="1"/>
    <col min="8" max="8" width="7.28515625" customWidth="1"/>
    <col min="9" max="9" width="7.140625" customWidth="1"/>
    <col min="10" max="10" width="6.85546875" customWidth="1"/>
    <col min="11" max="11" width="7.28515625" customWidth="1"/>
    <col min="12" max="12" width="6.85546875" customWidth="1"/>
    <col min="13" max="13" width="7.5703125" customWidth="1"/>
    <col min="14" max="14" width="8" customWidth="1"/>
    <col min="15" max="15" width="7.42578125" bestFit="1" customWidth="1"/>
    <col min="16" max="16" width="5.85546875" customWidth="1"/>
    <col min="17" max="17" width="7" customWidth="1"/>
    <col min="18" max="18" width="6.42578125" customWidth="1"/>
    <col min="19" max="19" width="6.5703125" customWidth="1"/>
    <col min="20" max="20" width="7.28515625" customWidth="1"/>
    <col min="21" max="21" width="7" customWidth="1"/>
    <col min="22" max="22" width="6.28515625" customWidth="1"/>
    <col min="23" max="23" width="7.140625" customWidth="1"/>
    <col min="24" max="24" width="6.42578125" customWidth="1"/>
    <col min="25" max="25" width="8.28515625" bestFit="1" customWidth="1"/>
    <col min="26" max="26" width="7.42578125" customWidth="1"/>
    <col min="27" max="27" width="7.42578125" bestFit="1" customWidth="1"/>
    <col min="28" max="28" width="5.5703125" customWidth="1"/>
    <col min="29" max="29" width="8" customWidth="1"/>
    <col min="30" max="30" width="7.140625" customWidth="1"/>
    <col min="31" max="31" width="8" customWidth="1"/>
  </cols>
  <sheetData>
    <row r="1" spans="1:31" ht="15.75" thickBot="1" x14ac:dyDescent="0.3">
      <c r="B1" s="100" t="s">
        <v>76</v>
      </c>
      <c r="C1" s="101"/>
      <c r="D1" s="101"/>
      <c r="E1" s="103"/>
      <c r="F1" s="103"/>
      <c r="G1" s="104"/>
      <c r="H1" s="100" t="s">
        <v>77</v>
      </c>
      <c r="I1" s="101"/>
      <c r="J1" s="101"/>
      <c r="K1" s="103"/>
      <c r="L1" s="103"/>
      <c r="M1" s="104"/>
      <c r="N1" s="100" t="s">
        <v>78</v>
      </c>
      <c r="O1" s="101"/>
      <c r="P1" s="101"/>
      <c r="Q1" s="103"/>
      <c r="R1" s="103"/>
      <c r="S1" s="104"/>
      <c r="T1" s="100" t="s">
        <v>79</v>
      </c>
      <c r="U1" s="101"/>
      <c r="V1" s="101"/>
      <c r="W1" s="103"/>
      <c r="X1" s="103"/>
      <c r="Y1" s="104"/>
      <c r="Z1" s="97" t="s">
        <v>80</v>
      </c>
      <c r="AA1" s="98"/>
      <c r="AB1" s="98"/>
      <c r="AC1" s="98"/>
      <c r="AD1" s="98"/>
      <c r="AE1" s="99"/>
    </row>
    <row r="2" spans="1:31" ht="45.75" thickBot="1" x14ac:dyDescent="0.3">
      <c r="B2" s="17" t="s">
        <v>33</v>
      </c>
      <c r="C2" s="18" t="s">
        <v>31</v>
      </c>
      <c r="D2" s="23" t="s">
        <v>32</v>
      </c>
      <c r="E2" s="31" t="s">
        <v>39</v>
      </c>
      <c r="F2" s="36" t="s">
        <v>40</v>
      </c>
      <c r="G2" s="44" t="s">
        <v>41</v>
      </c>
      <c r="H2" s="27" t="s">
        <v>33</v>
      </c>
      <c r="I2" s="18" t="s">
        <v>31</v>
      </c>
      <c r="J2" s="19" t="s">
        <v>32</v>
      </c>
      <c r="K2" s="31" t="s">
        <v>39</v>
      </c>
      <c r="L2" s="36" t="s">
        <v>40</v>
      </c>
      <c r="M2" s="44" t="s">
        <v>41</v>
      </c>
      <c r="N2" s="17" t="s">
        <v>33</v>
      </c>
      <c r="O2" s="18" t="s">
        <v>31</v>
      </c>
      <c r="P2" s="19" t="s">
        <v>32</v>
      </c>
      <c r="Q2" s="31" t="s">
        <v>39</v>
      </c>
      <c r="R2" s="36" t="s">
        <v>40</v>
      </c>
      <c r="S2" s="44" t="s">
        <v>41</v>
      </c>
      <c r="T2" s="17" t="s">
        <v>33</v>
      </c>
      <c r="U2" s="18" t="s">
        <v>31</v>
      </c>
      <c r="V2" s="19" t="s">
        <v>32</v>
      </c>
      <c r="W2" s="31" t="s">
        <v>39</v>
      </c>
      <c r="X2" s="36" t="s">
        <v>40</v>
      </c>
      <c r="Y2" s="44" t="s">
        <v>41</v>
      </c>
      <c r="Z2" s="17" t="s">
        <v>33</v>
      </c>
      <c r="AA2" s="18" t="s">
        <v>31</v>
      </c>
      <c r="AB2" s="19" t="s">
        <v>32</v>
      </c>
      <c r="AC2" s="31" t="s">
        <v>39</v>
      </c>
      <c r="AD2" s="36" t="s">
        <v>40</v>
      </c>
      <c r="AE2" s="44" t="s">
        <v>41</v>
      </c>
    </row>
    <row r="3" spans="1:31" x14ac:dyDescent="0.25">
      <c r="A3" s="2" t="s">
        <v>1</v>
      </c>
      <c r="B3" s="9">
        <v>5580</v>
      </c>
      <c r="C3" s="15"/>
      <c r="D3" s="24"/>
      <c r="E3" s="32">
        <f>C3/B3</f>
        <v>0</v>
      </c>
      <c r="F3" s="51" t="e">
        <f>(B3/D3)/60</f>
        <v>#DIV/0!</v>
      </c>
      <c r="G3" s="45" t="e">
        <f>C3/D3</f>
        <v>#DIV/0!</v>
      </c>
      <c r="H3" s="28">
        <v>5580</v>
      </c>
      <c r="I3" s="15"/>
      <c r="J3" s="24"/>
      <c r="K3" s="32">
        <f>I3/H3</f>
        <v>0</v>
      </c>
      <c r="L3" s="37" t="e">
        <f>(H3/J3)/60</f>
        <v>#DIV/0!</v>
      </c>
      <c r="M3" s="45" t="e">
        <f>I3/J3</f>
        <v>#DIV/0!</v>
      </c>
      <c r="N3" s="9">
        <v>5580</v>
      </c>
      <c r="O3" s="15"/>
      <c r="P3" s="16"/>
      <c r="Q3" s="32">
        <f>O3/N3</f>
        <v>0</v>
      </c>
      <c r="R3" s="37" t="e">
        <f>(N3/P3)/60</f>
        <v>#DIV/0!</v>
      </c>
      <c r="S3" s="45" t="e">
        <f>O3/P3</f>
        <v>#DIV/0!</v>
      </c>
      <c r="T3" s="9">
        <v>5580</v>
      </c>
      <c r="U3" s="15"/>
      <c r="V3" s="16"/>
      <c r="W3" s="32">
        <f>U3/T3</f>
        <v>0</v>
      </c>
      <c r="X3" s="51" t="e">
        <f>(T3/V3)/60</f>
        <v>#DIV/0!</v>
      </c>
      <c r="Y3" s="52" t="e">
        <f>U3/V3</f>
        <v>#DIV/0!</v>
      </c>
      <c r="Z3" s="9">
        <f t="shared" ref="Z3:AB33" si="0">SUM(B3,H3,N3,T3)</f>
        <v>22320</v>
      </c>
      <c r="AA3" s="15">
        <f t="shared" si="0"/>
        <v>0</v>
      </c>
      <c r="AB3" s="16">
        <f t="shared" si="0"/>
        <v>0</v>
      </c>
      <c r="AC3" s="32">
        <f>AA3/Z3</f>
        <v>0</v>
      </c>
      <c r="AD3" s="41" t="e">
        <f>(Z3/AB3)/60</f>
        <v>#DIV/0!</v>
      </c>
      <c r="AE3" s="48" t="e">
        <f>AA3/AB3</f>
        <v>#DIV/0!</v>
      </c>
    </row>
    <row r="4" spans="1:31" x14ac:dyDescent="0.25">
      <c r="A4" s="2" t="s">
        <v>3</v>
      </c>
      <c r="B4" s="9">
        <v>5580</v>
      </c>
      <c r="C4" s="8">
        <v>753</v>
      </c>
      <c r="D4" s="25">
        <v>44</v>
      </c>
      <c r="E4" s="33">
        <f t="shared" ref="E4:E34" si="1">C4/B4</f>
        <v>0.13494623655913979</v>
      </c>
      <c r="F4" s="53">
        <f t="shared" ref="F4:F33" si="2">(B4/D4)/60</f>
        <v>2.1136363636363638</v>
      </c>
      <c r="G4" s="46">
        <f t="shared" ref="G4:G34" si="3">C4/D4</f>
        <v>17.113636363636363</v>
      </c>
      <c r="H4" s="28">
        <v>5580</v>
      </c>
      <c r="I4" s="8">
        <v>3083</v>
      </c>
      <c r="J4" s="25">
        <v>29</v>
      </c>
      <c r="K4" s="33">
        <f t="shared" ref="K4:K34" si="4">I4/H4</f>
        <v>0.55250896057347665</v>
      </c>
      <c r="L4" s="38">
        <f t="shared" ref="L4:L34" si="5">(H4/J4)/60</f>
        <v>3.2068965517241379</v>
      </c>
      <c r="M4" s="46">
        <f t="shared" ref="M4:M34" si="6">I4/J4</f>
        <v>106.31034482758621</v>
      </c>
      <c r="N4" s="9">
        <v>5580</v>
      </c>
      <c r="O4" s="8">
        <v>1097</v>
      </c>
      <c r="P4" s="25">
        <v>55</v>
      </c>
      <c r="Q4" s="33">
        <f t="shared" ref="Q4:Q34" si="7">O4/N4</f>
        <v>0.19659498207885304</v>
      </c>
      <c r="R4" s="38">
        <f t="shared" ref="R4:R34" si="8">(N4/P4)/60</f>
        <v>1.6909090909090909</v>
      </c>
      <c r="S4" s="46">
        <f t="shared" ref="S4:S34" si="9">O4/P4</f>
        <v>19.945454545454545</v>
      </c>
      <c r="T4" s="9">
        <v>5580</v>
      </c>
      <c r="U4" s="8">
        <v>893</v>
      </c>
      <c r="V4" s="25">
        <v>34</v>
      </c>
      <c r="W4" s="33">
        <f t="shared" ref="W4:W34" si="10">U4/T4</f>
        <v>0.1600358422939068</v>
      </c>
      <c r="X4" s="53">
        <f t="shared" ref="X4:X34" si="11">(T4/V4)/60</f>
        <v>2.7352941176470589</v>
      </c>
      <c r="Y4" s="54">
        <f t="shared" ref="Y4:Y34" si="12">U4/V4</f>
        <v>26.264705882352942</v>
      </c>
      <c r="Z4" s="9">
        <f t="shared" si="0"/>
        <v>22320</v>
      </c>
      <c r="AA4" s="8">
        <f t="shared" si="0"/>
        <v>5826</v>
      </c>
      <c r="AB4" s="10">
        <f t="shared" si="0"/>
        <v>162</v>
      </c>
      <c r="AC4" s="33">
        <f>AA4/Z4</f>
        <v>0.26102150537634411</v>
      </c>
      <c r="AD4" s="38">
        <f t="shared" ref="AD4:AD34" si="13">(Z4/AB4)/60</f>
        <v>2.2962962962962963</v>
      </c>
      <c r="AE4" s="46">
        <f t="shared" ref="AE4:AE34" si="14">AA4/AB4</f>
        <v>35.962962962962962</v>
      </c>
    </row>
    <row r="5" spans="1:31" x14ac:dyDescent="0.25">
      <c r="A5" s="2" t="s">
        <v>56</v>
      </c>
      <c r="B5" s="9">
        <v>5580</v>
      </c>
      <c r="C5" s="8"/>
      <c r="D5" s="25"/>
      <c r="E5" s="33">
        <f t="shared" si="1"/>
        <v>0</v>
      </c>
      <c r="F5" s="53" t="e">
        <f t="shared" si="2"/>
        <v>#DIV/0!</v>
      </c>
      <c r="G5" s="46" t="e">
        <f t="shared" si="3"/>
        <v>#DIV/0!</v>
      </c>
      <c r="H5" s="28">
        <v>5580</v>
      </c>
      <c r="I5" s="8"/>
      <c r="J5" s="25"/>
      <c r="K5" s="33">
        <f t="shared" si="4"/>
        <v>0</v>
      </c>
      <c r="L5" s="38" t="e">
        <f t="shared" si="5"/>
        <v>#DIV/0!</v>
      </c>
      <c r="M5" s="46" t="e">
        <f t="shared" si="6"/>
        <v>#DIV/0!</v>
      </c>
      <c r="N5" s="9">
        <v>5580</v>
      </c>
      <c r="O5" s="8"/>
      <c r="P5" s="25"/>
      <c r="Q5" s="33">
        <f t="shared" si="7"/>
        <v>0</v>
      </c>
      <c r="R5" s="38" t="e">
        <f t="shared" si="8"/>
        <v>#DIV/0!</v>
      </c>
      <c r="S5" s="46" t="e">
        <f t="shared" si="9"/>
        <v>#DIV/0!</v>
      </c>
      <c r="T5" s="9">
        <v>5580</v>
      </c>
      <c r="U5" s="8"/>
      <c r="V5" s="25"/>
      <c r="W5" s="33">
        <f t="shared" si="10"/>
        <v>0</v>
      </c>
      <c r="X5" s="53" t="e">
        <f t="shared" si="11"/>
        <v>#DIV/0!</v>
      </c>
      <c r="Y5" s="54" t="e">
        <f t="shared" si="12"/>
        <v>#DIV/0!</v>
      </c>
      <c r="Z5" s="9">
        <f t="shared" si="0"/>
        <v>22320</v>
      </c>
      <c r="AA5" s="8">
        <f t="shared" si="0"/>
        <v>0</v>
      </c>
      <c r="AB5" s="10">
        <f t="shared" si="0"/>
        <v>0</v>
      </c>
      <c r="AC5" s="33">
        <f t="shared" ref="AC5:AC34" si="15">AA5/Z5</f>
        <v>0</v>
      </c>
      <c r="AD5" s="38" t="e">
        <f t="shared" si="13"/>
        <v>#DIV/0!</v>
      </c>
      <c r="AE5" s="46" t="e">
        <f t="shared" si="14"/>
        <v>#DIV/0!</v>
      </c>
    </row>
    <row r="6" spans="1:31" x14ac:dyDescent="0.25">
      <c r="A6" s="2" t="s">
        <v>73</v>
      </c>
      <c r="B6" s="9">
        <v>5580</v>
      </c>
      <c r="C6" s="8"/>
      <c r="D6" s="25"/>
      <c r="E6" s="33">
        <f t="shared" si="1"/>
        <v>0</v>
      </c>
      <c r="F6" s="53" t="e">
        <f t="shared" si="2"/>
        <v>#DIV/0!</v>
      </c>
      <c r="G6" s="46" t="e">
        <f t="shared" si="3"/>
        <v>#DIV/0!</v>
      </c>
      <c r="H6" s="28">
        <v>5580</v>
      </c>
      <c r="I6" s="8"/>
      <c r="J6" s="25"/>
      <c r="K6" s="33">
        <f t="shared" si="4"/>
        <v>0</v>
      </c>
      <c r="L6" s="38" t="e">
        <f t="shared" si="5"/>
        <v>#DIV/0!</v>
      </c>
      <c r="M6" s="46" t="e">
        <f t="shared" si="6"/>
        <v>#DIV/0!</v>
      </c>
      <c r="N6" s="9">
        <v>5580</v>
      </c>
      <c r="O6" s="8"/>
      <c r="P6" s="25"/>
      <c r="Q6" s="33">
        <f t="shared" si="7"/>
        <v>0</v>
      </c>
      <c r="R6" s="38" t="e">
        <f t="shared" si="8"/>
        <v>#DIV/0!</v>
      </c>
      <c r="S6" s="46" t="e">
        <f t="shared" si="9"/>
        <v>#DIV/0!</v>
      </c>
      <c r="T6" s="9">
        <v>5580</v>
      </c>
      <c r="U6" s="8"/>
      <c r="V6" s="25"/>
      <c r="W6" s="33">
        <f t="shared" si="10"/>
        <v>0</v>
      </c>
      <c r="X6" s="53" t="e">
        <f t="shared" si="11"/>
        <v>#DIV/0!</v>
      </c>
      <c r="Y6" s="54" t="e">
        <f t="shared" si="12"/>
        <v>#DIV/0!</v>
      </c>
      <c r="Z6" s="9">
        <f t="shared" si="0"/>
        <v>22320</v>
      </c>
      <c r="AA6" s="8">
        <f t="shared" si="0"/>
        <v>0</v>
      </c>
      <c r="AB6" s="10">
        <f t="shared" si="0"/>
        <v>0</v>
      </c>
      <c r="AC6" s="33">
        <f>AA6/Z6</f>
        <v>0</v>
      </c>
      <c r="AD6" s="38" t="e">
        <f t="shared" si="13"/>
        <v>#DIV/0!</v>
      </c>
      <c r="AE6" s="46" t="e">
        <f t="shared" si="14"/>
        <v>#DIV/0!</v>
      </c>
    </row>
    <row r="7" spans="1:31" x14ac:dyDescent="0.25">
      <c r="A7" s="2" t="s">
        <v>74</v>
      </c>
      <c r="B7" s="9">
        <v>5580</v>
      </c>
      <c r="C7" s="8"/>
      <c r="D7" s="25"/>
      <c r="E7" s="33">
        <f t="shared" si="1"/>
        <v>0</v>
      </c>
      <c r="F7" s="53" t="e">
        <f t="shared" si="2"/>
        <v>#DIV/0!</v>
      </c>
      <c r="G7" s="46" t="e">
        <f t="shared" si="3"/>
        <v>#DIV/0!</v>
      </c>
      <c r="H7" s="28">
        <v>5580</v>
      </c>
      <c r="I7" s="8"/>
      <c r="J7" s="25"/>
      <c r="K7" s="33">
        <f t="shared" si="4"/>
        <v>0</v>
      </c>
      <c r="L7" s="38" t="e">
        <f t="shared" si="5"/>
        <v>#DIV/0!</v>
      </c>
      <c r="M7" s="46" t="e">
        <f t="shared" si="6"/>
        <v>#DIV/0!</v>
      </c>
      <c r="N7" s="9">
        <v>5580</v>
      </c>
      <c r="O7" s="8"/>
      <c r="P7" s="25"/>
      <c r="Q7" s="33">
        <f t="shared" si="7"/>
        <v>0</v>
      </c>
      <c r="R7" s="38" t="e">
        <f t="shared" si="8"/>
        <v>#DIV/0!</v>
      </c>
      <c r="S7" s="46" t="e">
        <f t="shared" si="9"/>
        <v>#DIV/0!</v>
      </c>
      <c r="T7" s="9">
        <v>5580</v>
      </c>
      <c r="U7" s="8"/>
      <c r="V7" s="25"/>
      <c r="W7" s="33">
        <f t="shared" si="10"/>
        <v>0</v>
      </c>
      <c r="X7" s="53" t="e">
        <f t="shared" si="11"/>
        <v>#DIV/0!</v>
      </c>
      <c r="Y7" s="54" t="e">
        <f t="shared" si="12"/>
        <v>#DIV/0!</v>
      </c>
      <c r="Z7" s="9">
        <f t="shared" si="0"/>
        <v>22320</v>
      </c>
      <c r="AA7" s="8">
        <f t="shared" si="0"/>
        <v>0</v>
      </c>
      <c r="AB7" s="10">
        <f t="shared" si="0"/>
        <v>0</v>
      </c>
      <c r="AC7" s="33">
        <f t="shared" si="15"/>
        <v>0</v>
      </c>
      <c r="AD7" s="38" t="e">
        <f t="shared" si="13"/>
        <v>#DIV/0!</v>
      </c>
      <c r="AE7" s="46" t="e">
        <f t="shared" si="14"/>
        <v>#DIV/0!</v>
      </c>
    </row>
    <row r="8" spans="1:31" x14ac:dyDescent="0.25">
      <c r="A8" s="2" t="s">
        <v>59</v>
      </c>
      <c r="B8" s="9">
        <v>5580</v>
      </c>
      <c r="C8" s="8"/>
      <c r="D8" s="25"/>
      <c r="E8" s="33">
        <f t="shared" si="1"/>
        <v>0</v>
      </c>
      <c r="F8" s="53" t="e">
        <f t="shared" si="2"/>
        <v>#DIV/0!</v>
      </c>
      <c r="G8" s="46" t="e">
        <f t="shared" si="3"/>
        <v>#DIV/0!</v>
      </c>
      <c r="H8" s="28">
        <v>5580</v>
      </c>
      <c r="I8" s="8"/>
      <c r="J8" s="25"/>
      <c r="K8" s="33">
        <f t="shared" si="4"/>
        <v>0</v>
      </c>
      <c r="L8" s="38" t="e">
        <f t="shared" si="5"/>
        <v>#DIV/0!</v>
      </c>
      <c r="M8" s="46" t="e">
        <f t="shared" si="6"/>
        <v>#DIV/0!</v>
      </c>
      <c r="N8" s="9">
        <v>5580</v>
      </c>
      <c r="O8" s="8"/>
      <c r="P8" s="25"/>
      <c r="Q8" s="33">
        <f t="shared" si="7"/>
        <v>0</v>
      </c>
      <c r="R8" s="38" t="e">
        <f t="shared" si="8"/>
        <v>#DIV/0!</v>
      </c>
      <c r="S8" s="46" t="e">
        <f t="shared" si="9"/>
        <v>#DIV/0!</v>
      </c>
      <c r="T8" s="9">
        <v>5580</v>
      </c>
      <c r="U8" s="8">
        <v>14</v>
      </c>
      <c r="V8" s="25">
        <v>2</v>
      </c>
      <c r="W8" s="33">
        <f t="shared" si="10"/>
        <v>2.5089605734767025E-3</v>
      </c>
      <c r="X8" s="53">
        <f t="shared" si="11"/>
        <v>46.5</v>
      </c>
      <c r="Y8" s="54">
        <f t="shared" si="12"/>
        <v>7</v>
      </c>
      <c r="Z8" s="9">
        <f t="shared" si="0"/>
        <v>22320</v>
      </c>
      <c r="AA8" s="8">
        <f t="shared" si="0"/>
        <v>14</v>
      </c>
      <c r="AB8" s="10">
        <f t="shared" si="0"/>
        <v>2</v>
      </c>
      <c r="AC8" s="33">
        <f t="shared" si="15"/>
        <v>6.2724014336917563E-4</v>
      </c>
      <c r="AD8" s="38">
        <f t="shared" si="13"/>
        <v>186</v>
      </c>
      <c r="AE8" s="46">
        <f t="shared" si="14"/>
        <v>7</v>
      </c>
    </row>
    <row r="9" spans="1:31" x14ac:dyDescent="0.25">
      <c r="A9" s="2" t="s">
        <v>8</v>
      </c>
      <c r="B9" s="9">
        <v>5580</v>
      </c>
      <c r="C9" s="8"/>
      <c r="D9" s="25"/>
      <c r="E9" s="33">
        <f t="shared" si="1"/>
        <v>0</v>
      </c>
      <c r="F9" s="53" t="e">
        <f t="shared" si="2"/>
        <v>#DIV/0!</v>
      </c>
      <c r="G9" s="46" t="e">
        <f t="shared" si="3"/>
        <v>#DIV/0!</v>
      </c>
      <c r="H9" s="28">
        <v>5580</v>
      </c>
      <c r="I9" s="8"/>
      <c r="J9" s="25"/>
      <c r="K9" s="33">
        <f t="shared" si="4"/>
        <v>0</v>
      </c>
      <c r="L9" s="38" t="e">
        <f t="shared" si="5"/>
        <v>#DIV/0!</v>
      </c>
      <c r="M9" s="46" t="e">
        <f t="shared" si="6"/>
        <v>#DIV/0!</v>
      </c>
      <c r="N9" s="9">
        <v>5580</v>
      </c>
      <c r="O9" s="8"/>
      <c r="P9" s="25"/>
      <c r="Q9" s="33">
        <f t="shared" si="7"/>
        <v>0</v>
      </c>
      <c r="R9" s="38" t="e">
        <f t="shared" si="8"/>
        <v>#DIV/0!</v>
      </c>
      <c r="S9" s="46" t="e">
        <f t="shared" si="9"/>
        <v>#DIV/0!</v>
      </c>
      <c r="T9" s="9">
        <v>5580</v>
      </c>
      <c r="U9" s="8"/>
      <c r="V9" s="25"/>
      <c r="W9" s="33">
        <f t="shared" si="10"/>
        <v>0</v>
      </c>
      <c r="X9" s="53" t="e">
        <f t="shared" si="11"/>
        <v>#DIV/0!</v>
      </c>
      <c r="Y9" s="54" t="e">
        <f t="shared" si="12"/>
        <v>#DIV/0!</v>
      </c>
      <c r="Z9" s="9">
        <f t="shared" si="0"/>
        <v>22320</v>
      </c>
      <c r="AA9" s="8">
        <f t="shared" si="0"/>
        <v>0</v>
      </c>
      <c r="AB9" s="10">
        <f t="shared" si="0"/>
        <v>0</v>
      </c>
      <c r="AC9" s="33">
        <f t="shared" si="15"/>
        <v>0</v>
      </c>
      <c r="AD9" s="38" t="e">
        <f t="shared" si="13"/>
        <v>#DIV/0!</v>
      </c>
      <c r="AE9" s="46" t="e">
        <f t="shared" si="14"/>
        <v>#DIV/0!</v>
      </c>
    </row>
    <row r="10" spans="1:31" x14ac:dyDescent="0.25">
      <c r="A10" s="2" t="s">
        <v>60</v>
      </c>
      <c r="B10" s="9">
        <v>5580</v>
      </c>
      <c r="C10" s="8">
        <v>9998</v>
      </c>
      <c r="D10" s="25">
        <v>28</v>
      </c>
      <c r="E10" s="33">
        <f t="shared" si="1"/>
        <v>1.7917562724014338</v>
      </c>
      <c r="F10" s="53">
        <f t="shared" si="2"/>
        <v>3.3214285714285712</v>
      </c>
      <c r="G10" s="46">
        <f t="shared" si="3"/>
        <v>357.07142857142856</v>
      </c>
      <c r="H10" s="28">
        <v>5580</v>
      </c>
      <c r="I10" s="8">
        <v>6353</v>
      </c>
      <c r="J10" s="25">
        <v>38</v>
      </c>
      <c r="K10" s="33">
        <f t="shared" si="4"/>
        <v>1.1385304659498208</v>
      </c>
      <c r="L10" s="38">
        <f t="shared" si="5"/>
        <v>2.4473684210526314</v>
      </c>
      <c r="M10" s="46">
        <f t="shared" si="6"/>
        <v>167.18421052631578</v>
      </c>
      <c r="N10" s="9">
        <v>5580</v>
      </c>
      <c r="O10" s="8">
        <v>7275</v>
      </c>
      <c r="P10" s="25">
        <v>28</v>
      </c>
      <c r="Q10" s="33">
        <f t="shared" si="7"/>
        <v>1.303763440860215</v>
      </c>
      <c r="R10" s="38">
        <f t="shared" si="8"/>
        <v>3.3214285714285712</v>
      </c>
      <c r="S10" s="46">
        <f t="shared" si="9"/>
        <v>259.82142857142856</v>
      </c>
      <c r="T10" s="9">
        <v>5580</v>
      </c>
      <c r="U10" s="8">
        <v>6175</v>
      </c>
      <c r="V10" s="25">
        <v>16</v>
      </c>
      <c r="W10" s="33">
        <f t="shared" si="10"/>
        <v>1.1066308243727598</v>
      </c>
      <c r="X10" s="53">
        <f t="shared" si="11"/>
        <v>5.8125</v>
      </c>
      <c r="Y10" s="54">
        <f t="shared" si="12"/>
        <v>385.9375</v>
      </c>
      <c r="Z10" s="9">
        <f t="shared" si="0"/>
        <v>22320</v>
      </c>
      <c r="AA10" s="8">
        <f t="shared" si="0"/>
        <v>29801</v>
      </c>
      <c r="AB10" s="10">
        <f t="shared" si="0"/>
        <v>110</v>
      </c>
      <c r="AC10" s="33">
        <f t="shared" si="15"/>
        <v>1.3351702508960575</v>
      </c>
      <c r="AD10" s="38">
        <f t="shared" si="13"/>
        <v>3.3818181818181818</v>
      </c>
      <c r="AE10" s="46">
        <f t="shared" si="14"/>
        <v>270.91818181818184</v>
      </c>
    </row>
    <row r="11" spans="1:31" ht="15.75" thickBot="1" x14ac:dyDescent="0.3">
      <c r="A11" s="4" t="s">
        <v>10</v>
      </c>
      <c r="B11" s="9">
        <v>5580</v>
      </c>
      <c r="C11" s="8"/>
      <c r="D11" s="25"/>
      <c r="E11" s="33">
        <f t="shared" si="1"/>
        <v>0</v>
      </c>
      <c r="F11" s="53" t="e">
        <f t="shared" si="2"/>
        <v>#DIV/0!</v>
      </c>
      <c r="G11" s="46" t="e">
        <f t="shared" si="3"/>
        <v>#DIV/0!</v>
      </c>
      <c r="H11" s="28">
        <v>5580</v>
      </c>
      <c r="I11" s="8"/>
      <c r="J11" s="25"/>
      <c r="K11" s="33">
        <f t="shared" si="4"/>
        <v>0</v>
      </c>
      <c r="L11" s="38" t="e">
        <f t="shared" si="5"/>
        <v>#DIV/0!</v>
      </c>
      <c r="M11" s="46" t="e">
        <f t="shared" si="6"/>
        <v>#DIV/0!</v>
      </c>
      <c r="N11" s="9">
        <v>5580</v>
      </c>
      <c r="O11" s="8"/>
      <c r="P11" s="25"/>
      <c r="Q11" s="33">
        <f t="shared" si="7"/>
        <v>0</v>
      </c>
      <c r="R11" s="38" t="e">
        <f t="shared" si="8"/>
        <v>#DIV/0!</v>
      </c>
      <c r="S11" s="46" t="e">
        <f t="shared" si="9"/>
        <v>#DIV/0!</v>
      </c>
      <c r="T11" s="9">
        <v>5580</v>
      </c>
      <c r="U11" s="8"/>
      <c r="V11" s="25"/>
      <c r="W11" s="33">
        <f t="shared" si="10"/>
        <v>0</v>
      </c>
      <c r="X11" s="53" t="e">
        <f t="shared" si="11"/>
        <v>#DIV/0!</v>
      </c>
      <c r="Y11" s="54" t="e">
        <f t="shared" si="12"/>
        <v>#DIV/0!</v>
      </c>
      <c r="Z11" s="9">
        <f t="shared" si="0"/>
        <v>22320</v>
      </c>
      <c r="AA11" s="8">
        <f t="shared" si="0"/>
        <v>0</v>
      </c>
      <c r="AB11" s="10">
        <f t="shared" si="0"/>
        <v>0</v>
      </c>
      <c r="AC11" s="33">
        <f t="shared" si="15"/>
        <v>0</v>
      </c>
      <c r="AD11" s="38" t="e">
        <f t="shared" si="13"/>
        <v>#DIV/0!</v>
      </c>
      <c r="AE11" s="46" t="e">
        <f t="shared" si="14"/>
        <v>#DIV/0!</v>
      </c>
    </row>
    <row r="12" spans="1:31" x14ac:dyDescent="0.25">
      <c r="A12" s="1" t="s">
        <v>11</v>
      </c>
      <c r="B12" s="9">
        <v>5580</v>
      </c>
      <c r="C12" s="8"/>
      <c r="D12" s="25"/>
      <c r="E12" s="33">
        <f t="shared" si="1"/>
        <v>0</v>
      </c>
      <c r="F12" s="53" t="e">
        <f t="shared" si="2"/>
        <v>#DIV/0!</v>
      </c>
      <c r="G12" s="46" t="e">
        <f t="shared" si="3"/>
        <v>#DIV/0!</v>
      </c>
      <c r="H12" s="28">
        <v>5580</v>
      </c>
      <c r="I12" s="8"/>
      <c r="J12" s="25"/>
      <c r="K12" s="33">
        <f t="shared" si="4"/>
        <v>0</v>
      </c>
      <c r="L12" s="39" t="e">
        <f t="shared" si="5"/>
        <v>#DIV/0!</v>
      </c>
      <c r="M12" s="46" t="e">
        <f t="shared" si="6"/>
        <v>#DIV/0!</v>
      </c>
      <c r="N12" s="9">
        <v>5580</v>
      </c>
      <c r="O12" s="8"/>
      <c r="P12" s="25"/>
      <c r="Q12" s="33">
        <f t="shared" si="7"/>
        <v>0</v>
      </c>
      <c r="R12" s="39" t="e">
        <f t="shared" si="8"/>
        <v>#DIV/0!</v>
      </c>
      <c r="S12" s="46" t="e">
        <f t="shared" si="9"/>
        <v>#DIV/0!</v>
      </c>
      <c r="T12" s="9">
        <v>5580</v>
      </c>
      <c r="U12" s="8"/>
      <c r="V12" s="25"/>
      <c r="W12" s="33">
        <f t="shared" si="10"/>
        <v>0</v>
      </c>
      <c r="X12" s="53" t="e">
        <f t="shared" si="11"/>
        <v>#DIV/0!</v>
      </c>
      <c r="Y12" s="54" t="e">
        <f t="shared" si="12"/>
        <v>#DIV/0!</v>
      </c>
      <c r="Z12" s="9">
        <f t="shared" si="0"/>
        <v>22320</v>
      </c>
      <c r="AA12" s="8">
        <f t="shared" si="0"/>
        <v>0</v>
      </c>
      <c r="AB12" s="10">
        <f t="shared" si="0"/>
        <v>0</v>
      </c>
      <c r="AC12" s="33">
        <f t="shared" si="15"/>
        <v>0</v>
      </c>
      <c r="AD12" s="38" t="e">
        <f t="shared" si="13"/>
        <v>#DIV/0!</v>
      </c>
      <c r="AE12" s="46" t="e">
        <f t="shared" si="14"/>
        <v>#DIV/0!</v>
      </c>
    </row>
    <row r="13" spans="1:31" ht="15.75" thickBot="1" x14ac:dyDescent="0.3">
      <c r="A13" s="2" t="s">
        <v>12</v>
      </c>
      <c r="B13" s="11">
        <v>5580</v>
      </c>
      <c r="C13" s="12"/>
      <c r="D13" s="26"/>
      <c r="E13" s="34">
        <f t="shared" si="1"/>
        <v>0</v>
      </c>
      <c r="F13" s="55" t="e">
        <f t="shared" si="2"/>
        <v>#DIV/0!</v>
      </c>
      <c r="G13" s="47" t="e">
        <f t="shared" si="3"/>
        <v>#DIV/0!</v>
      </c>
      <c r="H13" s="11">
        <v>5580</v>
      </c>
      <c r="I13" s="12"/>
      <c r="J13" s="26"/>
      <c r="K13" s="34">
        <f t="shared" si="4"/>
        <v>0</v>
      </c>
      <c r="L13" s="40" t="e">
        <f t="shared" si="5"/>
        <v>#DIV/0!</v>
      </c>
      <c r="M13" s="47" t="e">
        <f t="shared" si="6"/>
        <v>#DIV/0!</v>
      </c>
      <c r="N13" s="11">
        <v>5580</v>
      </c>
      <c r="O13" s="12"/>
      <c r="P13" s="26"/>
      <c r="Q13" s="34">
        <f t="shared" si="7"/>
        <v>0</v>
      </c>
      <c r="R13" s="40" t="e">
        <f t="shared" si="8"/>
        <v>#DIV/0!</v>
      </c>
      <c r="S13" s="47" t="e">
        <f t="shared" si="9"/>
        <v>#DIV/0!</v>
      </c>
      <c r="T13" s="11">
        <v>5580</v>
      </c>
      <c r="U13" s="12"/>
      <c r="V13" s="26"/>
      <c r="W13" s="34">
        <f t="shared" si="10"/>
        <v>0</v>
      </c>
      <c r="X13" s="55" t="e">
        <f t="shared" si="11"/>
        <v>#DIV/0!</v>
      </c>
      <c r="Y13" s="56" t="e">
        <f t="shared" si="12"/>
        <v>#DIV/0!</v>
      </c>
      <c r="Z13" s="11">
        <f t="shared" si="0"/>
        <v>22320</v>
      </c>
      <c r="AA13" s="12">
        <f t="shared" si="0"/>
        <v>0</v>
      </c>
      <c r="AB13" s="13">
        <f t="shared" si="0"/>
        <v>0</v>
      </c>
      <c r="AC13" s="34">
        <f t="shared" si="15"/>
        <v>0</v>
      </c>
      <c r="AD13" s="43" t="e">
        <f t="shared" si="13"/>
        <v>#DIV/0!</v>
      </c>
      <c r="AE13" s="47" t="e">
        <f t="shared" si="14"/>
        <v>#DIV/0!</v>
      </c>
    </row>
    <row r="14" spans="1:31" x14ac:dyDescent="0.25">
      <c r="A14" s="2" t="s">
        <v>13</v>
      </c>
      <c r="B14" s="14">
        <v>5580</v>
      </c>
      <c r="C14" s="15">
        <v>5724</v>
      </c>
      <c r="D14" s="24">
        <v>12</v>
      </c>
      <c r="E14" s="32">
        <f t="shared" si="1"/>
        <v>1.0258064516129033</v>
      </c>
      <c r="F14" s="51">
        <f t="shared" si="2"/>
        <v>7.75</v>
      </c>
      <c r="G14" s="48">
        <f t="shared" si="3"/>
        <v>477</v>
      </c>
      <c r="H14" s="30">
        <v>5580</v>
      </c>
      <c r="I14" s="15">
        <v>479</v>
      </c>
      <c r="J14" s="24">
        <v>2</v>
      </c>
      <c r="K14" s="32">
        <f t="shared" si="4"/>
        <v>8.584229390681003E-2</v>
      </c>
      <c r="L14" s="41">
        <f t="shared" si="5"/>
        <v>46.5</v>
      </c>
      <c r="M14" s="48">
        <f t="shared" si="6"/>
        <v>239.5</v>
      </c>
      <c r="N14" s="14">
        <v>5580</v>
      </c>
      <c r="O14" s="15"/>
      <c r="P14" s="24"/>
      <c r="Q14" s="32">
        <f t="shared" si="7"/>
        <v>0</v>
      </c>
      <c r="R14" s="41" t="e">
        <f t="shared" si="8"/>
        <v>#DIV/0!</v>
      </c>
      <c r="S14" s="48" t="e">
        <f t="shared" si="9"/>
        <v>#DIV/0!</v>
      </c>
      <c r="T14" s="14">
        <v>5580</v>
      </c>
      <c r="U14" s="15"/>
      <c r="V14" s="24"/>
      <c r="W14" s="35">
        <f t="shared" si="10"/>
        <v>0</v>
      </c>
      <c r="X14" s="57" t="e">
        <f t="shared" si="11"/>
        <v>#DIV/0!</v>
      </c>
      <c r="Y14" s="58" t="e">
        <f t="shared" si="12"/>
        <v>#DIV/0!</v>
      </c>
      <c r="Z14" s="14">
        <f t="shared" si="0"/>
        <v>22320</v>
      </c>
      <c r="AA14" s="15">
        <f t="shared" si="0"/>
        <v>6203</v>
      </c>
      <c r="AB14" s="16">
        <f t="shared" si="0"/>
        <v>14</v>
      </c>
      <c r="AC14" s="32">
        <f t="shared" si="15"/>
        <v>0.27791218637992832</v>
      </c>
      <c r="AD14" s="41">
        <f t="shared" si="13"/>
        <v>26.571428571428569</v>
      </c>
      <c r="AE14" s="48">
        <f t="shared" si="14"/>
        <v>443.07142857142856</v>
      </c>
    </row>
    <row r="15" spans="1:31" x14ac:dyDescent="0.25">
      <c r="A15" s="5" t="s">
        <v>57</v>
      </c>
      <c r="B15" s="9">
        <v>5580</v>
      </c>
      <c r="C15" s="8"/>
      <c r="D15" s="25"/>
      <c r="E15" s="33">
        <f t="shared" si="1"/>
        <v>0</v>
      </c>
      <c r="F15" s="53" t="e">
        <f t="shared" si="2"/>
        <v>#DIV/0!</v>
      </c>
      <c r="G15" s="46" t="e">
        <f t="shared" si="3"/>
        <v>#DIV/0!</v>
      </c>
      <c r="H15" s="28">
        <v>5580</v>
      </c>
      <c r="I15" s="8"/>
      <c r="J15" s="25"/>
      <c r="K15" s="33">
        <f t="shared" si="4"/>
        <v>0</v>
      </c>
      <c r="L15" s="38" t="e">
        <f t="shared" si="5"/>
        <v>#DIV/0!</v>
      </c>
      <c r="M15" s="46" t="e">
        <f t="shared" si="6"/>
        <v>#DIV/0!</v>
      </c>
      <c r="N15" s="9">
        <v>5580</v>
      </c>
      <c r="O15" s="8"/>
      <c r="P15" s="25"/>
      <c r="Q15" s="33">
        <f t="shared" si="7"/>
        <v>0</v>
      </c>
      <c r="R15" s="38" t="e">
        <f t="shared" si="8"/>
        <v>#DIV/0!</v>
      </c>
      <c r="S15" s="46" t="e">
        <f t="shared" si="9"/>
        <v>#DIV/0!</v>
      </c>
      <c r="T15" s="9">
        <v>5580</v>
      </c>
      <c r="U15" s="8"/>
      <c r="V15" s="25"/>
      <c r="W15" s="33">
        <f t="shared" si="10"/>
        <v>0</v>
      </c>
      <c r="X15" s="53" t="e">
        <f t="shared" si="11"/>
        <v>#DIV/0!</v>
      </c>
      <c r="Y15" s="54" t="e">
        <f t="shared" si="12"/>
        <v>#DIV/0!</v>
      </c>
      <c r="Z15" s="9">
        <f t="shared" si="0"/>
        <v>22320</v>
      </c>
      <c r="AA15" s="8">
        <f t="shared" si="0"/>
        <v>0</v>
      </c>
      <c r="AB15" s="10">
        <f t="shared" si="0"/>
        <v>0</v>
      </c>
      <c r="AC15" s="33">
        <f t="shared" si="15"/>
        <v>0</v>
      </c>
      <c r="AD15" s="38" t="e">
        <f t="shared" si="13"/>
        <v>#DIV/0!</v>
      </c>
      <c r="AE15" s="46" t="e">
        <f t="shared" si="14"/>
        <v>#DIV/0!</v>
      </c>
    </row>
    <row r="16" spans="1:31" x14ac:dyDescent="0.25">
      <c r="A16" s="6" t="s">
        <v>15</v>
      </c>
      <c r="B16" s="9">
        <v>5580</v>
      </c>
      <c r="C16" s="8">
        <v>56</v>
      </c>
      <c r="D16" s="25">
        <v>2</v>
      </c>
      <c r="E16" s="33">
        <f t="shared" si="1"/>
        <v>1.003584229390681E-2</v>
      </c>
      <c r="F16" s="53">
        <f t="shared" si="2"/>
        <v>46.5</v>
      </c>
      <c r="G16" s="46">
        <f t="shared" si="3"/>
        <v>28</v>
      </c>
      <c r="H16" s="28">
        <v>5580</v>
      </c>
      <c r="I16" s="8"/>
      <c r="J16" s="25"/>
      <c r="K16" s="33">
        <f t="shared" si="4"/>
        <v>0</v>
      </c>
      <c r="L16" s="38" t="e">
        <f t="shared" si="5"/>
        <v>#DIV/0!</v>
      </c>
      <c r="M16" s="46" t="e">
        <f t="shared" si="6"/>
        <v>#DIV/0!</v>
      </c>
      <c r="N16" s="9">
        <v>5580</v>
      </c>
      <c r="O16" s="8"/>
      <c r="P16" s="25"/>
      <c r="Q16" s="33">
        <f t="shared" si="7"/>
        <v>0</v>
      </c>
      <c r="R16" s="38" t="e">
        <f t="shared" si="8"/>
        <v>#DIV/0!</v>
      </c>
      <c r="S16" s="46" t="e">
        <f t="shared" si="9"/>
        <v>#DIV/0!</v>
      </c>
      <c r="T16" s="9">
        <v>5580</v>
      </c>
      <c r="U16" s="8"/>
      <c r="V16" s="25"/>
      <c r="W16" s="33">
        <f t="shared" si="10"/>
        <v>0</v>
      </c>
      <c r="X16" s="53" t="e">
        <f t="shared" si="11"/>
        <v>#DIV/0!</v>
      </c>
      <c r="Y16" s="54" t="e">
        <f t="shared" si="12"/>
        <v>#DIV/0!</v>
      </c>
      <c r="Z16" s="9">
        <f t="shared" si="0"/>
        <v>22320</v>
      </c>
      <c r="AA16" s="8">
        <f t="shared" si="0"/>
        <v>56</v>
      </c>
      <c r="AB16" s="10">
        <f t="shared" si="0"/>
        <v>2</v>
      </c>
      <c r="AC16" s="33">
        <f t="shared" si="15"/>
        <v>2.5089605734767025E-3</v>
      </c>
      <c r="AD16" s="38">
        <f t="shared" si="13"/>
        <v>186</v>
      </c>
      <c r="AE16" s="46">
        <f t="shared" si="14"/>
        <v>28</v>
      </c>
    </row>
    <row r="17" spans="1:31" x14ac:dyDescent="0.25">
      <c r="A17" s="2" t="s">
        <v>16</v>
      </c>
      <c r="B17" s="9">
        <v>5580</v>
      </c>
      <c r="C17" s="8"/>
      <c r="D17" s="25"/>
      <c r="E17" s="33">
        <f t="shared" si="1"/>
        <v>0</v>
      </c>
      <c r="F17" s="53" t="e">
        <f t="shared" si="2"/>
        <v>#DIV/0!</v>
      </c>
      <c r="G17" s="46" t="e">
        <f t="shared" si="3"/>
        <v>#DIV/0!</v>
      </c>
      <c r="H17" s="28">
        <v>5580</v>
      </c>
      <c r="I17" s="8"/>
      <c r="J17" s="25"/>
      <c r="K17" s="33">
        <f t="shared" si="4"/>
        <v>0</v>
      </c>
      <c r="L17" s="38" t="e">
        <f t="shared" si="5"/>
        <v>#DIV/0!</v>
      </c>
      <c r="M17" s="46" t="e">
        <f t="shared" si="6"/>
        <v>#DIV/0!</v>
      </c>
      <c r="N17" s="9">
        <v>5580</v>
      </c>
      <c r="O17" s="8"/>
      <c r="P17" s="25"/>
      <c r="Q17" s="33">
        <f t="shared" si="7"/>
        <v>0</v>
      </c>
      <c r="R17" s="38" t="e">
        <f t="shared" si="8"/>
        <v>#DIV/0!</v>
      </c>
      <c r="S17" s="46" t="e">
        <f t="shared" si="9"/>
        <v>#DIV/0!</v>
      </c>
      <c r="T17" s="9">
        <v>5580</v>
      </c>
      <c r="U17" s="8"/>
      <c r="V17" s="25"/>
      <c r="W17" s="33">
        <f t="shared" si="10"/>
        <v>0</v>
      </c>
      <c r="X17" s="53" t="e">
        <f t="shared" si="11"/>
        <v>#DIV/0!</v>
      </c>
      <c r="Y17" s="54" t="e">
        <f t="shared" si="12"/>
        <v>#DIV/0!</v>
      </c>
      <c r="Z17" s="9">
        <f t="shared" si="0"/>
        <v>22320</v>
      </c>
      <c r="AA17" s="8">
        <f t="shared" si="0"/>
        <v>0</v>
      </c>
      <c r="AB17" s="10">
        <f t="shared" si="0"/>
        <v>0</v>
      </c>
      <c r="AC17" s="33">
        <f t="shared" si="15"/>
        <v>0</v>
      </c>
      <c r="AD17" s="38" t="e">
        <f t="shared" si="13"/>
        <v>#DIV/0!</v>
      </c>
      <c r="AE17" s="46" t="e">
        <f t="shared" si="14"/>
        <v>#DIV/0!</v>
      </c>
    </row>
    <row r="18" spans="1:31" x14ac:dyDescent="0.25">
      <c r="A18" s="2" t="s">
        <v>17</v>
      </c>
      <c r="B18" s="9">
        <v>5580</v>
      </c>
      <c r="C18" s="8"/>
      <c r="D18" s="25"/>
      <c r="E18" s="33">
        <f t="shared" si="1"/>
        <v>0</v>
      </c>
      <c r="F18" s="53" t="e">
        <f t="shared" si="2"/>
        <v>#DIV/0!</v>
      </c>
      <c r="G18" s="46" t="e">
        <f t="shared" si="3"/>
        <v>#DIV/0!</v>
      </c>
      <c r="H18" s="28">
        <v>5580</v>
      </c>
      <c r="I18" s="8"/>
      <c r="J18" s="25"/>
      <c r="K18" s="33">
        <f t="shared" si="4"/>
        <v>0</v>
      </c>
      <c r="L18" s="38" t="e">
        <f t="shared" si="5"/>
        <v>#DIV/0!</v>
      </c>
      <c r="M18" s="46" t="e">
        <f t="shared" si="6"/>
        <v>#DIV/0!</v>
      </c>
      <c r="N18" s="9">
        <v>5580</v>
      </c>
      <c r="O18" s="8"/>
      <c r="P18" s="25"/>
      <c r="Q18" s="33">
        <f t="shared" si="7"/>
        <v>0</v>
      </c>
      <c r="R18" s="38" t="e">
        <f t="shared" si="8"/>
        <v>#DIV/0!</v>
      </c>
      <c r="S18" s="46" t="e">
        <f t="shared" si="9"/>
        <v>#DIV/0!</v>
      </c>
      <c r="T18" s="9">
        <v>5580</v>
      </c>
      <c r="U18" s="8"/>
      <c r="V18" s="25"/>
      <c r="W18" s="33">
        <f t="shared" si="10"/>
        <v>0</v>
      </c>
      <c r="X18" s="53" t="e">
        <f t="shared" si="11"/>
        <v>#DIV/0!</v>
      </c>
      <c r="Y18" s="54" t="e">
        <f t="shared" si="12"/>
        <v>#DIV/0!</v>
      </c>
      <c r="Z18" s="9">
        <f t="shared" si="0"/>
        <v>22320</v>
      </c>
      <c r="AA18" s="8">
        <f t="shared" si="0"/>
        <v>0</v>
      </c>
      <c r="AB18" s="10">
        <f t="shared" si="0"/>
        <v>0</v>
      </c>
      <c r="AC18" s="33">
        <f t="shared" si="15"/>
        <v>0</v>
      </c>
      <c r="AD18" s="38" t="e">
        <f t="shared" si="13"/>
        <v>#DIV/0!</v>
      </c>
      <c r="AE18" s="46" t="e">
        <f t="shared" si="14"/>
        <v>#DIV/0!</v>
      </c>
    </row>
    <row r="19" spans="1:31" x14ac:dyDescent="0.25">
      <c r="A19" s="2" t="s">
        <v>18</v>
      </c>
      <c r="B19" s="9">
        <v>5580</v>
      </c>
      <c r="C19" s="8">
        <v>447</v>
      </c>
      <c r="D19" s="25">
        <v>1</v>
      </c>
      <c r="E19" s="33">
        <f t="shared" si="1"/>
        <v>8.0107526881720431E-2</v>
      </c>
      <c r="F19" s="53">
        <f t="shared" si="2"/>
        <v>93</v>
      </c>
      <c r="G19" s="46">
        <f t="shared" si="3"/>
        <v>447</v>
      </c>
      <c r="H19" s="28">
        <v>5580</v>
      </c>
      <c r="I19" s="8"/>
      <c r="J19" s="25"/>
      <c r="K19" s="33">
        <f t="shared" si="4"/>
        <v>0</v>
      </c>
      <c r="L19" s="39" t="e">
        <f t="shared" si="5"/>
        <v>#DIV/0!</v>
      </c>
      <c r="M19" s="46" t="e">
        <f t="shared" si="6"/>
        <v>#DIV/0!</v>
      </c>
      <c r="N19" s="9">
        <v>5580</v>
      </c>
      <c r="O19" s="8"/>
      <c r="P19" s="25"/>
      <c r="Q19" s="33">
        <f t="shared" si="7"/>
        <v>0</v>
      </c>
      <c r="R19" s="39" t="e">
        <f t="shared" si="8"/>
        <v>#DIV/0!</v>
      </c>
      <c r="S19" s="46" t="e">
        <f t="shared" si="9"/>
        <v>#DIV/0!</v>
      </c>
      <c r="T19" s="9">
        <v>5580</v>
      </c>
      <c r="U19" s="8">
        <v>477</v>
      </c>
      <c r="V19" s="25">
        <v>1</v>
      </c>
      <c r="W19" s="33">
        <f t="shared" si="10"/>
        <v>8.5483870967741932E-2</v>
      </c>
      <c r="X19" s="53">
        <f t="shared" si="11"/>
        <v>93</v>
      </c>
      <c r="Y19" s="54">
        <f t="shared" si="12"/>
        <v>477</v>
      </c>
      <c r="Z19" s="9">
        <f t="shared" si="0"/>
        <v>22320</v>
      </c>
      <c r="AA19" s="8">
        <f t="shared" si="0"/>
        <v>924</v>
      </c>
      <c r="AB19" s="10">
        <f t="shared" si="0"/>
        <v>2</v>
      </c>
      <c r="AC19" s="33">
        <f t="shared" si="15"/>
        <v>4.1397849462365591E-2</v>
      </c>
      <c r="AD19" s="38">
        <f t="shared" si="13"/>
        <v>186</v>
      </c>
      <c r="AE19" s="46">
        <f t="shared" si="14"/>
        <v>462</v>
      </c>
    </row>
    <row r="20" spans="1:31" x14ac:dyDescent="0.25">
      <c r="A20" s="2" t="s">
        <v>19</v>
      </c>
      <c r="B20" s="9">
        <v>5580</v>
      </c>
      <c r="C20" s="8"/>
      <c r="D20" s="25"/>
      <c r="E20" s="33">
        <f t="shared" si="1"/>
        <v>0</v>
      </c>
      <c r="F20" s="53" t="e">
        <f t="shared" si="2"/>
        <v>#DIV/0!</v>
      </c>
      <c r="G20" s="46" t="e">
        <f t="shared" si="3"/>
        <v>#DIV/0!</v>
      </c>
      <c r="H20" s="28">
        <v>5580</v>
      </c>
      <c r="I20" s="8">
        <v>479</v>
      </c>
      <c r="J20" s="25">
        <v>2</v>
      </c>
      <c r="K20" s="33">
        <f t="shared" si="4"/>
        <v>8.584229390681003E-2</v>
      </c>
      <c r="L20" s="38">
        <f t="shared" si="5"/>
        <v>46.5</v>
      </c>
      <c r="M20" s="46">
        <f t="shared" si="6"/>
        <v>239.5</v>
      </c>
      <c r="N20" s="9">
        <v>5580</v>
      </c>
      <c r="O20" s="8">
        <v>477</v>
      </c>
      <c r="P20" s="25">
        <v>1</v>
      </c>
      <c r="Q20" s="33">
        <f t="shared" si="7"/>
        <v>8.5483870967741932E-2</v>
      </c>
      <c r="R20" s="38">
        <f t="shared" si="8"/>
        <v>93</v>
      </c>
      <c r="S20" s="46">
        <f t="shared" si="9"/>
        <v>477</v>
      </c>
      <c r="T20" s="9">
        <v>5580</v>
      </c>
      <c r="U20" s="8"/>
      <c r="V20" s="25"/>
      <c r="W20" s="33">
        <f t="shared" si="10"/>
        <v>0</v>
      </c>
      <c r="X20" s="53" t="e">
        <f t="shared" si="11"/>
        <v>#DIV/0!</v>
      </c>
      <c r="Y20" s="54" t="e">
        <f t="shared" si="12"/>
        <v>#DIV/0!</v>
      </c>
      <c r="Z20" s="9">
        <f t="shared" si="0"/>
        <v>22320</v>
      </c>
      <c r="AA20" s="8">
        <f t="shared" si="0"/>
        <v>956</v>
      </c>
      <c r="AB20" s="10">
        <f t="shared" si="0"/>
        <v>3</v>
      </c>
      <c r="AC20" s="33">
        <f t="shared" si="15"/>
        <v>4.283154121863799E-2</v>
      </c>
      <c r="AD20" s="38">
        <f t="shared" si="13"/>
        <v>124</v>
      </c>
      <c r="AE20" s="46">
        <f t="shared" si="14"/>
        <v>318.66666666666669</v>
      </c>
    </row>
    <row r="21" spans="1:31" x14ac:dyDescent="0.25">
      <c r="A21" s="2" t="s">
        <v>20</v>
      </c>
      <c r="B21" s="9">
        <v>5580</v>
      </c>
      <c r="C21" s="8">
        <v>5247</v>
      </c>
      <c r="D21" s="25">
        <v>11</v>
      </c>
      <c r="E21" s="33">
        <f t="shared" si="1"/>
        <v>0.94032258064516128</v>
      </c>
      <c r="F21" s="53">
        <f t="shared" si="2"/>
        <v>8.454545454545455</v>
      </c>
      <c r="G21" s="46">
        <f t="shared" si="3"/>
        <v>477</v>
      </c>
      <c r="H21" s="28">
        <v>5580</v>
      </c>
      <c r="I21" s="8">
        <v>6227</v>
      </c>
      <c r="J21" s="25">
        <v>27</v>
      </c>
      <c r="K21" s="33">
        <f t="shared" si="4"/>
        <v>1.1159498207885306</v>
      </c>
      <c r="L21" s="38">
        <f t="shared" si="5"/>
        <v>3.4444444444444442</v>
      </c>
      <c r="M21" s="46">
        <f t="shared" si="6"/>
        <v>230.62962962962962</v>
      </c>
      <c r="N21" s="9">
        <v>5580</v>
      </c>
      <c r="O21" s="8">
        <v>7155</v>
      </c>
      <c r="P21" s="25">
        <v>15</v>
      </c>
      <c r="Q21" s="33">
        <f t="shared" si="7"/>
        <v>1.282258064516129</v>
      </c>
      <c r="R21" s="38">
        <f t="shared" si="8"/>
        <v>6.2</v>
      </c>
      <c r="S21" s="46">
        <f t="shared" si="9"/>
        <v>477</v>
      </c>
      <c r="T21" s="9">
        <v>5580</v>
      </c>
      <c r="U21" s="8">
        <v>5724</v>
      </c>
      <c r="V21" s="25">
        <v>12</v>
      </c>
      <c r="W21" s="33">
        <f t="shared" si="10"/>
        <v>1.0258064516129033</v>
      </c>
      <c r="X21" s="53">
        <f t="shared" si="11"/>
        <v>7.75</v>
      </c>
      <c r="Y21" s="54">
        <f t="shared" si="12"/>
        <v>477</v>
      </c>
      <c r="Z21" s="9">
        <f t="shared" si="0"/>
        <v>22320</v>
      </c>
      <c r="AA21" s="8">
        <f t="shared" si="0"/>
        <v>24353</v>
      </c>
      <c r="AB21" s="10">
        <f t="shared" si="0"/>
        <v>65</v>
      </c>
      <c r="AC21" s="33">
        <f t="shared" si="15"/>
        <v>1.0910842293906811</v>
      </c>
      <c r="AD21" s="38">
        <f t="shared" si="13"/>
        <v>5.7230769230769223</v>
      </c>
      <c r="AE21" s="46">
        <f t="shared" si="14"/>
        <v>374.66153846153844</v>
      </c>
    </row>
    <row r="22" spans="1:31" x14ac:dyDescent="0.25">
      <c r="A22" s="5" t="s">
        <v>21</v>
      </c>
      <c r="B22" s="9">
        <v>5580</v>
      </c>
      <c r="C22" s="8"/>
      <c r="D22" s="25"/>
      <c r="E22" s="33">
        <f t="shared" si="1"/>
        <v>0</v>
      </c>
      <c r="F22" s="53" t="e">
        <f t="shared" si="2"/>
        <v>#DIV/0!</v>
      </c>
      <c r="G22" s="46" t="e">
        <f t="shared" si="3"/>
        <v>#DIV/0!</v>
      </c>
      <c r="H22" s="28">
        <v>5580</v>
      </c>
      <c r="I22" s="8"/>
      <c r="J22" s="25"/>
      <c r="K22" s="33">
        <f t="shared" si="4"/>
        <v>0</v>
      </c>
      <c r="L22" s="38" t="e">
        <f t="shared" si="5"/>
        <v>#DIV/0!</v>
      </c>
      <c r="M22" s="46" t="e">
        <f t="shared" si="6"/>
        <v>#DIV/0!</v>
      </c>
      <c r="N22" s="9">
        <v>5580</v>
      </c>
      <c r="O22" s="8"/>
      <c r="P22" s="25"/>
      <c r="Q22" s="33">
        <f t="shared" si="7"/>
        <v>0</v>
      </c>
      <c r="R22" s="38" t="e">
        <f t="shared" si="8"/>
        <v>#DIV/0!</v>
      </c>
      <c r="S22" s="46" t="e">
        <f t="shared" si="9"/>
        <v>#DIV/0!</v>
      </c>
      <c r="T22" s="9">
        <v>5580</v>
      </c>
      <c r="U22" s="8"/>
      <c r="V22" s="25"/>
      <c r="W22" s="33">
        <f t="shared" si="10"/>
        <v>0</v>
      </c>
      <c r="X22" s="53" t="e">
        <f t="shared" si="11"/>
        <v>#DIV/0!</v>
      </c>
      <c r="Y22" s="54" t="e">
        <f t="shared" si="12"/>
        <v>#DIV/0!</v>
      </c>
      <c r="Z22" s="9">
        <f t="shared" si="0"/>
        <v>22320</v>
      </c>
      <c r="AA22" s="8">
        <f t="shared" si="0"/>
        <v>0</v>
      </c>
      <c r="AB22" s="10">
        <f t="shared" si="0"/>
        <v>0</v>
      </c>
      <c r="AC22" s="33">
        <f t="shared" si="15"/>
        <v>0</v>
      </c>
      <c r="AD22" s="38" t="e">
        <f t="shared" si="13"/>
        <v>#DIV/0!</v>
      </c>
      <c r="AE22" s="46" t="e">
        <f t="shared" si="14"/>
        <v>#DIV/0!</v>
      </c>
    </row>
    <row r="23" spans="1:31" x14ac:dyDescent="0.25">
      <c r="A23" s="2" t="s">
        <v>22</v>
      </c>
      <c r="B23" s="9">
        <v>5580</v>
      </c>
      <c r="C23" s="8"/>
      <c r="D23" s="25"/>
      <c r="E23" s="33">
        <f t="shared" si="1"/>
        <v>0</v>
      </c>
      <c r="F23" s="53" t="e">
        <f t="shared" si="2"/>
        <v>#DIV/0!</v>
      </c>
      <c r="G23" s="46" t="e">
        <f t="shared" si="3"/>
        <v>#DIV/0!</v>
      </c>
      <c r="H23" s="28">
        <v>5580</v>
      </c>
      <c r="I23" s="8"/>
      <c r="J23" s="25"/>
      <c r="K23" s="33">
        <f t="shared" si="4"/>
        <v>0</v>
      </c>
      <c r="L23" s="38" t="e">
        <f t="shared" si="5"/>
        <v>#DIV/0!</v>
      </c>
      <c r="M23" s="46" t="e">
        <f t="shared" si="6"/>
        <v>#DIV/0!</v>
      </c>
      <c r="N23" s="9">
        <v>5580</v>
      </c>
      <c r="O23" s="8"/>
      <c r="P23" s="25"/>
      <c r="Q23" s="33">
        <f t="shared" si="7"/>
        <v>0</v>
      </c>
      <c r="R23" s="38" t="e">
        <f t="shared" si="8"/>
        <v>#DIV/0!</v>
      </c>
      <c r="S23" s="46" t="e">
        <f t="shared" si="9"/>
        <v>#DIV/0!</v>
      </c>
      <c r="T23" s="9">
        <v>5580</v>
      </c>
      <c r="U23" s="8"/>
      <c r="V23" s="25"/>
      <c r="W23" s="33">
        <f t="shared" si="10"/>
        <v>0</v>
      </c>
      <c r="X23" s="53" t="e">
        <f t="shared" si="11"/>
        <v>#DIV/0!</v>
      </c>
      <c r="Y23" s="54" t="e">
        <f t="shared" si="12"/>
        <v>#DIV/0!</v>
      </c>
      <c r="Z23" s="9">
        <f t="shared" si="0"/>
        <v>22320</v>
      </c>
      <c r="AA23" s="8">
        <f t="shared" si="0"/>
        <v>0</v>
      </c>
      <c r="AB23" s="10">
        <f t="shared" si="0"/>
        <v>0</v>
      </c>
      <c r="AC23" s="33">
        <f t="shared" si="15"/>
        <v>0</v>
      </c>
      <c r="AD23" s="38" t="e">
        <f t="shared" si="13"/>
        <v>#DIV/0!</v>
      </c>
      <c r="AE23" s="46" t="e">
        <f t="shared" si="14"/>
        <v>#DIV/0!</v>
      </c>
    </row>
    <row r="24" spans="1:31" ht="15.75" thickBot="1" x14ac:dyDescent="0.3">
      <c r="A24" s="4" t="s">
        <v>58</v>
      </c>
      <c r="B24" s="9">
        <v>5580</v>
      </c>
      <c r="C24" s="8"/>
      <c r="D24" s="25"/>
      <c r="E24" s="33">
        <f t="shared" si="1"/>
        <v>0</v>
      </c>
      <c r="F24" s="53" t="e">
        <f t="shared" si="2"/>
        <v>#DIV/0!</v>
      </c>
      <c r="G24" s="46" t="e">
        <f t="shared" si="3"/>
        <v>#DIV/0!</v>
      </c>
      <c r="H24" s="28">
        <v>5580</v>
      </c>
      <c r="I24" s="8"/>
      <c r="J24" s="25"/>
      <c r="K24" s="33">
        <f t="shared" si="4"/>
        <v>0</v>
      </c>
      <c r="L24" s="38" t="e">
        <f t="shared" si="5"/>
        <v>#DIV/0!</v>
      </c>
      <c r="M24" s="46" t="e">
        <f t="shared" si="6"/>
        <v>#DIV/0!</v>
      </c>
      <c r="N24" s="9">
        <v>5580</v>
      </c>
      <c r="O24" s="8"/>
      <c r="P24" s="25"/>
      <c r="Q24" s="33">
        <f t="shared" si="7"/>
        <v>0</v>
      </c>
      <c r="R24" s="38" t="e">
        <f t="shared" si="8"/>
        <v>#DIV/0!</v>
      </c>
      <c r="S24" s="46" t="e">
        <f t="shared" si="9"/>
        <v>#DIV/0!</v>
      </c>
      <c r="T24" s="9">
        <v>5580</v>
      </c>
      <c r="U24" s="8"/>
      <c r="V24" s="25"/>
      <c r="W24" s="33">
        <f t="shared" si="10"/>
        <v>0</v>
      </c>
      <c r="X24" s="53" t="e">
        <f t="shared" si="11"/>
        <v>#DIV/0!</v>
      </c>
      <c r="Y24" s="54" t="e">
        <f t="shared" si="12"/>
        <v>#DIV/0!</v>
      </c>
      <c r="Z24" s="9">
        <f t="shared" si="0"/>
        <v>22320</v>
      </c>
      <c r="AA24" s="8">
        <f t="shared" si="0"/>
        <v>0</v>
      </c>
      <c r="AB24" s="10">
        <f t="shared" si="0"/>
        <v>0</v>
      </c>
      <c r="AC24" s="33">
        <f t="shared" si="15"/>
        <v>0</v>
      </c>
      <c r="AD24" s="38" t="e">
        <f t="shared" si="13"/>
        <v>#DIV/0!</v>
      </c>
      <c r="AE24" s="46" t="e">
        <f t="shared" si="14"/>
        <v>#DIV/0!</v>
      </c>
    </row>
    <row r="25" spans="1:31" x14ac:dyDescent="0.25">
      <c r="A25" s="1" t="s">
        <v>24</v>
      </c>
      <c r="B25" s="9">
        <v>5580</v>
      </c>
      <c r="C25" s="8"/>
      <c r="D25" s="25"/>
      <c r="E25" s="33">
        <f t="shared" si="1"/>
        <v>0</v>
      </c>
      <c r="F25" s="53" t="e">
        <f t="shared" si="2"/>
        <v>#DIV/0!</v>
      </c>
      <c r="G25" s="46" t="e">
        <f t="shared" si="3"/>
        <v>#DIV/0!</v>
      </c>
      <c r="H25" s="28">
        <v>5580</v>
      </c>
      <c r="I25" s="8"/>
      <c r="J25" s="25"/>
      <c r="K25" s="33">
        <f t="shared" si="4"/>
        <v>0</v>
      </c>
      <c r="L25" s="38" t="e">
        <f t="shared" si="5"/>
        <v>#DIV/0!</v>
      </c>
      <c r="M25" s="46" t="e">
        <f t="shared" si="6"/>
        <v>#DIV/0!</v>
      </c>
      <c r="N25" s="9">
        <v>5580</v>
      </c>
      <c r="O25" s="8"/>
      <c r="P25" s="10"/>
      <c r="Q25" s="33">
        <f t="shared" si="7"/>
        <v>0</v>
      </c>
      <c r="R25" s="38" t="e">
        <f t="shared" si="8"/>
        <v>#DIV/0!</v>
      </c>
      <c r="S25" s="46" t="e">
        <f t="shared" si="9"/>
        <v>#DIV/0!</v>
      </c>
      <c r="T25" s="9">
        <v>5580</v>
      </c>
      <c r="U25" s="8"/>
      <c r="V25" s="10"/>
      <c r="W25" s="33">
        <f t="shared" si="10"/>
        <v>0</v>
      </c>
      <c r="X25" s="53" t="e">
        <f t="shared" si="11"/>
        <v>#DIV/0!</v>
      </c>
      <c r="Y25" s="54" t="e">
        <f t="shared" si="12"/>
        <v>#DIV/0!</v>
      </c>
      <c r="Z25" s="9">
        <f t="shared" si="0"/>
        <v>22320</v>
      </c>
      <c r="AA25" s="8">
        <f t="shared" si="0"/>
        <v>0</v>
      </c>
      <c r="AB25" s="10">
        <f t="shared" si="0"/>
        <v>0</v>
      </c>
      <c r="AC25" s="33">
        <f t="shared" si="15"/>
        <v>0</v>
      </c>
      <c r="AD25" s="38" t="e">
        <f t="shared" si="13"/>
        <v>#DIV/0!</v>
      </c>
      <c r="AE25" s="46" t="e">
        <f t="shared" si="14"/>
        <v>#DIV/0!</v>
      </c>
    </row>
    <row r="26" spans="1:31" ht="15.75" thickBot="1" x14ac:dyDescent="0.3">
      <c r="A26" s="2" t="s">
        <v>25</v>
      </c>
      <c r="B26" s="11">
        <v>5580</v>
      </c>
      <c r="C26" s="12">
        <v>724</v>
      </c>
      <c r="D26" s="26">
        <v>14</v>
      </c>
      <c r="E26" s="34">
        <f t="shared" si="1"/>
        <v>0.12974910394265232</v>
      </c>
      <c r="F26" s="55">
        <f t="shared" si="2"/>
        <v>6.6428571428571423</v>
      </c>
      <c r="G26" s="47">
        <f t="shared" si="3"/>
        <v>51.714285714285715</v>
      </c>
      <c r="H26" s="29">
        <v>5580</v>
      </c>
      <c r="I26" s="12">
        <v>183</v>
      </c>
      <c r="J26" s="26">
        <v>13</v>
      </c>
      <c r="K26" s="34">
        <f t="shared" si="4"/>
        <v>3.2795698924731186E-2</v>
      </c>
      <c r="L26" s="40">
        <f t="shared" si="5"/>
        <v>7.1538461538461542</v>
      </c>
      <c r="M26" s="47">
        <f t="shared" si="6"/>
        <v>14.076923076923077</v>
      </c>
      <c r="N26" s="11">
        <v>5580</v>
      </c>
      <c r="O26" s="12">
        <v>440</v>
      </c>
      <c r="P26" s="13">
        <v>23</v>
      </c>
      <c r="Q26" s="34">
        <f t="shared" si="7"/>
        <v>7.8853046594982074E-2</v>
      </c>
      <c r="R26" s="40">
        <f t="shared" si="8"/>
        <v>4.0434782608695654</v>
      </c>
      <c r="S26" s="47">
        <f t="shared" si="9"/>
        <v>19.130434782608695</v>
      </c>
      <c r="T26" s="11">
        <v>5580</v>
      </c>
      <c r="U26" s="12">
        <v>425</v>
      </c>
      <c r="V26" s="13">
        <v>18</v>
      </c>
      <c r="W26" s="34">
        <f t="shared" si="10"/>
        <v>7.6164874551971323E-2</v>
      </c>
      <c r="X26" s="55">
        <f t="shared" si="11"/>
        <v>5.166666666666667</v>
      </c>
      <c r="Y26" s="56">
        <f t="shared" si="12"/>
        <v>23.611111111111111</v>
      </c>
      <c r="Z26" s="11">
        <f t="shared" si="0"/>
        <v>22320</v>
      </c>
      <c r="AA26" s="12">
        <f t="shared" si="0"/>
        <v>1772</v>
      </c>
      <c r="AB26" s="13">
        <f t="shared" si="0"/>
        <v>68</v>
      </c>
      <c r="AC26" s="34">
        <f t="shared" si="15"/>
        <v>7.9390681003584235E-2</v>
      </c>
      <c r="AD26" s="43">
        <f t="shared" si="13"/>
        <v>5.4705882352941178</v>
      </c>
      <c r="AE26" s="47">
        <f t="shared" si="14"/>
        <v>26.058823529411764</v>
      </c>
    </row>
    <row r="27" spans="1:31" x14ac:dyDescent="0.25">
      <c r="A27" s="2" t="s">
        <v>71</v>
      </c>
      <c r="B27" s="14">
        <v>5580</v>
      </c>
      <c r="C27" s="15"/>
      <c r="D27" s="24"/>
      <c r="E27" s="35">
        <f t="shared" si="1"/>
        <v>0</v>
      </c>
      <c r="F27" s="57" t="e">
        <f t="shared" si="2"/>
        <v>#DIV/0!</v>
      </c>
      <c r="G27" s="49" t="e">
        <f t="shared" si="3"/>
        <v>#DIV/0!</v>
      </c>
      <c r="H27" s="30">
        <v>5580</v>
      </c>
      <c r="I27" s="15"/>
      <c r="J27" s="24"/>
      <c r="K27" s="35">
        <f t="shared" si="4"/>
        <v>0</v>
      </c>
      <c r="L27" s="42" t="e">
        <f t="shared" si="5"/>
        <v>#DIV/0!</v>
      </c>
      <c r="M27" s="49" t="e">
        <f t="shared" si="6"/>
        <v>#DIV/0!</v>
      </c>
      <c r="N27" s="14">
        <v>5580</v>
      </c>
      <c r="O27" s="15"/>
      <c r="P27" s="16"/>
      <c r="Q27" s="35">
        <f t="shared" si="7"/>
        <v>0</v>
      </c>
      <c r="R27" s="42" t="e">
        <f t="shared" si="8"/>
        <v>#DIV/0!</v>
      </c>
      <c r="S27" s="49" t="e">
        <f t="shared" si="9"/>
        <v>#DIV/0!</v>
      </c>
      <c r="T27" s="14">
        <v>5580</v>
      </c>
      <c r="U27" s="15"/>
      <c r="V27" s="16"/>
      <c r="W27" s="35">
        <f t="shared" si="10"/>
        <v>0</v>
      </c>
      <c r="X27" s="57" t="e">
        <f t="shared" si="11"/>
        <v>#DIV/0!</v>
      </c>
      <c r="Y27" s="58" t="e">
        <f t="shared" si="12"/>
        <v>#DIV/0!</v>
      </c>
      <c r="Z27" s="14">
        <f t="shared" si="0"/>
        <v>22320</v>
      </c>
      <c r="AA27" s="15">
        <f t="shared" si="0"/>
        <v>0</v>
      </c>
      <c r="AB27" s="16">
        <f t="shared" si="0"/>
        <v>0</v>
      </c>
      <c r="AC27" s="35">
        <f t="shared" si="15"/>
        <v>0</v>
      </c>
      <c r="AD27" s="59" t="e">
        <f t="shared" si="13"/>
        <v>#DIV/0!</v>
      </c>
      <c r="AE27" s="49" t="e">
        <f t="shared" si="14"/>
        <v>#DIV/0!</v>
      </c>
    </row>
    <row r="28" spans="1:31" x14ac:dyDescent="0.25">
      <c r="A28" s="2" t="s">
        <v>75</v>
      </c>
      <c r="B28" s="9">
        <v>5580</v>
      </c>
      <c r="C28" s="8"/>
      <c r="D28" s="25"/>
      <c r="E28" s="33">
        <f t="shared" si="1"/>
        <v>0</v>
      </c>
      <c r="F28" s="53" t="e">
        <f t="shared" si="2"/>
        <v>#DIV/0!</v>
      </c>
      <c r="G28" s="46" t="e">
        <f t="shared" si="3"/>
        <v>#DIV/0!</v>
      </c>
      <c r="H28" s="28">
        <v>5580</v>
      </c>
      <c r="I28" s="8"/>
      <c r="J28" s="25"/>
      <c r="K28" s="33">
        <f t="shared" si="4"/>
        <v>0</v>
      </c>
      <c r="L28" s="38" t="e">
        <f t="shared" si="5"/>
        <v>#DIV/0!</v>
      </c>
      <c r="M28" s="46" t="e">
        <f t="shared" si="6"/>
        <v>#DIV/0!</v>
      </c>
      <c r="N28" s="9">
        <v>5580</v>
      </c>
      <c r="O28" s="8"/>
      <c r="P28" s="10"/>
      <c r="Q28" s="33">
        <f t="shared" si="7"/>
        <v>0</v>
      </c>
      <c r="R28" s="38" t="e">
        <f t="shared" si="8"/>
        <v>#DIV/0!</v>
      </c>
      <c r="S28" s="46" t="e">
        <f t="shared" si="9"/>
        <v>#DIV/0!</v>
      </c>
      <c r="T28" s="9">
        <v>5580</v>
      </c>
      <c r="U28" s="8"/>
      <c r="V28" s="10"/>
      <c r="W28" s="33">
        <f t="shared" si="10"/>
        <v>0</v>
      </c>
      <c r="X28" s="53" t="e">
        <f t="shared" si="11"/>
        <v>#DIV/0!</v>
      </c>
      <c r="Y28" s="54" t="e">
        <f t="shared" si="12"/>
        <v>#DIV/0!</v>
      </c>
      <c r="Z28" s="9">
        <f t="shared" si="0"/>
        <v>22320</v>
      </c>
      <c r="AA28" s="8">
        <f t="shared" si="0"/>
        <v>0</v>
      </c>
      <c r="AB28" s="10">
        <f t="shared" si="0"/>
        <v>0</v>
      </c>
      <c r="AC28" s="33">
        <f t="shared" si="15"/>
        <v>0</v>
      </c>
      <c r="AD28" s="38" t="e">
        <f t="shared" si="13"/>
        <v>#DIV/0!</v>
      </c>
      <c r="AE28" s="46" t="e">
        <f t="shared" si="14"/>
        <v>#DIV/0!</v>
      </c>
    </row>
    <row r="29" spans="1:31" x14ac:dyDescent="0.25">
      <c r="A29" s="2" t="s">
        <v>72</v>
      </c>
      <c r="B29" s="9">
        <v>5580</v>
      </c>
      <c r="C29" s="8"/>
      <c r="D29" s="25"/>
      <c r="E29" s="33">
        <f t="shared" si="1"/>
        <v>0</v>
      </c>
      <c r="F29" s="53" t="e">
        <f t="shared" si="2"/>
        <v>#DIV/0!</v>
      </c>
      <c r="G29" s="46" t="e">
        <f t="shared" si="3"/>
        <v>#DIV/0!</v>
      </c>
      <c r="H29" s="28">
        <v>5580</v>
      </c>
      <c r="I29" s="8"/>
      <c r="J29" s="25"/>
      <c r="K29" s="33">
        <f t="shared" si="4"/>
        <v>0</v>
      </c>
      <c r="L29" s="38" t="e">
        <f t="shared" si="5"/>
        <v>#DIV/0!</v>
      </c>
      <c r="M29" s="46" t="e">
        <f t="shared" si="6"/>
        <v>#DIV/0!</v>
      </c>
      <c r="N29" s="9">
        <v>5580</v>
      </c>
      <c r="O29" s="8"/>
      <c r="P29" s="10"/>
      <c r="Q29" s="33">
        <f t="shared" si="7"/>
        <v>0</v>
      </c>
      <c r="R29" s="38" t="e">
        <f t="shared" si="8"/>
        <v>#DIV/0!</v>
      </c>
      <c r="S29" s="46" t="e">
        <f t="shared" si="9"/>
        <v>#DIV/0!</v>
      </c>
      <c r="T29" s="9">
        <v>5580</v>
      </c>
      <c r="U29" s="8"/>
      <c r="V29" s="10"/>
      <c r="W29" s="33">
        <f t="shared" si="10"/>
        <v>0</v>
      </c>
      <c r="X29" s="53" t="e">
        <f t="shared" si="11"/>
        <v>#DIV/0!</v>
      </c>
      <c r="Y29" s="54" t="e">
        <f t="shared" si="12"/>
        <v>#DIV/0!</v>
      </c>
      <c r="Z29" s="9">
        <f t="shared" si="0"/>
        <v>22320</v>
      </c>
      <c r="AA29" s="8">
        <f t="shared" si="0"/>
        <v>0</v>
      </c>
      <c r="AB29" s="10">
        <f t="shared" si="0"/>
        <v>0</v>
      </c>
      <c r="AC29" s="33">
        <f t="shared" si="15"/>
        <v>0</v>
      </c>
      <c r="AD29" s="38" t="e">
        <f t="shared" si="13"/>
        <v>#DIV/0!</v>
      </c>
      <c r="AE29" s="46" t="e">
        <f t="shared" si="14"/>
        <v>#DIV/0!</v>
      </c>
    </row>
    <row r="30" spans="1:31" x14ac:dyDescent="0.25">
      <c r="A30" s="2" t="s">
        <v>70</v>
      </c>
      <c r="B30" s="9">
        <v>5580</v>
      </c>
      <c r="C30" s="8"/>
      <c r="D30" s="25"/>
      <c r="E30" s="33">
        <f t="shared" si="1"/>
        <v>0</v>
      </c>
      <c r="F30" s="53" t="e">
        <f t="shared" si="2"/>
        <v>#DIV/0!</v>
      </c>
      <c r="G30" s="46" t="e">
        <f t="shared" si="3"/>
        <v>#DIV/0!</v>
      </c>
      <c r="H30" s="28">
        <v>5580</v>
      </c>
      <c r="I30" s="8"/>
      <c r="J30" s="25"/>
      <c r="K30" s="33">
        <f t="shared" si="4"/>
        <v>0</v>
      </c>
      <c r="L30" s="38" t="e">
        <f t="shared" si="5"/>
        <v>#DIV/0!</v>
      </c>
      <c r="M30" s="46" t="e">
        <f t="shared" si="6"/>
        <v>#DIV/0!</v>
      </c>
      <c r="N30" s="9">
        <v>5580</v>
      </c>
      <c r="O30" s="8"/>
      <c r="P30" s="10"/>
      <c r="Q30" s="33">
        <f t="shared" si="7"/>
        <v>0</v>
      </c>
      <c r="R30" s="38" t="e">
        <f t="shared" si="8"/>
        <v>#DIV/0!</v>
      </c>
      <c r="S30" s="46" t="e">
        <f t="shared" si="9"/>
        <v>#DIV/0!</v>
      </c>
      <c r="T30" s="9">
        <v>5580</v>
      </c>
      <c r="U30" s="8"/>
      <c r="V30" s="10"/>
      <c r="W30" s="33">
        <f t="shared" si="10"/>
        <v>0</v>
      </c>
      <c r="X30" s="53" t="e">
        <f t="shared" si="11"/>
        <v>#DIV/0!</v>
      </c>
      <c r="Y30" s="54" t="e">
        <f t="shared" si="12"/>
        <v>#DIV/0!</v>
      </c>
      <c r="Z30" s="9">
        <f t="shared" si="0"/>
        <v>22320</v>
      </c>
      <c r="AA30" s="8">
        <f t="shared" si="0"/>
        <v>0</v>
      </c>
      <c r="AB30" s="10">
        <f t="shared" si="0"/>
        <v>0</v>
      </c>
      <c r="AC30" s="33">
        <f t="shared" si="15"/>
        <v>0</v>
      </c>
      <c r="AD30" s="38" t="e">
        <f t="shared" si="13"/>
        <v>#DIV/0!</v>
      </c>
      <c r="AE30" s="46" t="e">
        <f t="shared" si="14"/>
        <v>#DIV/0!</v>
      </c>
    </row>
    <row r="31" spans="1:31" x14ac:dyDescent="0.25">
      <c r="A31" s="2" t="s">
        <v>28</v>
      </c>
      <c r="B31" s="9">
        <v>5580</v>
      </c>
      <c r="C31" s="8"/>
      <c r="D31" s="25"/>
      <c r="E31" s="33">
        <f t="shared" si="1"/>
        <v>0</v>
      </c>
      <c r="F31" s="53" t="e">
        <f t="shared" si="2"/>
        <v>#DIV/0!</v>
      </c>
      <c r="G31" s="46" t="e">
        <f t="shared" si="3"/>
        <v>#DIV/0!</v>
      </c>
      <c r="H31" s="28">
        <v>5580</v>
      </c>
      <c r="I31" s="8">
        <v>5748</v>
      </c>
      <c r="J31" s="25">
        <v>24</v>
      </c>
      <c r="K31" s="33">
        <f t="shared" si="4"/>
        <v>1.0301075268817204</v>
      </c>
      <c r="L31" s="38">
        <f t="shared" si="5"/>
        <v>3.875</v>
      </c>
      <c r="M31" s="46">
        <f t="shared" si="6"/>
        <v>239.5</v>
      </c>
      <c r="N31" s="9">
        <v>5580</v>
      </c>
      <c r="O31" s="8">
        <v>3216</v>
      </c>
      <c r="P31" s="10">
        <v>7</v>
      </c>
      <c r="Q31" s="33">
        <f t="shared" si="7"/>
        <v>0.57634408602150533</v>
      </c>
      <c r="R31" s="38">
        <f t="shared" si="8"/>
        <v>13.285714285714285</v>
      </c>
      <c r="S31" s="46">
        <f t="shared" si="9"/>
        <v>459.42857142857144</v>
      </c>
      <c r="T31" s="9">
        <v>5580</v>
      </c>
      <c r="U31" s="8"/>
      <c r="V31" s="10"/>
      <c r="W31" s="33">
        <f t="shared" si="10"/>
        <v>0</v>
      </c>
      <c r="X31" s="53" t="e">
        <f t="shared" si="11"/>
        <v>#DIV/0!</v>
      </c>
      <c r="Y31" s="54" t="e">
        <f t="shared" si="12"/>
        <v>#DIV/0!</v>
      </c>
      <c r="Z31" s="9">
        <f t="shared" si="0"/>
        <v>22320</v>
      </c>
      <c r="AA31" s="8">
        <f t="shared" si="0"/>
        <v>8964</v>
      </c>
      <c r="AB31" s="10">
        <f t="shared" si="0"/>
        <v>31</v>
      </c>
      <c r="AC31" s="33">
        <f t="shared" si="15"/>
        <v>0.40161290322580645</v>
      </c>
      <c r="AD31" s="38">
        <f t="shared" si="13"/>
        <v>12</v>
      </c>
      <c r="AE31" s="46">
        <f t="shared" si="14"/>
        <v>289.16129032258067</v>
      </c>
    </row>
    <row r="32" spans="1:31" x14ac:dyDescent="0.25">
      <c r="A32" s="7" t="s">
        <v>29</v>
      </c>
      <c r="B32" s="9">
        <v>5580</v>
      </c>
      <c r="C32" s="8">
        <v>99</v>
      </c>
      <c r="D32" s="25">
        <v>4</v>
      </c>
      <c r="E32" s="33">
        <f t="shared" si="1"/>
        <v>1.7741935483870968E-2</v>
      </c>
      <c r="F32" s="53">
        <f t="shared" si="2"/>
        <v>23.25</v>
      </c>
      <c r="G32" s="46">
        <f t="shared" si="3"/>
        <v>24.75</v>
      </c>
      <c r="H32" s="28">
        <v>5580</v>
      </c>
      <c r="I32" s="8">
        <v>18</v>
      </c>
      <c r="J32" s="25">
        <v>1</v>
      </c>
      <c r="K32" s="33">
        <f t="shared" si="4"/>
        <v>3.2258064516129032E-3</v>
      </c>
      <c r="L32" s="38">
        <f t="shared" si="5"/>
        <v>93</v>
      </c>
      <c r="M32" s="46">
        <f t="shared" si="6"/>
        <v>18</v>
      </c>
      <c r="N32" s="9">
        <v>5580</v>
      </c>
      <c r="O32" s="8">
        <v>28</v>
      </c>
      <c r="P32" s="10">
        <v>2</v>
      </c>
      <c r="Q32" s="33">
        <f t="shared" si="7"/>
        <v>5.017921146953405E-3</v>
      </c>
      <c r="R32" s="38">
        <f t="shared" si="8"/>
        <v>46.5</v>
      </c>
      <c r="S32" s="46">
        <f t="shared" si="9"/>
        <v>14</v>
      </c>
      <c r="T32" s="9">
        <v>5580</v>
      </c>
      <c r="U32" s="8">
        <v>65</v>
      </c>
      <c r="V32" s="10">
        <v>4</v>
      </c>
      <c r="W32" s="33">
        <f t="shared" si="10"/>
        <v>1.1648745519713262E-2</v>
      </c>
      <c r="X32" s="53">
        <f t="shared" si="11"/>
        <v>23.25</v>
      </c>
      <c r="Y32" s="54">
        <f t="shared" si="12"/>
        <v>16.25</v>
      </c>
      <c r="Z32" s="9">
        <f t="shared" si="0"/>
        <v>22320</v>
      </c>
      <c r="AA32" s="8">
        <f t="shared" si="0"/>
        <v>210</v>
      </c>
      <c r="AB32" s="10">
        <f t="shared" si="0"/>
        <v>11</v>
      </c>
      <c r="AC32" s="33">
        <f t="shared" si="15"/>
        <v>9.4086021505376347E-3</v>
      </c>
      <c r="AD32" s="38">
        <f t="shared" si="13"/>
        <v>33.81818181818182</v>
      </c>
      <c r="AE32" s="46">
        <f t="shared" si="14"/>
        <v>19.09090909090909</v>
      </c>
    </row>
    <row r="33" spans="1:31" ht="15.75" thickBot="1" x14ac:dyDescent="0.3">
      <c r="A33" s="4" t="s">
        <v>30</v>
      </c>
      <c r="B33" s="11">
        <v>5580</v>
      </c>
      <c r="C33" s="12"/>
      <c r="D33" s="26"/>
      <c r="E33" s="34">
        <f t="shared" si="1"/>
        <v>0</v>
      </c>
      <c r="F33" s="55" t="e">
        <f t="shared" si="2"/>
        <v>#DIV/0!</v>
      </c>
      <c r="G33" s="47" t="e">
        <f t="shared" si="3"/>
        <v>#DIV/0!</v>
      </c>
      <c r="H33" s="29">
        <v>5580</v>
      </c>
      <c r="I33" s="12"/>
      <c r="J33" s="13"/>
      <c r="K33" s="34">
        <f t="shared" si="4"/>
        <v>0</v>
      </c>
      <c r="L33" s="43" t="e">
        <f t="shared" si="5"/>
        <v>#DIV/0!</v>
      </c>
      <c r="M33" s="47" t="e">
        <f t="shared" si="6"/>
        <v>#DIV/0!</v>
      </c>
      <c r="N33" s="11">
        <v>5580</v>
      </c>
      <c r="O33" s="12"/>
      <c r="P33" s="13"/>
      <c r="Q33" s="34">
        <f t="shared" si="7"/>
        <v>0</v>
      </c>
      <c r="R33" s="43" t="e">
        <f t="shared" si="8"/>
        <v>#DIV/0!</v>
      </c>
      <c r="S33" s="47" t="e">
        <f t="shared" si="9"/>
        <v>#DIV/0!</v>
      </c>
      <c r="T33" s="11">
        <v>5580</v>
      </c>
      <c r="U33" s="12"/>
      <c r="V33" s="13"/>
      <c r="W33" s="34">
        <f t="shared" si="10"/>
        <v>0</v>
      </c>
      <c r="X33" s="55" t="e">
        <f t="shared" si="11"/>
        <v>#DIV/0!</v>
      </c>
      <c r="Y33" s="56" t="e">
        <f t="shared" si="12"/>
        <v>#DIV/0!</v>
      </c>
      <c r="Z33" s="11">
        <f t="shared" si="0"/>
        <v>22320</v>
      </c>
      <c r="AA33" s="12">
        <f t="shared" si="0"/>
        <v>0</v>
      </c>
      <c r="AB33" s="13">
        <f t="shared" si="0"/>
        <v>0</v>
      </c>
      <c r="AC33" s="34">
        <f t="shared" si="15"/>
        <v>0</v>
      </c>
      <c r="AD33" s="43" t="e">
        <f t="shared" si="13"/>
        <v>#DIV/0!</v>
      </c>
      <c r="AE33" s="47" t="e">
        <f t="shared" si="14"/>
        <v>#DIV/0!</v>
      </c>
    </row>
    <row r="34" spans="1:31" ht="15.75" thickBot="1" x14ac:dyDescent="0.3">
      <c r="A34" s="50"/>
      <c r="B34">
        <f>SUM(B3:B33)</f>
        <v>172980</v>
      </c>
      <c r="C34">
        <f>SUM(C3:C33)</f>
        <v>23048</v>
      </c>
      <c r="D34">
        <f>SUM(D3:D33)</f>
        <v>116</v>
      </c>
      <c r="E34" s="34">
        <f t="shared" si="1"/>
        <v>0.13324083709099319</v>
      </c>
      <c r="F34" s="55">
        <f>(B34/D34)/60</f>
        <v>24.853448275862071</v>
      </c>
      <c r="G34" s="47">
        <f t="shared" si="3"/>
        <v>198.68965517241378</v>
      </c>
      <c r="H34">
        <f>SUM(H3:H33)</f>
        <v>172980</v>
      </c>
      <c r="I34">
        <f>SUM(I3:I33)</f>
        <v>22570</v>
      </c>
      <c r="J34">
        <f>SUM(J3:J33)</f>
        <v>136</v>
      </c>
      <c r="K34" s="34">
        <f t="shared" si="4"/>
        <v>0.13047751185108106</v>
      </c>
      <c r="L34" s="43">
        <f t="shared" si="5"/>
        <v>21.198529411764707</v>
      </c>
      <c r="M34" s="47">
        <f t="shared" si="6"/>
        <v>165.95588235294119</v>
      </c>
      <c r="N34">
        <f>SUM(N3:N33)</f>
        <v>172980</v>
      </c>
      <c r="O34">
        <f>SUM(O3:O33)</f>
        <v>19688</v>
      </c>
      <c r="P34">
        <f>SUM(P3:P33)</f>
        <v>131</v>
      </c>
      <c r="Q34" s="34">
        <f t="shared" si="7"/>
        <v>0.11381662619956064</v>
      </c>
      <c r="R34" s="43">
        <f t="shared" si="8"/>
        <v>22.007633587786259</v>
      </c>
      <c r="S34" s="47">
        <f t="shared" si="9"/>
        <v>150.29007633587787</v>
      </c>
      <c r="T34">
        <f>SUM(T3:T33)</f>
        <v>172980</v>
      </c>
      <c r="U34">
        <f>SUM(U3:U33)</f>
        <v>13773</v>
      </c>
      <c r="V34">
        <f>SUM(V3:V33)</f>
        <v>87</v>
      </c>
      <c r="W34" s="34">
        <f t="shared" si="10"/>
        <v>7.9621921609434612E-2</v>
      </c>
      <c r="X34" s="55">
        <f t="shared" si="11"/>
        <v>33.137931034482762</v>
      </c>
      <c r="Y34" s="56">
        <f t="shared" si="12"/>
        <v>158.31034482758622</v>
      </c>
      <c r="Z34">
        <f>SUM(Z3:Z33)</f>
        <v>691920</v>
      </c>
      <c r="AA34">
        <f>SUM(C34,I34,O34,U34)</f>
        <v>79079</v>
      </c>
      <c r="AB34">
        <f>SUM(D34,J34,P34,V34)</f>
        <v>470</v>
      </c>
      <c r="AC34" s="34">
        <f t="shared" si="15"/>
        <v>0.11428922418776737</v>
      </c>
      <c r="AD34" s="43">
        <f t="shared" si="13"/>
        <v>24.53617021276596</v>
      </c>
      <c r="AE34" s="47">
        <f t="shared" si="14"/>
        <v>168.25319148936171</v>
      </c>
    </row>
    <row r="36" spans="1:31" ht="15.75" thickBot="1" x14ac:dyDescent="0.3"/>
    <row r="37" spans="1:31" x14ac:dyDescent="0.25">
      <c r="A37" s="8" t="s">
        <v>45</v>
      </c>
      <c r="B37" s="73">
        <v>5580</v>
      </c>
      <c r="C37" s="61">
        <v>1472</v>
      </c>
      <c r="D37" s="62">
        <v>68</v>
      </c>
      <c r="E37" s="32">
        <f t="shared" ref="E37:E47" si="16">C37/B37</f>
        <v>0.26379928315412188</v>
      </c>
      <c r="F37" s="41">
        <f t="shared" ref="F37:F47" si="17">(B37/D37)/60</f>
        <v>1.3676470588235294</v>
      </c>
      <c r="G37" s="48">
        <f t="shared" ref="G37:G47" si="18">C37/D37</f>
        <v>21.647058823529413</v>
      </c>
      <c r="H37" s="60">
        <v>5580</v>
      </c>
      <c r="I37" s="61">
        <v>555</v>
      </c>
      <c r="J37" s="62">
        <v>41</v>
      </c>
      <c r="K37" s="32">
        <f t="shared" ref="K37:K47" si="19">I37/H37</f>
        <v>9.9462365591397844E-2</v>
      </c>
      <c r="L37" s="41">
        <f t="shared" ref="L37:L47" si="20">(H37/J37)/60</f>
        <v>2.2682926829268291</v>
      </c>
      <c r="M37" s="48">
        <f t="shared" ref="M37:M47" si="21">I37/J37</f>
        <v>13.536585365853659</v>
      </c>
      <c r="N37" s="60">
        <v>5580</v>
      </c>
      <c r="O37" s="61">
        <v>1199</v>
      </c>
      <c r="P37" s="62">
        <v>40</v>
      </c>
      <c r="Q37" s="32">
        <f t="shared" ref="Q37:Q47" si="22">O37/N37</f>
        <v>0.21487455197132616</v>
      </c>
      <c r="R37" s="41">
        <f t="shared" ref="R37:R47" si="23">(N37/P37)/60</f>
        <v>2.3250000000000002</v>
      </c>
      <c r="S37" s="48">
        <f t="shared" ref="S37:S47" si="24">O37/P37</f>
        <v>29.975000000000001</v>
      </c>
      <c r="T37" s="60">
        <v>5580</v>
      </c>
      <c r="U37" s="61">
        <v>568</v>
      </c>
      <c r="V37" s="62">
        <v>30</v>
      </c>
      <c r="W37" s="32">
        <f t="shared" ref="W37:W47" si="25">U37/T37</f>
        <v>0.1017921146953405</v>
      </c>
      <c r="X37" s="41">
        <f t="shared" ref="X37:X47" si="26">(T37/V37)/60</f>
        <v>3.1</v>
      </c>
      <c r="Y37" s="48">
        <f t="shared" ref="Y37:Y47" si="27">U37/V37</f>
        <v>18.933333333333334</v>
      </c>
      <c r="Z37" s="60">
        <f t="shared" ref="Z37:AB47" si="28">SUM(B37,H37,N37,T37)</f>
        <v>22320</v>
      </c>
      <c r="AA37" s="61">
        <f t="shared" si="28"/>
        <v>3794</v>
      </c>
      <c r="AB37" s="62">
        <f t="shared" si="28"/>
        <v>179</v>
      </c>
      <c r="AC37" s="32">
        <f t="shared" ref="AC37:AC47" si="29">AA37/Z37</f>
        <v>0.16998207885304659</v>
      </c>
      <c r="AD37" s="41">
        <f t="shared" ref="AD37:AD47" si="30">(Z37/AB37)/60</f>
        <v>2.0782122905027931</v>
      </c>
      <c r="AE37" s="48">
        <f t="shared" ref="AE37:AE47" si="31">AA37/AB37</f>
        <v>21.195530726256983</v>
      </c>
    </row>
    <row r="38" spans="1:31" x14ac:dyDescent="0.25">
      <c r="A38" s="8" t="s">
        <v>54</v>
      </c>
      <c r="B38" s="28">
        <v>5580</v>
      </c>
      <c r="C38" s="15">
        <v>1648</v>
      </c>
      <c r="D38" s="16">
        <v>78</v>
      </c>
      <c r="E38" s="33">
        <f t="shared" si="16"/>
        <v>0.29534050179211468</v>
      </c>
      <c r="F38" s="38">
        <f t="shared" si="17"/>
        <v>1.1923076923076923</v>
      </c>
      <c r="G38" s="46">
        <f t="shared" si="18"/>
        <v>21.128205128205128</v>
      </c>
      <c r="H38" s="9">
        <v>5580</v>
      </c>
      <c r="I38" s="15">
        <v>379</v>
      </c>
      <c r="J38" s="16">
        <v>37</v>
      </c>
      <c r="K38" s="33">
        <f t="shared" si="19"/>
        <v>6.7921146953405023E-2</v>
      </c>
      <c r="L38" s="38">
        <f t="shared" si="20"/>
        <v>2.5135135135135136</v>
      </c>
      <c r="M38" s="46">
        <f t="shared" si="21"/>
        <v>10.243243243243244</v>
      </c>
      <c r="N38" s="9">
        <v>5580</v>
      </c>
      <c r="O38" s="15">
        <v>1017</v>
      </c>
      <c r="P38" s="16">
        <v>41</v>
      </c>
      <c r="Q38" s="33">
        <f t="shared" si="22"/>
        <v>0.18225806451612903</v>
      </c>
      <c r="R38" s="38">
        <f t="shared" si="23"/>
        <v>2.2682926829268291</v>
      </c>
      <c r="S38" s="46">
        <f t="shared" si="24"/>
        <v>24.804878048780488</v>
      </c>
      <c r="T38" s="9">
        <v>5580</v>
      </c>
      <c r="U38" s="15">
        <v>625</v>
      </c>
      <c r="V38" s="16">
        <v>39</v>
      </c>
      <c r="W38" s="33">
        <f t="shared" si="25"/>
        <v>0.11200716845878136</v>
      </c>
      <c r="X38" s="38">
        <f t="shared" si="26"/>
        <v>2.3846153846153846</v>
      </c>
      <c r="Y38" s="46">
        <f t="shared" si="27"/>
        <v>16.025641025641026</v>
      </c>
      <c r="Z38" s="9">
        <f t="shared" si="28"/>
        <v>22320</v>
      </c>
      <c r="AA38" s="15">
        <f t="shared" si="28"/>
        <v>3669</v>
      </c>
      <c r="AB38" s="16">
        <f t="shared" si="28"/>
        <v>195</v>
      </c>
      <c r="AC38" s="33">
        <f t="shared" si="29"/>
        <v>0.16438172043010751</v>
      </c>
      <c r="AD38" s="38">
        <f t="shared" si="30"/>
        <v>1.9076923076923078</v>
      </c>
      <c r="AE38" s="46">
        <f t="shared" si="31"/>
        <v>18.815384615384616</v>
      </c>
    </row>
    <row r="39" spans="1:31" x14ac:dyDescent="0.25">
      <c r="A39" s="8" t="s">
        <v>46</v>
      </c>
      <c r="B39" s="28">
        <v>5580</v>
      </c>
      <c r="C39" s="15"/>
      <c r="D39" s="16"/>
      <c r="E39" s="33">
        <f t="shared" si="16"/>
        <v>0</v>
      </c>
      <c r="F39" s="38" t="e">
        <f t="shared" si="17"/>
        <v>#DIV/0!</v>
      </c>
      <c r="G39" s="46" t="e">
        <f t="shared" si="18"/>
        <v>#DIV/0!</v>
      </c>
      <c r="H39" s="9">
        <v>5580</v>
      </c>
      <c r="I39" s="15"/>
      <c r="J39" s="16"/>
      <c r="K39" s="33">
        <f t="shared" si="19"/>
        <v>0</v>
      </c>
      <c r="L39" s="38" t="e">
        <f t="shared" si="20"/>
        <v>#DIV/0!</v>
      </c>
      <c r="M39" s="46" t="e">
        <f t="shared" si="21"/>
        <v>#DIV/0!</v>
      </c>
      <c r="N39" s="9">
        <v>5580</v>
      </c>
      <c r="O39" s="15"/>
      <c r="P39" s="16"/>
      <c r="Q39" s="33">
        <f t="shared" si="22"/>
        <v>0</v>
      </c>
      <c r="R39" s="38" t="e">
        <f t="shared" si="23"/>
        <v>#DIV/0!</v>
      </c>
      <c r="S39" s="46" t="e">
        <f t="shared" si="24"/>
        <v>#DIV/0!</v>
      </c>
      <c r="T39" s="9">
        <v>5580</v>
      </c>
      <c r="U39" s="15"/>
      <c r="V39" s="16"/>
      <c r="W39" s="33">
        <f t="shared" si="25"/>
        <v>0</v>
      </c>
      <c r="X39" s="38" t="e">
        <f t="shared" si="26"/>
        <v>#DIV/0!</v>
      </c>
      <c r="Y39" s="46" t="e">
        <f t="shared" si="27"/>
        <v>#DIV/0!</v>
      </c>
      <c r="Z39" s="9">
        <f t="shared" si="28"/>
        <v>22320</v>
      </c>
      <c r="AA39" s="15">
        <f t="shared" si="28"/>
        <v>0</v>
      </c>
      <c r="AB39" s="16">
        <f t="shared" si="28"/>
        <v>0</v>
      </c>
      <c r="AC39" s="33">
        <f t="shared" si="29"/>
        <v>0</v>
      </c>
      <c r="AD39" s="38" t="e">
        <f t="shared" si="30"/>
        <v>#DIV/0!</v>
      </c>
      <c r="AE39" s="46" t="e">
        <f t="shared" si="31"/>
        <v>#DIV/0!</v>
      </c>
    </row>
    <row r="40" spans="1:31" x14ac:dyDescent="0.25">
      <c r="A40" s="8" t="s">
        <v>47</v>
      </c>
      <c r="B40" s="28">
        <v>5580</v>
      </c>
      <c r="C40" s="15">
        <v>286</v>
      </c>
      <c r="D40" s="16">
        <v>11</v>
      </c>
      <c r="E40" s="33">
        <f t="shared" si="16"/>
        <v>5.1254480286738353E-2</v>
      </c>
      <c r="F40" s="38">
        <f t="shared" si="17"/>
        <v>8.454545454545455</v>
      </c>
      <c r="G40" s="46">
        <f t="shared" si="18"/>
        <v>26</v>
      </c>
      <c r="H40" s="9">
        <v>5580</v>
      </c>
      <c r="I40" s="15"/>
      <c r="J40" s="16"/>
      <c r="K40" s="33">
        <f t="shared" si="19"/>
        <v>0</v>
      </c>
      <c r="L40" s="38" t="e">
        <f t="shared" si="20"/>
        <v>#DIV/0!</v>
      </c>
      <c r="M40" s="46" t="e">
        <f t="shared" si="21"/>
        <v>#DIV/0!</v>
      </c>
      <c r="N40" s="9">
        <v>5580</v>
      </c>
      <c r="O40" s="15"/>
      <c r="P40" s="16"/>
      <c r="Q40" s="33">
        <f t="shared" si="22"/>
        <v>0</v>
      </c>
      <c r="R40" s="38" t="e">
        <f t="shared" si="23"/>
        <v>#DIV/0!</v>
      </c>
      <c r="S40" s="46" t="e">
        <f t="shared" si="24"/>
        <v>#DIV/0!</v>
      </c>
      <c r="T40" s="9">
        <v>5580</v>
      </c>
      <c r="U40" s="15"/>
      <c r="V40" s="16"/>
      <c r="W40" s="33">
        <f t="shared" si="25"/>
        <v>0</v>
      </c>
      <c r="X40" s="38" t="e">
        <f t="shared" si="26"/>
        <v>#DIV/0!</v>
      </c>
      <c r="Y40" s="46" t="e">
        <f t="shared" si="27"/>
        <v>#DIV/0!</v>
      </c>
      <c r="Z40" s="9">
        <f t="shared" si="28"/>
        <v>22320</v>
      </c>
      <c r="AA40" s="15">
        <f t="shared" si="28"/>
        <v>286</v>
      </c>
      <c r="AB40" s="16">
        <f t="shared" si="28"/>
        <v>11</v>
      </c>
      <c r="AC40" s="33">
        <f>AA40/Z40</f>
        <v>1.2813620071684588E-2</v>
      </c>
      <c r="AD40" s="38">
        <f t="shared" si="30"/>
        <v>33.81818181818182</v>
      </c>
      <c r="AE40" s="46">
        <f t="shared" si="31"/>
        <v>26</v>
      </c>
    </row>
    <row r="41" spans="1:31" x14ac:dyDescent="0.25">
      <c r="A41" s="8" t="s">
        <v>48</v>
      </c>
      <c r="B41" s="28">
        <v>5580</v>
      </c>
      <c r="C41" s="15">
        <v>23</v>
      </c>
      <c r="D41" s="16">
        <v>1</v>
      </c>
      <c r="E41" s="33">
        <f t="shared" si="16"/>
        <v>4.1218637992831543E-3</v>
      </c>
      <c r="F41" s="38">
        <f t="shared" si="17"/>
        <v>93</v>
      </c>
      <c r="G41" s="46">
        <f t="shared" si="18"/>
        <v>23</v>
      </c>
      <c r="H41" s="9">
        <v>5580</v>
      </c>
      <c r="I41" s="15">
        <v>5229</v>
      </c>
      <c r="J41" s="16">
        <v>22</v>
      </c>
      <c r="K41" s="33">
        <f t="shared" si="19"/>
        <v>0.93709677419354842</v>
      </c>
      <c r="L41" s="38">
        <f t="shared" si="20"/>
        <v>4.2272727272727275</v>
      </c>
      <c r="M41" s="46">
        <f t="shared" si="21"/>
        <v>237.68181818181819</v>
      </c>
      <c r="N41" s="9">
        <v>5580</v>
      </c>
      <c r="O41" s="15">
        <v>1978</v>
      </c>
      <c r="P41" s="16">
        <v>5</v>
      </c>
      <c r="Q41" s="33">
        <f t="shared" si="22"/>
        <v>0.35448028673835125</v>
      </c>
      <c r="R41" s="38">
        <f t="shared" si="23"/>
        <v>18.600000000000001</v>
      </c>
      <c r="S41" s="46">
        <f t="shared" si="24"/>
        <v>395.6</v>
      </c>
      <c r="T41" s="9">
        <v>5580</v>
      </c>
      <c r="U41" s="15"/>
      <c r="V41" s="16"/>
      <c r="W41" s="33">
        <f t="shared" si="25"/>
        <v>0</v>
      </c>
      <c r="X41" s="38" t="e">
        <f t="shared" si="26"/>
        <v>#DIV/0!</v>
      </c>
      <c r="Y41" s="46" t="e">
        <f t="shared" si="27"/>
        <v>#DIV/0!</v>
      </c>
      <c r="Z41" s="9">
        <f t="shared" si="28"/>
        <v>22320</v>
      </c>
      <c r="AA41" s="15">
        <f t="shared" si="28"/>
        <v>7230</v>
      </c>
      <c r="AB41" s="16">
        <f t="shared" si="28"/>
        <v>28</v>
      </c>
      <c r="AC41" s="33">
        <f t="shared" si="29"/>
        <v>0.32392473118279569</v>
      </c>
      <c r="AD41" s="38">
        <f t="shared" si="30"/>
        <v>13.285714285714285</v>
      </c>
      <c r="AE41" s="46">
        <f t="shared" si="31"/>
        <v>258.21428571428572</v>
      </c>
    </row>
    <row r="42" spans="1:31" x14ac:dyDescent="0.25">
      <c r="A42" s="8" t="s">
        <v>49</v>
      </c>
      <c r="B42" s="28">
        <v>5580</v>
      </c>
      <c r="C42" s="15"/>
      <c r="D42" s="16"/>
      <c r="E42" s="33">
        <f t="shared" si="16"/>
        <v>0</v>
      </c>
      <c r="F42" s="39" t="e">
        <f t="shared" si="17"/>
        <v>#DIV/0!</v>
      </c>
      <c r="G42" s="46" t="e">
        <f t="shared" si="18"/>
        <v>#DIV/0!</v>
      </c>
      <c r="H42" s="9">
        <v>5580</v>
      </c>
      <c r="I42" s="15"/>
      <c r="J42" s="16"/>
      <c r="K42" s="33">
        <f t="shared" si="19"/>
        <v>0</v>
      </c>
      <c r="L42" s="39" t="e">
        <f t="shared" si="20"/>
        <v>#DIV/0!</v>
      </c>
      <c r="M42" s="46" t="e">
        <f t="shared" si="21"/>
        <v>#DIV/0!</v>
      </c>
      <c r="N42" s="9">
        <v>5580</v>
      </c>
      <c r="O42" s="15"/>
      <c r="P42" s="16"/>
      <c r="Q42" s="33">
        <f t="shared" si="22"/>
        <v>0</v>
      </c>
      <c r="R42" s="39" t="e">
        <f t="shared" si="23"/>
        <v>#DIV/0!</v>
      </c>
      <c r="S42" s="46" t="e">
        <f t="shared" si="24"/>
        <v>#DIV/0!</v>
      </c>
      <c r="T42" s="9">
        <v>5580</v>
      </c>
      <c r="U42" s="15"/>
      <c r="V42" s="16"/>
      <c r="W42" s="33">
        <f t="shared" si="25"/>
        <v>0</v>
      </c>
      <c r="X42" s="39" t="e">
        <f t="shared" si="26"/>
        <v>#DIV/0!</v>
      </c>
      <c r="Y42" s="46" t="e">
        <f t="shared" si="27"/>
        <v>#DIV/0!</v>
      </c>
      <c r="Z42" s="9">
        <f t="shared" si="28"/>
        <v>22320</v>
      </c>
      <c r="AA42" s="15">
        <f t="shared" si="28"/>
        <v>0</v>
      </c>
      <c r="AB42" s="16">
        <f t="shared" si="28"/>
        <v>0</v>
      </c>
      <c r="AC42" s="33">
        <f t="shared" si="29"/>
        <v>0</v>
      </c>
      <c r="AD42" s="38" t="e">
        <f t="shared" si="30"/>
        <v>#DIV/0!</v>
      </c>
      <c r="AE42" s="46" t="e">
        <f t="shared" si="31"/>
        <v>#DIV/0!</v>
      </c>
    </row>
    <row r="43" spans="1:31" x14ac:dyDescent="0.25">
      <c r="A43" s="8" t="s">
        <v>50</v>
      </c>
      <c r="B43" s="28">
        <v>5580</v>
      </c>
      <c r="C43" s="15"/>
      <c r="D43" s="16"/>
      <c r="E43" s="33">
        <f t="shared" si="16"/>
        <v>0</v>
      </c>
      <c r="F43" s="38" t="e">
        <f t="shared" si="17"/>
        <v>#DIV/0!</v>
      </c>
      <c r="G43" s="46" t="e">
        <f t="shared" si="18"/>
        <v>#DIV/0!</v>
      </c>
      <c r="H43" s="9">
        <v>5580</v>
      </c>
      <c r="I43" s="15"/>
      <c r="J43" s="16"/>
      <c r="K43" s="33">
        <f t="shared" si="19"/>
        <v>0</v>
      </c>
      <c r="L43" s="38" t="e">
        <f t="shared" si="20"/>
        <v>#DIV/0!</v>
      </c>
      <c r="M43" s="46" t="e">
        <f t="shared" si="21"/>
        <v>#DIV/0!</v>
      </c>
      <c r="N43" s="9">
        <v>5580</v>
      </c>
      <c r="O43" s="15"/>
      <c r="P43" s="16"/>
      <c r="Q43" s="33">
        <f t="shared" si="22"/>
        <v>0</v>
      </c>
      <c r="R43" s="38" t="e">
        <f t="shared" si="23"/>
        <v>#DIV/0!</v>
      </c>
      <c r="S43" s="46" t="e">
        <f t="shared" si="24"/>
        <v>#DIV/0!</v>
      </c>
      <c r="T43" s="9">
        <v>5580</v>
      </c>
      <c r="U43" s="15"/>
      <c r="V43" s="16"/>
      <c r="W43" s="33">
        <f t="shared" si="25"/>
        <v>0</v>
      </c>
      <c r="X43" s="38" t="e">
        <f t="shared" si="26"/>
        <v>#DIV/0!</v>
      </c>
      <c r="Y43" s="46" t="e">
        <f t="shared" si="27"/>
        <v>#DIV/0!</v>
      </c>
      <c r="Z43" s="9">
        <f t="shared" si="28"/>
        <v>22320</v>
      </c>
      <c r="AA43" s="15">
        <f t="shared" si="28"/>
        <v>0</v>
      </c>
      <c r="AB43" s="16">
        <f t="shared" si="28"/>
        <v>0</v>
      </c>
      <c r="AC43" s="33">
        <f t="shared" si="29"/>
        <v>0</v>
      </c>
      <c r="AD43" s="38" t="e">
        <f t="shared" si="30"/>
        <v>#DIV/0!</v>
      </c>
      <c r="AE43" s="46" t="e">
        <f t="shared" si="31"/>
        <v>#DIV/0!</v>
      </c>
    </row>
    <row r="44" spans="1:31" x14ac:dyDescent="0.25">
      <c r="A44" s="8" t="s">
        <v>51</v>
      </c>
      <c r="B44" s="28">
        <v>5580</v>
      </c>
      <c r="C44" s="15"/>
      <c r="D44" s="16"/>
      <c r="E44" s="33">
        <f t="shared" si="16"/>
        <v>0</v>
      </c>
      <c r="F44" s="38" t="e">
        <f t="shared" si="17"/>
        <v>#DIV/0!</v>
      </c>
      <c r="G44" s="46" t="e">
        <f t="shared" si="18"/>
        <v>#DIV/0!</v>
      </c>
      <c r="H44" s="9">
        <v>5580</v>
      </c>
      <c r="I44" s="15"/>
      <c r="J44" s="16"/>
      <c r="K44" s="33">
        <f t="shared" si="19"/>
        <v>0</v>
      </c>
      <c r="L44" s="38" t="e">
        <f t="shared" si="20"/>
        <v>#DIV/0!</v>
      </c>
      <c r="M44" s="46" t="e">
        <f t="shared" si="21"/>
        <v>#DIV/0!</v>
      </c>
      <c r="N44" s="9">
        <v>5580</v>
      </c>
      <c r="O44" s="15"/>
      <c r="P44" s="16"/>
      <c r="Q44" s="33">
        <f t="shared" si="22"/>
        <v>0</v>
      </c>
      <c r="R44" s="38" t="e">
        <f t="shared" si="23"/>
        <v>#DIV/0!</v>
      </c>
      <c r="S44" s="46" t="e">
        <f t="shared" si="24"/>
        <v>#DIV/0!</v>
      </c>
      <c r="T44" s="9">
        <v>5580</v>
      </c>
      <c r="U44" s="15"/>
      <c r="V44" s="16"/>
      <c r="W44" s="33">
        <f t="shared" si="25"/>
        <v>0</v>
      </c>
      <c r="X44" s="38" t="e">
        <f t="shared" si="26"/>
        <v>#DIV/0!</v>
      </c>
      <c r="Y44" s="46" t="e">
        <f t="shared" si="27"/>
        <v>#DIV/0!</v>
      </c>
      <c r="Z44" s="9">
        <f t="shared" si="28"/>
        <v>22320</v>
      </c>
      <c r="AA44" s="15">
        <f t="shared" si="28"/>
        <v>0</v>
      </c>
      <c r="AB44" s="16">
        <f t="shared" si="28"/>
        <v>0</v>
      </c>
      <c r="AC44" s="33">
        <f t="shared" si="29"/>
        <v>0</v>
      </c>
      <c r="AD44" s="38" t="e">
        <f t="shared" si="30"/>
        <v>#DIV/0!</v>
      </c>
      <c r="AE44" s="46" t="e">
        <f t="shared" si="31"/>
        <v>#DIV/0!</v>
      </c>
    </row>
    <row r="45" spans="1:31" x14ac:dyDescent="0.25">
      <c r="A45" s="8" t="s">
        <v>52</v>
      </c>
      <c r="B45" s="28">
        <v>5580</v>
      </c>
      <c r="C45" s="15"/>
      <c r="D45" s="16"/>
      <c r="E45" s="33">
        <f t="shared" si="16"/>
        <v>0</v>
      </c>
      <c r="F45" s="39" t="e">
        <f t="shared" si="17"/>
        <v>#DIV/0!</v>
      </c>
      <c r="G45" s="46" t="e">
        <f t="shared" si="18"/>
        <v>#DIV/0!</v>
      </c>
      <c r="H45" s="9">
        <v>5580</v>
      </c>
      <c r="I45" s="15"/>
      <c r="J45" s="16"/>
      <c r="K45" s="33">
        <f t="shared" si="19"/>
        <v>0</v>
      </c>
      <c r="L45" s="39" t="e">
        <f t="shared" si="20"/>
        <v>#DIV/0!</v>
      </c>
      <c r="M45" s="46" t="e">
        <f t="shared" si="21"/>
        <v>#DIV/0!</v>
      </c>
      <c r="N45" s="9">
        <v>5580</v>
      </c>
      <c r="O45" s="15"/>
      <c r="P45" s="16"/>
      <c r="Q45" s="33">
        <f t="shared" si="22"/>
        <v>0</v>
      </c>
      <c r="R45" s="39" t="e">
        <f t="shared" si="23"/>
        <v>#DIV/0!</v>
      </c>
      <c r="S45" s="46" t="e">
        <f t="shared" si="24"/>
        <v>#DIV/0!</v>
      </c>
      <c r="T45" s="9">
        <v>5580</v>
      </c>
      <c r="U45" s="15">
        <v>1823</v>
      </c>
      <c r="V45" s="16">
        <v>6</v>
      </c>
      <c r="W45" s="33">
        <f t="shared" si="25"/>
        <v>0.32670250896057346</v>
      </c>
      <c r="X45" s="39">
        <f t="shared" si="26"/>
        <v>15.5</v>
      </c>
      <c r="Y45" s="46">
        <f t="shared" si="27"/>
        <v>303.83333333333331</v>
      </c>
      <c r="Z45" s="9">
        <f t="shared" si="28"/>
        <v>22320</v>
      </c>
      <c r="AA45" s="15">
        <f t="shared" si="28"/>
        <v>1823</v>
      </c>
      <c r="AB45" s="16">
        <f t="shared" si="28"/>
        <v>6</v>
      </c>
      <c r="AC45" s="33">
        <f t="shared" si="29"/>
        <v>8.1675627240143364E-2</v>
      </c>
      <c r="AD45" s="38">
        <f t="shared" si="30"/>
        <v>62</v>
      </c>
      <c r="AE45" s="46">
        <f t="shared" si="31"/>
        <v>303.83333333333331</v>
      </c>
    </row>
    <row r="46" spans="1:31" x14ac:dyDescent="0.25">
      <c r="A46" s="8" t="s">
        <v>53</v>
      </c>
      <c r="B46" s="28">
        <v>5580</v>
      </c>
      <c r="C46" s="15"/>
      <c r="D46" s="16"/>
      <c r="E46" s="33">
        <f t="shared" si="16"/>
        <v>0</v>
      </c>
      <c r="F46" s="38" t="e">
        <f t="shared" si="17"/>
        <v>#DIV/0!</v>
      </c>
      <c r="G46" s="46" t="e">
        <f t="shared" si="18"/>
        <v>#DIV/0!</v>
      </c>
      <c r="H46" s="9">
        <v>5580</v>
      </c>
      <c r="I46" s="15"/>
      <c r="J46" s="16"/>
      <c r="K46" s="33">
        <f t="shared" si="19"/>
        <v>0</v>
      </c>
      <c r="L46" s="38" t="e">
        <f t="shared" si="20"/>
        <v>#DIV/0!</v>
      </c>
      <c r="M46" s="46" t="e">
        <f t="shared" si="21"/>
        <v>#DIV/0!</v>
      </c>
      <c r="N46" s="9">
        <v>5580</v>
      </c>
      <c r="O46" s="15"/>
      <c r="P46" s="16"/>
      <c r="Q46" s="33">
        <f t="shared" si="22"/>
        <v>0</v>
      </c>
      <c r="R46" s="38" t="e">
        <f t="shared" si="23"/>
        <v>#DIV/0!</v>
      </c>
      <c r="S46" s="46" t="e">
        <f t="shared" si="24"/>
        <v>#DIV/0!</v>
      </c>
      <c r="T46" s="9">
        <v>5580</v>
      </c>
      <c r="U46" s="15">
        <v>381</v>
      </c>
      <c r="V46" s="16">
        <v>1</v>
      </c>
      <c r="W46" s="33">
        <f t="shared" si="25"/>
        <v>6.8279569892473121E-2</v>
      </c>
      <c r="X46" s="38">
        <f t="shared" si="26"/>
        <v>93</v>
      </c>
      <c r="Y46" s="46">
        <f t="shared" si="27"/>
        <v>381</v>
      </c>
      <c r="Z46" s="9">
        <f t="shared" si="28"/>
        <v>22320</v>
      </c>
      <c r="AA46" s="15">
        <f t="shared" si="28"/>
        <v>381</v>
      </c>
      <c r="AB46" s="16">
        <f t="shared" si="28"/>
        <v>1</v>
      </c>
      <c r="AC46" s="33">
        <f t="shared" si="29"/>
        <v>1.706989247311828E-2</v>
      </c>
      <c r="AD46" s="38">
        <f t="shared" si="30"/>
        <v>372</v>
      </c>
      <c r="AE46" s="46">
        <f t="shared" si="31"/>
        <v>381</v>
      </c>
    </row>
    <row r="47" spans="1:31" x14ac:dyDescent="0.25">
      <c r="A47" s="8" t="s">
        <v>55</v>
      </c>
      <c r="B47" s="28">
        <v>5580</v>
      </c>
      <c r="C47" s="15"/>
      <c r="D47" s="16"/>
      <c r="E47" s="33">
        <f t="shared" si="16"/>
        <v>0</v>
      </c>
      <c r="F47" s="38" t="e">
        <f t="shared" si="17"/>
        <v>#DIV/0!</v>
      </c>
      <c r="G47" s="46" t="e">
        <f t="shared" si="18"/>
        <v>#DIV/0!</v>
      </c>
      <c r="H47" s="9">
        <v>5580</v>
      </c>
      <c r="I47" s="15"/>
      <c r="J47" s="16"/>
      <c r="K47" s="33">
        <f t="shared" si="19"/>
        <v>0</v>
      </c>
      <c r="L47" s="38" t="e">
        <f t="shared" si="20"/>
        <v>#DIV/0!</v>
      </c>
      <c r="M47" s="46" t="e">
        <f t="shared" si="21"/>
        <v>#DIV/0!</v>
      </c>
      <c r="N47" s="9">
        <v>5580</v>
      </c>
      <c r="O47" s="15"/>
      <c r="P47" s="16"/>
      <c r="Q47" s="33">
        <f t="shared" si="22"/>
        <v>0</v>
      </c>
      <c r="R47" s="38" t="e">
        <f t="shared" si="23"/>
        <v>#DIV/0!</v>
      </c>
      <c r="S47" s="46" t="e">
        <f t="shared" si="24"/>
        <v>#DIV/0!</v>
      </c>
      <c r="T47" s="9">
        <v>5580</v>
      </c>
      <c r="U47" s="15"/>
      <c r="V47" s="16"/>
      <c r="W47" s="33">
        <f t="shared" si="25"/>
        <v>0</v>
      </c>
      <c r="X47" s="38" t="e">
        <f t="shared" si="26"/>
        <v>#DIV/0!</v>
      </c>
      <c r="Y47" s="46" t="e">
        <f t="shared" si="27"/>
        <v>#DIV/0!</v>
      </c>
      <c r="Z47" s="9">
        <f t="shared" si="28"/>
        <v>22320</v>
      </c>
      <c r="AA47" s="15">
        <f t="shared" si="28"/>
        <v>0</v>
      </c>
      <c r="AB47" s="16">
        <f t="shared" si="28"/>
        <v>0</v>
      </c>
      <c r="AC47" s="33">
        <f t="shared" si="29"/>
        <v>0</v>
      </c>
      <c r="AD47" s="38" t="e">
        <f t="shared" si="30"/>
        <v>#DIV/0!</v>
      </c>
      <c r="AE47" s="46" t="e">
        <f t="shared" si="31"/>
        <v>#DIV/0!</v>
      </c>
    </row>
    <row r="48" spans="1:31" x14ac:dyDescent="0.25">
      <c r="B48">
        <f>SUM(B37:B47)</f>
        <v>61380</v>
      </c>
      <c r="C48">
        <f>SUM(C37:C47)</f>
        <v>3429</v>
      </c>
      <c r="D48">
        <f>SUM(D37:D47)</f>
        <v>158</v>
      </c>
      <c r="H48">
        <f>SUM(H37:H47)</f>
        <v>61380</v>
      </c>
      <c r="I48">
        <f>SUM(I37:I47)</f>
        <v>6163</v>
      </c>
      <c r="J48">
        <f>SUM(J37:J47)</f>
        <v>100</v>
      </c>
      <c r="N48">
        <f>SUM(N37:N47)</f>
        <v>61380</v>
      </c>
      <c r="O48">
        <f>SUM(O37:O47)</f>
        <v>4194</v>
      </c>
      <c r="P48">
        <f>SUM(P37:P47)</f>
        <v>86</v>
      </c>
      <c r="T48">
        <f>SUM(T37:T47)</f>
        <v>61380</v>
      </c>
      <c r="U48">
        <f>SUM(U37:U47)</f>
        <v>3397</v>
      </c>
      <c r="V48">
        <f>SUM(V37:V47)</f>
        <v>76</v>
      </c>
    </row>
    <row r="49" spans="2:31" ht="15.75" thickBot="1" x14ac:dyDescent="0.3">
      <c r="B49">
        <f>SUM(B34+B48)</f>
        <v>234360</v>
      </c>
      <c r="C49">
        <f>SUM(C34+C48)</f>
        <v>26477</v>
      </c>
      <c r="D49">
        <f>SUM(D34+D48)</f>
        <v>274</v>
      </c>
      <c r="E49" s="34">
        <f t="shared" ref="E49" si="32">C49/B49</f>
        <v>0.1129757637822154</v>
      </c>
      <c r="F49" s="55">
        <f>(B49/D49)/60</f>
        <v>14.255474452554745</v>
      </c>
      <c r="G49" s="47">
        <f t="shared" ref="G49" si="33">C49/D49</f>
        <v>96.631386861313871</v>
      </c>
      <c r="H49">
        <f>SUM(H34+H48)</f>
        <v>234360</v>
      </c>
      <c r="I49">
        <f>SUM(I34+I48)</f>
        <v>28733</v>
      </c>
      <c r="J49">
        <f>SUM(J34+J48)</f>
        <v>236</v>
      </c>
      <c r="K49" s="34">
        <f t="shared" ref="K49" si="34">I49/H49</f>
        <v>0.12260197986004438</v>
      </c>
      <c r="L49" s="55">
        <f>(H49/J49)/60</f>
        <v>16.550847457627118</v>
      </c>
      <c r="M49" s="47">
        <f t="shared" ref="M49" si="35">I49/J49</f>
        <v>121.75</v>
      </c>
      <c r="N49">
        <f>SUM(N34+N48)</f>
        <v>234360</v>
      </c>
      <c r="O49">
        <f>SUM(O34+O48)</f>
        <v>23882</v>
      </c>
      <c r="P49">
        <f>SUM(P34+P48)</f>
        <v>217</v>
      </c>
      <c r="Q49" s="34">
        <f t="shared" ref="Q49" si="36">O49/N49</f>
        <v>0.10190305512886158</v>
      </c>
      <c r="R49" s="43">
        <f>(N49/P49)/60</f>
        <v>18</v>
      </c>
      <c r="S49" s="47">
        <f t="shared" ref="S49" si="37">O49/P49</f>
        <v>110.05529953917051</v>
      </c>
      <c r="T49">
        <f>SUM(T34+T48)</f>
        <v>234360</v>
      </c>
      <c r="U49">
        <f>SUM(U34+U48)</f>
        <v>17170</v>
      </c>
      <c r="V49">
        <f>SUM(V34+V48)</f>
        <v>163</v>
      </c>
      <c r="W49" s="34">
        <f t="shared" ref="W49" si="38">U49/T49</f>
        <v>7.3263355521420034E-2</v>
      </c>
      <c r="X49" s="55">
        <f>(T49/V49)/60</f>
        <v>23.963190184049079</v>
      </c>
      <c r="Y49" s="47">
        <f t="shared" ref="Y49" si="39">U49/V49</f>
        <v>105.33742331288343</v>
      </c>
      <c r="Z49">
        <f>SUM(Z3:Z33,Z37:Z47)</f>
        <v>937440</v>
      </c>
      <c r="AA49">
        <f>SUM(AA3:AA33,AA37:AA47)</f>
        <v>96262</v>
      </c>
      <c r="AB49">
        <f>SUM(AB3:AB33,AB37:AB47)</f>
        <v>890</v>
      </c>
      <c r="AC49" s="34">
        <f>AA49/Z49</f>
        <v>0.10268603857313535</v>
      </c>
      <c r="AD49" s="43">
        <f t="shared" ref="AD49" si="40">(Z49/AB49)/60</f>
        <v>17.555056179775281</v>
      </c>
      <c r="AE49" s="47">
        <f t="shared" ref="AE49" si="41">AA49/AB49</f>
        <v>108.15955056179776</v>
      </c>
    </row>
  </sheetData>
  <mergeCells count="5">
    <mergeCell ref="B1:G1"/>
    <mergeCell ref="H1:M1"/>
    <mergeCell ref="N1:S1"/>
    <mergeCell ref="T1:Y1"/>
    <mergeCell ref="Z1:A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669E-58C3-4DE0-982B-6D239412B158}">
  <sheetPr>
    <tabColor rgb="FF7030A0"/>
  </sheetPr>
  <dimension ref="A1:AK50"/>
  <sheetViews>
    <sheetView topLeftCell="A19" zoomScale="73" zoomScaleNormal="73" workbookViewId="0">
      <pane xSplit="1" topLeftCell="I1" activePane="topRight" state="frozen"/>
      <selection pane="topRight" activeCell="AH37" sqref="AH37"/>
    </sheetView>
  </sheetViews>
  <sheetFormatPr defaultColWidth="9.140625" defaultRowHeight="15" x14ac:dyDescent="0.25"/>
  <cols>
    <col min="1" max="1" width="18" style="88" bestFit="1" customWidth="1"/>
    <col min="2" max="2" width="7" bestFit="1" customWidth="1"/>
    <col min="3" max="3" width="7.28515625" customWidth="1"/>
    <col min="4" max="4" width="6.7109375" customWidth="1"/>
    <col min="5" max="5" width="7.7109375" customWidth="1"/>
    <col min="6" max="6" width="6.85546875" customWidth="1"/>
    <col min="7" max="7" width="7" customWidth="1"/>
    <col min="8" max="8" width="7.28515625" customWidth="1"/>
    <col min="9" max="9" width="7.140625" customWidth="1"/>
    <col min="10" max="10" width="6.85546875" customWidth="1"/>
    <col min="11" max="11" width="7.28515625" customWidth="1"/>
    <col min="12" max="12" width="6.85546875" customWidth="1"/>
    <col min="13" max="13" width="7.5703125" customWidth="1"/>
    <col min="14" max="14" width="8" customWidth="1"/>
    <col min="15" max="15" width="7.42578125" bestFit="1" customWidth="1"/>
    <col min="16" max="16" width="5.85546875" customWidth="1"/>
    <col min="17" max="17" width="7" customWidth="1"/>
    <col min="18" max="18" width="6.42578125" customWidth="1"/>
    <col min="19" max="19" width="6.5703125" customWidth="1"/>
    <col min="20" max="20" width="7.28515625" customWidth="1"/>
    <col min="21" max="21" width="7" customWidth="1"/>
    <col min="22" max="22" width="6.28515625" customWidth="1"/>
    <col min="23" max="23" width="7.140625" customWidth="1"/>
    <col min="24" max="24" width="6.42578125" customWidth="1"/>
    <col min="25" max="25" width="5.85546875" customWidth="1"/>
    <col min="26" max="26" width="7.28515625" customWidth="1"/>
    <col min="27" max="27" width="7" customWidth="1"/>
    <col min="28" max="28" width="6.28515625" customWidth="1"/>
    <col min="29" max="29" width="7.140625" customWidth="1"/>
    <col min="30" max="30" width="6.42578125" customWidth="1"/>
    <col min="31" max="31" width="5.85546875" customWidth="1"/>
    <col min="32" max="32" width="7.42578125" customWidth="1"/>
    <col min="33" max="33" width="6.85546875" customWidth="1"/>
    <col min="34" max="34" width="6" bestFit="1" customWidth="1"/>
    <col min="35" max="35" width="8" customWidth="1"/>
    <col min="36" max="36" width="7.140625" customWidth="1"/>
    <col min="37" max="37" width="8" customWidth="1"/>
  </cols>
  <sheetData>
    <row r="1" spans="1:37" ht="15.75" thickBot="1" x14ac:dyDescent="0.3">
      <c r="A1" s="87"/>
      <c r="B1" s="100" t="s">
        <v>82</v>
      </c>
      <c r="C1" s="101"/>
      <c r="D1" s="101"/>
      <c r="E1" s="103"/>
      <c r="F1" s="103"/>
      <c r="G1" s="104"/>
      <c r="H1" s="100" t="s">
        <v>83</v>
      </c>
      <c r="I1" s="101"/>
      <c r="J1" s="101"/>
      <c r="K1" s="103"/>
      <c r="L1" s="103"/>
      <c r="M1" s="104"/>
      <c r="N1" s="100" t="s">
        <v>84</v>
      </c>
      <c r="O1" s="101"/>
      <c r="P1" s="101"/>
      <c r="Q1" s="103"/>
      <c r="R1" s="103"/>
      <c r="S1" s="104"/>
      <c r="T1" s="100" t="s">
        <v>85</v>
      </c>
      <c r="U1" s="101"/>
      <c r="V1" s="101"/>
      <c r="W1" s="103"/>
      <c r="X1" s="103"/>
      <c r="Y1" s="104"/>
      <c r="Z1" s="100" t="s">
        <v>86</v>
      </c>
      <c r="AA1" s="101"/>
      <c r="AB1" s="101"/>
      <c r="AC1" s="103"/>
      <c r="AD1" s="103"/>
      <c r="AE1" s="104"/>
      <c r="AF1" s="97" t="s">
        <v>80</v>
      </c>
      <c r="AG1" s="98"/>
      <c r="AH1" s="98"/>
      <c r="AI1" s="98"/>
      <c r="AJ1" s="98"/>
      <c r="AK1" s="99"/>
    </row>
    <row r="2" spans="1:37" ht="45.75" thickBot="1" x14ac:dyDescent="0.3">
      <c r="B2" s="27" t="s">
        <v>33</v>
      </c>
      <c r="C2" s="18" t="s">
        <v>31</v>
      </c>
      <c r="D2" s="23" t="s">
        <v>32</v>
      </c>
      <c r="E2" s="31" t="s">
        <v>39</v>
      </c>
      <c r="F2" s="36" t="s">
        <v>40</v>
      </c>
      <c r="G2" s="44" t="s">
        <v>41</v>
      </c>
      <c r="H2" s="27" t="s">
        <v>33</v>
      </c>
      <c r="I2" s="18" t="s">
        <v>31</v>
      </c>
      <c r="J2" s="19" t="s">
        <v>32</v>
      </c>
      <c r="K2" s="31" t="s">
        <v>39</v>
      </c>
      <c r="L2" s="36" t="s">
        <v>40</v>
      </c>
      <c r="M2" s="44" t="s">
        <v>41</v>
      </c>
      <c r="N2" s="17" t="s">
        <v>33</v>
      </c>
      <c r="O2" s="18" t="s">
        <v>31</v>
      </c>
      <c r="P2" s="19" t="s">
        <v>32</v>
      </c>
      <c r="Q2" s="31" t="s">
        <v>39</v>
      </c>
      <c r="R2" s="36" t="s">
        <v>40</v>
      </c>
      <c r="S2" s="44" t="s">
        <v>41</v>
      </c>
      <c r="T2" s="17" t="s">
        <v>33</v>
      </c>
      <c r="U2" s="18" t="s">
        <v>31</v>
      </c>
      <c r="V2" s="19" t="s">
        <v>32</v>
      </c>
      <c r="W2" s="31" t="s">
        <v>39</v>
      </c>
      <c r="X2" s="36" t="s">
        <v>40</v>
      </c>
      <c r="Y2" s="44" t="s">
        <v>41</v>
      </c>
      <c r="Z2" s="17" t="s">
        <v>33</v>
      </c>
      <c r="AA2" s="18" t="s">
        <v>31</v>
      </c>
      <c r="AB2" s="19" t="s">
        <v>32</v>
      </c>
      <c r="AC2" s="31" t="s">
        <v>39</v>
      </c>
      <c r="AD2" s="36" t="s">
        <v>40</v>
      </c>
      <c r="AE2" s="44" t="s">
        <v>41</v>
      </c>
      <c r="AF2" s="17" t="s">
        <v>33</v>
      </c>
      <c r="AG2" s="18" t="s">
        <v>31</v>
      </c>
      <c r="AH2" s="19" t="s">
        <v>32</v>
      </c>
      <c r="AI2" s="31" t="s">
        <v>39</v>
      </c>
      <c r="AJ2" s="36" t="s">
        <v>40</v>
      </c>
      <c r="AK2" s="44" t="s">
        <v>41</v>
      </c>
    </row>
    <row r="3" spans="1:37" x14ac:dyDescent="0.25">
      <c r="A3" s="89" t="s">
        <v>1</v>
      </c>
      <c r="B3" s="28">
        <v>5580</v>
      </c>
      <c r="C3" s="15"/>
      <c r="D3" s="24"/>
      <c r="E3" s="32">
        <f>C3/B3</f>
        <v>0</v>
      </c>
      <c r="F3" s="51" t="e">
        <f>(B3/D3)/60</f>
        <v>#DIV/0!</v>
      </c>
      <c r="G3" s="45" t="e">
        <f>C3/D3</f>
        <v>#DIV/0!</v>
      </c>
      <c r="H3" s="28">
        <v>5580</v>
      </c>
      <c r="I3" s="15"/>
      <c r="J3" s="24"/>
      <c r="K3" s="32">
        <f>I3/H3</f>
        <v>0</v>
      </c>
      <c r="L3" s="37" t="e">
        <f>(H3/J3)/60</f>
        <v>#DIV/0!</v>
      </c>
      <c r="M3" s="45" t="e">
        <f>I3/J3</f>
        <v>#DIV/0!</v>
      </c>
      <c r="N3" s="9">
        <v>5580</v>
      </c>
      <c r="O3" s="15"/>
      <c r="P3" s="16"/>
      <c r="Q3" s="32">
        <f>O3/N3</f>
        <v>0</v>
      </c>
      <c r="R3" s="37" t="e">
        <f>(N3/P3)/60</f>
        <v>#DIV/0!</v>
      </c>
      <c r="S3" s="45" t="e">
        <f>O3/P3</f>
        <v>#DIV/0!</v>
      </c>
      <c r="T3" s="9">
        <v>5580</v>
      </c>
      <c r="U3" s="15"/>
      <c r="V3" s="16"/>
      <c r="W3" s="32">
        <f>U3/T3</f>
        <v>0</v>
      </c>
      <c r="X3" s="51" t="e">
        <f>(T3/V3)/60</f>
        <v>#DIV/0!</v>
      </c>
      <c r="Y3" s="52" t="e">
        <f>U3/V3</f>
        <v>#DIV/0!</v>
      </c>
      <c r="Z3" s="9">
        <v>5580</v>
      </c>
      <c r="AA3" s="15"/>
      <c r="AB3" s="16"/>
      <c r="AC3" s="32">
        <f>AA3/Z3</f>
        <v>0</v>
      </c>
      <c r="AD3" s="51" t="e">
        <f>(Z3/AB3)/60</f>
        <v>#DIV/0!</v>
      </c>
      <c r="AE3" s="52" t="e">
        <f>AA3/AB3</f>
        <v>#DIV/0!</v>
      </c>
      <c r="AF3" s="9">
        <f>SUM(B3,H3,N3,T3,Z3)</f>
        <v>27900</v>
      </c>
      <c r="AG3" s="15"/>
      <c r="AH3" s="16"/>
      <c r="AI3" s="32"/>
      <c r="AJ3" s="41" t="e">
        <f>(AF3/AH3)/60</f>
        <v>#DIV/0!</v>
      </c>
      <c r="AK3" s="48" t="e">
        <f>AG3/AH3</f>
        <v>#DIV/0!</v>
      </c>
    </row>
    <row r="4" spans="1:37" x14ac:dyDescent="0.25">
      <c r="A4" s="89" t="s">
        <v>3</v>
      </c>
      <c r="B4" s="28">
        <v>5580</v>
      </c>
      <c r="C4" s="8">
        <v>879</v>
      </c>
      <c r="D4" s="25">
        <v>51</v>
      </c>
      <c r="E4" s="33">
        <f t="shared" ref="E4:E34" si="0">C4/B4</f>
        <v>0.15752688172043011</v>
      </c>
      <c r="F4" s="53">
        <f t="shared" ref="F4:F33" si="1">(B4/D4)/60</f>
        <v>1.8235294117647058</v>
      </c>
      <c r="G4" s="46">
        <f t="shared" ref="G4:G34" si="2">C4/D4</f>
        <v>17.235294117647058</v>
      </c>
      <c r="H4" s="28">
        <v>5580</v>
      </c>
      <c r="I4" s="8">
        <v>793</v>
      </c>
      <c r="J4" s="25">
        <v>42</v>
      </c>
      <c r="K4" s="33">
        <f t="shared" ref="K4:K34" si="3">I4/H4</f>
        <v>0.14211469534050178</v>
      </c>
      <c r="L4" s="38">
        <f t="shared" ref="L4:L34" si="4">(H4/J4)/60</f>
        <v>2.2142857142857144</v>
      </c>
      <c r="M4" s="46">
        <f t="shared" ref="M4:M34" si="5">I4/J4</f>
        <v>18.88095238095238</v>
      </c>
      <c r="N4" s="9">
        <v>5580</v>
      </c>
      <c r="O4" s="8">
        <v>1355</v>
      </c>
      <c r="P4" s="25">
        <v>56</v>
      </c>
      <c r="Q4" s="33">
        <f t="shared" ref="Q4:Q34" si="6">O4/N4</f>
        <v>0.24283154121863798</v>
      </c>
      <c r="R4" s="38">
        <f t="shared" ref="R4:R34" si="7">(N4/P4)/60</f>
        <v>1.6607142857142856</v>
      </c>
      <c r="S4" s="46">
        <f t="shared" ref="S4:S34" si="8">O4/P4</f>
        <v>24.196428571428573</v>
      </c>
      <c r="T4" s="9">
        <v>5580</v>
      </c>
      <c r="U4" s="8">
        <v>549</v>
      </c>
      <c r="V4" s="25">
        <v>37</v>
      </c>
      <c r="W4" s="33">
        <f t="shared" ref="W4:W34" si="9">U4/T4</f>
        <v>9.838709677419355E-2</v>
      </c>
      <c r="X4" s="53">
        <f t="shared" ref="X4:X34" si="10">(T4/V4)/60</f>
        <v>2.5135135135135136</v>
      </c>
      <c r="Y4" s="54">
        <f t="shared" ref="Y4:Y34" si="11">U4/V4</f>
        <v>14.837837837837839</v>
      </c>
      <c r="Z4" s="9">
        <v>5580</v>
      </c>
      <c r="AA4" s="8">
        <v>298</v>
      </c>
      <c r="AB4" s="25">
        <v>17</v>
      </c>
      <c r="AC4" s="33">
        <f t="shared" ref="AC4:AC34" si="12">AA4/Z4</f>
        <v>5.3405017921146956E-2</v>
      </c>
      <c r="AD4" s="53">
        <f t="shared" ref="AD4:AD34" si="13">(Z4/AB4)/60</f>
        <v>5.4705882352941178</v>
      </c>
      <c r="AE4" s="54">
        <f t="shared" ref="AE4:AE34" si="14">AA4/AB4</f>
        <v>17.529411764705884</v>
      </c>
      <c r="AF4" s="9">
        <f t="shared" ref="AF4:AF33" si="15">SUM(B4,H4,N4,T4,Z4)</f>
        <v>27900</v>
      </c>
      <c r="AG4" s="8"/>
      <c r="AH4" s="10"/>
      <c r="AI4" s="33">
        <f>AG4/AF4</f>
        <v>0</v>
      </c>
      <c r="AJ4" s="38" t="e">
        <f t="shared" ref="AJ4:AJ34" si="16">(AF4/AH4)/60</f>
        <v>#DIV/0!</v>
      </c>
      <c r="AK4" s="46" t="e">
        <f t="shared" ref="AK4:AK34" si="17">AG4/AH4</f>
        <v>#DIV/0!</v>
      </c>
    </row>
    <row r="5" spans="1:37" x14ac:dyDescent="0.25">
      <c r="A5" s="89" t="s">
        <v>56</v>
      </c>
      <c r="B5" s="28">
        <v>5580</v>
      </c>
      <c r="C5" s="8"/>
      <c r="D5" s="25"/>
      <c r="E5" s="33">
        <f t="shared" si="0"/>
        <v>0</v>
      </c>
      <c r="F5" s="53" t="e">
        <f t="shared" si="1"/>
        <v>#DIV/0!</v>
      </c>
      <c r="G5" s="46" t="e">
        <f t="shared" si="2"/>
        <v>#DIV/0!</v>
      </c>
      <c r="H5" s="28">
        <v>5580</v>
      </c>
      <c r="I5" s="8"/>
      <c r="J5" s="25"/>
      <c r="K5" s="33">
        <f t="shared" si="3"/>
        <v>0</v>
      </c>
      <c r="L5" s="38" t="e">
        <f t="shared" si="4"/>
        <v>#DIV/0!</v>
      </c>
      <c r="M5" s="46" t="e">
        <f t="shared" si="5"/>
        <v>#DIV/0!</v>
      </c>
      <c r="N5" s="9">
        <v>5580</v>
      </c>
      <c r="O5" s="8"/>
      <c r="P5" s="25"/>
      <c r="Q5" s="33">
        <f t="shared" si="6"/>
        <v>0</v>
      </c>
      <c r="R5" s="38" t="e">
        <f t="shared" si="7"/>
        <v>#DIV/0!</v>
      </c>
      <c r="S5" s="46" t="e">
        <f t="shared" si="8"/>
        <v>#DIV/0!</v>
      </c>
      <c r="T5" s="9">
        <v>5580</v>
      </c>
      <c r="U5" s="8"/>
      <c r="V5" s="25"/>
      <c r="W5" s="33">
        <f t="shared" si="9"/>
        <v>0</v>
      </c>
      <c r="X5" s="53" t="e">
        <f t="shared" si="10"/>
        <v>#DIV/0!</v>
      </c>
      <c r="Y5" s="54" t="e">
        <f t="shared" si="11"/>
        <v>#DIV/0!</v>
      </c>
      <c r="Z5" s="9">
        <v>5580</v>
      </c>
      <c r="AA5" s="8"/>
      <c r="AB5" s="25"/>
      <c r="AC5" s="33">
        <f t="shared" si="12"/>
        <v>0</v>
      </c>
      <c r="AD5" s="53" t="e">
        <f t="shared" si="13"/>
        <v>#DIV/0!</v>
      </c>
      <c r="AE5" s="54" t="e">
        <f t="shared" si="14"/>
        <v>#DIV/0!</v>
      </c>
      <c r="AF5" s="9">
        <f t="shared" si="15"/>
        <v>27900</v>
      </c>
      <c r="AG5" s="8">
        <f t="shared" ref="AG5:AG33" si="18">SUM(C5,I5,O5,U5,)</f>
        <v>0</v>
      </c>
      <c r="AH5" s="10">
        <f t="shared" ref="AH5:AH33" si="19">SUM(D5,J5,P5,V5)</f>
        <v>0</v>
      </c>
      <c r="AI5" s="33">
        <f t="shared" ref="AI5:AI34" si="20">AG5/AF5</f>
        <v>0</v>
      </c>
      <c r="AJ5" s="38" t="e">
        <f t="shared" si="16"/>
        <v>#DIV/0!</v>
      </c>
      <c r="AK5" s="46" t="e">
        <f t="shared" si="17"/>
        <v>#DIV/0!</v>
      </c>
    </row>
    <row r="6" spans="1:37" x14ac:dyDescent="0.25">
      <c r="A6" s="89" t="s">
        <v>73</v>
      </c>
      <c r="B6" s="28">
        <v>5580</v>
      </c>
      <c r="C6" s="8"/>
      <c r="D6" s="25"/>
      <c r="E6" s="33">
        <f t="shared" si="0"/>
        <v>0</v>
      </c>
      <c r="F6" s="53" t="e">
        <f t="shared" si="1"/>
        <v>#DIV/0!</v>
      </c>
      <c r="G6" s="46" t="e">
        <f t="shared" si="2"/>
        <v>#DIV/0!</v>
      </c>
      <c r="H6" s="28">
        <v>5580</v>
      </c>
      <c r="I6" s="8">
        <v>62</v>
      </c>
      <c r="J6" s="25">
        <v>2</v>
      </c>
      <c r="K6" s="33">
        <f t="shared" si="3"/>
        <v>1.1111111111111112E-2</v>
      </c>
      <c r="L6" s="38">
        <f t="shared" si="4"/>
        <v>46.5</v>
      </c>
      <c r="M6" s="46">
        <f t="shared" si="5"/>
        <v>31</v>
      </c>
      <c r="N6" s="9">
        <v>5580</v>
      </c>
      <c r="O6" s="8">
        <v>42</v>
      </c>
      <c r="P6" s="25">
        <v>2</v>
      </c>
      <c r="Q6" s="33">
        <f t="shared" si="6"/>
        <v>7.526881720430108E-3</v>
      </c>
      <c r="R6" s="38">
        <f t="shared" si="7"/>
        <v>46.5</v>
      </c>
      <c r="S6" s="46">
        <f t="shared" si="8"/>
        <v>21</v>
      </c>
      <c r="T6" s="9">
        <v>5580</v>
      </c>
      <c r="U6" s="8">
        <v>230</v>
      </c>
      <c r="V6" s="25">
        <v>4</v>
      </c>
      <c r="W6" s="33">
        <f t="shared" si="9"/>
        <v>4.1218637992831542E-2</v>
      </c>
      <c r="X6" s="53">
        <f t="shared" si="10"/>
        <v>23.25</v>
      </c>
      <c r="Y6" s="54">
        <f t="shared" si="11"/>
        <v>57.5</v>
      </c>
      <c r="Z6" s="9">
        <v>5580</v>
      </c>
      <c r="AA6" s="8"/>
      <c r="AB6" s="25"/>
      <c r="AC6" s="33">
        <f t="shared" si="12"/>
        <v>0</v>
      </c>
      <c r="AD6" s="53" t="e">
        <f t="shared" si="13"/>
        <v>#DIV/0!</v>
      </c>
      <c r="AE6" s="54" t="e">
        <f t="shared" si="14"/>
        <v>#DIV/0!</v>
      </c>
      <c r="AF6" s="9">
        <f t="shared" si="15"/>
        <v>27900</v>
      </c>
      <c r="AG6" s="8">
        <f t="shared" si="18"/>
        <v>334</v>
      </c>
      <c r="AH6" s="10">
        <f t="shared" si="19"/>
        <v>8</v>
      </c>
      <c r="AI6" s="33">
        <f>AG6/AF6</f>
        <v>1.1971326164874552E-2</v>
      </c>
      <c r="AJ6" s="38">
        <f t="shared" si="16"/>
        <v>58.125</v>
      </c>
      <c r="AK6" s="46">
        <f t="shared" si="17"/>
        <v>41.75</v>
      </c>
    </row>
    <row r="7" spans="1:37" x14ac:dyDescent="0.25">
      <c r="A7" s="89" t="s">
        <v>74</v>
      </c>
      <c r="B7" s="28">
        <v>5580</v>
      </c>
      <c r="C7" s="8"/>
      <c r="D7" s="25"/>
      <c r="E7" s="33">
        <f t="shared" si="0"/>
        <v>0</v>
      </c>
      <c r="F7" s="53" t="e">
        <f t="shared" si="1"/>
        <v>#DIV/0!</v>
      </c>
      <c r="G7" s="46" t="e">
        <f t="shared" si="2"/>
        <v>#DIV/0!</v>
      </c>
      <c r="H7" s="28">
        <v>5580</v>
      </c>
      <c r="I7" s="8">
        <v>22</v>
      </c>
      <c r="J7" s="25">
        <v>2</v>
      </c>
      <c r="K7" s="33">
        <f t="shared" si="3"/>
        <v>3.9426523297491044E-3</v>
      </c>
      <c r="L7" s="38">
        <f t="shared" si="4"/>
        <v>46.5</v>
      </c>
      <c r="M7" s="46">
        <f t="shared" si="5"/>
        <v>11</v>
      </c>
      <c r="N7" s="9">
        <v>5580</v>
      </c>
      <c r="O7" s="8">
        <v>56</v>
      </c>
      <c r="P7" s="25">
        <v>8</v>
      </c>
      <c r="Q7" s="33">
        <f t="shared" si="6"/>
        <v>1.003584229390681E-2</v>
      </c>
      <c r="R7" s="38">
        <f t="shared" si="7"/>
        <v>11.625</v>
      </c>
      <c r="S7" s="46">
        <f t="shared" si="8"/>
        <v>7</v>
      </c>
      <c r="T7" s="9">
        <v>5580</v>
      </c>
      <c r="U7" s="8">
        <v>149</v>
      </c>
      <c r="V7" s="25">
        <v>11</v>
      </c>
      <c r="W7" s="33">
        <f t="shared" si="9"/>
        <v>2.6702508960573478E-2</v>
      </c>
      <c r="X7" s="53">
        <f t="shared" si="10"/>
        <v>8.454545454545455</v>
      </c>
      <c r="Y7" s="54">
        <f t="shared" si="11"/>
        <v>13.545454545454545</v>
      </c>
      <c r="Z7" s="9">
        <v>5580</v>
      </c>
      <c r="AA7" s="8"/>
      <c r="AB7" s="25"/>
      <c r="AC7" s="33">
        <f t="shared" si="12"/>
        <v>0</v>
      </c>
      <c r="AD7" s="53" t="e">
        <f t="shared" si="13"/>
        <v>#DIV/0!</v>
      </c>
      <c r="AE7" s="54" t="e">
        <f t="shared" si="14"/>
        <v>#DIV/0!</v>
      </c>
      <c r="AF7" s="9">
        <f t="shared" si="15"/>
        <v>27900</v>
      </c>
      <c r="AG7" s="8">
        <f t="shared" si="18"/>
        <v>227</v>
      </c>
      <c r="AH7" s="10">
        <f t="shared" si="19"/>
        <v>21</v>
      </c>
      <c r="AI7" s="33">
        <f t="shared" si="20"/>
        <v>8.1362007168458775E-3</v>
      </c>
      <c r="AJ7" s="38">
        <f t="shared" si="16"/>
        <v>22.142857142857146</v>
      </c>
      <c r="AK7" s="46">
        <f t="shared" si="17"/>
        <v>10.80952380952381</v>
      </c>
    </row>
    <row r="8" spans="1:37" x14ac:dyDescent="0.25">
      <c r="A8" s="89" t="s">
        <v>59</v>
      </c>
      <c r="B8" s="28">
        <v>5580</v>
      </c>
      <c r="C8" s="8">
        <v>177</v>
      </c>
      <c r="D8" s="25">
        <v>18</v>
      </c>
      <c r="E8" s="33">
        <f t="shared" si="0"/>
        <v>3.1720430107526884E-2</v>
      </c>
      <c r="F8" s="53">
        <f t="shared" si="1"/>
        <v>5.166666666666667</v>
      </c>
      <c r="G8" s="46">
        <f t="shared" si="2"/>
        <v>9.8333333333333339</v>
      </c>
      <c r="H8" s="28">
        <v>5580</v>
      </c>
      <c r="I8" s="8">
        <v>106</v>
      </c>
      <c r="J8" s="25">
        <v>8</v>
      </c>
      <c r="K8" s="33">
        <f t="shared" si="3"/>
        <v>1.8996415770609319E-2</v>
      </c>
      <c r="L8" s="38">
        <f t="shared" si="4"/>
        <v>11.625</v>
      </c>
      <c r="M8" s="46">
        <f t="shared" si="5"/>
        <v>13.25</v>
      </c>
      <c r="N8" s="9">
        <v>5580</v>
      </c>
      <c r="O8" s="8">
        <v>263</v>
      </c>
      <c r="P8" s="25">
        <v>17</v>
      </c>
      <c r="Q8" s="33">
        <f t="shared" si="6"/>
        <v>4.7132616487455196E-2</v>
      </c>
      <c r="R8" s="38">
        <f t="shared" si="7"/>
        <v>5.4705882352941178</v>
      </c>
      <c r="S8" s="46">
        <f t="shared" si="8"/>
        <v>15.470588235294118</v>
      </c>
      <c r="T8" s="9">
        <v>5580</v>
      </c>
      <c r="U8" s="8">
        <v>62</v>
      </c>
      <c r="V8" s="25">
        <v>8</v>
      </c>
      <c r="W8" s="33">
        <f t="shared" si="9"/>
        <v>1.1111111111111112E-2</v>
      </c>
      <c r="X8" s="53">
        <f t="shared" si="10"/>
        <v>11.625</v>
      </c>
      <c r="Y8" s="54">
        <f t="shared" si="11"/>
        <v>7.75</v>
      </c>
      <c r="Z8" s="9">
        <v>5580</v>
      </c>
      <c r="AA8" s="8"/>
      <c r="AB8" s="25"/>
      <c r="AC8" s="33">
        <f t="shared" si="12"/>
        <v>0</v>
      </c>
      <c r="AD8" s="53" t="e">
        <f t="shared" si="13"/>
        <v>#DIV/0!</v>
      </c>
      <c r="AE8" s="54" t="e">
        <f t="shared" si="14"/>
        <v>#DIV/0!</v>
      </c>
      <c r="AF8" s="9">
        <f t="shared" si="15"/>
        <v>27900</v>
      </c>
      <c r="AG8" s="8">
        <f t="shared" si="18"/>
        <v>608</v>
      </c>
      <c r="AH8" s="10">
        <f t="shared" si="19"/>
        <v>51</v>
      </c>
      <c r="AI8" s="33">
        <f t="shared" si="20"/>
        <v>2.1792114695340502E-2</v>
      </c>
      <c r="AJ8" s="38">
        <f t="shared" si="16"/>
        <v>9.117647058823529</v>
      </c>
      <c r="AK8" s="46">
        <f t="shared" si="17"/>
        <v>11.921568627450981</v>
      </c>
    </row>
    <row r="9" spans="1:37" x14ac:dyDescent="0.25">
      <c r="A9" s="89" t="s">
        <v>8</v>
      </c>
      <c r="B9" s="28">
        <v>5580</v>
      </c>
      <c r="C9" s="8"/>
      <c r="D9" s="25"/>
      <c r="E9" s="33">
        <f t="shared" si="0"/>
        <v>0</v>
      </c>
      <c r="F9" s="53" t="e">
        <f t="shared" si="1"/>
        <v>#DIV/0!</v>
      </c>
      <c r="G9" s="46" t="e">
        <f t="shared" si="2"/>
        <v>#DIV/0!</v>
      </c>
      <c r="H9" s="28">
        <v>5580</v>
      </c>
      <c r="I9" s="8"/>
      <c r="J9" s="25"/>
      <c r="K9" s="33">
        <f t="shared" si="3"/>
        <v>0</v>
      </c>
      <c r="L9" s="38" t="e">
        <f t="shared" si="4"/>
        <v>#DIV/0!</v>
      </c>
      <c r="M9" s="46" t="e">
        <f t="shared" si="5"/>
        <v>#DIV/0!</v>
      </c>
      <c r="N9" s="9">
        <v>5580</v>
      </c>
      <c r="O9" s="8"/>
      <c r="P9" s="25"/>
      <c r="Q9" s="33">
        <f t="shared" si="6"/>
        <v>0</v>
      </c>
      <c r="R9" s="38" t="e">
        <f t="shared" si="7"/>
        <v>#DIV/0!</v>
      </c>
      <c r="S9" s="46" t="e">
        <f t="shared" si="8"/>
        <v>#DIV/0!</v>
      </c>
      <c r="T9" s="9">
        <v>5580</v>
      </c>
      <c r="U9" s="8"/>
      <c r="V9" s="25"/>
      <c r="W9" s="33">
        <f t="shared" si="9"/>
        <v>0</v>
      </c>
      <c r="X9" s="53" t="e">
        <f t="shared" si="10"/>
        <v>#DIV/0!</v>
      </c>
      <c r="Y9" s="54" t="e">
        <f t="shared" si="11"/>
        <v>#DIV/0!</v>
      </c>
      <c r="Z9" s="9">
        <v>5580</v>
      </c>
      <c r="AA9" s="8">
        <v>710</v>
      </c>
      <c r="AB9" s="25">
        <v>2</v>
      </c>
      <c r="AC9" s="33">
        <f t="shared" si="12"/>
        <v>0.12724014336917563</v>
      </c>
      <c r="AD9" s="53">
        <f t="shared" si="13"/>
        <v>46.5</v>
      </c>
      <c r="AE9" s="54">
        <f t="shared" si="14"/>
        <v>355</v>
      </c>
      <c r="AF9" s="9">
        <f t="shared" si="15"/>
        <v>27900</v>
      </c>
      <c r="AG9" s="8">
        <f t="shared" si="18"/>
        <v>0</v>
      </c>
      <c r="AH9" s="10">
        <f t="shared" si="19"/>
        <v>0</v>
      </c>
      <c r="AI9" s="33">
        <f t="shared" si="20"/>
        <v>0</v>
      </c>
      <c r="AJ9" s="38" t="e">
        <f t="shared" si="16"/>
        <v>#DIV/0!</v>
      </c>
      <c r="AK9" s="46" t="e">
        <f t="shared" si="17"/>
        <v>#DIV/0!</v>
      </c>
    </row>
    <row r="10" spans="1:37" x14ac:dyDescent="0.25">
      <c r="A10" s="89" t="s">
        <v>60</v>
      </c>
      <c r="B10" s="28">
        <v>5580</v>
      </c>
      <c r="C10" s="8">
        <v>9207</v>
      </c>
      <c r="D10" s="25">
        <v>41</v>
      </c>
      <c r="E10" s="33">
        <f t="shared" si="0"/>
        <v>1.65</v>
      </c>
      <c r="F10" s="53">
        <f t="shared" si="1"/>
        <v>2.2682926829268291</v>
      </c>
      <c r="G10" s="46">
        <f t="shared" si="2"/>
        <v>224.5609756097561</v>
      </c>
      <c r="H10" s="28">
        <v>5580</v>
      </c>
      <c r="I10" s="8">
        <v>1458</v>
      </c>
      <c r="J10" s="25">
        <v>21</v>
      </c>
      <c r="K10" s="33">
        <f t="shared" si="3"/>
        <v>0.26129032258064516</v>
      </c>
      <c r="L10" s="38">
        <f t="shared" si="4"/>
        <v>4.4285714285714288</v>
      </c>
      <c r="M10" s="46">
        <f t="shared" si="5"/>
        <v>69.428571428571431</v>
      </c>
      <c r="N10" s="9">
        <v>5580</v>
      </c>
      <c r="O10" s="8">
        <v>761</v>
      </c>
      <c r="P10" s="25">
        <v>50</v>
      </c>
      <c r="Q10" s="33">
        <f t="shared" si="6"/>
        <v>0.13637992831541218</v>
      </c>
      <c r="R10" s="38">
        <f t="shared" si="7"/>
        <v>1.8599999999999999</v>
      </c>
      <c r="S10" s="46">
        <f t="shared" si="8"/>
        <v>15.22</v>
      </c>
      <c r="T10" s="9">
        <v>5580</v>
      </c>
      <c r="U10" s="8">
        <v>1016</v>
      </c>
      <c r="V10" s="25">
        <v>55</v>
      </c>
      <c r="W10" s="33">
        <f t="shared" si="9"/>
        <v>0.18207885304659499</v>
      </c>
      <c r="X10" s="53">
        <f t="shared" si="10"/>
        <v>1.6909090909090909</v>
      </c>
      <c r="Y10" s="54">
        <f t="shared" si="11"/>
        <v>18.472727272727273</v>
      </c>
      <c r="Z10" s="9">
        <v>5580</v>
      </c>
      <c r="AA10" s="8"/>
      <c r="AB10" s="25"/>
      <c r="AC10" s="33">
        <f t="shared" si="12"/>
        <v>0</v>
      </c>
      <c r="AD10" s="53" t="e">
        <f t="shared" si="13"/>
        <v>#DIV/0!</v>
      </c>
      <c r="AE10" s="54" t="e">
        <f t="shared" si="14"/>
        <v>#DIV/0!</v>
      </c>
      <c r="AF10" s="9">
        <f t="shared" si="15"/>
        <v>27900</v>
      </c>
      <c r="AG10" s="8">
        <f t="shared" si="18"/>
        <v>12442</v>
      </c>
      <c r="AH10" s="10">
        <f t="shared" si="19"/>
        <v>167</v>
      </c>
      <c r="AI10" s="33">
        <f t="shared" si="20"/>
        <v>0.44594982078853046</v>
      </c>
      <c r="AJ10" s="38">
        <f t="shared" si="16"/>
        <v>2.784431137724551</v>
      </c>
      <c r="AK10" s="46">
        <f t="shared" si="17"/>
        <v>74.502994011976043</v>
      </c>
    </row>
    <row r="11" spans="1:37" ht="15.75" thickBot="1" x14ac:dyDescent="0.3">
      <c r="A11" s="90" t="s">
        <v>10</v>
      </c>
      <c r="B11" s="28">
        <v>5580</v>
      </c>
      <c r="C11" s="8"/>
      <c r="D11" s="25"/>
      <c r="E11" s="33">
        <f t="shared" si="0"/>
        <v>0</v>
      </c>
      <c r="F11" s="53" t="e">
        <f t="shared" si="1"/>
        <v>#DIV/0!</v>
      </c>
      <c r="G11" s="46" t="e">
        <f t="shared" si="2"/>
        <v>#DIV/0!</v>
      </c>
      <c r="H11" s="28">
        <v>5580</v>
      </c>
      <c r="I11" s="8"/>
      <c r="J11" s="25"/>
      <c r="K11" s="33">
        <f t="shared" si="3"/>
        <v>0</v>
      </c>
      <c r="L11" s="38" t="e">
        <f t="shared" si="4"/>
        <v>#DIV/0!</v>
      </c>
      <c r="M11" s="46" t="e">
        <f t="shared" si="5"/>
        <v>#DIV/0!</v>
      </c>
      <c r="N11" s="9">
        <v>5580</v>
      </c>
      <c r="O11" s="8"/>
      <c r="P11" s="25"/>
      <c r="Q11" s="33">
        <f t="shared" si="6"/>
        <v>0</v>
      </c>
      <c r="R11" s="38" t="e">
        <f t="shared" si="7"/>
        <v>#DIV/0!</v>
      </c>
      <c r="S11" s="46" t="e">
        <f t="shared" si="8"/>
        <v>#DIV/0!</v>
      </c>
      <c r="T11" s="9">
        <v>5580</v>
      </c>
      <c r="U11" s="8"/>
      <c r="V11" s="25"/>
      <c r="W11" s="33">
        <f t="shared" si="9"/>
        <v>0</v>
      </c>
      <c r="X11" s="53" t="e">
        <f t="shared" si="10"/>
        <v>#DIV/0!</v>
      </c>
      <c r="Y11" s="54" t="e">
        <f t="shared" si="11"/>
        <v>#DIV/0!</v>
      </c>
      <c r="Z11" s="9">
        <v>5580</v>
      </c>
      <c r="AA11" s="8"/>
      <c r="AB11" s="25"/>
      <c r="AC11" s="33">
        <f t="shared" si="12"/>
        <v>0</v>
      </c>
      <c r="AD11" s="53" t="e">
        <f t="shared" si="13"/>
        <v>#DIV/0!</v>
      </c>
      <c r="AE11" s="54" t="e">
        <f t="shared" si="14"/>
        <v>#DIV/0!</v>
      </c>
      <c r="AF11" s="9">
        <f t="shared" si="15"/>
        <v>27900</v>
      </c>
      <c r="AG11" s="8">
        <f t="shared" si="18"/>
        <v>0</v>
      </c>
      <c r="AH11" s="10">
        <f t="shared" si="19"/>
        <v>0</v>
      </c>
      <c r="AI11" s="33">
        <f t="shared" si="20"/>
        <v>0</v>
      </c>
      <c r="AJ11" s="38" t="e">
        <f t="shared" si="16"/>
        <v>#DIV/0!</v>
      </c>
      <c r="AK11" s="46" t="e">
        <f t="shared" si="17"/>
        <v>#DIV/0!</v>
      </c>
    </row>
    <row r="12" spans="1:37" x14ac:dyDescent="0.25">
      <c r="A12" s="91" t="s">
        <v>11</v>
      </c>
      <c r="B12" s="28">
        <v>5580</v>
      </c>
      <c r="C12" s="8"/>
      <c r="D12" s="25"/>
      <c r="E12" s="33">
        <f t="shared" si="0"/>
        <v>0</v>
      </c>
      <c r="F12" s="53" t="e">
        <f t="shared" si="1"/>
        <v>#DIV/0!</v>
      </c>
      <c r="G12" s="46" t="e">
        <f t="shared" si="2"/>
        <v>#DIV/0!</v>
      </c>
      <c r="H12" s="28">
        <v>5580</v>
      </c>
      <c r="I12" s="8">
        <v>480</v>
      </c>
      <c r="J12" s="25">
        <v>10</v>
      </c>
      <c r="K12" s="33">
        <f t="shared" si="3"/>
        <v>8.6021505376344093E-2</v>
      </c>
      <c r="L12" s="39">
        <f t="shared" si="4"/>
        <v>9.3000000000000007</v>
      </c>
      <c r="M12" s="46">
        <f t="shared" si="5"/>
        <v>48</v>
      </c>
      <c r="N12" s="9">
        <v>5580</v>
      </c>
      <c r="O12" s="8">
        <v>608</v>
      </c>
      <c r="P12" s="25">
        <v>35</v>
      </c>
      <c r="Q12" s="33">
        <f t="shared" si="6"/>
        <v>0.10896057347670252</v>
      </c>
      <c r="R12" s="39">
        <f t="shared" si="7"/>
        <v>2.657142857142857</v>
      </c>
      <c r="S12" s="46">
        <f t="shared" si="8"/>
        <v>17.37142857142857</v>
      </c>
      <c r="T12" s="9">
        <v>5580</v>
      </c>
      <c r="U12" s="8">
        <v>839</v>
      </c>
      <c r="V12" s="25">
        <v>38</v>
      </c>
      <c r="W12" s="33">
        <f t="shared" si="9"/>
        <v>0.15035842293906809</v>
      </c>
      <c r="X12" s="53">
        <f t="shared" si="10"/>
        <v>2.4473684210526314</v>
      </c>
      <c r="Y12" s="54">
        <f t="shared" si="11"/>
        <v>22.078947368421051</v>
      </c>
      <c r="Z12" s="9">
        <v>5580</v>
      </c>
      <c r="AA12" s="8">
        <v>1005</v>
      </c>
      <c r="AB12" s="25">
        <v>52</v>
      </c>
      <c r="AC12" s="33">
        <f t="shared" si="12"/>
        <v>0.18010752688172044</v>
      </c>
      <c r="AD12" s="53">
        <f t="shared" si="13"/>
        <v>1.7884615384615385</v>
      </c>
      <c r="AE12" s="54">
        <f t="shared" si="14"/>
        <v>19.326923076923077</v>
      </c>
      <c r="AF12" s="9">
        <f t="shared" si="15"/>
        <v>27900</v>
      </c>
      <c r="AG12" s="8">
        <f t="shared" si="18"/>
        <v>1927</v>
      </c>
      <c r="AH12" s="10">
        <f t="shared" si="19"/>
        <v>83</v>
      </c>
      <c r="AI12" s="33">
        <f t="shared" si="20"/>
        <v>6.9068100358422937E-2</v>
      </c>
      <c r="AJ12" s="38">
        <f t="shared" si="16"/>
        <v>5.6024096385542173</v>
      </c>
      <c r="AK12" s="46">
        <f t="shared" si="17"/>
        <v>23.216867469879517</v>
      </c>
    </row>
    <row r="13" spans="1:37" ht="15.75" thickBot="1" x14ac:dyDescent="0.3">
      <c r="A13" s="89" t="s">
        <v>12</v>
      </c>
      <c r="B13" s="29">
        <v>5580</v>
      </c>
      <c r="C13" s="12"/>
      <c r="D13" s="26"/>
      <c r="E13" s="34">
        <f t="shared" si="0"/>
        <v>0</v>
      </c>
      <c r="F13" s="55" t="e">
        <f t="shared" si="1"/>
        <v>#DIV/0!</v>
      </c>
      <c r="G13" s="47" t="e">
        <f t="shared" si="2"/>
        <v>#DIV/0!</v>
      </c>
      <c r="H13" s="11">
        <v>5580</v>
      </c>
      <c r="I13" s="12">
        <v>1701</v>
      </c>
      <c r="J13" s="26">
        <v>28</v>
      </c>
      <c r="K13" s="34">
        <f t="shared" si="3"/>
        <v>0.30483870967741933</v>
      </c>
      <c r="L13" s="40">
        <f t="shared" si="4"/>
        <v>3.3214285714285712</v>
      </c>
      <c r="M13" s="47">
        <f t="shared" si="5"/>
        <v>60.75</v>
      </c>
      <c r="N13" s="11">
        <v>5580</v>
      </c>
      <c r="O13" s="12">
        <v>744</v>
      </c>
      <c r="P13" s="26">
        <v>34</v>
      </c>
      <c r="Q13" s="34">
        <f t="shared" si="6"/>
        <v>0.13333333333333333</v>
      </c>
      <c r="R13" s="40">
        <f t="shared" si="7"/>
        <v>2.7352941176470589</v>
      </c>
      <c r="S13" s="47">
        <f t="shared" si="8"/>
        <v>21.882352941176471</v>
      </c>
      <c r="T13" s="11">
        <v>5580</v>
      </c>
      <c r="U13" s="12">
        <v>708</v>
      </c>
      <c r="V13" s="26">
        <v>34</v>
      </c>
      <c r="W13" s="34">
        <f t="shared" si="9"/>
        <v>0.12688172043010754</v>
      </c>
      <c r="X13" s="55">
        <f t="shared" si="10"/>
        <v>2.7352941176470589</v>
      </c>
      <c r="Y13" s="56">
        <f t="shared" si="11"/>
        <v>20.823529411764707</v>
      </c>
      <c r="Z13" s="11">
        <v>5580</v>
      </c>
      <c r="AA13" s="12">
        <v>1127</v>
      </c>
      <c r="AB13" s="26">
        <v>62</v>
      </c>
      <c r="AC13" s="34">
        <f t="shared" si="12"/>
        <v>0.20197132616487457</v>
      </c>
      <c r="AD13" s="55">
        <f t="shared" si="13"/>
        <v>1.5</v>
      </c>
      <c r="AE13" s="56">
        <f t="shared" si="14"/>
        <v>18.177419354838708</v>
      </c>
      <c r="AF13" s="9">
        <f t="shared" si="15"/>
        <v>27900</v>
      </c>
      <c r="AG13" s="8">
        <f t="shared" si="18"/>
        <v>3153</v>
      </c>
      <c r="AH13" s="10">
        <f t="shared" si="19"/>
        <v>96</v>
      </c>
      <c r="AI13" s="34">
        <f t="shared" si="20"/>
        <v>0.11301075268817204</v>
      </c>
      <c r="AJ13" s="43">
        <f t="shared" si="16"/>
        <v>4.84375</v>
      </c>
      <c r="AK13" s="47">
        <f t="shared" si="17"/>
        <v>32.84375</v>
      </c>
    </row>
    <row r="14" spans="1:37" x14ac:dyDescent="0.25">
      <c r="A14" s="89" t="s">
        <v>13</v>
      </c>
      <c r="B14" s="30">
        <v>5580</v>
      </c>
      <c r="C14" s="15"/>
      <c r="D14" s="24"/>
      <c r="E14" s="32">
        <f t="shared" si="0"/>
        <v>0</v>
      </c>
      <c r="F14" s="51" t="e">
        <f t="shared" si="1"/>
        <v>#DIV/0!</v>
      </c>
      <c r="G14" s="48" t="e">
        <f t="shared" si="2"/>
        <v>#DIV/0!</v>
      </c>
      <c r="H14" s="30">
        <v>5580</v>
      </c>
      <c r="I14" s="15">
        <v>496</v>
      </c>
      <c r="J14" s="24">
        <v>3</v>
      </c>
      <c r="K14" s="32">
        <f t="shared" si="3"/>
        <v>8.8888888888888892E-2</v>
      </c>
      <c r="L14" s="41">
        <f t="shared" si="4"/>
        <v>31</v>
      </c>
      <c r="M14" s="48">
        <f t="shared" si="5"/>
        <v>165.33333333333334</v>
      </c>
      <c r="N14" s="14">
        <v>5580</v>
      </c>
      <c r="O14" s="15">
        <v>86</v>
      </c>
      <c r="P14" s="24">
        <v>4</v>
      </c>
      <c r="Q14" s="32">
        <f t="shared" si="6"/>
        <v>1.5412186379928316E-2</v>
      </c>
      <c r="R14" s="41">
        <f t="shared" si="7"/>
        <v>23.25</v>
      </c>
      <c r="S14" s="48">
        <f t="shared" si="8"/>
        <v>21.5</v>
      </c>
      <c r="T14" s="14">
        <v>5580</v>
      </c>
      <c r="U14" s="15">
        <v>34</v>
      </c>
      <c r="V14" s="24">
        <v>1</v>
      </c>
      <c r="W14" s="35">
        <f t="shared" si="9"/>
        <v>6.0931899641577065E-3</v>
      </c>
      <c r="X14" s="57">
        <f t="shared" si="10"/>
        <v>93</v>
      </c>
      <c r="Y14" s="58">
        <f t="shared" si="11"/>
        <v>34</v>
      </c>
      <c r="Z14" s="14">
        <v>5580</v>
      </c>
      <c r="AA14" s="15">
        <v>117</v>
      </c>
      <c r="AB14" s="24">
        <v>5</v>
      </c>
      <c r="AC14" s="35">
        <f t="shared" si="12"/>
        <v>2.0967741935483872E-2</v>
      </c>
      <c r="AD14" s="57">
        <f t="shared" si="13"/>
        <v>18.600000000000001</v>
      </c>
      <c r="AE14" s="58">
        <f t="shared" si="14"/>
        <v>23.4</v>
      </c>
      <c r="AF14" s="9">
        <f t="shared" si="15"/>
        <v>27900</v>
      </c>
      <c r="AG14" s="8">
        <f t="shared" si="18"/>
        <v>616</v>
      </c>
      <c r="AH14" s="10">
        <f t="shared" si="19"/>
        <v>8</v>
      </c>
      <c r="AI14" s="32">
        <f t="shared" si="20"/>
        <v>2.2078853046594984E-2</v>
      </c>
      <c r="AJ14" s="41">
        <f t="shared" si="16"/>
        <v>58.125</v>
      </c>
      <c r="AK14" s="48">
        <f t="shared" si="17"/>
        <v>77</v>
      </c>
    </row>
    <row r="15" spans="1:37" x14ac:dyDescent="0.25">
      <c r="A15" s="92" t="s">
        <v>57</v>
      </c>
      <c r="B15" s="28">
        <v>5580</v>
      </c>
      <c r="C15" s="8"/>
      <c r="D15" s="25"/>
      <c r="E15" s="33">
        <f t="shared" si="0"/>
        <v>0</v>
      </c>
      <c r="F15" s="53" t="e">
        <f t="shared" si="1"/>
        <v>#DIV/0!</v>
      </c>
      <c r="G15" s="46" t="e">
        <f t="shared" si="2"/>
        <v>#DIV/0!</v>
      </c>
      <c r="H15" s="28">
        <v>5580</v>
      </c>
      <c r="I15" s="8"/>
      <c r="J15" s="25"/>
      <c r="K15" s="33">
        <f t="shared" si="3"/>
        <v>0</v>
      </c>
      <c r="L15" s="38" t="e">
        <f t="shared" si="4"/>
        <v>#DIV/0!</v>
      </c>
      <c r="M15" s="46" t="e">
        <f t="shared" si="5"/>
        <v>#DIV/0!</v>
      </c>
      <c r="N15" s="9">
        <v>5580</v>
      </c>
      <c r="O15" s="8"/>
      <c r="P15" s="25"/>
      <c r="Q15" s="33">
        <f t="shared" si="6"/>
        <v>0</v>
      </c>
      <c r="R15" s="38" t="e">
        <f t="shared" si="7"/>
        <v>#DIV/0!</v>
      </c>
      <c r="S15" s="46" t="e">
        <f t="shared" si="8"/>
        <v>#DIV/0!</v>
      </c>
      <c r="T15" s="9">
        <v>5580</v>
      </c>
      <c r="U15" s="8"/>
      <c r="V15" s="25"/>
      <c r="W15" s="33">
        <f t="shared" si="9"/>
        <v>0</v>
      </c>
      <c r="X15" s="53" t="e">
        <f t="shared" si="10"/>
        <v>#DIV/0!</v>
      </c>
      <c r="Y15" s="54" t="e">
        <f t="shared" si="11"/>
        <v>#DIV/0!</v>
      </c>
      <c r="Z15" s="9">
        <v>5580</v>
      </c>
      <c r="AA15" s="8"/>
      <c r="AB15" s="25"/>
      <c r="AC15" s="33">
        <f t="shared" si="12"/>
        <v>0</v>
      </c>
      <c r="AD15" s="53" t="e">
        <f t="shared" si="13"/>
        <v>#DIV/0!</v>
      </c>
      <c r="AE15" s="54" t="e">
        <f t="shared" si="14"/>
        <v>#DIV/0!</v>
      </c>
      <c r="AF15" s="9">
        <f t="shared" si="15"/>
        <v>27900</v>
      </c>
      <c r="AG15" s="8">
        <f t="shared" si="18"/>
        <v>0</v>
      </c>
      <c r="AH15" s="10">
        <f t="shared" si="19"/>
        <v>0</v>
      </c>
      <c r="AI15" s="33">
        <f t="shared" si="20"/>
        <v>0</v>
      </c>
      <c r="AJ15" s="38" t="e">
        <f t="shared" si="16"/>
        <v>#DIV/0!</v>
      </c>
      <c r="AK15" s="46" t="e">
        <f t="shared" si="17"/>
        <v>#DIV/0!</v>
      </c>
    </row>
    <row r="16" spans="1:37" x14ac:dyDescent="0.25">
      <c r="A16" s="93" t="s">
        <v>15</v>
      </c>
      <c r="B16" s="28">
        <v>5580</v>
      </c>
      <c r="C16" s="8"/>
      <c r="D16" s="25"/>
      <c r="E16" s="33">
        <f t="shared" si="0"/>
        <v>0</v>
      </c>
      <c r="F16" s="53" t="e">
        <f t="shared" si="1"/>
        <v>#DIV/0!</v>
      </c>
      <c r="G16" s="46" t="e">
        <f t="shared" si="2"/>
        <v>#DIV/0!</v>
      </c>
      <c r="H16" s="28">
        <v>5580</v>
      </c>
      <c r="I16" s="8">
        <v>87</v>
      </c>
      <c r="J16" s="25">
        <v>2</v>
      </c>
      <c r="K16" s="33">
        <f t="shared" si="3"/>
        <v>1.5591397849462365E-2</v>
      </c>
      <c r="L16" s="38">
        <f t="shared" si="4"/>
        <v>46.5</v>
      </c>
      <c r="M16" s="46">
        <f t="shared" si="5"/>
        <v>43.5</v>
      </c>
      <c r="N16" s="9">
        <v>5580</v>
      </c>
      <c r="O16" s="8">
        <v>391</v>
      </c>
      <c r="P16" s="25">
        <v>22</v>
      </c>
      <c r="Q16" s="33">
        <f t="shared" si="6"/>
        <v>7.0071684587813626E-2</v>
      </c>
      <c r="R16" s="38">
        <f t="shared" si="7"/>
        <v>4.2272727272727275</v>
      </c>
      <c r="S16" s="46">
        <f t="shared" si="8"/>
        <v>17.772727272727273</v>
      </c>
      <c r="T16" s="9">
        <v>5580</v>
      </c>
      <c r="U16" s="8">
        <v>312</v>
      </c>
      <c r="V16" s="25">
        <v>15</v>
      </c>
      <c r="W16" s="33">
        <f t="shared" si="9"/>
        <v>5.5913978494623658E-2</v>
      </c>
      <c r="X16" s="53">
        <f t="shared" si="10"/>
        <v>6.2</v>
      </c>
      <c r="Y16" s="54">
        <f t="shared" si="11"/>
        <v>20.8</v>
      </c>
      <c r="Z16" s="9">
        <v>5580</v>
      </c>
      <c r="AA16" s="8">
        <v>115</v>
      </c>
      <c r="AB16" s="25">
        <v>11</v>
      </c>
      <c r="AC16" s="33">
        <f t="shared" si="12"/>
        <v>2.0609318996415771E-2</v>
      </c>
      <c r="AD16" s="53">
        <f t="shared" si="13"/>
        <v>8.454545454545455</v>
      </c>
      <c r="AE16" s="54">
        <f t="shared" si="14"/>
        <v>10.454545454545455</v>
      </c>
      <c r="AF16" s="9">
        <f t="shared" si="15"/>
        <v>27900</v>
      </c>
      <c r="AG16" s="8">
        <f t="shared" si="18"/>
        <v>790</v>
      </c>
      <c r="AH16" s="10">
        <f t="shared" si="19"/>
        <v>39</v>
      </c>
      <c r="AI16" s="33">
        <f t="shared" si="20"/>
        <v>2.8315412186379927E-2</v>
      </c>
      <c r="AJ16" s="38">
        <f t="shared" si="16"/>
        <v>11.923076923076923</v>
      </c>
      <c r="AK16" s="46">
        <f t="shared" si="17"/>
        <v>20.256410256410255</v>
      </c>
    </row>
    <row r="17" spans="1:37" x14ac:dyDescent="0.25">
      <c r="A17" s="89" t="s">
        <v>16</v>
      </c>
      <c r="B17" s="28">
        <v>5580</v>
      </c>
      <c r="C17" s="8"/>
      <c r="D17" s="25"/>
      <c r="E17" s="33">
        <f t="shared" si="0"/>
        <v>0</v>
      </c>
      <c r="F17" s="53" t="e">
        <f t="shared" si="1"/>
        <v>#DIV/0!</v>
      </c>
      <c r="G17" s="46" t="e">
        <f t="shared" si="2"/>
        <v>#DIV/0!</v>
      </c>
      <c r="H17" s="28">
        <v>5580</v>
      </c>
      <c r="I17" s="8">
        <v>31</v>
      </c>
      <c r="J17" s="25">
        <v>2</v>
      </c>
      <c r="K17" s="33">
        <f t="shared" si="3"/>
        <v>5.5555555555555558E-3</v>
      </c>
      <c r="L17" s="38">
        <f t="shared" si="4"/>
        <v>46.5</v>
      </c>
      <c r="M17" s="46">
        <f t="shared" si="5"/>
        <v>15.5</v>
      </c>
      <c r="N17" s="9">
        <v>5580</v>
      </c>
      <c r="O17" s="8">
        <v>49</v>
      </c>
      <c r="P17" s="25">
        <v>5</v>
      </c>
      <c r="Q17" s="33">
        <f t="shared" si="6"/>
        <v>8.7813620071684594E-3</v>
      </c>
      <c r="R17" s="38">
        <f t="shared" si="7"/>
        <v>18.600000000000001</v>
      </c>
      <c r="S17" s="46">
        <f t="shared" si="8"/>
        <v>9.8000000000000007</v>
      </c>
      <c r="T17" s="9">
        <v>5580</v>
      </c>
      <c r="U17" s="8">
        <v>130</v>
      </c>
      <c r="V17" s="25">
        <v>4</v>
      </c>
      <c r="W17" s="33">
        <f t="shared" si="9"/>
        <v>2.3297491039426525E-2</v>
      </c>
      <c r="X17" s="53">
        <f t="shared" si="10"/>
        <v>23.25</v>
      </c>
      <c r="Y17" s="54">
        <f t="shared" si="11"/>
        <v>32.5</v>
      </c>
      <c r="Z17" s="9">
        <v>5580</v>
      </c>
      <c r="AA17" s="8">
        <v>44</v>
      </c>
      <c r="AB17" s="25">
        <v>3</v>
      </c>
      <c r="AC17" s="33">
        <f t="shared" si="12"/>
        <v>7.8853046594982087E-3</v>
      </c>
      <c r="AD17" s="53">
        <f t="shared" si="13"/>
        <v>31</v>
      </c>
      <c r="AE17" s="54">
        <f t="shared" si="14"/>
        <v>14.666666666666666</v>
      </c>
      <c r="AF17" s="9">
        <f t="shared" si="15"/>
        <v>27900</v>
      </c>
      <c r="AG17" s="8">
        <f t="shared" si="18"/>
        <v>210</v>
      </c>
      <c r="AH17" s="10">
        <f t="shared" si="19"/>
        <v>11</v>
      </c>
      <c r="AI17" s="33">
        <f t="shared" si="20"/>
        <v>7.526881720430108E-3</v>
      </c>
      <c r="AJ17" s="38">
        <f t="shared" si="16"/>
        <v>42.272727272727273</v>
      </c>
      <c r="AK17" s="46">
        <f t="shared" si="17"/>
        <v>19.09090909090909</v>
      </c>
    </row>
    <row r="18" spans="1:37" x14ac:dyDescent="0.25">
      <c r="A18" s="89" t="s">
        <v>17</v>
      </c>
      <c r="B18" s="28">
        <v>5580</v>
      </c>
      <c r="C18" s="8"/>
      <c r="D18" s="25"/>
      <c r="E18" s="33">
        <f t="shared" si="0"/>
        <v>0</v>
      </c>
      <c r="F18" s="53" t="e">
        <f t="shared" si="1"/>
        <v>#DIV/0!</v>
      </c>
      <c r="G18" s="46" t="e">
        <f t="shared" si="2"/>
        <v>#DIV/0!</v>
      </c>
      <c r="H18" s="28">
        <v>5580</v>
      </c>
      <c r="I18" s="8"/>
      <c r="J18" s="25"/>
      <c r="K18" s="33">
        <f t="shared" si="3"/>
        <v>0</v>
      </c>
      <c r="L18" s="38" t="e">
        <f t="shared" si="4"/>
        <v>#DIV/0!</v>
      </c>
      <c r="M18" s="46" t="e">
        <f t="shared" si="5"/>
        <v>#DIV/0!</v>
      </c>
      <c r="N18" s="9">
        <v>5580</v>
      </c>
      <c r="O18" s="8">
        <v>32</v>
      </c>
      <c r="P18" s="25">
        <v>2</v>
      </c>
      <c r="Q18" s="33">
        <f t="shared" si="6"/>
        <v>5.7347670250896057E-3</v>
      </c>
      <c r="R18" s="38">
        <f t="shared" si="7"/>
        <v>46.5</v>
      </c>
      <c r="S18" s="46">
        <f t="shared" si="8"/>
        <v>16</v>
      </c>
      <c r="T18" s="9">
        <v>5580</v>
      </c>
      <c r="U18" s="8">
        <v>121</v>
      </c>
      <c r="V18" s="25">
        <v>5</v>
      </c>
      <c r="W18" s="33">
        <f t="shared" si="9"/>
        <v>2.1684587813620072E-2</v>
      </c>
      <c r="X18" s="53">
        <f t="shared" si="10"/>
        <v>18.600000000000001</v>
      </c>
      <c r="Y18" s="54">
        <f t="shared" si="11"/>
        <v>24.2</v>
      </c>
      <c r="Z18" s="9">
        <v>5580</v>
      </c>
      <c r="AA18" s="8">
        <v>157</v>
      </c>
      <c r="AB18" s="25">
        <v>6</v>
      </c>
      <c r="AC18" s="33">
        <f t="shared" si="12"/>
        <v>2.8136200716845878E-2</v>
      </c>
      <c r="AD18" s="53">
        <f t="shared" si="13"/>
        <v>15.5</v>
      </c>
      <c r="AE18" s="54">
        <f t="shared" si="14"/>
        <v>26.166666666666668</v>
      </c>
      <c r="AF18" s="9">
        <f t="shared" si="15"/>
        <v>27900</v>
      </c>
      <c r="AG18" s="8">
        <f t="shared" si="18"/>
        <v>153</v>
      </c>
      <c r="AH18" s="10">
        <f t="shared" si="19"/>
        <v>7</v>
      </c>
      <c r="AI18" s="33">
        <f t="shared" si="20"/>
        <v>5.4838709677419353E-3</v>
      </c>
      <c r="AJ18" s="38">
        <f t="shared" si="16"/>
        <v>66.428571428571431</v>
      </c>
      <c r="AK18" s="46">
        <f t="shared" si="17"/>
        <v>21.857142857142858</v>
      </c>
    </row>
    <row r="19" spans="1:37" x14ac:dyDescent="0.25">
      <c r="A19" s="89" t="s">
        <v>18</v>
      </c>
      <c r="B19" s="28">
        <v>5580</v>
      </c>
      <c r="C19" s="8">
        <v>479</v>
      </c>
      <c r="D19" s="25">
        <v>2</v>
      </c>
      <c r="E19" s="33">
        <f t="shared" si="0"/>
        <v>8.584229390681003E-2</v>
      </c>
      <c r="F19" s="53">
        <f t="shared" si="1"/>
        <v>46.5</v>
      </c>
      <c r="G19" s="46">
        <f t="shared" si="2"/>
        <v>239.5</v>
      </c>
      <c r="H19" s="28">
        <v>5580</v>
      </c>
      <c r="I19" s="8">
        <v>344</v>
      </c>
      <c r="J19" s="25">
        <v>8</v>
      </c>
      <c r="K19" s="33">
        <f t="shared" si="3"/>
        <v>6.1648745519713263E-2</v>
      </c>
      <c r="L19" s="39">
        <f t="shared" si="4"/>
        <v>11.625</v>
      </c>
      <c r="M19" s="46">
        <f t="shared" si="5"/>
        <v>43</v>
      </c>
      <c r="N19" s="9">
        <v>5580</v>
      </c>
      <c r="O19" s="8">
        <v>578</v>
      </c>
      <c r="P19" s="25">
        <v>40</v>
      </c>
      <c r="Q19" s="33">
        <f t="shared" si="6"/>
        <v>0.103584229390681</v>
      </c>
      <c r="R19" s="39">
        <f t="shared" si="7"/>
        <v>2.3250000000000002</v>
      </c>
      <c r="S19" s="46">
        <f t="shared" si="8"/>
        <v>14.45</v>
      </c>
      <c r="T19" s="9">
        <v>5580</v>
      </c>
      <c r="U19" s="8">
        <v>455</v>
      </c>
      <c r="V19" s="25">
        <v>26</v>
      </c>
      <c r="W19" s="33">
        <f t="shared" si="9"/>
        <v>8.1541218637992838E-2</v>
      </c>
      <c r="X19" s="53">
        <f t="shared" si="10"/>
        <v>3.5769230769230771</v>
      </c>
      <c r="Y19" s="54">
        <f t="shared" si="11"/>
        <v>17.5</v>
      </c>
      <c r="Z19" s="9">
        <v>5580</v>
      </c>
      <c r="AA19" s="8">
        <v>334</v>
      </c>
      <c r="AB19" s="25">
        <v>18</v>
      </c>
      <c r="AC19" s="33">
        <f t="shared" si="12"/>
        <v>5.9856630824372759E-2</v>
      </c>
      <c r="AD19" s="53">
        <f t="shared" si="13"/>
        <v>5.166666666666667</v>
      </c>
      <c r="AE19" s="54">
        <f t="shared" si="14"/>
        <v>18.555555555555557</v>
      </c>
      <c r="AF19" s="9">
        <f t="shared" si="15"/>
        <v>27900</v>
      </c>
      <c r="AG19" s="8">
        <f t="shared" si="18"/>
        <v>1856</v>
      </c>
      <c r="AH19" s="10">
        <f t="shared" si="19"/>
        <v>76</v>
      </c>
      <c r="AI19" s="33">
        <f t="shared" si="20"/>
        <v>6.6523297491039426E-2</v>
      </c>
      <c r="AJ19" s="38">
        <f t="shared" si="16"/>
        <v>6.1184210526315788</v>
      </c>
      <c r="AK19" s="46">
        <f t="shared" si="17"/>
        <v>24.421052631578949</v>
      </c>
    </row>
    <row r="20" spans="1:37" x14ac:dyDescent="0.25">
      <c r="A20" s="89" t="s">
        <v>19</v>
      </c>
      <c r="B20" s="28">
        <v>5580</v>
      </c>
      <c r="C20" s="8">
        <v>108</v>
      </c>
      <c r="D20" s="25">
        <v>1</v>
      </c>
      <c r="E20" s="33">
        <f t="shared" si="0"/>
        <v>1.935483870967742E-2</v>
      </c>
      <c r="F20" s="53">
        <f t="shared" si="1"/>
        <v>93</v>
      </c>
      <c r="G20" s="46">
        <f t="shared" si="2"/>
        <v>108</v>
      </c>
      <c r="H20" s="28">
        <v>5580</v>
      </c>
      <c r="I20" s="8">
        <v>768</v>
      </c>
      <c r="J20" s="25">
        <v>10</v>
      </c>
      <c r="K20" s="33">
        <f t="shared" si="3"/>
        <v>0.13763440860215054</v>
      </c>
      <c r="L20" s="38">
        <f t="shared" si="4"/>
        <v>9.3000000000000007</v>
      </c>
      <c r="M20" s="46">
        <f t="shared" si="5"/>
        <v>76.8</v>
      </c>
      <c r="N20" s="9">
        <v>5580</v>
      </c>
      <c r="O20" s="8">
        <v>1143</v>
      </c>
      <c r="P20" s="25">
        <v>42</v>
      </c>
      <c r="Q20" s="33">
        <f t="shared" si="6"/>
        <v>0.20483870967741935</v>
      </c>
      <c r="R20" s="38">
        <f t="shared" si="7"/>
        <v>2.2142857142857144</v>
      </c>
      <c r="S20" s="46">
        <f t="shared" si="8"/>
        <v>27.214285714285715</v>
      </c>
      <c r="T20" s="9">
        <v>5580</v>
      </c>
      <c r="U20" s="8">
        <v>1071</v>
      </c>
      <c r="V20" s="25">
        <v>48</v>
      </c>
      <c r="W20" s="33">
        <f t="shared" si="9"/>
        <v>0.19193548387096773</v>
      </c>
      <c r="X20" s="53">
        <f t="shared" si="10"/>
        <v>1.9375</v>
      </c>
      <c r="Y20" s="54">
        <f t="shared" si="11"/>
        <v>22.3125</v>
      </c>
      <c r="Z20" s="9">
        <v>5580</v>
      </c>
      <c r="AA20" s="8">
        <v>802</v>
      </c>
      <c r="AB20" s="25">
        <v>38</v>
      </c>
      <c r="AC20" s="33">
        <f t="shared" si="12"/>
        <v>0.14372759856630823</v>
      </c>
      <c r="AD20" s="53">
        <f t="shared" si="13"/>
        <v>2.4473684210526314</v>
      </c>
      <c r="AE20" s="54">
        <f t="shared" si="14"/>
        <v>21.105263157894736</v>
      </c>
      <c r="AF20" s="9">
        <f t="shared" si="15"/>
        <v>27900</v>
      </c>
      <c r="AG20" s="8">
        <f t="shared" si="18"/>
        <v>3090</v>
      </c>
      <c r="AH20" s="10">
        <f t="shared" si="19"/>
        <v>101</v>
      </c>
      <c r="AI20" s="33">
        <f t="shared" si="20"/>
        <v>0.11075268817204301</v>
      </c>
      <c r="AJ20" s="38">
        <f t="shared" si="16"/>
        <v>4.6039603960396045</v>
      </c>
      <c r="AK20" s="46">
        <f t="shared" si="17"/>
        <v>30.594059405940595</v>
      </c>
    </row>
    <row r="21" spans="1:37" x14ac:dyDescent="0.25">
      <c r="A21" s="89" t="s">
        <v>20</v>
      </c>
      <c r="B21" s="28">
        <v>5580</v>
      </c>
      <c r="C21" s="8">
        <v>3601</v>
      </c>
      <c r="D21" s="25">
        <v>16</v>
      </c>
      <c r="E21" s="33">
        <f t="shared" si="0"/>
        <v>0.64534050179211466</v>
      </c>
      <c r="F21" s="53">
        <f t="shared" si="1"/>
        <v>5.8125</v>
      </c>
      <c r="G21" s="46">
        <f t="shared" si="2"/>
        <v>225.0625</v>
      </c>
      <c r="H21" s="28">
        <v>5580</v>
      </c>
      <c r="I21" s="8">
        <v>240</v>
      </c>
      <c r="J21" s="25">
        <v>10</v>
      </c>
      <c r="K21" s="33">
        <f t="shared" si="3"/>
        <v>4.3010752688172046E-2</v>
      </c>
      <c r="L21" s="38">
        <f t="shared" si="4"/>
        <v>9.3000000000000007</v>
      </c>
      <c r="M21" s="46">
        <f t="shared" si="5"/>
        <v>24</v>
      </c>
      <c r="N21" s="9">
        <v>5580</v>
      </c>
      <c r="O21" s="8">
        <v>113</v>
      </c>
      <c r="P21" s="25">
        <v>8</v>
      </c>
      <c r="Q21" s="33">
        <f t="shared" si="6"/>
        <v>2.0250896057347669E-2</v>
      </c>
      <c r="R21" s="38">
        <f t="shared" si="7"/>
        <v>11.625</v>
      </c>
      <c r="S21" s="46">
        <f t="shared" si="8"/>
        <v>14.125</v>
      </c>
      <c r="T21" s="9">
        <v>5580</v>
      </c>
      <c r="U21" s="8">
        <v>645</v>
      </c>
      <c r="V21" s="25">
        <v>23</v>
      </c>
      <c r="W21" s="33">
        <f t="shared" si="9"/>
        <v>0.11559139784946236</v>
      </c>
      <c r="X21" s="53">
        <f t="shared" si="10"/>
        <v>4.0434782608695654</v>
      </c>
      <c r="Y21" s="54">
        <f t="shared" si="11"/>
        <v>28.043478260869566</v>
      </c>
      <c r="Z21" s="9">
        <v>5580</v>
      </c>
      <c r="AA21" s="8">
        <v>714</v>
      </c>
      <c r="AB21" s="25">
        <v>27</v>
      </c>
      <c r="AC21" s="33">
        <f t="shared" si="12"/>
        <v>0.12795698924731183</v>
      </c>
      <c r="AD21" s="53">
        <f t="shared" si="13"/>
        <v>3.4444444444444442</v>
      </c>
      <c r="AE21" s="54">
        <f t="shared" si="14"/>
        <v>26.444444444444443</v>
      </c>
      <c r="AF21" s="9">
        <f t="shared" si="15"/>
        <v>27900</v>
      </c>
      <c r="AG21" s="8">
        <f t="shared" si="18"/>
        <v>4599</v>
      </c>
      <c r="AH21" s="10">
        <f t="shared" si="19"/>
        <v>57</v>
      </c>
      <c r="AI21" s="33">
        <f t="shared" si="20"/>
        <v>0.16483870967741934</v>
      </c>
      <c r="AJ21" s="38">
        <f t="shared" si="16"/>
        <v>8.1578947368421044</v>
      </c>
      <c r="AK21" s="46">
        <f t="shared" si="17"/>
        <v>80.684210526315795</v>
      </c>
    </row>
    <row r="22" spans="1:37" x14ac:dyDescent="0.25">
      <c r="A22" s="92" t="s">
        <v>21</v>
      </c>
      <c r="B22" s="28">
        <v>5580</v>
      </c>
      <c r="C22" s="8"/>
      <c r="D22" s="25"/>
      <c r="E22" s="33">
        <f t="shared" si="0"/>
        <v>0</v>
      </c>
      <c r="F22" s="53" t="e">
        <f t="shared" si="1"/>
        <v>#DIV/0!</v>
      </c>
      <c r="G22" s="46" t="e">
        <f t="shared" si="2"/>
        <v>#DIV/0!</v>
      </c>
      <c r="H22" s="28">
        <v>5580</v>
      </c>
      <c r="I22" s="8"/>
      <c r="J22" s="25"/>
      <c r="K22" s="33">
        <f t="shared" si="3"/>
        <v>0</v>
      </c>
      <c r="L22" s="38" t="e">
        <f t="shared" si="4"/>
        <v>#DIV/0!</v>
      </c>
      <c r="M22" s="46" t="e">
        <f t="shared" si="5"/>
        <v>#DIV/0!</v>
      </c>
      <c r="N22" s="9">
        <v>5580</v>
      </c>
      <c r="O22" s="8">
        <v>16</v>
      </c>
      <c r="P22" s="25">
        <v>2</v>
      </c>
      <c r="Q22" s="33">
        <f t="shared" si="6"/>
        <v>2.8673835125448029E-3</v>
      </c>
      <c r="R22" s="38">
        <f t="shared" si="7"/>
        <v>46.5</v>
      </c>
      <c r="S22" s="46">
        <f t="shared" si="8"/>
        <v>8</v>
      </c>
      <c r="T22" s="9">
        <v>5580</v>
      </c>
      <c r="U22" s="8">
        <v>20</v>
      </c>
      <c r="V22" s="25">
        <v>3</v>
      </c>
      <c r="W22" s="33">
        <f t="shared" si="9"/>
        <v>3.5842293906810036E-3</v>
      </c>
      <c r="X22" s="53">
        <f t="shared" si="10"/>
        <v>31</v>
      </c>
      <c r="Y22" s="54">
        <f t="shared" si="11"/>
        <v>6.666666666666667</v>
      </c>
      <c r="Z22" s="9">
        <v>5580</v>
      </c>
      <c r="AA22" s="8">
        <v>328</v>
      </c>
      <c r="AB22" s="25">
        <v>19</v>
      </c>
      <c r="AC22" s="33">
        <f t="shared" si="12"/>
        <v>5.8781362007168457E-2</v>
      </c>
      <c r="AD22" s="53">
        <f t="shared" si="13"/>
        <v>4.8947368421052628</v>
      </c>
      <c r="AE22" s="54">
        <f t="shared" si="14"/>
        <v>17.263157894736842</v>
      </c>
      <c r="AF22" s="9">
        <f t="shared" si="15"/>
        <v>27900</v>
      </c>
      <c r="AG22" s="8">
        <f t="shared" si="18"/>
        <v>36</v>
      </c>
      <c r="AH22" s="10">
        <f t="shared" si="19"/>
        <v>5</v>
      </c>
      <c r="AI22" s="33">
        <f t="shared" si="20"/>
        <v>1.2903225806451613E-3</v>
      </c>
      <c r="AJ22" s="38">
        <f t="shared" si="16"/>
        <v>93</v>
      </c>
      <c r="AK22" s="46">
        <f t="shared" si="17"/>
        <v>7.2</v>
      </c>
    </row>
    <row r="23" spans="1:37" x14ac:dyDescent="0.25">
      <c r="A23" s="89" t="s">
        <v>22</v>
      </c>
      <c r="B23" s="28">
        <v>5580</v>
      </c>
      <c r="C23" s="8"/>
      <c r="D23" s="25"/>
      <c r="E23" s="33">
        <f t="shared" si="0"/>
        <v>0</v>
      </c>
      <c r="F23" s="53" t="e">
        <f t="shared" si="1"/>
        <v>#DIV/0!</v>
      </c>
      <c r="G23" s="46" t="e">
        <f t="shared" si="2"/>
        <v>#DIV/0!</v>
      </c>
      <c r="H23" s="28">
        <v>5580</v>
      </c>
      <c r="I23" s="8"/>
      <c r="J23" s="25"/>
      <c r="K23" s="33">
        <f t="shared" si="3"/>
        <v>0</v>
      </c>
      <c r="L23" s="38" t="e">
        <f t="shared" si="4"/>
        <v>#DIV/0!</v>
      </c>
      <c r="M23" s="46" t="e">
        <f t="shared" si="5"/>
        <v>#DIV/0!</v>
      </c>
      <c r="N23" s="9">
        <v>5580</v>
      </c>
      <c r="O23" s="8">
        <v>14</v>
      </c>
      <c r="P23" s="25">
        <v>2</v>
      </c>
      <c r="Q23" s="33">
        <f t="shared" si="6"/>
        <v>2.5089605734767025E-3</v>
      </c>
      <c r="R23" s="38">
        <f t="shared" si="7"/>
        <v>46.5</v>
      </c>
      <c r="S23" s="46">
        <f t="shared" si="8"/>
        <v>7</v>
      </c>
      <c r="T23" s="9">
        <v>5580</v>
      </c>
      <c r="U23" s="8">
        <v>28</v>
      </c>
      <c r="V23" s="25">
        <v>2</v>
      </c>
      <c r="W23" s="33">
        <f t="shared" si="9"/>
        <v>5.017921146953405E-3</v>
      </c>
      <c r="X23" s="53">
        <f t="shared" si="10"/>
        <v>46.5</v>
      </c>
      <c r="Y23" s="54">
        <f t="shared" si="11"/>
        <v>14</v>
      </c>
      <c r="Z23" s="9">
        <v>5580</v>
      </c>
      <c r="AA23" s="8">
        <v>62</v>
      </c>
      <c r="AB23" s="25">
        <v>2</v>
      </c>
      <c r="AC23" s="33">
        <f t="shared" si="12"/>
        <v>1.1111111111111112E-2</v>
      </c>
      <c r="AD23" s="53">
        <f t="shared" si="13"/>
        <v>46.5</v>
      </c>
      <c r="AE23" s="54">
        <f t="shared" si="14"/>
        <v>31</v>
      </c>
      <c r="AF23" s="9">
        <f t="shared" si="15"/>
        <v>27900</v>
      </c>
      <c r="AG23" s="8">
        <f t="shared" si="18"/>
        <v>42</v>
      </c>
      <c r="AH23" s="10">
        <f t="shared" si="19"/>
        <v>4</v>
      </c>
      <c r="AI23" s="33">
        <f t="shared" si="20"/>
        <v>1.5053763440860215E-3</v>
      </c>
      <c r="AJ23" s="38">
        <f t="shared" si="16"/>
        <v>116.25</v>
      </c>
      <c r="AK23" s="46">
        <f t="shared" si="17"/>
        <v>10.5</v>
      </c>
    </row>
    <row r="24" spans="1:37" ht="15.75" thickBot="1" x14ac:dyDescent="0.3">
      <c r="A24" s="90" t="s">
        <v>58</v>
      </c>
      <c r="B24" s="28">
        <v>5580</v>
      </c>
      <c r="C24" s="8"/>
      <c r="D24" s="25"/>
      <c r="E24" s="33">
        <f t="shared" si="0"/>
        <v>0</v>
      </c>
      <c r="F24" s="53" t="e">
        <f t="shared" si="1"/>
        <v>#DIV/0!</v>
      </c>
      <c r="G24" s="46" t="e">
        <f t="shared" si="2"/>
        <v>#DIV/0!</v>
      </c>
      <c r="H24" s="28">
        <v>5580</v>
      </c>
      <c r="I24" s="8"/>
      <c r="J24" s="25"/>
      <c r="K24" s="33">
        <f t="shared" si="3"/>
        <v>0</v>
      </c>
      <c r="L24" s="38" t="e">
        <f t="shared" si="4"/>
        <v>#DIV/0!</v>
      </c>
      <c r="M24" s="46" t="e">
        <f t="shared" si="5"/>
        <v>#DIV/0!</v>
      </c>
      <c r="N24" s="9">
        <v>5580</v>
      </c>
      <c r="O24" s="8"/>
      <c r="P24" s="25"/>
      <c r="Q24" s="33">
        <f t="shared" si="6"/>
        <v>0</v>
      </c>
      <c r="R24" s="38" t="e">
        <f t="shared" si="7"/>
        <v>#DIV/0!</v>
      </c>
      <c r="S24" s="46" t="e">
        <f t="shared" si="8"/>
        <v>#DIV/0!</v>
      </c>
      <c r="T24" s="9">
        <v>5580</v>
      </c>
      <c r="U24" s="8"/>
      <c r="V24" s="25"/>
      <c r="W24" s="33">
        <f t="shared" si="9"/>
        <v>0</v>
      </c>
      <c r="X24" s="53" t="e">
        <f t="shared" si="10"/>
        <v>#DIV/0!</v>
      </c>
      <c r="Y24" s="54" t="e">
        <f t="shared" si="11"/>
        <v>#DIV/0!</v>
      </c>
      <c r="Z24" s="9">
        <v>5580</v>
      </c>
      <c r="AA24" s="8"/>
      <c r="AB24" s="25"/>
      <c r="AC24" s="33">
        <f t="shared" si="12"/>
        <v>0</v>
      </c>
      <c r="AD24" s="53" t="e">
        <f t="shared" si="13"/>
        <v>#DIV/0!</v>
      </c>
      <c r="AE24" s="54" t="e">
        <f t="shared" si="14"/>
        <v>#DIV/0!</v>
      </c>
      <c r="AF24" s="9">
        <f t="shared" si="15"/>
        <v>27900</v>
      </c>
      <c r="AG24" s="8">
        <f t="shared" si="18"/>
        <v>0</v>
      </c>
      <c r="AH24" s="10">
        <f t="shared" si="19"/>
        <v>0</v>
      </c>
      <c r="AI24" s="33">
        <f t="shared" si="20"/>
        <v>0</v>
      </c>
      <c r="AJ24" s="38" t="e">
        <f t="shared" si="16"/>
        <v>#DIV/0!</v>
      </c>
      <c r="AK24" s="46" t="e">
        <f t="shared" si="17"/>
        <v>#DIV/0!</v>
      </c>
    </row>
    <row r="25" spans="1:37" x14ac:dyDescent="0.25">
      <c r="A25" s="91" t="s">
        <v>24</v>
      </c>
      <c r="B25" s="28">
        <v>5580</v>
      </c>
      <c r="C25" s="8"/>
      <c r="D25" s="25"/>
      <c r="E25" s="33">
        <f t="shared" si="0"/>
        <v>0</v>
      </c>
      <c r="F25" s="53" t="e">
        <f t="shared" si="1"/>
        <v>#DIV/0!</v>
      </c>
      <c r="G25" s="46" t="e">
        <f t="shared" si="2"/>
        <v>#DIV/0!</v>
      </c>
      <c r="H25" s="28">
        <v>5580</v>
      </c>
      <c r="I25" s="8"/>
      <c r="J25" s="25"/>
      <c r="K25" s="33">
        <f t="shared" si="3"/>
        <v>0</v>
      </c>
      <c r="L25" s="38" t="e">
        <f t="shared" si="4"/>
        <v>#DIV/0!</v>
      </c>
      <c r="M25" s="46" t="e">
        <f t="shared" si="5"/>
        <v>#DIV/0!</v>
      </c>
      <c r="N25" s="9">
        <v>5580</v>
      </c>
      <c r="O25" s="8"/>
      <c r="P25" s="10"/>
      <c r="Q25" s="33">
        <f t="shared" si="6"/>
        <v>0</v>
      </c>
      <c r="R25" s="38" t="e">
        <f t="shared" si="7"/>
        <v>#DIV/0!</v>
      </c>
      <c r="S25" s="46" t="e">
        <f t="shared" si="8"/>
        <v>#DIV/0!</v>
      </c>
      <c r="T25" s="9">
        <v>5580</v>
      </c>
      <c r="U25" s="8"/>
      <c r="V25" s="10"/>
      <c r="W25" s="33">
        <f t="shared" si="9"/>
        <v>0</v>
      </c>
      <c r="X25" s="53" t="e">
        <f t="shared" si="10"/>
        <v>#DIV/0!</v>
      </c>
      <c r="Y25" s="54" t="e">
        <f t="shared" si="11"/>
        <v>#DIV/0!</v>
      </c>
      <c r="Z25" s="9">
        <v>5580</v>
      </c>
      <c r="AA25" s="8"/>
      <c r="AB25" s="10"/>
      <c r="AC25" s="33">
        <f t="shared" si="12"/>
        <v>0</v>
      </c>
      <c r="AD25" s="53" t="e">
        <f t="shared" si="13"/>
        <v>#DIV/0!</v>
      </c>
      <c r="AE25" s="54" t="e">
        <f t="shared" si="14"/>
        <v>#DIV/0!</v>
      </c>
      <c r="AF25" s="9">
        <f t="shared" si="15"/>
        <v>27900</v>
      </c>
      <c r="AG25" s="8">
        <f t="shared" si="18"/>
        <v>0</v>
      </c>
      <c r="AH25" s="10">
        <f t="shared" si="19"/>
        <v>0</v>
      </c>
      <c r="AI25" s="33">
        <f t="shared" si="20"/>
        <v>0</v>
      </c>
      <c r="AJ25" s="38" t="e">
        <f t="shared" si="16"/>
        <v>#DIV/0!</v>
      </c>
      <c r="AK25" s="46" t="e">
        <f t="shared" si="17"/>
        <v>#DIV/0!</v>
      </c>
    </row>
    <row r="26" spans="1:37" ht="15.75" thickBot="1" x14ac:dyDescent="0.3">
      <c r="A26" s="89" t="s">
        <v>25</v>
      </c>
      <c r="B26" s="29">
        <v>5580</v>
      </c>
      <c r="C26" s="12"/>
      <c r="D26" s="26"/>
      <c r="E26" s="34">
        <f t="shared" si="0"/>
        <v>0</v>
      </c>
      <c r="F26" s="55" t="e">
        <f t="shared" si="1"/>
        <v>#DIV/0!</v>
      </c>
      <c r="G26" s="47" t="e">
        <f t="shared" si="2"/>
        <v>#DIV/0!</v>
      </c>
      <c r="H26" s="29">
        <v>5580</v>
      </c>
      <c r="I26" s="12"/>
      <c r="J26" s="26"/>
      <c r="K26" s="34">
        <f t="shared" si="3"/>
        <v>0</v>
      </c>
      <c r="L26" s="40" t="e">
        <f t="shared" si="4"/>
        <v>#DIV/0!</v>
      </c>
      <c r="M26" s="47" t="e">
        <f t="shared" si="5"/>
        <v>#DIV/0!</v>
      </c>
      <c r="N26" s="11">
        <v>5580</v>
      </c>
      <c r="O26" s="12"/>
      <c r="P26" s="13"/>
      <c r="Q26" s="34">
        <f t="shared" si="6"/>
        <v>0</v>
      </c>
      <c r="R26" s="40" t="e">
        <f t="shared" si="7"/>
        <v>#DIV/0!</v>
      </c>
      <c r="S26" s="47" t="e">
        <f t="shared" si="8"/>
        <v>#DIV/0!</v>
      </c>
      <c r="T26" s="11">
        <v>5580</v>
      </c>
      <c r="U26" s="12"/>
      <c r="V26" s="13"/>
      <c r="W26" s="34">
        <f t="shared" si="9"/>
        <v>0</v>
      </c>
      <c r="X26" s="55" t="e">
        <f t="shared" si="10"/>
        <v>#DIV/0!</v>
      </c>
      <c r="Y26" s="56" t="e">
        <f t="shared" si="11"/>
        <v>#DIV/0!</v>
      </c>
      <c r="Z26" s="11">
        <v>5580</v>
      </c>
      <c r="AA26" s="12"/>
      <c r="AB26" s="13"/>
      <c r="AC26" s="34">
        <f t="shared" si="12"/>
        <v>0</v>
      </c>
      <c r="AD26" s="55" t="e">
        <f t="shared" si="13"/>
        <v>#DIV/0!</v>
      </c>
      <c r="AE26" s="56" t="e">
        <f t="shared" si="14"/>
        <v>#DIV/0!</v>
      </c>
      <c r="AF26" s="9">
        <f t="shared" si="15"/>
        <v>27900</v>
      </c>
      <c r="AG26" s="8">
        <f t="shared" si="18"/>
        <v>0</v>
      </c>
      <c r="AH26" s="10">
        <f t="shared" si="19"/>
        <v>0</v>
      </c>
      <c r="AI26" s="34">
        <f t="shared" si="20"/>
        <v>0</v>
      </c>
      <c r="AJ26" s="43" t="e">
        <f t="shared" si="16"/>
        <v>#DIV/0!</v>
      </c>
      <c r="AK26" s="47" t="e">
        <f t="shared" si="17"/>
        <v>#DIV/0!</v>
      </c>
    </row>
    <row r="27" spans="1:37" x14ac:dyDescent="0.25">
      <c r="A27" s="89" t="s">
        <v>71</v>
      </c>
      <c r="B27" s="30">
        <v>5580</v>
      </c>
      <c r="C27" s="15"/>
      <c r="D27" s="24"/>
      <c r="E27" s="35">
        <f t="shared" si="0"/>
        <v>0</v>
      </c>
      <c r="F27" s="57" t="e">
        <f t="shared" si="1"/>
        <v>#DIV/0!</v>
      </c>
      <c r="G27" s="49" t="e">
        <f t="shared" si="2"/>
        <v>#DIV/0!</v>
      </c>
      <c r="H27" s="30">
        <v>5580</v>
      </c>
      <c r="I27" s="15"/>
      <c r="J27" s="24"/>
      <c r="K27" s="35">
        <f t="shared" si="3"/>
        <v>0</v>
      </c>
      <c r="L27" s="42" t="e">
        <f t="shared" si="4"/>
        <v>#DIV/0!</v>
      </c>
      <c r="M27" s="49" t="e">
        <f t="shared" si="5"/>
        <v>#DIV/0!</v>
      </c>
      <c r="N27" s="14">
        <v>5580</v>
      </c>
      <c r="O27" s="15">
        <v>170</v>
      </c>
      <c r="P27" s="16">
        <v>3</v>
      </c>
      <c r="Q27" s="35">
        <f t="shared" si="6"/>
        <v>3.046594982078853E-2</v>
      </c>
      <c r="R27" s="42">
        <f t="shared" si="7"/>
        <v>31</v>
      </c>
      <c r="S27" s="49">
        <f t="shared" si="8"/>
        <v>56.666666666666664</v>
      </c>
      <c r="T27" s="14">
        <v>5580</v>
      </c>
      <c r="U27" s="15"/>
      <c r="V27" s="16"/>
      <c r="W27" s="35">
        <f t="shared" si="9"/>
        <v>0</v>
      </c>
      <c r="X27" s="57" t="e">
        <f t="shared" si="10"/>
        <v>#DIV/0!</v>
      </c>
      <c r="Y27" s="58" t="e">
        <f t="shared" si="11"/>
        <v>#DIV/0!</v>
      </c>
      <c r="Z27" s="14">
        <v>5580</v>
      </c>
      <c r="AA27" s="15"/>
      <c r="AB27" s="16"/>
      <c r="AC27" s="35">
        <f t="shared" si="12"/>
        <v>0</v>
      </c>
      <c r="AD27" s="57" t="e">
        <f t="shared" si="13"/>
        <v>#DIV/0!</v>
      </c>
      <c r="AE27" s="58" t="e">
        <f t="shared" si="14"/>
        <v>#DIV/0!</v>
      </c>
      <c r="AF27" s="9">
        <f t="shared" si="15"/>
        <v>27900</v>
      </c>
      <c r="AG27" s="8">
        <f t="shared" si="18"/>
        <v>170</v>
      </c>
      <c r="AH27" s="10">
        <f t="shared" si="19"/>
        <v>3</v>
      </c>
      <c r="AI27" s="35">
        <f t="shared" si="20"/>
        <v>6.0931899641577065E-3</v>
      </c>
      <c r="AJ27" s="59">
        <f t="shared" si="16"/>
        <v>155</v>
      </c>
      <c r="AK27" s="49">
        <f t="shared" si="17"/>
        <v>56.666666666666664</v>
      </c>
    </row>
    <row r="28" spans="1:37" x14ac:dyDescent="0.25">
      <c r="A28" s="89" t="s">
        <v>75</v>
      </c>
      <c r="B28" s="28">
        <v>5580</v>
      </c>
      <c r="C28" s="8"/>
      <c r="D28" s="25"/>
      <c r="E28" s="33">
        <f t="shared" si="0"/>
        <v>0</v>
      </c>
      <c r="F28" s="53" t="e">
        <f t="shared" si="1"/>
        <v>#DIV/0!</v>
      </c>
      <c r="G28" s="46" t="e">
        <f t="shared" si="2"/>
        <v>#DIV/0!</v>
      </c>
      <c r="H28" s="28">
        <v>5580</v>
      </c>
      <c r="I28" s="8"/>
      <c r="J28" s="25"/>
      <c r="K28" s="33">
        <f t="shared" si="3"/>
        <v>0</v>
      </c>
      <c r="L28" s="38" t="e">
        <f t="shared" si="4"/>
        <v>#DIV/0!</v>
      </c>
      <c r="M28" s="46" t="e">
        <f t="shared" si="5"/>
        <v>#DIV/0!</v>
      </c>
      <c r="N28" s="9">
        <v>5580</v>
      </c>
      <c r="O28" s="8"/>
      <c r="P28" s="10"/>
      <c r="Q28" s="33">
        <f t="shared" si="6"/>
        <v>0</v>
      </c>
      <c r="R28" s="38" t="e">
        <f t="shared" si="7"/>
        <v>#DIV/0!</v>
      </c>
      <c r="S28" s="46" t="e">
        <f t="shared" si="8"/>
        <v>#DIV/0!</v>
      </c>
      <c r="T28" s="9">
        <v>5580</v>
      </c>
      <c r="U28" s="8"/>
      <c r="V28" s="10"/>
      <c r="W28" s="33">
        <f t="shared" si="9"/>
        <v>0</v>
      </c>
      <c r="X28" s="53" t="e">
        <f t="shared" si="10"/>
        <v>#DIV/0!</v>
      </c>
      <c r="Y28" s="54" t="e">
        <f t="shared" si="11"/>
        <v>#DIV/0!</v>
      </c>
      <c r="Z28" s="9">
        <v>5580</v>
      </c>
      <c r="AA28" s="8"/>
      <c r="AB28" s="10"/>
      <c r="AC28" s="33">
        <f t="shared" si="12"/>
        <v>0</v>
      </c>
      <c r="AD28" s="53" t="e">
        <f t="shared" si="13"/>
        <v>#DIV/0!</v>
      </c>
      <c r="AE28" s="54" t="e">
        <f t="shared" si="14"/>
        <v>#DIV/0!</v>
      </c>
      <c r="AF28" s="9">
        <f t="shared" si="15"/>
        <v>27900</v>
      </c>
      <c r="AG28" s="8">
        <f t="shared" si="18"/>
        <v>0</v>
      </c>
      <c r="AH28" s="10">
        <f t="shared" si="19"/>
        <v>0</v>
      </c>
      <c r="AI28" s="33">
        <f t="shared" si="20"/>
        <v>0</v>
      </c>
      <c r="AJ28" s="38" t="e">
        <f t="shared" si="16"/>
        <v>#DIV/0!</v>
      </c>
      <c r="AK28" s="46" t="e">
        <f t="shared" si="17"/>
        <v>#DIV/0!</v>
      </c>
    </row>
    <row r="29" spans="1:37" x14ac:dyDescent="0.25">
      <c r="A29" s="89" t="s">
        <v>72</v>
      </c>
      <c r="B29" s="28">
        <v>5580</v>
      </c>
      <c r="C29" s="8"/>
      <c r="D29" s="25"/>
      <c r="E29" s="33">
        <f t="shared" si="0"/>
        <v>0</v>
      </c>
      <c r="F29" s="53" t="e">
        <f t="shared" si="1"/>
        <v>#DIV/0!</v>
      </c>
      <c r="G29" s="46" t="e">
        <f t="shared" si="2"/>
        <v>#DIV/0!</v>
      </c>
      <c r="H29" s="28">
        <v>5580</v>
      </c>
      <c r="I29" s="8"/>
      <c r="J29" s="25"/>
      <c r="K29" s="33">
        <f t="shared" si="3"/>
        <v>0</v>
      </c>
      <c r="L29" s="38" t="e">
        <f t="shared" si="4"/>
        <v>#DIV/0!</v>
      </c>
      <c r="M29" s="46" t="e">
        <f t="shared" si="5"/>
        <v>#DIV/0!</v>
      </c>
      <c r="N29" s="9">
        <v>5580</v>
      </c>
      <c r="O29" s="8">
        <v>50</v>
      </c>
      <c r="P29" s="10">
        <v>3</v>
      </c>
      <c r="Q29" s="33">
        <f t="shared" si="6"/>
        <v>8.9605734767025085E-3</v>
      </c>
      <c r="R29" s="38">
        <f t="shared" si="7"/>
        <v>31</v>
      </c>
      <c r="S29" s="46">
        <f t="shared" si="8"/>
        <v>16.666666666666668</v>
      </c>
      <c r="T29" s="9">
        <v>5580</v>
      </c>
      <c r="U29" s="8"/>
      <c r="V29" s="10"/>
      <c r="W29" s="33">
        <f t="shared" si="9"/>
        <v>0</v>
      </c>
      <c r="X29" s="53" t="e">
        <f t="shared" si="10"/>
        <v>#DIV/0!</v>
      </c>
      <c r="Y29" s="54" t="e">
        <f t="shared" si="11"/>
        <v>#DIV/0!</v>
      </c>
      <c r="Z29" s="9">
        <v>5580</v>
      </c>
      <c r="AA29" s="8"/>
      <c r="AB29" s="10"/>
      <c r="AC29" s="33">
        <f t="shared" si="12"/>
        <v>0</v>
      </c>
      <c r="AD29" s="53" t="e">
        <f t="shared" si="13"/>
        <v>#DIV/0!</v>
      </c>
      <c r="AE29" s="54" t="e">
        <f t="shared" si="14"/>
        <v>#DIV/0!</v>
      </c>
      <c r="AF29" s="9">
        <f t="shared" si="15"/>
        <v>27900</v>
      </c>
      <c r="AG29" s="8">
        <f t="shared" si="18"/>
        <v>50</v>
      </c>
      <c r="AH29" s="10">
        <f t="shared" si="19"/>
        <v>3</v>
      </c>
      <c r="AI29" s="33">
        <f t="shared" si="20"/>
        <v>1.7921146953405018E-3</v>
      </c>
      <c r="AJ29" s="38">
        <f t="shared" si="16"/>
        <v>155</v>
      </c>
      <c r="AK29" s="46">
        <f t="shared" si="17"/>
        <v>16.666666666666668</v>
      </c>
    </row>
    <row r="30" spans="1:37" x14ac:dyDescent="0.25">
      <c r="A30" s="89" t="s">
        <v>70</v>
      </c>
      <c r="B30" s="28">
        <v>5580</v>
      </c>
      <c r="C30" s="8"/>
      <c r="D30" s="25"/>
      <c r="E30" s="33">
        <f t="shared" si="0"/>
        <v>0</v>
      </c>
      <c r="F30" s="53" t="e">
        <f t="shared" si="1"/>
        <v>#DIV/0!</v>
      </c>
      <c r="G30" s="46" t="e">
        <f t="shared" si="2"/>
        <v>#DIV/0!</v>
      </c>
      <c r="H30" s="28">
        <v>5580</v>
      </c>
      <c r="I30" s="8"/>
      <c r="J30" s="25"/>
      <c r="K30" s="33">
        <f t="shared" si="3"/>
        <v>0</v>
      </c>
      <c r="L30" s="38" t="e">
        <f t="shared" si="4"/>
        <v>#DIV/0!</v>
      </c>
      <c r="M30" s="46" t="e">
        <f t="shared" si="5"/>
        <v>#DIV/0!</v>
      </c>
      <c r="N30" s="9">
        <v>5580</v>
      </c>
      <c r="O30" s="8"/>
      <c r="P30" s="10"/>
      <c r="Q30" s="33">
        <f t="shared" si="6"/>
        <v>0</v>
      </c>
      <c r="R30" s="38" t="e">
        <f t="shared" si="7"/>
        <v>#DIV/0!</v>
      </c>
      <c r="S30" s="46" t="e">
        <f t="shared" si="8"/>
        <v>#DIV/0!</v>
      </c>
      <c r="T30" s="9">
        <v>5580</v>
      </c>
      <c r="U30" s="8"/>
      <c r="V30" s="10"/>
      <c r="W30" s="33">
        <f t="shared" si="9"/>
        <v>0</v>
      </c>
      <c r="X30" s="53" t="e">
        <f t="shared" si="10"/>
        <v>#DIV/0!</v>
      </c>
      <c r="Y30" s="54" t="e">
        <f t="shared" si="11"/>
        <v>#DIV/0!</v>
      </c>
      <c r="Z30" s="9">
        <v>5580</v>
      </c>
      <c r="AA30" s="8"/>
      <c r="AB30" s="10"/>
      <c r="AC30" s="33">
        <f t="shared" si="12"/>
        <v>0</v>
      </c>
      <c r="AD30" s="53" t="e">
        <f t="shared" si="13"/>
        <v>#DIV/0!</v>
      </c>
      <c r="AE30" s="54" t="e">
        <f t="shared" si="14"/>
        <v>#DIV/0!</v>
      </c>
      <c r="AF30" s="9">
        <f t="shared" si="15"/>
        <v>27900</v>
      </c>
      <c r="AG30" s="8">
        <f t="shared" si="18"/>
        <v>0</v>
      </c>
      <c r="AH30" s="10">
        <f t="shared" si="19"/>
        <v>0</v>
      </c>
      <c r="AI30" s="33">
        <f t="shared" si="20"/>
        <v>0</v>
      </c>
      <c r="AJ30" s="38" t="e">
        <f t="shared" si="16"/>
        <v>#DIV/0!</v>
      </c>
      <c r="AK30" s="46" t="e">
        <f t="shared" si="17"/>
        <v>#DIV/0!</v>
      </c>
    </row>
    <row r="31" spans="1:37" x14ac:dyDescent="0.25">
      <c r="A31" s="89" t="s">
        <v>28</v>
      </c>
      <c r="B31" s="28">
        <v>5580</v>
      </c>
      <c r="C31" s="8"/>
      <c r="D31" s="25"/>
      <c r="E31" s="33">
        <f t="shared" si="0"/>
        <v>0</v>
      </c>
      <c r="F31" s="53" t="e">
        <f t="shared" si="1"/>
        <v>#DIV/0!</v>
      </c>
      <c r="G31" s="46" t="e">
        <f t="shared" si="2"/>
        <v>#DIV/0!</v>
      </c>
      <c r="H31" s="28">
        <v>5580</v>
      </c>
      <c r="I31" s="8">
        <v>713</v>
      </c>
      <c r="J31" s="25">
        <v>8</v>
      </c>
      <c r="K31" s="33">
        <f t="shared" si="3"/>
        <v>0.12777777777777777</v>
      </c>
      <c r="L31" s="38">
        <f t="shared" si="4"/>
        <v>11.625</v>
      </c>
      <c r="M31" s="46">
        <f t="shared" si="5"/>
        <v>89.125</v>
      </c>
      <c r="N31" s="9">
        <v>5580</v>
      </c>
      <c r="O31" s="8">
        <v>1150</v>
      </c>
      <c r="P31" s="10">
        <v>39</v>
      </c>
      <c r="Q31" s="33">
        <f t="shared" si="6"/>
        <v>0.20609318996415771</v>
      </c>
      <c r="R31" s="38">
        <f t="shared" si="7"/>
        <v>2.3846153846153846</v>
      </c>
      <c r="S31" s="46">
        <f t="shared" si="8"/>
        <v>29.487179487179485</v>
      </c>
      <c r="T31" s="9">
        <v>5580</v>
      </c>
      <c r="U31" s="8">
        <v>464</v>
      </c>
      <c r="V31" s="10">
        <v>27</v>
      </c>
      <c r="W31" s="33">
        <f t="shared" si="9"/>
        <v>8.315412186379928E-2</v>
      </c>
      <c r="X31" s="53">
        <f t="shared" si="10"/>
        <v>3.4444444444444442</v>
      </c>
      <c r="Y31" s="54">
        <f t="shared" si="11"/>
        <v>17.185185185185187</v>
      </c>
      <c r="Z31" s="9">
        <v>5580</v>
      </c>
      <c r="AA31" s="8"/>
      <c r="AB31" s="10"/>
      <c r="AC31" s="33">
        <f t="shared" si="12"/>
        <v>0</v>
      </c>
      <c r="AD31" s="53" t="e">
        <f t="shared" si="13"/>
        <v>#DIV/0!</v>
      </c>
      <c r="AE31" s="54" t="e">
        <f t="shared" si="14"/>
        <v>#DIV/0!</v>
      </c>
      <c r="AF31" s="9">
        <f t="shared" si="15"/>
        <v>27900</v>
      </c>
      <c r="AG31" s="8">
        <f t="shared" si="18"/>
        <v>2327</v>
      </c>
      <c r="AH31" s="10">
        <f t="shared" si="19"/>
        <v>74</v>
      </c>
      <c r="AI31" s="33">
        <f t="shared" si="20"/>
        <v>8.3405017921146948E-2</v>
      </c>
      <c r="AJ31" s="38">
        <f t="shared" si="16"/>
        <v>6.2837837837837842</v>
      </c>
      <c r="AK31" s="46">
        <f t="shared" si="17"/>
        <v>31.445945945945947</v>
      </c>
    </row>
    <row r="32" spans="1:37" x14ac:dyDescent="0.25">
      <c r="A32" s="94" t="s">
        <v>29</v>
      </c>
      <c r="B32" s="28">
        <v>5580</v>
      </c>
      <c r="C32" s="8"/>
      <c r="D32" s="25"/>
      <c r="E32" s="33">
        <f t="shared" si="0"/>
        <v>0</v>
      </c>
      <c r="F32" s="53" t="e">
        <f t="shared" si="1"/>
        <v>#DIV/0!</v>
      </c>
      <c r="G32" s="46" t="e">
        <f t="shared" si="2"/>
        <v>#DIV/0!</v>
      </c>
      <c r="H32" s="28">
        <v>5580</v>
      </c>
      <c r="I32" s="8">
        <v>265</v>
      </c>
      <c r="J32" s="25">
        <v>6</v>
      </c>
      <c r="K32" s="33">
        <f t="shared" si="3"/>
        <v>4.7491039426523295E-2</v>
      </c>
      <c r="L32" s="38">
        <f t="shared" si="4"/>
        <v>15.5</v>
      </c>
      <c r="M32" s="46">
        <f t="shared" si="5"/>
        <v>44.166666666666664</v>
      </c>
      <c r="N32" s="9">
        <v>5580</v>
      </c>
      <c r="O32" s="8">
        <v>105</v>
      </c>
      <c r="P32" s="10">
        <v>5</v>
      </c>
      <c r="Q32" s="33">
        <f t="shared" si="6"/>
        <v>1.8817204301075269E-2</v>
      </c>
      <c r="R32" s="38">
        <f t="shared" si="7"/>
        <v>18.600000000000001</v>
      </c>
      <c r="S32" s="46">
        <f t="shared" si="8"/>
        <v>21</v>
      </c>
      <c r="T32" s="9">
        <v>5580</v>
      </c>
      <c r="U32" s="8">
        <v>3162</v>
      </c>
      <c r="V32" s="10">
        <v>182</v>
      </c>
      <c r="W32" s="33">
        <f t="shared" si="9"/>
        <v>0.56666666666666665</v>
      </c>
      <c r="X32" s="53">
        <f t="shared" si="10"/>
        <v>0.51098901098901106</v>
      </c>
      <c r="Y32" s="54">
        <f t="shared" si="11"/>
        <v>17.373626373626372</v>
      </c>
      <c r="Z32" s="9">
        <v>5580</v>
      </c>
      <c r="AA32" s="8"/>
      <c r="AB32" s="10"/>
      <c r="AC32" s="33">
        <f t="shared" si="12"/>
        <v>0</v>
      </c>
      <c r="AD32" s="53" t="e">
        <f t="shared" si="13"/>
        <v>#DIV/0!</v>
      </c>
      <c r="AE32" s="54" t="e">
        <f t="shared" si="14"/>
        <v>#DIV/0!</v>
      </c>
      <c r="AF32" s="9">
        <f t="shared" si="15"/>
        <v>27900</v>
      </c>
      <c r="AG32" s="8">
        <f t="shared" si="18"/>
        <v>3532</v>
      </c>
      <c r="AH32" s="10">
        <f t="shared" si="19"/>
        <v>193</v>
      </c>
      <c r="AI32" s="33">
        <f t="shared" si="20"/>
        <v>0.12659498207885306</v>
      </c>
      <c r="AJ32" s="38">
        <f t="shared" si="16"/>
        <v>2.409326424870466</v>
      </c>
      <c r="AK32" s="46">
        <f t="shared" si="17"/>
        <v>18.300518134715027</v>
      </c>
    </row>
    <row r="33" spans="1:37" ht="15.75" thickBot="1" x14ac:dyDescent="0.3">
      <c r="A33" s="90" t="s">
        <v>30</v>
      </c>
      <c r="B33" s="29">
        <v>5580</v>
      </c>
      <c r="C33" s="12"/>
      <c r="D33" s="26"/>
      <c r="E33" s="34">
        <f t="shared" si="0"/>
        <v>0</v>
      </c>
      <c r="F33" s="55" t="e">
        <f t="shared" si="1"/>
        <v>#DIV/0!</v>
      </c>
      <c r="G33" s="47" t="e">
        <f t="shared" si="2"/>
        <v>#DIV/0!</v>
      </c>
      <c r="H33" s="29">
        <v>5580</v>
      </c>
      <c r="I33" s="12"/>
      <c r="J33" s="13"/>
      <c r="K33" s="34">
        <f t="shared" si="3"/>
        <v>0</v>
      </c>
      <c r="L33" s="43" t="e">
        <f t="shared" si="4"/>
        <v>#DIV/0!</v>
      </c>
      <c r="M33" s="47" t="e">
        <f t="shared" si="5"/>
        <v>#DIV/0!</v>
      </c>
      <c r="N33" s="11">
        <v>5580</v>
      </c>
      <c r="O33" s="12">
        <v>161</v>
      </c>
      <c r="P33" s="13">
        <v>5</v>
      </c>
      <c r="Q33" s="34">
        <f t="shared" si="6"/>
        <v>2.8853046594982078E-2</v>
      </c>
      <c r="R33" s="43">
        <f t="shared" si="7"/>
        <v>18.600000000000001</v>
      </c>
      <c r="S33" s="47">
        <f t="shared" si="8"/>
        <v>32.200000000000003</v>
      </c>
      <c r="T33" s="11">
        <v>5580</v>
      </c>
      <c r="U33" s="12">
        <v>56</v>
      </c>
      <c r="V33" s="13">
        <v>1</v>
      </c>
      <c r="W33" s="34">
        <f t="shared" si="9"/>
        <v>1.003584229390681E-2</v>
      </c>
      <c r="X33" s="55">
        <f t="shared" si="10"/>
        <v>93</v>
      </c>
      <c r="Y33" s="56">
        <f t="shared" si="11"/>
        <v>56</v>
      </c>
      <c r="Z33" s="11">
        <v>5580</v>
      </c>
      <c r="AA33" s="12"/>
      <c r="AB33" s="13"/>
      <c r="AC33" s="34">
        <f t="shared" si="12"/>
        <v>0</v>
      </c>
      <c r="AD33" s="55" t="e">
        <f t="shared" si="13"/>
        <v>#DIV/0!</v>
      </c>
      <c r="AE33" s="56" t="e">
        <f t="shared" si="14"/>
        <v>#DIV/0!</v>
      </c>
      <c r="AF33" s="9">
        <f t="shared" si="15"/>
        <v>27900</v>
      </c>
      <c r="AG33" s="8">
        <f t="shared" si="18"/>
        <v>217</v>
      </c>
      <c r="AH33" s="10">
        <f t="shared" si="19"/>
        <v>6</v>
      </c>
      <c r="AI33" s="34">
        <f t="shared" si="20"/>
        <v>7.7777777777777776E-3</v>
      </c>
      <c r="AJ33" s="43">
        <f t="shared" si="16"/>
        <v>77.5</v>
      </c>
      <c r="AK33" s="47">
        <f t="shared" si="17"/>
        <v>36.166666666666664</v>
      </c>
    </row>
    <row r="34" spans="1:37" ht="15.75" thickBot="1" x14ac:dyDescent="0.3">
      <c r="A34" s="95"/>
      <c r="B34">
        <f>SUM(B3:B33)</f>
        <v>172980</v>
      </c>
      <c r="C34">
        <f>SUM(C3:C33)</f>
        <v>14451</v>
      </c>
      <c r="D34">
        <f>SUM(D3:D33)</f>
        <v>129</v>
      </c>
      <c r="E34" s="34">
        <f t="shared" si="0"/>
        <v>8.3541449878598684E-2</v>
      </c>
      <c r="F34" s="55">
        <f>(B34/D34)/60</f>
        <v>22.348837209302324</v>
      </c>
      <c r="G34" s="47">
        <f t="shared" si="2"/>
        <v>112.02325581395348</v>
      </c>
      <c r="H34">
        <f>SUM(H3:H33)</f>
        <v>172980</v>
      </c>
      <c r="I34">
        <f>SUM(I3:I33)</f>
        <v>7566</v>
      </c>
      <c r="J34">
        <f>SUM(J3:J33)</f>
        <v>162</v>
      </c>
      <c r="K34" s="34">
        <f t="shared" si="3"/>
        <v>4.3739160596600761E-2</v>
      </c>
      <c r="L34" s="43">
        <f t="shared" si="4"/>
        <v>17.796296296296298</v>
      </c>
      <c r="M34" s="47">
        <f t="shared" si="5"/>
        <v>46.703703703703702</v>
      </c>
      <c r="N34">
        <f>SUM(N3:N33)</f>
        <v>172980</v>
      </c>
      <c r="O34">
        <f>SUM(O3:O33)</f>
        <v>7887</v>
      </c>
      <c r="P34">
        <f>SUM(P3:P33)</f>
        <v>384</v>
      </c>
      <c r="Q34" s="34">
        <f t="shared" si="6"/>
        <v>4.5594866458550119E-2</v>
      </c>
      <c r="R34" s="43">
        <f t="shared" si="7"/>
        <v>7.5078125</v>
      </c>
      <c r="S34" s="47">
        <f t="shared" si="8"/>
        <v>20.5390625</v>
      </c>
      <c r="T34">
        <f>SUM(T3:T33)</f>
        <v>172980</v>
      </c>
      <c r="U34">
        <f>SUM(U3:U33)</f>
        <v>10051</v>
      </c>
      <c r="V34">
        <f>SUM(V3:V33)</f>
        <v>524</v>
      </c>
      <c r="W34" s="34">
        <f t="shared" si="9"/>
        <v>5.8104983235056078E-2</v>
      </c>
      <c r="X34" s="55">
        <f t="shared" si="10"/>
        <v>5.5019083969465647</v>
      </c>
      <c r="Y34" s="56">
        <f t="shared" si="11"/>
        <v>19.181297709923665</v>
      </c>
      <c r="Z34">
        <f>SUM(Z3:Z33)</f>
        <v>172980</v>
      </c>
      <c r="AA34">
        <f>SUM(AA3:AA33)</f>
        <v>5813</v>
      </c>
      <c r="AB34">
        <f>SUM(AB3:AB33)</f>
        <v>262</v>
      </c>
      <c r="AC34" s="34">
        <f t="shared" si="12"/>
        <v>3.3605041045207541E-2</v>
      </c>
      <c r="AD34" s="55">
        <f t="shared" si="13"/>
        <v>11.003816793893129</v>
      </c>
      <c r="AE34" s="56">
        <f t="shared" si="14"/>
        <v>22.18702290076336</v>
      </c>
      <c r="AF34">
        <f>SUM(AF3:AF33)</f>
        <v>864900</v>
      </c>
      <c r="AG34">
        <f>SUM(C34,I34,O34,U34)</f>
        <v>39955</v>
      </c>
      <c r="AH34">
        <f>SUM(D34,J34,P34,V34)</f>
        <v>1199</v>
      </c>
      <c r="AI34" s="34">
        <f t="shared" si="20"/>
        <v>4.6196092033761127E-2</v>
      </c>
      <c r="AJ34" s="43">
        <f t="shared" si="16"/>
        <v>12.022518765638033</v>
      </c>
      <c r="AK34" s="47">
        <f t="shared" si="17"/>
        <v>33.323603002502082</v>
      </c>
    </row>
    <row r="36" spans="1:37" ht="15.75" thickBot="1" x14ac:dyDescent="0.3"/>
    <row r="37" spans="1:37" x14ac:dyDescent="0.25">
      <c r="A37" s="96" t="s">
        <v>45</v>
      </c>
      <c r="B37" s="73">
        <v>5580</v>
      </c>
      <c r="C37" s="61">
        <v>1149</v>
      </c>
      <c r="D37" s="62">
        <v>44</v>
      </c>
      <c r="E37" s="32">
        <f t="shared" ref="E37:E47" si="21">C37/B37</f>
        <v>0.20591397849462365</v>
      </c>
      <c r="F37" s="41">
        <f t="shared" ref="F37:F47" si="22">(B37/D37)/60</f>
        <v>2.1136363636363638</v>
      </c>
      <c r="G37" s="48">
        <f t="shared" ref="G37:G47" si="23">C37/D37</f>
        <v>26.113636363636363</v>
      </c>
      <c r="H37" s="60">
        <v>5580</v>
      </c>
      <c r="I37" s="61">
        <v>789</v>
      </c>
      <c r="J37" s="62">
        <v>56</v>
      </c>
      <c r="K37" s="32">
        <f t="shared" ref="K37:K47" si="24">I37/H37</f>
        <v>0.14139784946236558</v>
      </c>
      <c r="L37" s="41">
        <f t="shared" ref="L37:L47" si="25">(H37/J37)/60</f>
        <v>1.6607142857142856</v>
      </c>
      <c r="M37" s="48">
        <f t="shared" ref="M37:M47" si="26">I37/J37</f>
        <v>14.089285714285714</v>
      </c>
      <c r="N37" s="60">
        <v>5580</v>
      </c>
      <c r="O37" s="61">
        <v>1519</v>
      </c>
      <c r="P37" s="62">
        <v>70</v>
      </c>
      <c r="Q37" s="32">
        <f t="shared" ref="Q37:Q47" si="27">O37/N37</f>
        <v>0.2722222222222222</v>
      </c>
      <c r="R37" s="41">
        <f t="shared" ref="R37:R47" si="28">(N37/P37)/60</f>
        <v>1.3285714285714285</v>
      </c>
      <c r="S37" s="48">
        <f t="shared" ref="S37:S47" si="29">O37/P37</f>
        <v>21.7</v>
      </c>
      <c r="T37" s="60">
        <v>5580</v>
      </c>
      <c r="U37" s="61"/>
      <c r="V37" s="62"/>
      <c r="W37" s="32">
        <f t="shared" ref="W37:W47" si="30">U37/T37</f>
        <v>0</v>
      </c>
      <c r="X37" s="41" t="e">
        <f t="shared" ref="X37:X47" si="31">(T37/V37)/60</f>
        <v>#DIV/0!</v>
      </c>
      <c r="Y37" s="48" t="e">
        <f t="shared" ref="Y37:Y47" si="32">U37/V37</f>
        <v>#DIV/0!</v>
      </c>
      <c r="Z37" s="60">
        <v>5580</v>
      </c>
      <c r="AA37" s="61"/>
      <c r="AB37" s="62"/>
      <c r="AC37" s="32">
        <f t="shared" ref="AC37:AC47" si="33">AA37/Z37</f>
        <v>0</v>
      </c>
      <c r="AD37" s="41" t="e">
        <f t="shared" ref="AD37:AD47" si="34">(Z37/AB37)/60</f>
        <v>#DIV/0!</v>
      </c>
      <c r="AE37" s="48" t="e">
        <f t="shared" ref="AE37:AE47" si="35">AA37/AB37</f>
        <v>#DIV/0!</v>
      </c>
      <c r="AF37" s="60">
        <f t="shared" ref="AF37:AF48" si="36">SUM(B37,H37,N37,T37)</f>
        <v>22320</v>
      </c>
      <c r="AG37" s="61"/>
      <c r="AH37" s="62"/>
      <c r="AI37" s="32">
        <f t="shared" ref="AI37:AI47" si="37">AG37/AF37</f>
        <v>0</v>
      </c>
      <c r="AJ37" s="41" t="e">
        <f t="shared" ref="AJ37:AJ47" si="38">(AF37/AH37)/60</f>
        <v>#DIV/0!</v>
      </c>
      <c r="AK37" s="48" t="e">
        <f t="shared" ref="AK37:AK47" si="39">AG37/AH37</f>
        <v>#DIV/0!</v>
      </c>
    </row>
    <row r="38" spans="1:37" x14ac:dyDescent="0.25">
      <c r="A38" s="96" t="s">
        <v>54</v>
      </c>
      <c r="B38" s="28">
        <v>5580</v>
      </c>
      <c r="C38" s="15">
        <v>1214</v>
      </c>
      <c r="D38" s="16">
        <v>48</v>
      </c>
      <c r="E38" s="33">
        <f t="shared" si="21"/>
        <v>0.21756272401433691</v>
      </c>
      <c r="F38" s="38">
        <f t="shared" si="22"/>
        <v>1.9375</v>
      </c>
      <c r="G38" s="46">
        <f t="shared" si="23"/>
        <v>25.291666666666668</v>
      </c>
      <c r="H38" s="9">
        <v>5580</v>
      </c>
      <c r="I38" s="15">
        <v>857</v>
      </c>
      <c r="J38" s="16">
        <v>62</v>
      </c>
      <c r="K38" s="33">
        <f t="shared" si="24"/>
        <v>0.153584229390681</v>
      </c>
      <c r="L38" s="38">
        <f t="shared" si="25"/>
        <v>1.5</v>
      </c>
      <c r="M38" s="46">
        <f t="shared" si="26"/>
        <v>13.82258064516129</v>
      </c>
      <c r="N38" s="9">
        <v>5580</v>
      </c>
      <c r="O38" s="15">
        <v>1358</v>
      </c>
      <c r="P38" s="16">
        <v>68</v>
      </c>
      <c r="Q38" s="33">
        <f t="shared" si="27"/>
        <v>0.24336917562724014</v>
      </c>
      <c r="R38" s="38">
        <f t="shared" si="28"/>
        <v>1.3676470588235294</v>
      </c>
      <c r="S38" s="46">
        <f t="shared" si="29"/>
        <v>19.970588235294116</v>
      </c>
      <c r="T38" s="9">
        <v>5580</v>
      </c>
      <c r="U38" s="15"/>
      <c r="V38" s="16"/>
      <c r="W38" s="33">
        <f t="shared" si="30"/>
        <v>0</v>
      </c>
      <c r="X38" s="38" t="e">
        <f t="shared" si="31"/>
        <v>#DIV/0!</v>
      </c>
      <c r="Y38" s="46" t="e">
        <f t="shared" si="32"/>
        <v>#DIV/0!</v>
      </c>
      <c r="Z38" s="9">
        <v>5580</v>
      </c>
      <c r="AA38" s="15"/>
      <c r="AB38" s="16"/>
      <c r="AC38" s="33">
        <f t="shared" si="33"/>
        <v>0</v>
      </c>
      <c r="AD38" s="38" t="e">
        <f t="shared" si="34"/>
        <v>#DIV/0!</v>
      </c>
      <c r="AE38" s="46" t="e">
        <f t="shared" si="35"/>
        <v>#DIV/0!</v>
      </c>
      <c r="AF38" s="9">
        <f t="shared" si="36"/>
        <v>22320</v>
      </c>
      <c r="AG38" s="15">
        <f>SUM(C38,I38,O38)</f>
        <v>3429</v>
      </c>
      <c r="AH38" s="16">
        <f>SUM(D38,J38,P38)</f>
        <v>178</v>
      </c>
      <c r="AI38" s="33">
        <f t="shared" si="37"/>
        <v>0.15362903225806451</v>
      </c>
      <c r="AJ38" s="38">
        <f t="shared" si="38"/>
        <v>2.0898876404494384</v>
      </c>
      <c r="AK38" s="46">
        <f t="shared" si="39"/>
        <v>19.264044943820224</v>
      </c>
    </row>
    <row r="39" spans="1:37" x14ac:dyDescent="0.25">
      <c r="A39" s="96" t="s">
        <v>46</v>
      </c>
      <c r="B39" s="28">
        <v>5580</v>
      </c>
      <c r="C39" s="15"/>
      <c r="D39" s="16"/>
      <c r="E39" s="33">
        <f t="shared" si="21"/>
        <v>0</v>
      </c>
      <c r="F39" s="38" t="e">
        <f t="shared" si="22"/>
        <v>#DIV/0!</v>
      </c>
      <c r="G39" s="46" t="e">
        <f t="shared" si="23"/>
        <v>#DIV/0!</v>
      </c>
      <c r="H39" s="9">
        <v>5580</v>
      </c>
      <c r="I39" s="15"/>
      <c r="J39" s="16"/>
      <c r="K39" s="33">
        <f t="shared" si="24"/>
        <v>0</v>
      </c>
      <c r="L39" s="38" t="e">
        <f t="shared" si="25"/>
        <v>#DIV/0!</v>
      </c>
      <c r="M39" s="46" t="e">
        <f t="shared" si="26"/>
        <v>#DIV/0!</v>
      </c>
      <c r="N39" s="9">
        <v>5580</v>
      </c>
      <c r="O39" s="15"/>
      <c r="P39" s="16"/>
      <c r="Q39" s="33">
        <f t="shared" si="27"/>
        <v>0</v>
      </c>
      <c r="R39" s="38" t="e">
        <f t="shared" si="28"/>
        <v>#DIV/0!</v>
      </c>
      <c r="S39" s="46" t="e">
        <f t="shared" si="29"/>
        <v>#DIV/0!</v>
      </c>
      <c r="T39" s="9">
        <v>5580</v>
      </c>
      <c r="U39" s="15"/>
      <c r="V39" s="16"/>
      <c r="W39" s="33">
        <f t="shared" si="30"/>
        <v>0</v>
      </c>
      <c r="X39" s="38" t="e">
        <f t="shared" si="31"/>
        <v>#DIV/0!</v>
      </c>
      <c r="Y39" s="46" t="e">
        <f t="shared" si="32"/>
        <v>#DIV/0!</v>
      </c>
      <c r="Z39" s="9">
        <v>5580</v>
      </c>
      <c r="AA39" s="15"/>
      <c r="AB39" s="16"/>
      <c r="AC39" s="33">
        <f t="shared" si="33"/>
        <v>0</v>
      </c>
      <c r="AD39" s="38" t="e">
        <f t="shared" si="34"/>
        <v>#DIV/0!</v>
      </c>
      <c r="AE39" s="46" t="e">
        <f t="shared" si="35"/>
        <v>#DIV/0!</v>
      </c>
      <c r="AF39" s="9">
        <f t="shared" si="36"/>
        <v>22320</v>
      </c>
      <c r="AG39" s="15"/>
      <c r="AH39" s="16"/>
      <c r="AI39" s="33">
        <f t="shared" si="37"/>
        <v>0</v>
      </c>
      <c r="AJ39" s="38" t="e">
        <f t="shared" si="38"/>
        <v>#DIV/0!</v>
      </c>
      <c r="AK39" s="46" t="e">
        <f t="shared" si="39"/>
        <v>#DIV/0!</v>
      </c>
    </row>
    <row r="40" spans="1:37" x14ac:dyDescent="0.25">
      <c r="A40" s="96" t="s">
        <v>47</v>
      </c>
      <c r="B40" s="28">
        <v>5580</v>
      </c>
      <c r="C40" s="15"/>
      <c r="D40" s="16"/>
      <c r="E40" s="33">
        <f t="shared" si="21"/>
        <v>0</v>
      </c>
      <c r="F40" s="38" t="e">
        <f t="shared" si="22"/>
        <v>#DIV/0!</v>
      </c>
      <c r="G40" s="46" t="e">
        <f t="shared" si="23"/>
        <v>#DIV/0!</v>
      </c>
      <c r="H40" s="9">
        <v>5580</v>
      </c>
      <c r="I40" s="15"/>
      <c r="J40" s="16"/>
      <c r="K40" s="33">
        <f t="shared" si="24"/>
        <v>0</v>
      </c>
      <c r="L40" s="38" t="e">
        <f t="shared" si="25"/>
        <v>#DIV/0!</v>
      </c>
      <c r="M40" s="46" t="e">
        <f t="shared" si="26"/>
        <v>#DIV/0!</v>
      </c>
      <c r="N40" s="9">
        <v>5580</v>
      </c>
      <c r="O40" s="15"/>
      <c r="P40" s="16"/>
      <c r="Q40" s="33">
        <f t="shared" si="27"/>
        <v>0</v>
      </c>
      <c r="R40" s="38" t="e">
        <f t="shared" si="28"/>
        <v>#DIV/0!</v>
      </c>
      <c r="S40" s="46" t="e">
        <f t="shared" si="29"/>
        <v>#DIV/0!</v>
      </c>
      <c r="T40" s="9">
        <v>5580</v>
      </c>
      <c r="U40" s="15"/>
      <c r="V40" s="16"/>
      <c r="W40" s="33">
        <f t="shared" si="30"/>
        <v>0</v>
      </c>
      <c r="X40" s="38" t="e">
        <f t="shared" si="31"/>
        <v>#DIV/0!</v>
      </c>
      <c r="Y40" s="46" t="e">
        <f t="shared" si="32"/>
        <v>#DIV/0!</v>
      </c>
      <c r="Z40" s="9">
        <v>5580</v>
      </c>
      <c r="AA40" s="15"/>
      <c r="AB40" s="16"/>
      <c r="AC40" s="33">
        <f t="shared" si="33"/>
        <v>0</v>
      </c>
      <c r="AD40" s="38" t="e">
        <f t="shared" si="34"/>
        <v>#DIV/0!</v>
      </c>
      <c r="AE40" s="46" t="e">
        <f t="shared" si="35"/>
        <v>#DIV/0!</v>
      </c>
      <c r="AF40" s="9">
        <f t="shared" si="36"/>
        <v>22320</v>
      </c>
      <c r="AG40" s="15"/>
      <c r="AH40" s="16"/>
      <c r="AI40" s="33">
        <f>AG40/AF40</f>
        <v>0</v>
      </c>
      <c r="AJ40" s="38" t="e">
        <f t="shared" si="38"/>
        <v>#DIV/0!</v>
      </c>
      <c r="AK40" s="46" t="e">
        <f t="shared" si="39"/>
        <v>#DIV/0!</v>
      </c>
    </row>
    <row r="41" spans="1:37" x14ac:dyDescent="0.25">
      <c r="A41" s="96" t="s">
        <v>48</v>
      </c>
      <c r="B41" s="28">
        <v>5580</v>
      </c>
      <c r="C41" s="15"/>
      <c r="D41" s="16"/>
      <c r="E41" s="33">
        <f t="shared" si="21"/>
        <v>0</v>
      </c>
      <c r="F41" s="38" t="e">
        <f t="shared" si="22"/>
        <v>#DIV/0!</v>
      </c>
      <c r="G41" s="46" t="e">
        <f t="shared" si="23"/>
        <v>#DIV/0!</v>
      </c>
      <c r="H41" s="9">
        <v>5580</v>
      </c>
      <c r="I41" s="15"/>
      <c r="J41" s="16"/>
      <c r="K41" s="33">
        <f t="shared" si="24"/>
        <v>0</v>
      </c>
      <c r="L41" s="38" t="e">
        <f t="shared" si="25"/>
        <v>#DIV/0!</v>
      </c>
      <c r="M41" s="46" t="e">
        <f t="shared" si="26"/>
        <v>#DIV/0!</v>
      </c>
      <c r="N41" s="9">
        <v>5580</v>
      </c>
      <c r="O41" s="15">
        <v>313</v>
      </c>
      <c r="P41" s="16">
        <v>10</v>
      </c>
      <c r="Q41" s="33">
        <f t="shared" si="27"/>
        <v>5.6093189964157707E-2</v>
      </c>
      <c r="R41" s="38">
        <f t="shared" si="28"/>
        <v>9.3000000000000007</v>
      </c>
      <c r="S41" s="46">
        <f t="shared" si="29"/>
        <v>31.3</v>
      </c>
      <c r="T41" s="9">
        <v>5580</v>
      </c>
      <c r="U41" s="15">
        <v>517</v>
      </c>
      <c r="V41" s="16">
        <v>18</v>
      </c>
      <c r="W41" s="33">
        <f t="shared" si="30"/>
        <v>9.2652329749103937E-2</v>
      </c>
      <c r="X41" s="38">
        <f t="shared" si="31"/>
        <v>5.166666666666667</v>
      </c>
      <c r="Y41" s="46">
        <f t="shared" si="32"/>
        <v>28.722222222222221</v>
      </c>
      <c r="Z41" s="9">
        <v>5580</v>
      </c>
      <c r="AA41" s="15"/>
      <c r="AB41" s="16"/>
      <c r="AC41" s="33">
        <f t="shared" si="33"/>
        <v>0</v>
      </c>
      <c r="AD41" s="38" t="e">
        <f t="shared" si="34"/>
        <v>#DIV/0!</v>
      </c>
      <c r="AE41" s="46" t="e">
        <f t="shared" si="35"/>
        <v>#DIV/0!</v>
      </c>
      <c r="AF41" s="9">
        <f t="shared" si="36"/>
        <v>22320</v>
      </c>
      <c r="AG41" s="15">
        <f>SUM(O41,U41)</f>
        <v>830</v>
      </c>
      <c r="AH41" s="16">
        <f>SUM(P41,V41)</f>
        <v>28</v>
      </c>
      <c r="AI41" s="33">
        <f t="shared" si="37"/>
        <v>3.7186379928315409E-2</v>
      </c>
      <c r="AJ41" s="38">
        <f t="shared" si="38"/>
        <v>13.285714285714285</v>
      </c>
      <c r="AK41" s="46">
        <f t="shared" si="39"/>
        <v>29.642857142857142</v>
      </c>
    </row>
    <row r="42" spans="1:37" x14ac:dyDescent="0.25">
      <c r="A42" s="96" t="s">
        <v>49</v>
      </c>
      <c r="B42" s="28">
        <v>5580</v>
      </c>
      <c r="C42" s="15"/>
      <c r="D42" s="16"/>
      <c r="E42" s="33">
        <f t="shared" si="21"/>
        <v>0</v>
      </c>
      <c r="F42" s="39" t="e">
        <f t="shared" si="22"/>
        <v>#DIV/0!</v>
      </c>
      <c r="G42" s="46" t="e">
        <f t="shared" si="23"/>
        <v>#DIV/0!</v>
      </c>
      <c r="H42" s="9">
        <v>5580</v>
      </c>
      <c r="I42" s="15"/>
      <c r="J42" s="16"/>
      <c r="K42" s="33">
        <f t="shared" si="24"/>
        <v>0</v>
      </c>
      <c r="L42" s="39" t="e">
        <f t="shared" si="25"/>
        <v>#DIV/0!</v>
      </c>
      <c r="M42" s="46" t="e">
        <f t="shared" si="26"/>
        <v>#DIV/0!</v>
      </c>
      <c r="N42" s="9">
        <v>5580</v>
      </c>
      <c r="O42" s="15"/>
      <c r="P42" s="16"/>
      <c r="Q42" s="33">
        <f t="shared" si="27"/>
        <v>0</v>
      </c>
      <c r="R42" s="39" t="e">
        <f t="shared" si="28"/>
        <v>#DIV/0!</v>
      </c>
      <c r="S42" s="46" t="e">
        <f t="shared" si="29"/>
        <v>#DIV/0!</v>
      </c>
      <c r="T42" s="9">
        <v>5580</v>
      </c>
      <c r="U42" s="15"/>
      <c r="V42" s="16"/>
      <c r="W42" s="33">
        <f t="shared" si="30"/>
        <v>0</v>
      </c>
      <c r="X42" s="39" t="e">
        <f t="shared" si="31"/>
        <v>#DIV/0!</v>
      </c>
      <c r="Y42" s="46" t="e">
        <f t="shared" si="32"/>
        <v>#DIV/0!</v>
      </c>
      <c r="Z42" s="9">
        <v>5580</v>
      </c>
      <c r="AA42" s="15"/>
      <c r="AB42" s="16"/>
      <c r="AC42" s="33">
        <f t="shared" si="33"/>
        <v>0</v>
      </c>
      <c r="AD42" s="39" t="e">
        <f t="shared" si="34"/>
        <v>#DIV/0!</v>
      </c>
      <c r="AE42" s="46" t="e">
        <f t="shared" si="35"/>
        <v>#DIV/0!</v>
      </c>
      <c r="AF42" s="9">
        <f t="shared" si="36"/>
        <v>22320</v>
      </c>
      <c r="AG42" s="15"/>
      <c r="AH42" s="16"/>
      <c r="AI42" s="33">
        <f t="shared" si="37"/>
        <v>0</v>
      </c>
      <c r="AJ42" s="38" t="e">
        <f t="shared" si="38"/>
        <v>#DIV/0!</v>
      </c>
      <c r="AK42" s="46" t="e">
        <f t="shared" si="39"/>
        <v>#DIV/0!</v>
      </c>
    </row>
    <row r="43" spans="1:37" x14ac:dyDescent="0.25">
      <c r="A43" s="96" t="s">
        <v>50</v>
      </c>
      <c r="B43" s="28">
        <v>5580</v>
      </c>
      <c r="C43" s="15"/>
      <c r="D43" s="16"/>
      <c r="E43" s="33">
        <f t="shared" si="21"/>
        <v>0</v>
      </c>
      <c r="F43" s="38" t="e">
        <f t="shared" si="22"/>
        <v>#DIV/0!</v>
      </c>
      <c r="G43" s="46" t="e">
        <f t="shared" si="23"/>
        <v>#DIV/0!</v>
      </c>
      <c r="H43" s="9">
        <v>5580</v>
      </c>
      <c r="I43" s="15"/>
      <c r="J43" s="16"/>
      <c r="K43" s="33">
        <f t="shared" si="24"/>
        <v>0</v>
      </c>
      <c r="L43" s="38" t="e">
        <f t="shared" si="25"/>
        <v>#DIV/0!</v>
      </c>
      <c r="M43" s="46" t="e">
        <f t="shared" si="26"/>
        <v>#DIV/0!</v>
      </c>
      <c r="N43" s="9">
        <v>5580</v>
      </c>
      <c r="O43" s="15"/>
      <c r="P43" s="16"/>
      <c r="Q43" s="33">
        <f t="shared" si="27"/>
        <v>0</v>
      </c>
      <c r="R43" s="38" t="e">
        <f t="shared" si="28"/>
        <v>#DIV/0!</v>
      </c>
      <c r="S43" s="46" t="e">
        <f t="shared" si="29"/>
        <v>#DIV/0!</v>
      </c>
      <c r="T43" s="9">
        <v>5580</v>
      </c>
      <c r="U43" s="15"/>
      <c r="V43" s="16"/>
      <c r="W43" s="33">
        <f t="shared" si="30"/>
        <v>0</v>
      </c>
      <c r="X43" s="38" t="e">
        <f t="shared" si="31"/>
        <v>#DIV/0!</v>
      </c>
      <c r="Y43" s="46" t="e">
        <f t="shared" si="32"/>
        <v>#DIV/0!</v>
      </c>
      <c r="Z43" s="9">
        <v>5580</v>
      </c>
      <c r="AA43" s="15"/>
      <c r="AB43" s="16"/>
      <c r="AC43" s="33">
        <f t="shared" si="33"/>
        <v>0</v>
      </c>
      <c r="AD43" s="38" t="e">
        <f t="shared" si="34"/>
        <v>#DIV/0!</v>
      </c>
      <c r="AE43" s="46" t="e">
        <f t="shared" si="35"/>
        <v>#DIV/0!</v>
      </c>
      <c r="AF43" s="9">
        <f t="shared" si="36"/>
        <v>22320</v>
      </c>
      <c r="AG43" s="15"/>
      <c r="AH43" s="16"/>
      <c r="AI43" s="33">
        <f t="shared" si="37"/>
        <v>0</v>
      </c>
      <c r="AJ43" s="38" t="e">
        <f t="shared" si="38"/>
        <v>#DIV/0!</v>
      </c>
      <c r="AK43" s="46" t="e">
        <f t="shared" si="39"/>
        <v>#DIV/0!</v>
      </c>
    </row>
    <row r="44" spans="1:37" x14ac:dyDescent="0.25">
      <c r="A44" s="96" t="s">
        <v>51</v>
      </c>
      <c r="B44" s="28">
        <v>5580</v>
      </c>
      <c r="C44" s="15"/>
      <c r="D44" s="16"/>
      <c r="E44" s="33">
        <f t="shared" si="21"/>
        <v>0</v>
      </c>
      <c r="F44" s="38" t="e">
        <f t="shared" si="22"/>
        <v>#DIV/0!</v>
      </c>
      <c r="G44" s="46" t="e">
        <f t="shared" si="23"/>
        <v>#DIV/0!</v>
      </c>
      <c r="H44" s="9">
        <v>5580</v>
      </c>
      <c r="I44" s="15"/>
      <c r="J44" s="16"/>
      <c r="K44" s="33">
        <f t="shared" si="24"/>
        <v>0</v>
      </c>
      <c r="L44" s="38" t="e">
        <f t="shared" si="25"/>
        <v>#DIV/0!</v>
      </c>
      <c r="M44" s="46" t="e">
        <f t="shared" si="26"/>
        <v>#DIV/0!</v>
      </c>
      <c r="N44" s="9">
        <v>5580</v>
      </c>
      <c r="O44" s="15"/>
      <c r="P44" s="16"/>
      <c r="Q44" s="33">
        <f t="shared" si="27"/>
        <v>0</v>
      </c>
      <c r="R44" s="38" t="e">
        <f t="shared" si="28"/>
        <v>#DIV/0!</v>
      </c>
      <c r="S44" s="46" t="e">
        <f t="shared" si="29"/>
        <v>#DIV/0!</v>
      </c>
      <c r="T44" s="9">
        <v>5580</v>
      </c>
      <c r="U44" s="15"/>
      <c r="V44" s="16"/>
      <c r="W44" s="33">
        <f t="shared" si="30"/>
        <v>0</v>
      </c>
      <c r="X44" s="38" t="e">
        <f t="shared" si="31"/>
        <v>#DIV/0!</v>
      </c>
      <c r="Y44" s="46" t="e">
        <f t="shared" si="32"/>
        <v>#DIV/0!</v>
      </c>
      <c r="Z44" s="9">
        <v>5580</v>
      </c>
      <c r="AA44" s="15"/>
      <c r="AB44" s="16"/>
      <c r="AC44" s="33">
        <f t="shared" si="33"/>
        <v>0</v>
      </c>
      <c r="AD44" s="38" t="e">
        <f t="shared" si="34"/>
        <v>#DIV/0!</v>
      </c>
      <c r="AE44" s="46" t="e">
        <f t="shared" si="35"/>
        <v>#DIV/0!</v>
      </c>
      <c r="AF44" s="9">
        <f t="shared" si="36"/>
        <v>22320</v>
      </c>
      <c r="AG44" s="15"/>
      <c r="AH44" s="16"/>
      <c r="AI44" s="33">
        <f t="shared" si="37"/>
        <v>0</v>
      </c>
      <c r="AJ44" s="38" t="e">
        <f t="shared" si="38"/>
        <v>#DIV/0!</v>
      </c>
      <c r="AK44" s="46" t="e">
        <f t="shared" si="39"/>
        <v>#DIV/0!</v>
      </c>
    </row>
    <row r="45" spans="1:37" x14ac:dyDescent="0.25">
      <c r="A45" s="96" t="s">
        <v>52</v>
      </c>
      <c r="B45" s="28">
        <v>5580</v>
      </c>
      <c r="C45" s="15">
        <v>163</v>
      </c>
      <c r="D45" s="16">
        <v>1</v>
      </c>
      <c r="E45" s="33">
        <f t="shared" si="21"/>
        <v>2.9211469534050179E-2</v>
      </c>
      <c r="F45" s="39">
        <f t="shared" si="22"/>
        <v>93</v>
      </c>
      <c r="G45" s="46">
        <f t="shared" si="23"/>
        <v>163</v>
      </c>
      <c r="H45" s="9">
        <v>5580</v>
      </c>
      <c r="I45" s="15"/>
      <c r="J45" s="16"/>
      <c r="K45" s="33">
        <f t="shared" si="24"/>
        <v>0</v>
      </c>
      <c r="L45" s="39" t="e">
        <f t="shared" si="25"/>
        <v>#DIV/0!</v>
      </c>
      <c r="M45" s="46" t="e">
        <f t="shared" si="26"/>
        <v>#DIV/0!</v>
      </c>
      <c r="N45" s="9">
        <v>5580</v>
      </c>
      <c r="O45" s="15">
        <v>409</v>
      </c>
      <c r="P45" s="16">
        <v>15</v>
      </c>
      <c r="Q45" s="33">
        <f t="shared" si="27"/>
        <v>7.3297491039426524E-2</v>
      </c>
      <c r="R45" s="39">
        <f t="shared" si="28"/>
        <v>6.2</v>
      </c>
      <c r="S45" s="46">
        <f t="shared" si="29"/>
        <v>27.266666666666666</v>
      </c>
      <c r="T45" s="9">
        <v>5580</v>
      </c>
      <c r="U45" s="15">
        <v>499</v>
      </c>
      <c r="V45" s="16">
        <v>28</v>
      </c>
      <c r="W45" s="33">
        <f t="shared" si="30"/>
        <v>8.942652329749104E-2</v>
      </c>
      <c r="X45" s="39">
        <f t="shared" si="31"/>
        <v>3.3214285714285712</v>
      </c>
      <c r="Y45" s="46">
        <f t="shared" si="32"/>
        <v>17.821428571428573</v>
      </c>
      <c r="Z45" s="9">
        <v>5580</v>
      </c>
      <c r="AA45" s="15"/>
      <c r="AB45" s="16"/>
      <c r="AC45" s="33">
        <f t="shared" si="33"/>
        <v>0</v>
      </c>
      <c r="AD45" s="39" t="e">
        <f t="shared" si="34"/>
        <v>#DIV/0!</v>
      </c>
      <c r="AE45" s="46" t="e">
        <f t="shared" si="35"/>
        <v>#DIV/0!</v>
      </c>
      <c r="AF45" s="9">
        <f t="shared" si="36"/>
        <v>22320</v>
      </c>
      <c r="AG45" s="15">
        <f>SUM(C45,O45,U45)</f>
        <v>1071</v>
      </c>
      <c r="AH45" s="16">
        <f>SUM(D45,P45,V45)</f>
        <v>44</v>
      </c>
      <c r="AI45" s="33">
        <f t="shared" si="37"/>
        <v>4.7983870967741933E-2</v>
      </c>
      <c r="AJ45" s="38">
        <f t="shared" si="38"/>
        <v>8.454545454545455</v>
      </c>
      <c r="AK45" s="46">
        <f t="shared" si="39"/>
        <v>24.34090909090909</v>
      </c>
    </row>
    <row r="46" spans="1:37" x14ac:dyDescent="0.25">
      <c r="A46" s="96" t="s">
        <v>53</v>
      </c>
      <c r="B46" s="28">
        <v>5580</v>
      </c>
      <c r="C46" s="15">
        <v>485</v>
      </c>
      <c r="D46" s="16">
        <v>3</v>
      </c>
      <c r="E46" s="33">
        <f t="shared" si="21"/>
        <v>8.6917562724014338E-2</v>
      </c>
      <c r="F46" s="38">
        <f t="shared" si="22"/>
        <v>31</v>
      </c>
      <c r="G46" s="46">
        <f t="shared" si="23"/>
        <v>161.66666666666666</v>
      </c>
      <c r="H46" s="9">
        <v>5580</v>
      </c>
      <c r="I46" s="15">
        <v>431</v>
      </c>
      <c r="J46" s="16">
        <v>2</v>
      </c>
      <c r="K46" s="33">
        <f t="shared" si="24"/>
        <v>7.7240143369175632E-2</v>
      </c>
      <c r="L46" s="38">
        <f t="shared" si="25"/>
        <v>46.5</v>
      </c>
      <c r="M46" s="46">
        <f t="shared" si="26"/>
        <v>215.5</v>
      </c>
      <c r="N46" s="9">
        <v>5580</v>
      </c>
      <c r="O46" s="15">
        <v>691</v>
      </c>
      <c r="P46" s="16">
        <v>19</v>
      </c>
      <c r="Q46" s="33">
        <f t="shared" si="27"/>
        <v>0.12383512544802867</v>
      </c>
      <c r="R46" s="38">
        <f t="shared" si="28"/>
        <v>4.8947368421052628</v>
      </c>
      <c r="S46" s="46">
        <f t="shared" si="29"/>
        <v>36.368421052631582</v>
      </c>
      <c r="T46" s="9">
        <v>5580</v>
      </c>
      <c r="U46" s="15">
        <v>433</v>
      </c>
      <c r="V46" s="16">
        <v>30</v>
      </c>
      <c r="W46" s="33">
        <f t="shared" si="30"/>
        <v>7.759856630824373E-2</v>
      </c>
      <c r="X46" s="38">
        <f t="shared" si="31"/>
        <v>3.1</v>
      </c>
      <c r="Y46" s="46">
        <f t="shared" si="32"/>
        <v>14.433333333333334</v>
      </c>
      <c r="Z46" s="9">
        <v>5580</v>
      </c>
      <c r="AA46" s="15"/>
      <c r="AB46" s="16"/>
      <c r="AC46" s="33">
        <f t="shared" si="33"/>
        <v>0</v>
      </c>
      <c r="AD46" s="38" t="e">
        <f t="shared" si="34"/>
        <v>#DIV/0!</v>
      </c>
      <c r="AE46" s="46" t="e">
        <f t="shared" si="35"/>
        <v>#DIV/0!</v>
      </c>
      <c r="AF46" s="9">
        <f t="shared" si="36"/>
        <v>22320</v>
      </c>
      <c r="AG46" s="15">
        <f>SUM(C46,I46,O46,U46)</f>
        <v>2040</v>
      </c>
      <c r="AH46" s="16">
        <f>SUM(D46,J46,P46,V46)</f>
        <v>54</v>
      </c>
      <c r="AI46" s="33">
        <f t="shared" si="37"/>
        <v>9.1397849462365593E-2</v>
      </c>
      <c r="AJ46" s="38">
        <f t="shared" si="38"/>
        <v>6.8888888888888884</v>
      </c>
      <c r="AK46" s="46">
        <f t="shared" si="39"/>
        <v>37.777777777777779</v>
      </c>
    </row>
    <row r="47" spans="1:37" x14ac:dyDescent="0.25">
      <c r="A47" s="96" t="s">
        <v>55</v>
      </c>
      <c r="B47" s="28">
        <v>5580</v>
      </c>
      <c r="C47" s="15"/>
      <c r="D47" s="16"/>
      <c r="E47" s="33">
        <f t="shared" si="21"/>
        <v>0</v>
      </c>
      <c r="F47" s="38" t="e">
        <f t="shared" si="22"/>
        <v>#DIV/0!</v>
      </c>
      <c r="G47" s="46" t="e">
        <f t="shared" si="23"/>
        <v>#DIV/0!</v>
      </c>
      <c r="H47" s="9">
        <v>5580</v>
      </c>
      <c r="I47" s="15"/>
      <c r="J47" s="16"/>
      <c r="K47" s="33">
        <f t="shared" si="24"/>
        <v>0</v>
      </c>
      <c r="L47" s="38" t="e">
        <f t="shared" si="25"/>
        <v>#DIV/0!</v>
      </c>
      <c r="M47" s="46" t="e">
        <f t="shared" si="26"/>
        <v>#DIV/0!</v>
      </c>
      <c r="N47" s="9">
        <v>5580</v>
      </c>
      <c r="O47" s="15"/>
      <c r="P47" s="16"/>
      <c r="Q47" s="33">
        <f t="shared" si="27"/>
        <v>0</v>
      </c>
      <c r="R47" s="38" t="e">
        <f t="shared" si="28"/>
        <v>#DIV/0!</v>
      </c>
      <c r="S47" s="46" t="e">
        <f t="shared" si="29"/>
        <v>#DIV/0!</v>
      </c>
      <c r="T47" s="9">
        <v>5580</v>
      </c>
      <c r="U47" s="15"/>
      <c r="V47" s="16"/>
      <c r="W47" s="33">
        <f t="shared" si="30"/>
        <v>0</v>
      </c>
      <c r="X47" s="38" t="e">
        <f t="shared" si="31"/>
        <v>#DIV/0!</v>
      </c>
      <c r="Y47" s="46" t="e">
        <f t="shared" si="32"/>
        <v>#DIV/0!</v>
      </c>
      <c r="Z47" s="9">
        <v>5580</v>
      </c>
      <c r="AA47" s="15"/>
      <c r="AB47" s="16"/>
      <c r="AC47" s="33">
        <f t="shared" si="33"/>
        <v>0</v>
      </c>
      <c r="AD47" s="38" t="e">
        <f t="shared" si="34"/>
        <v>#DIV/0!</v>
      </c>
      <c r="AE47" s="46" t="e">
        <f t="shared" si="35"/>
        <v>#DIV/0!</v>
      </c>
      <c r="AF47" s="9">
        <f t="shared" si="36"/>
        <v>22320</v>
      </c>
      <c r="AG47" s="15"/>
      <c r="AH47" s="16"/>
      <c r="AI47" s="33">
        <f t="shared" si="37"/>
        <v>0</v>
      </c>
      <c r="AJ47" s="38" t="e">
        <f t="shared" si="38"/>
        <v>#DIV/0!</v>
      </c>
      <c r="AK47" s="46" t="e">
        <f t="shared" si="39"/>
        <v>#DIV/0!</v>
      </c>
    </row>
    <row r="48" spans="1:37" x14ac:dyDescent="0.25">
      <c r="A48" s="88" t="s">
        <v>87</v>
      </c>
      <c r="B48" s="28">
        <v>5580</v>
      </c>
      <c r="C48" s="15"/>
      <c r="D48" s="16"/>
      <c r="E48" s="33">
        <f t="shared" ref="E48" si="40">C48/B48</f>
        <v>0</v>
      </c>
      <c r="F48" s="38" t="e">
        <f t="shared" ref="F48" si="41">(B48/D48)/60</f>
        <v>#DIV/0!</v>
      </c>
      <c r="G48" s="46" t="e">
        <f t="shared" ref="G48" si="42">C48/D48</f>
        <v>#DIV/0!</v>
      </c>
      <c r="H48" s="9">
        <v>5580</v>
      </c>
      <c r="I48" s="15"/>
      <c r="J48" s="16"/>
      <c r="K48" s="33">
        <f t="shared" ref="K48" si="43">I48/H48</f>
        <v>0</v>
      </c>
      <c r="L48" s="38" t="e">
        <f t="shared" ref="L48" si="44">(H48/J48)/60</f>
        <v>#DIV/0!</v>
      </c>
      <c r="M48" s="46" t="e">
        <f t="shared" ref="M48" si="45">I48/J48</f>
        <v>#DIV/0!</v>
      </c>
      <c r="N48" s="9">
        <v>5580</v>
      </c>
      <c r="O48" s="15"/>
      <c r="P48" s="16"/>
      <c r="Q48" s="33">
        <f t="shared" ref="Q48" si="46">O48/N48</f>
        <v>0</v>
      </c>
      <c r="R48" s="38" t="e">
        <f t="shared" ref="R48" si="47">(N48/P48)/60</f>
        <v>#DIV/0!</v>
      </c>
      <c r="S48" s="46" t="e">
        <f t="shared" ref="S48" si="48">O48/P48</f>
        <v>#DIV/0!</v>
      </c>
      <c r="T48" s="9">
        <v>5580</v>
      </c>
      <c r="U48" s="15"/>
      <c r="V48" s="16"/>
      <c r="W48" s="33">
        <f t="shared" ref="W48" si="49">U48/T48</f>
        <v>0</v>
      </c>
      <c r="X48" s="38" t="e">
        <f t="shared" ref="X48" si="50">(T48/V48)/60</f>
        <v>#DIV/0!</v>
      </c>
      <c r="Y48" s="46" t="e">
        <f t="shared" ref="Y48" si="51">U48/V48</f>
        <v>#DIV/0!</v>
      </c>
      <c r="Z48" s="9">
        <v>5580</v>
      </c>
      <c r="AA48" s="15">
        <v>81</v>
      </c>
      <c r="AB48" s="16">
        <v>6</v>
      </c>
      <c r="AC48" s="33">
        <f t="shared" ref="AC48" si="52">AA48/Z48</f>
        <v>1.4516129032258065E-2</v>
      </c>
      <c r="AD48" s="38">
        <f t="shared" ref="AD48" si="53">(Z48/AB48)/60</f>
        <v>15.5</v>
      </c>
      <c r="AE48" s="46">
        <f t="shared" ref="AE48" si="54">AA48/AB48</f>
        <v>13.5</v>
      </c>
      <c r="AF48" s="9">
        <f t="shared" si="36"/>
        <v>22320</v>
      </c>
      <c r="AG48" s="15">
        <v>81</v>
      </c>
      <c r="AH48" s="16">
        <v>6</v>
      </c>
      <c r="AI48" s="33">
        <f t="shared" ref="AI48" si="55">AG48/AF48</f>
        <v>3.6290322580645163E-3</v>
      </c>
      <c r="AJ48" s="38">
        <f t="shared" ref="AJ48" si="56">(AF48/AH48)/60</f>
        <v>62</v>
      </c>
      <c r="AK48" s="46">
        <f t="shared" ref="AK48" si="57">AG48/AH48</f>
        <v>13.5</v>
      </c>
    </row>
    <row r="49" spans="2:37" x14ac:dyDescent="0.25">
      <c r="B49">
        <f>SUM(B37:B47)</f>
        <v>61380</v>
      </c>
      <c r="C49">
        <f>SUM(C37:C47)</f>
        <v>3011</v>
      </c>
      <c r="D49">
        <f>SUM(D37:D47)</f>
        <v>96</v>
      </c>
      <c r="H49">
        <f>SUM(H37:H47)</f>
        <v>61380</v>
      </c>
      <c r="I49">
        <f>SUM(I37:I47)</f>
        <v>2077</v>
      </c>
      <c r="J49">
        <f>SUM(J37:J47)</f>
        <v>120</v>
      </c>
      <c r="N49">
        <f>SUM(N37:N47)</f>
        <v>61380</v>
      </c>
      <c r="O49">
        <f>SUM(O37:O47)</f>
        <v>4290</v>
      </c>
      <c r="P49">
        <f>SUM(P37:P47)</f>
        <v>182</v>
      </c>
      <c r="T49">
        <f>SUM(T37:T47)</f>
        <v>61380</v>
      </c>
      <c r="U49">
        <f>SUM(U37:U47)</f>
        <v>1449</v>
      </c>
      <c r="V49">
        <f>SUM(V37:V47)</f>
        <v>76</v>
      </c>
      <c r="Z49">
        <f>SUM(Z37:Z47)</f>
        <v>61380</v>
      </c>
      <c r="AA49">
        <f>SUM(AA37:AA47)</f>
        <v>0</v>
      </c>
      <c r="AB49">
        <f>SUM(AB37:AB47)</f>
        <v>0</v>
      </c>
    </row>
    <row r="50" spans="2:37" ht="15.75" thickBot="1" x14ac:dyDescent="0.3">
      <c r="B50">
        <f>SUM(B34+B49)</f>
        <v>234360</v>
      </c>
      <c r="C50">
        <f>SUM(C34+C49)</f>
        <v>17462</v>
      </c>
      <c r="D50">
        <f>SUM(D34+D49)</f>
        <v>225</v>
      </c>
      <c r="E50" s="34">
        <f t="shared" ref="E50" si="58">C50/B50</f>
        <v>7.4509301928656763E-2</v>
      </c>
      <c r="F50" s="55">
        <f>(B50/D50)/60</f>
        <v>17.36</v>
      </c>
      <c r="G50" s="47">
        <f t="shared" ref="G50" si="59">C50/D50</f>
        <v>77.608888888888885</v>
      </c>
      <c r="H50">
        <f>SUM(H34+H49)</f>
        <v>234360</v>
      </c>
      <c r="I50">
        <f>SUM(I34+I49)</f>
        <v>9643</v>
      </c>
      <c r="J50">
        <f>SUM(J34+J49)</f>
        <v>282</v>
      </c>
      <c r="K50" s="34">
        <f t="shared" ref="K50" si="60">I50/H50</f>
        <v>4.1146100017067762E-2</v>
      </c>
      <c r="L50" s="55">
        <f>(H50/J50)/60</f>
        <v>13.851063829787233</v>
      </c>
      <c r="M50" s="47">
        <f t="shared" ref="M50" si="61">I50/J50</f>
        <v>34.195035460992905</v>
      </c>
      <c r="N50">
        <f>SUM(N34+N49)</f>
        <v>234360</v>
      </c>
      <c r="O50">
        <f>SUM(O34+O49)</f>
        <v>12177</v>
      </c>
      <c r="P50">
        <f>SUM(P34+P49)</f>
        <v>566</v>
      </c>
      <c r="Q50" s="34">
        <f t="shared" ref="Q50" si="62">O50/N50</f>
        <v>5.195852534562212E-2</v>
      </c>
      <c r="R50" s="43">
        <f>(N50/P50)/60</f>
        <v>6.9010600706713783</v>
      </c>
      <c r="S50" s="47">
        <f t="shared" ref="S50" si="63">O50/P50</f>
        <v>21.514134275618375</v>
      </c>
      <c r="T50">
        <f>SUM(T34+T49)</f>
        <v>234360</v>
      </c>
      <c r="U50">
        <f>SUM(U34+U49)</f>
        <v>11500</v>
      </c>
      <c r="V50">
        <f>SUM(V34+V49)</f>
        <v>600</v>
      </c>
      <c r="W50" s="34">
        <f t="shared" ref="W50" si="64">U50/T50</f>
        <v>4.9069807134323261E-2</v>
      </c>
      <c r="X50" s="55">
        <f>(T50/V50)/60</f>
        <v>6.5100000000000007</v>
      </c>
      <c r="Y50" s="47">
        <f t="shared" ref="Y50" si="65">U50/V50</f>
        <v>19.166666666666668</v>
      </c>
      <c r="Z50">
        <f>SUM(Z34+Z49)</f>
        <v>234360</v>
      </c>
      <c r="AA50">
        <f>SUM(AA34+AA49)</f>
        <v>5813</v>
      </c>
      <c r="AB50">
        <f>SUM(AB34+AB49)</f>
        <v>262</v>
      </c>
      <c r="AC50" s="34">
        <f t="shared" ref="AC50" si="66">AA50/Z50</f>
        <v>2.4803720771462708E-2</v>
      </c>
      <c r="AD50" s="55">
        <f>(Z50/AB50)/60</f>
        <v>14.908396946564887</v>
      </c>
      <c r="AE50" s="47">
        <f t="shared" ref="AE50" si="67">AA50/AB50</f>
        <v>22.18702290076336</v>
      </c>
      <c r="AF50">
        <f>SUM(AF3:AF33,AF37:AF47)</f>
        <v>1110420</v>
      </c>
      <c r="AG50">
        <f>SUM(AG3:AG33,AG37:AG47)</f>
        <v>43749</v>
      </c>
      <c r="AH50">
        <f>SUM(AH3:AH33,AH37:AH47)</f>
        <v>1317</v>
      </c>
      <c r="AI50" s="34">
        <f>AG50/AF50</f>
        <v>3.9398605932890254E-2</v>
      </c>
      <c r="AJ50" s="43">
        <f t="shared" ref="AJ50" si="68">(AF50/AH50)/60</f>
        <v>14.052391799544418</v>
      </c>
      <c r="AK50" s="47">
        <f t="shared" ref="AK50" si="69">AG50/AH50</f>
        <v>33.218678815489753</v>
      </c>
    </row>
  </sheetData>
  <mergeCells count="6">
    <mergeCell ref="B1:G1"/>
    <mergeCell ref="H1:M1"/>
    <mergeCell ref="N1:S1"/>
    <mergeCell ref="T1:Y1"/>
    <mergeCell ref="AF1:AK1"/>
    <mergeCell ref="Z1:A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1F235-312F-4632-89CE-8595B3067C90}">
  <sheetPr>
    <tabColor rgb="FF7030A0"/>
  </sheetPr>
  <dimension ref="A1:AE51"/>
  <sheetViews>
    <sheetView topLeftCell="A7" zoomScale="70" zoomScaleNormal="70" workbookViewId="0">
      <pane xSplit="1" topLeftCell="B1" activePane="topRight" state="frozen"/>
      <selection pane="topRight" activeCell="AH34" sqref="AH34"/>
    </sheetView>
  </sheetViews>
  <sheetFormatPr defaultColWidth="9.140625" defaultRowHeight="15" x14ac:dyDescent="0.25"/>
  <cols>
    <col min="1" max="1" width="29.5703125" style="88" customWidth="1"/>
    <col min="2" max="2" width="7.28515625" customWidth="1"/>
    <col min="3" max="3" width="7.140625" customWidth="1"/>
    <col min="4" max="4" width="6.85546875" customWidth="1"/>
    <col min="5" max="5" width="7.28515625" customWidth="1"/>
    <col min="6" max="6" width="6.85546875" customWidth="1"/>
    <col min="7" max="7" width="7.5703125" customWidth="1"/>
    <col min="8" max="8" width="8" customWidth="1"/>
    <col min="9" max="9" width="7.42578125" bestFit="1" customWidth="1"/>
    <col min="10" max="10" width="5.85546875" customWidth="1"/>
    <col min="11" max="11" width="7.42578125" bestFit="1" customWidth="1"/>
    <col min="12" max="12" width="6.42578125" customWidth="1"/>
    <col min="13" max="13" width="6.5703125" customWidth="1"/>
    <col min="14" max="14" width="7.28515625" customWidth="1"/>
    <col min="15" max="15" width="7" customWidth="1"/>
    <col min="16" max="16" width="6.28515625" customWidth="1"/>
    <col min="17" max="17" width="7.140625" customWidth="1"/>
    <col min="18" max="18" width="6.42578125" customWidth="1"/>
    <col min="19" max="19" width="5.85546875" customWidth="1"/>
    <col min="20" max="20" width="7.28515625" customWidth="1"/>
    <col min="21" max="21" width="7" customWidth="1"/>
    <col min="22" max="22" width="6.28515625" customWidth="1"/>
    <col min="23" max="23" width="7.140625" customWidth="1"/>
    <col min="24" max="24" width="6.42578125" customWidth="1"/>
    <col min="25" max="25" width="5.85546875" customWidth="1"/>
    <col min="26" max="26" width="7.140625" bestFit="1" customWidth="1"/>
    <col min="27" max="27" width="7.42578125" bestFit="1" customWidth="1"/>
    <col min="28" max="28" width="6" bestFit="1" customWidth="1"/>
    <col min="29" max="29" width="8" customWidth="1"/>
    <col min="30" max="30" width="8.28515625" bestFit="1" customWidth="1"/>
    <col min="31" max="31" width="8" customWidth="1"/>
  </cols>
  <sheetData>
    <row r="1" spans="1:31" ht="15.75" thickBot="1" x14ac:dyDescent="0.3">
      <c r="A1" s="87"/>
      <c r="B1" s="100" t="s">
        <v>88</v>
      </c>
      <c r="C1" s="101"/>
      <c r="D1" s="101"/>
      <c r="E1" s="103"/>
      <c r="F1" s="103"/>
      <c r="G1" s="104"/>
      <c r="H1" s="100" t="s">
        <v>89</v>
      </c>
      <c r="I1" s="101"/>
      <c r="J1" s="101"/>
      <c r="K1" s="103"/>
      <c r="L1" s="103"/>
      <c r="M1" s="104"/>
      <c r="N1" s="100" t="s">
        <v>90</v>
      </c>
      <c r="O1" s="101"/>
      <c r="P1" s="101"/>
      <c r="Q1" s="103"/>
      <c r="R1" s="103"/>
      <c r="S1" s="104"/>
      <c r="T1" s="100" t="s">
        <v>91</v>
      </c>
      <c r="U1" s="101"/>
      <c r="V1" s="101"/>
      <c r="W1" s="103"/>
      <c r="X1" s="103"/>
      <c r="Y1" s="104"/>
      <c r="Z1" s="97" t="s">
        <v>80</v>
      </c>
      <c r="AA1" s="98"/>
      <c r="AB1" s="98"/>
      <c r="AC1" s="98"/>
      <c r="AD1" s="98"/>
      <c r="AE1" s="99"/>
    </row>
    <row r="2" spans="1:31" ht="45.75" thickBot="1" x14ac:dyDescent="0.3">
      <c r="B2" s="27" t="s">
        <v>33</v>
      </c>
      <c r="C2" s="18" t="s">
        <v>31</v>
      </c>
      <c r="D2" s="19" t="s">
        <v>32</v>
      </c>
      <c r="E2" s="31" t="s">
        <v>39</v>
      </c>
      <c r="F2" s="36" t="s">
        <v>40</v>
      </c>
      <c r="G2" s="44" t="s">
        <v>41</v>
      </c>
      <c r="H2" s="17" t="s">
        <v>33</v>
      </c>
      <c r="I2" s="18" t="s">
        <v>31</v>
      </c>
      <c r="J2" s="19" t="s">
        <v>32</v>
      </c>
      <c r="K2" s="31" t="s">
        <v>39</v>
      </c>
      <c r="L2" s="36" t="s">
        <v>40</v>
      </c>
      <c r="M2" s="44" t="s">
        <v>41</v>
      </c>
      <c r="N2" s="17" t="s">
        <v>33</v>
      </c>
      <c r="O2" s="18" t="s">
        <v>31</v>
      </c>
      <c r="P2" s="19" t="s">
        <v>32</v>
      </c>
      <c r="Q2" s="31" t="s">
        <v>39</v>
      </c>
      <c r="R2" s="36" t="s">
        <v>40</v>
      </c>
      <c r="S2" s="44" t="s">
        <v>41</v>
      </c>
      <c r="T2" s="17" t="s">
        <v>33</v>
      </c>
      <c r="U2" s="18" t="s">
        <v>31</v>
      </c>
      <c r="V2" s="19" t="s">
        <v>32</v>
      </c>
      <c r="W2" s="31" t="s">
        <v>39</v>
      </c>
      <c r="X2" s="36" t="s">
        <v>40</v>
      </c>
      <c r="Y2" s="44" t="s">
        <v>41</v>
      </c>
      <c r="Z2" s="17" t="s">
        <v>33</v>
      </c>
      <c r="AA2" s="18" t="s">
        <v>31</v>
      </c>
      <c r="AB2" s="19" t="s">
        <v>32</v>
      </c>
      <c r="AC2" s="31" t="s">
        <v>39</v>
      </c>
      <c r="AD2" s="36" t="s">
        <v>40</v>
      </c>
      <c r="AE2" s="44" t="s">
        <v>41</v>
      </c>
    </row>
    <row r="3" spans="1:31" x14ac:dyDescent="0.25">
      <c r="A3" s="89" t="s">
        <v>1</v>
      </c>
      <c r="B3" s="28">
        <v>5580</v>
      </c>
      <c r="C3" s="15"/>
      <c r="D3" s="24"/>
      <c r="E3" s="32">
        <f>C3/B3</f>
        <v>0</v>
      </c>
      <c r="F3" s="37" t="e">
        <f>(B3/D3)/60</f>
        <v>#DIV/0!</v>
      </c>
      <c r="G3" s="45" t="e">
        <f>C3/D3</f>
        <v>#DIV/0!</v>
      </c>
      <c r="H3" s="9">
        <v>5580</v>
      </c>
      <c r="I3" s="15"/>
      <c r="J3" s="16"/>
      <c r="K3" s="32">
        <f>I3/H3</f>
        <v>0</v>
      </c>
      <c r="L3" s="37" t="e">
        <f>(H3/J3)/60</f>
        <v>#DIV/0!</v>
      </c>
      <c r="M3" s="45" t="e">
        <f>I3/J3</f>
        <v>#DIV/0!</v>
      </c>
      <c r="N3" s="9">
        <v>5580</v>
      </c>
      <c r="O3" s="15"/>
      <c r="P3" s="16"/>
      <c r="Q3" s="32">
        <f>O3/N3</f>
        <v>0</v>
      </c>
      <c r="R3" s="51" t="e">
        <f>(N3/P3)/60</f>
        <v>#DIV/0!</v>
      </c>
      <c r="S3" s="52" t="e">
        <f>O3/P3</f>
        <v>#DIV/0!</v>
      </c>
      <c r="T3" s="9">
        <v>5580</v>
      </c>
      <c r="U3" s="15"/>
      <c r="V3" s="16"/>
      <c r="W3" s="32">
        <f>U3/T3</f>
        <v>0</v>
      </c>
      <c r="X3" s="51" t="e">
        <f>(T3/V3)/60</f>
        <v>#DIV/0!</v>
      </c>
      <c r="Y3" s="52" t="e">
        <f>U3/V3</f>
        <v>#DIV/0!</v>
      </c>
      <c r="Z3" s="9">
        <f>SUM(,B3,H3,N3,T3)</f>
        <v>22320</v>
      </c>
      <c r="AA3" s="15"/>
      <c r="AB3" s="16"/>
      <c r="AC3" s="32">
        <f>AA3/Z3</f>
        <v>0</v>
      </c>
      <c r="AD3" s="41" t="e">
        <f>(Z3/AB3)/60</f>
        <v>#DIV/0!</v>
      </c>
      <c r="AE3" s="48" t="e">
        <f>AA3/AB3</f>
        <v>#DIV/0!</v>
      </c>
    </row>
    <row r="4" spans="1:31" x14ac:dyDescent="0.25">
      <c r="A4" s="89" t="s">
        <v>3</v>
      </c>
      <c r="B4" s="28">
        <v>5580</v>
      </c>
      <c r="C4" s="8">
        <v>309</v>
      </c>
      <c r="D4" s="25">
        <v>20</v>
      </c>
      <c r="E4" s="33">
        <f t="shared" ref="E4:E34" si="0">C4/B4</f>
        <v>5.5376344086021503E-2</v>
      </c>
      <c r="F4" s="38">
        <f t="shared" ref="F4:F34" si="1">(B4/D4)/60</f>
        <v>4.6500000000000004</v>
      </c>
      <c r="G4" s="46">
        <f t="shared" ref="G4:G34" si="2">C4/D4</f>
        <v>15.45</v>
      </c>
      <c r="H4" s="9">
        <v>5580</v>
      </c>
      <c r="I4" s="8">
        <v>405</v>
      </c>
      <c r="J4" s="25">
        <v>19</v>
      </c>
      <c r="K4" s="33">
        <f t="shared" ref="K4:K34" si="3">I4/H4</f>
        <v>7.2580645161290328E-2</v>
      </c>
      <c r="L4" s="38">
        <f t="shared" ref="L4:L34" si="4">(H4/J4)/60</f>
        <v>4.8947368421052628</v>
      </c>
      <c r="M4" s="46">
        <f t="shared" ref="M4:M34" si="5">I4/J4</f>
        <v>21.315789473684209</v>
      </c>
      <c r="N4" s="9">
        <v>5580</v>
      </c>
      <c r="O4" s="8">
        <v>388</v>
      </c>
      <c r="P4" s="25">
        <v>44</v>
      </c>
      <c r="Q4" s="33">
        <f t="shared" ref="Q4:Q34" si="6">O4/N4</f>
        <v>6.9534050179211465E-2</v>
      </c>
      <c r="R4" s="53">
        <f t="shared" ref="R4:R34" si="7">(N4/P4)/60</f>
        <v>2.1136363636363638</v>
      </c>
      <c r="S4" s="54">
        <f t="shared" ref="S4:S34" si="8">O4/P4</f>
        <v>8.8181818181818183</v>
      </c>
      <c r="T4" s="9">
        <v>5580</v>
      </c>
      <c r="U4" s="8">
        <v>720</v>
      </c>
      <c r="V4" s="25">
        <v>39</v>
      </c>
      <c r="W4" s="33">
        <f t="shared" ref="W4:W34" si="9">U4/T4</f>
        <v>0.12903225806451613</v>
      </c>
      <c r="X4" s="53">
        <f t="shared" ref="X4:X34" si="10">(T4/V4)/60</f>
        <v>2.3846153846153846</v>
      </c>
      <c r="Y4" s="54">
        <f t="shared" ref="Y4:Y34" si="11">U4/V4</f>
        <v>18.46153846153846</v>
      </c>
      <c r="Z4" s="9">
        <f t="shared" ref="Z4:Z33" si="12">SUM(,B4,H4,N4,T4)</f>
        <v>22320</v>
      </c>
      <c r="AA4" s="8">
        <f>SUM(C4,I4,O4,U4,)</f>
        <v>1822</v>
      </c>
      <c r="AB4" s="10">
        <f>SUM(D4,J4,P4,V4)</f>
        <v>122</v>
      </c>
      <c r="AC4" s="33">
        <f>AA4/Z4</f>
        <v>8.1630824372759855E-2</v>
      </c>
      <c r="AD4" s="38">
        <f t="shared" ref="AD4:AD34" si="13">(Z4/AB4)/60</f>
        <v>3.0491803278688527</v>
      </c>
      <c r="AE4" s="46">
        <f t="shared" ref="AE4:AE34" si="14">AA4/AB4</f>
        <v>14.934426229508198</v>
      </c>
    </row>
    <row r="5" spans="1:31" x14ac:dyDescent="0.25">
      <c r="A5" s="89" t="s">
        <v>56</v>
      </c>
      <c r="B5" s="28">
        <v>5580</v>
      </c>
      <c r="C5" s="8"/>
      <c r="D5" s="25"/>
      <c r="E5" s="33">
        <f t="shared" si="0"/>
        <v>0</v>
      </c>
      <c r="F5" s="38" t="e">
        <f t="shared" si="1"/>
        <v>#DIV/0!</v>
      </c>
      <c r="G5" s="46" t="e">
        <f t="shared" si="2"/>
        <v>#DIV/0!</v>
      </c>
      <c r="H5" s="9">
        <v>5580</v>
      </c>
      <c r="I5" s="8"/>
      <c r="J5" s="25"/>
      <c r="K5" s="33">
        <f t="shared" si="3"/>
        <v>0</v>
      </c>
      <c r="L5" s="38" t="e">
        <f t="shared" si="4"/>
        <v>#DIV/0!</v>
      </c>
      <c r="M5" s="46" t="e">
        <f t="shared" si="5"/>
        <v>#DIV/0!</v>
      </c>
      <c r="N5" s="9">
        <v>5580</v>
      </c>
      <c r="O5" s="8"/>
      <c r="P5" s="25"/>
      <c r="Q5" s="33">
        <f t="shared" si="6"/>
        <v>0</v>
      </c>
      <c r="R5" s="53" t="e">
        <f t="shared" si="7"/>
        <v>#DIV/0!</v>
      </c>
      <c r="S5" s="54" t="e">
        <f t="shared" si="8"/>
        <v>#DIV/0!</v>
      </c>
      <c r="T5" s="9">
        <v>5580</v>
      </c>
      <c r="U5" s="8"/>
      <c r="V5" s="25"/>
      <c r="W5" s="33">
        <f t="shared" si="9"/>
        <v>0</v>
      </c>
      <c r="X5" s="53" t="e">
        <f t="shared" si="10"/>
        <v>#DIV/0!</v>
      </c>
      <c r="Y5" s="54" t="e">
        <f t="shared" si="11"/>
        <v>#DIV/0!</v>
      </c>
      <c r="Z5" s="9">
        <f t="shared" si="12"/>
        <v>22320</v>
      </c>
      <c r="AA5" s="8">
        <f t="shared" ref="AA5:AA33" si="15">SUM(C5,I5,O5,U5,)</f>
        <v>0</v>
      </c>
      <c r="AB5" s="10">
        <f t="shared" ref="AB5:AB33" si="16">SUM(D5,J5,P5,V5)</f>
        <v>0</v>
      </c>
      <c r="AC5" s="33">
        <f t="shared" ref="AC5:AC33" si="17">AA5/Z5</f>
        <v>0</v>
      </c>
      <c r="AD5" s="38" t="e">
        <f t="shared" si="13"/>
        <v>#DIV/0!</v>
      </c>
      <c r="AE5" s="46" t="e">
        <f t="shared" si="14"/>
        <v>#DIV/0!</v>
      </c>
    </row>
    <row r="6" spans="1:31" x14ac:dyDescent="0.25">
      <c r="A6" s="89" t="s">
        <v>73</v>
      </c>
      <c r="B6" s="28">
        <v>5580</v>
      </c>
      <c r="C6" s="15">
        <v>63</v>
      </c>
      <c r="D6" s="16">
        <v>4</v>
      </c>
      <c r="E6" s="33">
        <f t="shared" si="0"/>
        <v>1.1290322580645161E-2</v>
      </c>
      <c r="F6" s="38">
        <f t="shared" si="1"/>
        <v>23.25</v>
      </c>
      <c r="G6" s="46">
        <f t="shared" si="2"/>
        <v>15.75</v>
      </c>
      <c r="H6" s="9">
        <v>5580</v>
      </c>
      <c r="I6" s="8">
        <v>93</v>
      </c>
      <c r="J6" s="25">
        <v>6</v>
      </c>
      <c r="K6" s="33">
        <f t="shared" si="3"/>
        <v>1.6666666666666666E-2</v>
      </c>
      <c r="L6" s="38">
        <f t="shared" si="4"/>
        <v>15.5</v>
      </c>
      <c r="M6" s="46">
        <f t="shared" si="5"/>
        <v>15.5</v>
      </c>
      <c r="N6" s="9">
        <v>5580</v>
      </c>
      <c r="O6" s="8">
        <v>192</v>
      </c>
      <c r="P6" s="25">
        <v>5</v>
      </c>
      <c r="Q6" s="33">
        <f t="shared" si="6"/>
        <v>3.4408602150537634E-2</v>
      </c>
      <c r="R6" s="53">
        <f t="shared" si="7"/>
        <v>18.600000000000001</v>
      </c>
      <c r="S6" s="54">
        <f t="shared" si="8"/>
        <v>38.4</v>
      </c>
      <c r="T6" s="9">
        <v>5580</v>
      </c>
      <c r="U6" s="8">
        <v>41</v>
      </c>
      <c r="V6" s="25">
        <v>1</v>
      </c>
      <c r="W6" s="33">
        <f t="shared" si="9"/>
        <v>7.3476702508960571E-3</v>
      </c>
      <c r="X6" s="53">
        <f t="shared" si="10"/>
        <v>93</v>
      </c>
      <c r="Y6" s="54">
        <f t="shared" si="11"/>
        <v>41</v>
      </c>
      <c r="Z6" s="9">
        <f t="shared" si="12"/>
        <v>22320</v>
      </c>
      <c r="AA6" s="8">
        <f t="shared" si="15"/>
        <v>389</v>
      </c>
      <c r="AB6" s="10">
        <f t="shared" si="16"/>
        <v>16</v>
      </c>
      <c r="AC6" s="33">
        <f>AA6/Z6</f>
        <v>1.7428315412186379E-2</v>
      </c>
      <c r="AD6" s="38">
        <f t="shared" si="13"/>
        <v>23.25</v>
      </c>
      <c r="AE6" s="46">
        <f t="shared" si="14"/>
        <v>24.3125</v>
      </c>
    </row>
    <row r="7" spans="1:31" x14ac:dyDescent="0.25">
      <c r="A7" s="89" t="s">
        <v>74</v>
      </c>
      <c r="B7" s="28">
        <v>5580</v>
      </c>
      <c r="C7" s="15">
        <v>211</v>
      </c>
      <c r="D7" s="16">
        <v>7</v>
      </c>
      <c r="E7" s="33">
        <f t="shared" si="0"/>
        <v>3.7813620071684588E-2</v>
      </c>
      <c r="F7" s="38">
        <f t="shared" si="1"/>
        <v>13.285714285714285</v>
      </c>
      <c r="G7" s="46">
        <f t="shared" si="2"/>
        <v>30.142857142857142</v>
      </c>
      <c r="H7" s="9">
        <v>5580</v>
      </c>
      <c r="I7" s="8">
        <v>44</v>
      </c>
      <c r="J7" s="25">
        <v>1</v>
      </c>
      <c r="K7" s="33">
        <f t="shared" si="3"/>
        <v>7.8853046594982087E-3</v>
      </c>
      <c r="L7" s="38">
        <f t="shared" si="4"/>
        <v>93</v>
      </c>
      <c r="M7" s="46">
        <f t="shared" si="5"/>
        <v>44</v>
      </c>
      <c r="N7" s="9">
        <v>5580</v>
      </c>
      <c r="O7" s="8">
        <v>157</v>
      </c>
      <c r="P7" s="25">
        <v>5</v>
      </c>
      <c r="Q7" s="33">
        <f t="shared" si="6"/>
        <v>2.8136200716845878E-2</v>
      </c>
      <c r="R7" s="53">
        <f t="shared" si="7"/>
        <v>18.600000000000001</v>
      </c>
      <c r="S7" s="54">
        <f t="shared" si="8"/>
        <v>31.4</v>
      </c>
      <c r="T7" s="9">
        <v>5580</v>
      </c>
      <c r="U7" s="8">
        <v>83</v>
      </c>
      <c r="V7" s="25">
        <v>7</v>
      </c>
      <c r="W7" s="33">
        <f t="shared" si="9"/>
        <v>1.4874551971326165E-2</v>
      </c>
      <c r="X7" s="53">
        <f t="shared" si="10"/>
        <v>13.285714285714285</v>
      </c>
      <c r="Y7" s="54">
        <f t="shared" si="11"/>
        <v>11.857142857142858</v>
      </c>
      <c r="Z7" s="9">
        <f t="shared" si="12"/>
        <v>22320</v>
      </c>
      <c r="AA7" s="8">
        <f t="shared" si="15"/>
        <v>495</v>
      </c>
      <c r="AB7" s="10">
        <f t="shared" si="16"/>
        <v>20</v>
      </c>
      <c r="AC7" s="33">
        <f t="shared" si="17"/>
        <v>2.2177419354838711E-2</v>
      </c>
      <c r="AD7" s="38">
        <f t="shared" si="13"/>
        <v>18.600000000000001</v>
      </c>
      <c r="AE7" s="46">
        <f t="shared" si="14"/>
        <v>24.75</v>
      </c>
    </row>
    <row r="8" spans="1:31" x14ac:dyDescent="0.25">
      <c r="A8" s="89" t="s">
        <v>59</v>
      </c>
      <c r="B8" s="28">
        <v>5580</v>
      </c>
      <c r="C8" s="8">
        <v>476</v>
      </c>
      <c r="D8" s="25">
        <v>23</v>
      </c>
      <c r="E8" s="33">
        <f t="shared" si="0"/>
        <v>8.5304659498207883E-2</v>
      </c>
      <c r="F8" s="38">
        <f t="shared" si="1"/>
        <v>4.0434782608695654</v>
      </c>
      <c r="G8" s="46">
        <f t="shared" si="2"/>
        <v>20.695652173913043</v>
      </c>
      <c r="H8" s="9">
        <v>5580</v>
      </c>
      <c r="I8" s="8">
        <v>145</v>
      </c>
      <c r="J8" s="25">
        <v>8</v>
      </c>
      <c r="K8" s="33">
        <f t="shared" si="3"/>
        <v>2.5985663082437275E-2</v>
      </c>
      <c r="L8" s="38">
        <f t="shared" si="4"/>
        <v>11.625</v>
      </c>
      <c r="M8" s="46">
        <f t="shared" si="5"/>
        <v>18.125</v>
      </c>
      <c r="N8" s="9">
        <v>5580</v>
      </c>
      <c r="O8" s="8">
        <v>232</v>
      </c>
      <c r="P8" s="25">
        <v>18</v>
      </c>
      <c r="Q8" s="33">
        <f t="shared" si="6"/>
        <v>4.157706093189964E-2</v>
      </c>
      <c r="R8" s="53">
        <f t="shared" si="7"/>
        <v>5.166666666666667</v>
      </c>
      <c r="S8" s="54">
        <f t="shared" si="8"/>
        <v>12.888888888888889</v>
      </c>
      <c r="T8" s="9">
        <v>5580</v>
      </c>
      <c r="U8" s="8">
        <v>222</v>
      </c>
      <c r="V8" s="25">
        <v>13</v>
      </c>
      <c r="W8" s="33">
        <f t="shared" si="9"/>
        <v>3.9784946236559142E-2</v>
      </c>
      <c r="X8" s="53">
        <f t="shared" si="10"/>
        <v>7.1538461538461542</v>
      </c>
      <c r="Y8" s="54">
        <f t="shared" si="11"/>
        <v>17.076923076923077</v>
      </c>
      <c r="Z8" s="9">
        <f t="shared" si="12"/>
        <v>22320</v>
      </c>
      <c r="AA8" s="8">
        <f t="shared" si="15"/>
        <v>1075</v>
      </c>
      <c r="AB8" s="10">
        <f t="shared" si="16"/>
        <v>62</v>
      </c>
      <c r="AC8" s="33">
        <f t="shared" si="17"/>
        <v>4.8163082437275982E-2</v>
      </c>
      <c r="AD8" s="38">
        <f t="shared" si="13"/>
        <v>6</v>
      </c>
      <c r="AE8" s="46">
        <f t="shared" si="14"/>
        <v>17.338709677419356</v>
      </c>
    </row>
    <row r="9" spans="1:31" x14ac:dyDescent="0.25">
      <c r="A9" s="89" t="s">
        <v>8</v>
      </c>
      <c r="B9" s="28">
        <v>5580</v>
      </c>
      <c r="C9" s="8"/>
      <c r="D9" s="25"/>
      <c r="E9" s="33">
        <f t="shared" si="0"/>
        <v>0</v>
      </c>
      <c r="F9" s="38" t="e">
        <f t="shared" si="1"/>
        <v>#DIV/0!</v>
      </c>
      <c r="G9" s="46" t="e">
        <f t="shared" si="2"/>
        <v>#DIV/0!</v>
      </c>
      <c r="H9" s="9">
        <v>5580</v>
      </c>
      <c r="I9" s="8"/>
      <c r="J9" s="25"/>
      <c r="K9" s="33">
        <f t="shared" si="3"/>
        <v>0</v>
      </c>
      <c r="L9" s="38" t="e">
        <f t="shared" si="4"/>
        <v>#DIV/0!</v>
      </c>
      <c r="M9" s="46" t="e">
        <f t="shared" si="5"/>
        <v>#DIV/0!</v>
      </c>
      <c r="N9" s="9">
        <v>5580</v>
      </c>
      <c r="O9" s="8">
        <v>516</v>
      </c>
      <c r="P9" s="25">
        <v>38</v>
      </c>
      <c r="Q9" s="33">
        <f t="shared" si="6"/>
        <v>9.2473118279569888E-2</v>
      </c>
      <c r="R9" s="53">
        <f t="shared" si="7"/>
        <v>2.4473684210526314</v>
      </c>
      <c r="S9" s="54">
        <f t="shared" si="8"/>
        <v>13.578947368421053</v>
      </c>
      <c r="T9" s="9">
        <v>5580</v>
      </c>
      <c r="U9" s="8"/>
      <c r="V9" s="25"/>
      <c r="W9" s="33">
        <f t="shared" si="9"/>
        <v>0</v>
      </c>
      <c r="X9" s="53" t="e">
        <f t="shared" si="10"/>
        <v>#DIV/0!</v>
      </c>
      <c r="Y9" s="54" t="e">
        <f t="shared" si="11"/>
        <v>#DIV/0!</v>
      </c>
      <c r="Z9" s="9">
        <f t="shared" si="12"/>
        <v>22320</v>
      </c>
      <c r="AA9" s="8">
        <f t="shared" si="15"/>
        <v>516</v>
      </c>
      <c r="AB9" s="10">
        <f t="shared" si="16"/>
        <v>38</v>
      </c>
      <c r="AC9" s="33">
        <f t="shared" si="17"/>
        <v>2.3118279569892472E-2</v>
      </c>
      <c r="AD9" s="38">
        <f t="shared" si="13"/>
        <v>9.7894736842105257</v>
      </c>
      <c r="AE9" s="46">
        <f t="shared" si="14"/>
        <v>13.578947368421053</v>
      </c>
    </row>
    <row r="10" spans="1:31" x14ac:dyDescent="0.25">
      <c r="A10" s="89" t="s">
        <v>60</v>
      </c>
      <c r="B10" s="28">
        <v>5580</v>
      </c>
      <c r="C10" s="8">
        <v>1491</v>
      </c>
      <c r="D10" s="25">
        <v>83</v>
      </c>
      <c r="E10" s="33">
        <f t="shared" si="0"/>
        <v>0.26720430107526882</v>
      </c>
      <c r="F10" s="38">
        <f t="shared" si="1"/>
        <v>1.1204819277108435</v>
      </c>
      <c r="G10" s="46">
        <f t="shared" si="2"/>
        <v>17.963855421686748</v>
      </c>
      <c r="H10" s="9">
        <v>5580</v>
      </c>
      <c r="I10" s="8">
        <v>1142</v>
      </c>
      <c r="J10" s="25">
        <v>61</v>
      </c>
      <c r="K10" s="33">
        <f t="shared" si="3"/>
        <v>0.20465949820788532</v>
      </c>
      <c r="L10" s="38">
        <f t="shared" si="4"/>
        <v>1.5245901639344264</v>
      </c>
      <c r="M10" s="46">
        <f t="shared" si="5"/>
        <v>18.721311475409838</v>
      </c>
      <c r="N10" s="9">
        <v>5580</v>
      </c>
      <c r="O10" s="8"/>
      <c r="P10" s="25"/>
      <c r="Q10" s="33">
        <f t="shared" si="6"/>
        <v>0</v>
      </c>
      <c r="R10" s="53" t="e">
        <f t="shared" si="7"/>
        <v>#DIV/0!</v>
      </c>
      <c r="S10" s="54" t="e">
        <f t="shared" si="8"/>
        <v>#DIV/0!</v>
      </c>
      <c r="T10" s="9">
        <v>5580</v>
      </c>
      <c r="U10" s="8"/>
      <c r="V10" s="25"/>
      <c r="W10" s="33">
        <f t="shared" si="9"/>
        <v>0</v>
      </c>
      <c r="X10" s="53" t="e">
        <f t="shared" si="10"/>
        <v>#DIV/0!</v>
      </c>
      <c r="Y10" s="54" t="e">
        <f t="shared" si="11"/>
        <v>#DIV/0!</v>
      </c>
      <c r="Z10" s="9">
        <f t="shared" si="12"/>
        <v>22320</v>
      </c>
      <c r="AA10" s="8">
        <f t="shared" si="15"/>
        <v>2633</v>
      </c>
      <c r="AB10" s="10">
        <f t="shared" si="16"/>
        <v>144</v>
      </c>
      <c r="AC10" s="33">
        <f t="shared" si="17"/>
        <v>0.11796594982078853</v>
      </c>
      <c r="AD10" s="38">
        <f t="shared" si="13"/>
        <v>2.5833333333333335</v>
      </c>
      <c r="AE10" s="46">
        <f t="shared" si="14"/>
        <v>18.284722222222221</v>
      </c>
    </row>
    <row r="11" spans="1:31" ht="15.75" thickBot="1" x14ac:dyDescent="0.3">
      <c r="A11" s="90" t="s">
        <v>10</v>
      </c>
      <c r="B11" s="28">
        <v>5580</v>
      </c>
      <c r="C11" s="8"/>
      <c r="D11" s="25"/>
      <c r="E11" s="33">
        <f t="shared" si="0"/>
        <v>0</v>
      </c>
      <c r="F11" s="38" t="e">
        <f t="shared" si="1"/>
        <v>#DIV/0!</v>
      </c>
      <c r="G11" s="46" t="e">
        <f t="shared" si="2"/>
        <v>#DIV/0!</v>
      </c>
      <c r="H11" s="9">
        <v>5580</v>
      </c>
      <c r="I11" s="8"/>
      <c r="J11" s="25"/>
      <c r="K11" s="33">
        <f t="shared" si="3"/>
        <v>0</v>
      </c>
      <c r="L11" s="38" t="e">
        <f t="shared" si="4"/>
        <v>#DIV/0!</v>
      </c>
      <c r="M11" s="46" t="e">
        <f t="shared" si="5"/>
        <v>#DIV/0!</v>
      </c>
      <c r="N11" s="9">
        <v>5580</v>
      </c>
      <c r="O11" s="8"/>
      <c r="P11" s="25"/>
      <c r="Q11" s="33">
        <f t="shared" si="6"/>
        <v>0</v>
      </c>
      <c r="R11" s="53" t="e">
        <f t="shared" si="7"/>
        <v>#DIV/0!</v>
      </c>
      <c r="S11" s="54" t="e">
        <f t="shared" si="8"/>
        <v>#DIV/0!</v>
      </c>
      <c r="T11" s="9">
        <v>5580</v>
      </c>
      <c r="U11" s="8"/>
      <c r="V11" s="25"/>
      <c r="W11" s="33">
        <f t="shared" si="9"/>
        <v>0</v>
      </c>
      <c r="X11" s="53" t="e">
        <f t="shared" si="10"/>
        <v>#DIV/0!</v>
      </c>
      <c r="Y11" s="54" t="e">
        <f t="shared" si="11"/>
        <v>#DIV/0!</v>
      </c>
      <c r="Z11" s="9">
        <f t="shared" si="12"/>
        <v>22320</v>
      </c>
      <c r="AA11" s="8">
        <f t="shared" si="15"/>
        <v>0</v>
      </c>
      <c r="AB11" s="10">
        <f t="shared" si="16"/>
        <v>0</v>
      </c>
      <c r="AC11" s="33">
        <f t="shared" si="17"/>
        <v>0</v>
      </c>
      <c r="AD11" s="38" t="e">
        <f t="shared" si="13"/>
        <v>#DIV/0!</v>
      </c>
      <c r="AE11" s="46" t="e">
        <f t="shared" si="14"/>
        <v>#DIV/0!</v>
      </c>
    </row>
    <row r="12" spans="1:31" x14ac:dyDescent="0.25">
      <c r="A12" s="91" t="s">
        <v>11</v>
      </c>
      <c r="B12" s="28">
        <v>5580</v>
      </c>
      <c r="C12" s="8">
        <v>388</v>
      </c>
      <c r="D12" s="25">
        <v>26</v>
      </c>
      <c r="E12" s="33">
        <f t="shared" si="0"/>
        <v>6.9534050179211465E-2</v>
      </c>
      <c r="F12" s="39">
        <f t="shared" si="1"/>
        <v>3.5769230769230771</v>
      </c>
      <c r="G12" s="46">
        <f t="shared" si="2"/>
        <v>14.923076923076923</v>
      </c>
      <c r="H12" s="9">
        <v>5580</v>
      </c>
      <c r="I12" s="8">
        <v>262</v>
      </c>
      <c r="J12" s="25">
        <v>15</v>
      </c>
      <c r="K12" s="33">
        <f t="shared" si="3"/>
        <v>4.6953405017921147E-2</v>
      </c>
      <c r="L12" s="39">
        <f t="shared" si="4"/>
        <v>6.2</v>
      </c>
      <c r="M12" s="46">
        <f t="shared" si="5"/>
        <v>17.466666666666665</v>
      </c>
      <c r="N12" s="9">
        <v>5580</v>
      </c>
      <c r="O12" s="8">
        <v>284</v>
      </c>
      <c r="P12" s="25">
        <v>18</v>
      </c>
      <c r="Q12" s="33">
        <f t="shared" si="6"/>
        <v>5.0896057347670248E-2</v>
      </c>
      <c r="R12" s="53">
        <f t="shared" si="7"/>
        <v>5.166666666666667</v>
      </c>
      <c r="S12" s="54">
        <f t="shared" si="8"/>
        <v>15.777777777777779</v>
      </c>
      <c r="T12" s="9">
        <v>5580</v>
      </c>
      <c r="U12" s="8">
        <v>305</v>
      </c>
      <c r="V12" s="25">
        <v>15</v>
      </c>
      <c r="W12" s="33">
        <f t="shared" si="9"/>
        <v>5.4659498207885307E-2</v>
      </c>
      <c r="X12" s="53">
        <f t="shared" si="10"/>
        <v>6.2</v>
      </c>
      <c r="Y12" s="54">
        <f t="shared" si="11"/>
        <v>20.333333333333332</v>
      </c>
      <c r="Z12" s="9">
        <f t="shared" si="12"/>
        <v>22320</v>
      </c>
      <c r="AA12" s="8">
        <f t="shared" si="15"/>
        <v>1239</v>
      </c>
      <c r="AB12" s="10">
        <f t="shared" si="16"/>
        <v>74</v>
      </c>
      <c r="AC12" s="33">
        <f t="shared" si="17"/>
        <v>5.5510752688172044E-2</v>
      </c>
      <c r="AD12" s="38">
        <f t="shared" si="13"/>
        <v>5.0270270270270272</v>
      </c>
      <c r="AE12" s="46">
        <f t="shared" si="14"/>
        <v>16.743243243243242</v>
      </c>
    </row>
    <row r="13" spans="1:31" ht="15.75" thickBot="1" x14ac:dyDescent="0.3">
      <c r="A13" s="89" t="s">
        <v>12</v>
      </c>
      <c r="B13" s="11">
        <v>5580</v>
      </c>
      <c r="C13" s="12">
        <v>562</v>
      </c>
      <c r="D13" s="26">
        <v>32</v>
      </c>
      <c r="E13" s="34">
        <f t="shared" si="0"/>
        <v>0.1007168458781362</v>
      </c>
      <c r="F13" s="40">
        <f t="shared" si="1"/>
        <v>2.90625</v>
      </c>
      <c r="G13" s="47">
        <f t="shared" si="2"/>
        <v>17.5625</v>
      </c>
      <c r="H13" s="11">
        <v>5580</v>
      </c>
      <c r="I13" s="12">
        <v>179</v>
      </c>
      <c r="J13" s="26">
        <v>14</v>
      </c>
      <c r="K13" s="34">
        <f t="shared" si="3"/>
        <v>3.2078853046594982E-2</v>
      </c>
      <c r="L13" s="40">
        <f t="shared" si="4"/>
        <v>6.6428571428571423</v>
      </c>
      <c r="M13" s="47">
        <f t="shared" si="5"/>
        <v>12.785714285714286</v>
      </c>
      <c r="N13" s="11">
        <v>5580</v>
      </c>
      <c r="O13" s="12">
        <v>222</v>
      </c>
      <c r="P13" s="26">
        <v>16</v>
      </c>
      <c r="Q13" s="34">
        <f t="shared" si="6"/>
        <v>3.9784946236559142E-2</v>
      </c>
      <c r="R13" s="55">
        <f t="shared" si="7"/>
        <v>5.8125</v>
      </c>
      <c r="S13" s="56">
        <f t="shared" si="8"/>
        <v>13.875</v>
      </c>
      <c r="T13" s="11">
        <v>5580</v>
      </c>
      <c r="U13" s="12">
        <v>420</v>
      </c>
      <c r="V13" s="26">
        <v>19</v>
      </c>
      <c r="W13" s="34">
        <f t="shared" si="9"/>
        <v>7.5268817204301078E-2</v>
      </c>
      <c r="X13" s="55">
        <f t="shared" si="10"/>
        <v>4.8947368421052628</v>
      </c>
      <c r="Y13" s="56">
        <f t="shared" si="11"/>
        <v>22.105263157894736</v>
      </c>
      <c r="Z13" s="9">
        <f t="shared" si="12"/>
        <v>22320</v>
      </c>
      <c r="AA13" s="8">
        <f t="shared" si="15"/>
        <v>1383</v>
      </c>
      <c r="AB13" s="10">
        <f t="shared" si="16"/>
        <v>81</v>
      </c>
      <c r="AC13" s="34">
        <f t="shared" si="17"/>
        <v>6.1962365591397853E-2</v>
      </c>
      <c r="AD13" s="43">
        <f t="shared" si="13"/>
        <v>4.5925925925925926</v>
      </c>
      <c r="AE13" s="47">
        <f t="shared" si="14"/>
        <v>17.074074074074073</v>
      </c>
    </row>
    <row r="14" spans="1:31" x14ac:dyDescent="0.25">
      <c r="A14" s="89" t="s">
        <v>13</v>
      </c>
      <c r="B14" s="30">
        <v>5580</v>
      </c>
      <c r="C14" s="15">
        <v>11</v>
      </c>
      <c r="D14" s="24">
        <v>2</v>
      </c>
      <c r="E14" s="32">
        <f t="shared" si="0"/>
        <v>1.9713261648745522E-3</v>
      </c>
      <c r="F14" s="41">
        <f t="shared" si="1"/>
        <v>46.5</v>
      </c>
      <c r="G14" s="48">
        <f t="shared" si="2"/>
        <v>5.5</v>
      </c>
      <c r="H14" s="14">
        <v>5580</v>
      </c>
      <c r="I14" s="15">
        <v>75</v>
      </c>
      <c r="J14" s="24">
        <v>4</v>
      </c>
      <c r="K14" s="32">
        <f t="shared" si="3"/>
        <v>1.3440860215053764E-2</v>
      </c>
      <c r="L14" s="41">
        <f t="shared" si="4"/>
        <v>23.25</v>
      </c>
      <c r="M14" s="48">
        <f t="shared" si="5"/>
        <v>18.75</v>
      </c>
      <c r="N14" s="14">
        <v>5580</v>
      </c>
      <c r="O14" s="15"/>
      <c r="P14" s="24"/>
      <c r="Q14" s="35">
        <f t="shared" si="6"/>
        <v>0</v>
      </c>
      <c r="R14" s="57" t="e">
        <f t="shared" si="7"/>
        <v>#DIV/0!</v>
      </c>
      <c r="S14" s="58" t="e">
        <f t="shared" si="8"/>
        <v>#DIV/0!</v>
      </c>
      <c r="T14" s="14">
        <v>5580</v>
      </c>
      <c r="U14" s="15"/>
      <c r="V14" s="24"/>
      <c r="W14" s="35">
        <f t="shared" si="9"/>
        <v>0</v>
      </c>
      <c r="X14" s="57" t="e">
        <f t="shared" si="10"/>
        <v>#DIV/0!</v>
      </c>
      <c r="Y14" s="58" t="e">
        <f t="shared" si="11"/>
        <v>#DIV/0!</v>
      </c>
      <c r="Z14" s="9">
        <f t="shared" si="12"/>
        <v>22320</v>
      </c>
      <c r="AA14" s="8">
        <f t="shared" si="15"/>
        <v>86</v>
      </c>
      <c r="AB14" s="10">
        <f t="shared" si="16"/>
        <v>6</v>
      </c>
      <c r="AC14" s="32">
        <f t="shared" si="17"/>
        <v>3.853046594982079E-3</v>
      </c>
      <c r="AD14" s="41">
        <f t="shared" si="13"/>
        <v>62</v>
      </c>
      <c r="AE14" s="48">
        <f t="shared" si="14"/>
        <v>14.333333333333334</v>
      </c>
    </row>
    <row r="15" spans="1:31" x14ac:dyDescent="0.25">
      <c r="A15" s="92" t="s">
        <v>57</v>
      </c>
      <c r="B15" s="28">
        <v>5580</v>
      </c>
      <c r="C15" s="8"/>
      <c r="D15" s="25"/>
      <c r="E15" s="33">
        <f t="shared" si="0"/>
        <v>0</v>
      </c>
      <c r="F15" s="38" t="e">
        <f t="shared" si="1"/>
        <v>#DIV/0!</v>
      </c>
      <c r="G15" s="46" t="e">
        <f t="shared" si="2"/>
        <v>#DIV/0!</v>
      </c>
      <c r="H15" s="9">
        <v>5580</v>
      </c>
      <c r="I15" s="8"/>
      <c r="J15" s="25"/>
      <c r="K15" s="33">
        <f t="shared" si="3"/>
        <v>0</v>
      </c>
      <c r="L15" s="38" t="e">
        <f t="shared" si="4"/>
        <v>#DIV/0!</v>
      </c>
      <c r="M15" s="46" t="e">
        <f t="shared" si="5"/>
        <v>#DIV/0!</v>
      </c>
      <c r="N15" s="9">
        <v>5580</v>
      </c>
      <c r="O15" s="8"/>
      <c r="P15" s="25"/>
      <c r="Q15" s="33">
        <f t="shared" si="6"/>
        <v>0</v>
      </c>
      <c r="R15" s="53" t="e">
        <f t="shared" si="7"/>
        <v>#DIV/0!</v>
      </c>
      <c r="S15" s="54" t="e">
        <f t="shared" si="8"/>
        <v>#DIV/0!</v>
      </c>
      <c r="T15" s="9">
        <v>5580</v>
      </c>
      <c r="U15" s="8"/>
      <c r="V15" s="25"/>
      <c r="W15" s="33">
        <f t="shared" si="9"/>
        <v>0</v>
      </c>
      <c r="X15" s="53" t="e">
        <f t="shared" si="10"/>
        <v>#DIV/0!</v>
      </c>
      <c r="Y15" s="54" t="e">
        <f t="shared" si="11"/>
        <v>#DIV/0!</v>
      </c>
      <c r="Z15" s="9">
        <f t="shared" si="12"/>
        <v>22320</v>
      </c>
      <c r="AA15" s="8">
        <f t="shared" si="15"/>
        <v>0</v>
      </c>
      <c r="AB15" s="10">
        <f t="shared" si="16"/>
        <v>0</v>
      </c>
      <c r="AC15" s="33">
        <f t="shared" si="17"/>
        <v>0</v>
      </c>
      <c r="AD15" s="38" t="e">
        <f t="shared" si="13"/>
        <v>#DIV/0!</v>
      </c>
      <c r="AE15" s="46" t="e">
        <f t="shared" si="14"/>
        <v>#DIV/0!</v>
      </c>
    </row>
    <row r="16" spans="1:31" x14ac:dyDescent="0.25">
      <c r="A16" s="93" t="s">
        <v>15</v>
      </c>
      <c r="B16" s="28">
        <v>5580</v>
      </c>
      <c r="C16" s="8">
        <v>162</v>
      </c>
      <c r="D16" s="25">
        <v>7</v>
      </c>
      <c r="E16" s="33">
        <f t="shared" si="0"/>
        <v>2.903225806451613E-2</v>
      </c>
      <c r="F16" s="38">
        <f t="shared" si="1"/>
        <v>13.285714285714285</v>
      </c>
      <c r="G16" s="46">
        <f t="shared" si="2"/>
        <v>23.142857142857142</v>
      </c>
      <c r="H16" s="9">
        <v>5580</v>
      </c>
      <c r="I16" s="8">
        <v>147</v>
      </c>
      <c r="J16" s="25">
        <v>14</v>
      </c>
      <c r="K16" s="33">
        <f t="shared" si="3"/>
        <v>2.6344086021505377E-2</v>
      </c>
      <c r="L16" s="38">
        <f t="shared" si="4"/>
        <v>6.6428571428571423</v>
      </c>
      <c r="M16" s="46">
        <f t="shared" si="5"/>
        <v>10.5</v>
      </c>
      <c r="N16" s="9">
        <v>5580</v>
      </c>
      <c r="O16" s="8">
        <v>47</v>
      </c>
      <c r="P16" s="25">
        <v>4</v>
      </c>
      <c r="Q16" s="33">
        <f t="shared" si="6"/>
        <v>8.4229390681003578E-3</v>
      </c>
      <c r="R16" s="53">
        <f t="shared" si="7"/>
        <v>23.25</v>
      </c>
      <c r="S16" s="54">
        <f t="shared" si="8"/>
        <v>11.75</v>
      </c>
      <c r="T16" s="9">
        <v>5580</v>
      </c>
      <c r="U16" s="8">
        <v>226</v>
      </c>
      <c r="V16" s="25">
        <v>10</v>
      </c>
      <c r="W16" s="33">
        <f t="shared" si="9"/>
        <v>4.0501792114695338E-2</v>
      </c>
      <c r="X16" s="53">
        <f t="shared" si="10"/>
        <v>9.3000000000000007</v>
      </c>
      <c r="Y16" s="54">
        <f t="shared" si="11"/>
        <v>22.6</v>
      </c>
      <c r="Z16" s="9">
        <f t="shared" si="12"/>
        <v>22320</v>
      </c>
      <c r="AA16" s="8">
        <f t="shared" si="15"/>
        <v>582</v>
      </c>
      <c r="AB16" s="10">
        <f t="shared" si="16"/>
        <v>35</v>
      </c>
      <c r="AC16" s="33">
        <f t="shared" si="17"/>
        <v>2.6075268817204299E-2</v>
      </c>
      <c r="AD16" s="38">
        <f t="shared" si="13"/>
        <v>10.628571428571428</v>
      </c>
      <c r="AE16" s="46">
        <f t="shared" si="14"/>
        <v>16.62857142857143</v>
      </c>
    </row>
    <row r="17" spans="1:31" x14ac:dyDescent="0.25">
      <c r="A17" s="89" t="s">
        <v>16</v>
      </c>
      <c r="B17" s="28">
        <v>5580</v>
      </c>
      <c r="C17" s="8"/>
      <c r="D17" s="25"/>
      <c r="E17" s="33">
        <f t="shared" si="0"/>
        <v>0</v>
      </c>
      <c r="F17" s="38" t="e">
        <f t="shared" si="1"/>
        <v>#DIV/0!</v>
      </c>
      <c r="G17" s="46" t="e">
        <f t="shared" si="2"/>
        <v>#DIV/0!</v>
      </c>
      <c r="H17" s="9">
        <v>5580</v>
      </c>
      <c r="I17" s="8">
        <v>45</v>
      </c>
      <c r="J17" s="25">
        <v>4</v>
      </c>
      <c r="K17" s="33">
        <f t="shared" si="3"/>
        <v>8.0645161290322578E-3</v>
      </c>
      <c r="L17" s="38">
        <f t="shared" si="4"/>
        <v>23.25</v>
      </c>
      <c r="M17" s="46">
        <f t="shared" si="5"/>
        <v>11.25</v>
      </c>
      <c r="N17" s="9">
        <v>5580</v>
      </c>
      <c r="O17" s="8">
        <v>62</v>
      </c>
      <c r="P17" s="25">
        <v>2</v>
      </c>
      <c r="Q17" s="33">
        <f t="shared" si="6"/>
        <v>1.1111111111111112E-2</v>
      </c>
      <c r="R17" s="53">
        <f t="shared" si="7"/>
        <v>46.5</v>
      </c>
      <c r="S17" s="54">
        <f t="shared" si="8"/>
        <v>31</v>
      </c>
      <c r="T17" s="9">
        <v>5580</v>
      </c>
      <c r="U17" s="8">
        <v>147</v>
      </c>
      <c r="V17" s="25">
        <v>10</v>
      </c>
      <c r="W17" s="33">
        <f t="shared" si="9"/>
        <v>2.6344086021505377E-2</v>
      </c>
      <c r="X17" s="53">
        <f t="shared" si="10"/>
        <v>9.3000000000000007</v>
      </c>
      <c r="Y17" s="54">
        <f t="shared" si="11"/>
        <v>14.7</v>
      </c>
      <c r="Z17" s="9">
        <f t="shared" si="12"/>
        <v>22320</v>
      </c>
      <c r="AA17" s="8">
        <f t="shared" si="15"/>
        <v>254</v>
      </c>
      <c r="AB17" s="10">
        <f t="shared" si="16"/>
        <v>16</v>
      </c>
      <c r="AC17" s="33">
        <f t="shared" si="17"/>
        <v>1.1379928315412187E-2</v>
      </c>
      <c r="AD17" s="38">
        <f t="shared" si="13"/>
        <v>23.25</v>
      </c>
      <c r="AE17" s="46">
        <f t="shared" si="14"/>
        <v>15.875</v>
      </c>
    </row>
    <row r="18" spans="1:31" x14ac:dyDescent="0.25">
      <c r="A18" s="89" t="s">
        <v>17</v>
      </c>
      <c r="B18" s="28">
        <v>5580</v>
      </c>
      <c r="C18" s="8">
        <v>519</v>
      </c>
      <c r="D18" s="25">
        <v>19</v>
      </c>
      <c r="E18" s="33">
        <f t="shared" si="0"/>
        <v>9.3010752688172049E-2</v>
      </c>
      <c r="F18" s="38">
        <f t="shared" si="1"/>
        <v>4.8947368421052628</v>
      </c>
      <c r="G18" s="46">
        <f t="shared" si="2"/>
        <v>27.315789473684209</v>
      </c>
      <c r="H18" s="9">
        <v>5580</v>
      </c>
      <c r="I18" s="8">
        <v>211</v>
      </c>
      <c r="J18" s="25">
        <v>10</v>
      </c>
      <c r="K18" s="33">
        <f t="shared" si="3"/>
        <v>3.7813620071684588E-2</v>
      </c>
      <c r="L18" s="38">
        <f t="shared" si="4"/>
        <v>9.3000000000000007</v>
      </c>
      <c r="M18" s="46">
        <f t="shared" si="5"/>
        <v>21.1</v>
      </c>
      <c r="N18" s="9">
        <v>5580</v>
      </c>
      <c r="O18" s="8">
        <v>276</v>
      </c>
      <c r="P18" s="25">
        <v>10</v>
      </c>
      <c r="Q18" s="33">
        <f t="shared" si="6"/>
        <v>4.9462365591397849E-2</v>
      </c>
      <c r="R18" s="53">
        <f t="shared" si="7"/>
        <v>9.3000000000000007</v>
      </c>
      <c r="S18" s="54">
        <f t="shared" si="8"/>
        <v>27.6</v>
      </c>
      <c r="T18" s="9">
        <v>5580</v>
      </c>
      <c r="U18" s="8"/>
      <c r="V18" s="25"/>
      <c r="W18" s="33">
        <f t="shared" si="9"/>
        <v>0</v>
      </c>
      <c r="X18" s="53" t="e">
        <f t="shared" si="10"/>
        <v>#DIV/0!</v>
      </c>
      <c r="Y18" s="54" t="e">
        <f t="shared" si="11"/>
        <v>#DIV/0!</v>
      </c>
      <c r="Z18" s="9">
        <f t="shared" si="12"/>
        <v>22320</v>
      </c>
      <c r="AA18" s="8">
        <f t="shared" si="15"/>
        <v>1006</v>
      </c>
      <c r="AB18" s="10">
        <f t="shared" si="16"/>
        <v>39</v>
      </c>
      <c r="AC18" s="33">
        <f t="shared" si="17"/>
        <v>4.5071684587813618E-2</v>
      </c>
      <c r="AD18" s="38">
        <f t="shared" si="13"/>
        <v>9.5384615384615383</v>
      </c>
      <c r="AE18" s="46">
        <f t="shared" si="14"/>
        <v>25.794871794871796</v>
      </c>
    </row>
    <row r="19" spans="1:31" x14ac:dyDescent="0.25">
      <c r="A19" s="89" t="s">
        <v>18</v>
      </c>
      <c r="B19" s="28">
        <v>5580</v>
      </c>
      <c r="C19" s="8">
        <v>213</v>
      </c>
      <c r="D19" s="25">
        <v>15</v>
      </c>
      <c r="E19" s="33">
        <f t="shared" si="0"/>
        <v>3.8172043010752686E-2</v>
      </c>
      <c r="F19" s="39">
        <f t="shared" si="1"/>
        <v>6.2</v>
      </c>
      <c r="G19" s="46">
        <f t="shared" si="2"/>
        <v>14.2</v>
      </c>
      <c r="H19" s="9">
        <v>5580</v>
      </c>
      <c r="I19" s="8">
        <v>584</v>
      </c>
      <c r="J19" s="25">
        <v>37</v>
      </c>
      <c r="K19" s="33">
        <f t="shared" si="3"/>
        <v>0.10465949820788531</v>
      </c>
      <c r="L19" s="39">
        <f t="shared" si="4"/>
        <v>2.5135135135135136</v>
      </c>
      <c r="M19" s="46">
        <f t="shared" si="5"/>
        <v>15.783783783783784</v>
      </c>
      <c r="N19" s="9">
        <v>5580</v>
      </c>
      <c r="O19" s="8">
        <v>306</v>
      </c>
      <c r="P19" s="25">
        <v>21</v>
      </c>
      <c r="Q19" s="33">
        <f t="shared" si="6"/>
        <v>5.4838709677419356E-2</v>
      </c>
      <c r="R19" s="53">
        <f t="shared" si="7"/>
        <v>4.4285714285714288</v>
      </c>
      <c r="S19" s="54">
        <f t="shared" si="8"/>
        <v>14.571428571428571</v>
      </c>
      <c r="T19" s="9">
        <v>5580</v>
      </c>
      <c r="U19" s="8">
        <v>369</v>
      </c>
      <c r="V19" s="25">
        <v>21</v>
      </c>
      <c r="W19" s="33">
        <f t="shared" si="9"/>
        <v>6.6129032258064518E-2</v>
      </c>
      <c r="X19" s="53">
        <f t="shared" si="10"/>
        <v>4.4285714285714288</v>
      </c>
      <c r="Y19" s="54">
        <f t="shared" si="11"/>
        <v>17.571428571428573</v>
      </c>
      <c r="Z19" s="9">
        <f t="shared" si="12"/>
        <v>22320</v>
      </c>
      <c r="AA19" s="8">
        <f t="shared" si="15"/>
        <v>1472</v>
      </c>
      <c r="AB19" s="10">
        <f t="shared" si="16"/>
        <v>94</v>
      </c>
      <c r="AC19" s="33">
        <f t="shared" si="17"/>
        <v>6.5949820788530469E-2</v>
      </c>
      <c r="AD19" s="38">
        <f t="shared" si="13"/>
        <v>3.9574468085106385</v>
      </c>
      <c r="AE19" s="46">
        <f t="shared" si="14"/>
        <v>15.659574468085106</v>
      </c>
    </row>
    <row r="20" spans="1:31" x14ac:dyDescent="0.25">
      <c r="A20" s="89" t="s">
        <v>19</v>
      </c>
      <c r="B20" s="28">
        <v>5580</v>
      </c>
      <c r="C20" s="8">
        <v>994</v>
      </c>
      <c r="D20" s="25">
        <v>33</v>
      </c>
      <c r="E20" s="33">
        <f t="shared" si="0"/>
        <v>0.17813620071684588</v>
      </c>
      <c r="F20" s="38">
        <f t="shared" si="1"/>
        <v>2.8181818181818183</v>
      </c>
      <c r="G20" s="46">
        <f t="shared" si="2"/>
        <v>30.121212121212121</v>
      </c>
      <c r="H20" s="9">
        <v>5580</v>
      </c>
      <c r="I20" s="8">
        <v>271</v>
      </c>
      <c r="J20" s="25">
        <v>24</v>
      </c>
      <c r="K20" s="33">
        <f t="shared" si="3"/>
        <v>4.8566308243727596E-2</v>
      </c>
      <c r="L20" s="38">
        <f t="shared" si="4"/>
        <v>3.875</v>
      </c>
      <c r="M20" s="46">
        <f t="shared" si="5"/>
        <v>11.291666666666666</v>
      </c>
      <c r="N20" s="9">
        <v>5580</v>
      </c>
      <c r="O20" s="8">
        <v>472</v>
      </c>
      <c r="P20" s="25">
        <v>33</v>
      </c>
      <c r="Q20" s="33">
        <f t="shared" si="6"/>
        <v>8.4587813620071686E-2</v>
      </c>
      <c r="R20" s="53">
        <f t="shared" si="7"/>
        <v>2.8181818181818183</v>
      </c>
      <c r="S20" s="54">
        <f t="shared" si="8"/>
        <v>14.303030303030303</v>
      </c>
      <c r="T20" s="9">
        <v>5580</v>
      </c>
      <c r="U20" s="8">
        <v>182</v>
      </c>
      <c r="V20" s="25">
        <v>15</v>
      </c>
      <c r="W20" s="33">
        <f t="shared" si="9"/>
        <v>3.261648745519713E-2</v>
      </c>
      <c r="X20" s="53">
        <f t="shared" si="10"/>
        <v>6.2</v>
      </c>
      <c r="Y20" s="54">
        <f t="shared" si="11"/>
        <v>12.133333333333333</v>
      </c>
      <c r="Z20" s="9">
        <f t="shared" si="12"/>
        <v>22320</v>
      </c>
      <c r="AA20" s="8">
        <f t="shared" si="15"/>
        <v>1919</v>
      </c>
      <c r="AB20" s="10">
        <f t="shared" si="16"/>
        <v>105</v>
      </c>
      <c r="AC20" s="33">
        <f t="shared" si="17"/>
        <v>8.597670250896057E-2</v>
      </c>
      <c r="AD20" s="38">
        <f t="shared" si="13"/>
        <v>3.5428571428571431</v>
      </c>
      <c r="AE20" s="46">
        <f t="shared" si="14"/>
        <v>18.276190476190475</v>
      </c>
    </row>
    <row r="21" spans="1:31" x14ac:dyDescent="0.25">
      <c r="A21" s="89" t="s">
        <v>20</v>
      </c>
      <c r="B21" s="28">
        <v>5580</v>
      </c>
      <c r="C21" s="8">
        <v>387</v>
      </c>
      <c r="D21" s="25">
        <v>27</v>
      </c>
      <c r="E21" s="33">
        <f t="shared" si="0"/>
        <v>6.9354838709677416E-2</v>
      </c>
      <c r="F21" s="38">
        <f t="shared" si="1"/>
        <v>3.4444444444444442</v>
      </c>
      <c r="G21" s="46">
        <f t="shared" si="2"/>
        <v>14.333333333333334</v>
      </c>
      <c r="H21" s="9">
        <v>5580</v>
      </c>
      <c r="I21" s="8">
        <v>431</v>
      </c>
      <c r="J21" s="25">
        <v>25</v>
      </c>
      <c r="K21" s="33">
        <f t="shared" si="3"/>
        <v>7.7240143369175632E-2</v>
      </c>
      <c r="L21" s="38">
        <f t="shared" si="4"/>
        <v>3.7199999999999998</v>
      </c>
      <c r="M21" s="46">
        <f t="shared" si="5"/>
        <v>17.239999999999998</v>
      </c>
      <c r="N21" s="9">
        <v>5580</v>
      </c>
      <c r="O21" s="8">
        <v>381</v>
      </c>
      <c r="P21" s="25">
        <v>30</v>
      </c>
      <c r="Q21" s="33">
        <f t="shared" si="6"/>
        <v>6.8279569892473121E-2</v>
      </c>
      <c r="R21" s="53">
        <f t="shared" si="7"/>
        <v>3.1</v>
      </c>
      <c r="S21" s="54">
        <f t="shared" si="8"/>
        <v>12.7</v>
      </c>
      <c r="T21" s="9">
        <v>5580</v>
      </c>
      <c r="U21" s="8">
        <v>235</v>
      </c>
      <c r="V21" s="25">
        <v>14</v>
      </c>
      <c r="W21" s="33">
        <f t="shared" si="9"/>
        <v>4.2114695340501794E-2</v>
      </c>
      <c r="X21" s="53">
        <f t="shared" si="10"/>
        <v>6.6428571428571423</v>
      </c>
      <c r="Y21" s="54">
        <f t="shared" si="11"/>
        <v>16.785714285714285</v>
      </c>
      <c r="Z21" s="9">
        <f t="shared" si="12"/>
        <v>22320</v>
      </c>
      <c r="AA21" s="8">
        <f t="shared" si="15"/>
        <v>1434</v>
      </c>
      <c r="AB21" s="10">
        <f t="shared" si="16"/>
        <v>96</v>
      </c>
      <c r="AC21" s="33">
        <f t="shared" si="17"/>
        <v>6.4247311827956996E-2</v>
      </c>
      <c r="AD21" s="38">
        <f t="shared" si="13"/>
        <v>3.875</v>
      </c>
      <c r="AE21" s="46">
        <f t="shared" si="14"/>
        <v>14.9375</v>
      </c>
    </row>
    <row r="22" spans="1:31" x14ac:dyDescent="0.25">
      <c r="A22" s="92" t="s">
        <v>21</v>
      </c>
      <c r="B22" s="28">
        <v>5580</v>
      </c>
      <c r="C22" s="8">
        <v>485</v>
      </c>
      <c r="D22" s="25">
        <v>21</v>
      </c>
      <c r="E22" s="33">
        <f t="shared" si="0"/>
        <v>8.6917562724014338E-2</v>
      </c>
      <c r="F22" s="38">
        <f t="shared" si="1"/>
        <v>4.4285714285714288</v>
      </c>
      <c r="G22" s="46">
        <f t="shared" si="2"/>
        <v>23.095238095238095</v>
      </c>
      <c r="H22" s="9">
        <v>5580</v>
      </c>
      <c r="I22" s="8">
        <v>143</v>
      </c>
      <c r="J22" s="25">
        <v>10</v>
      </c>
      <c r="K22" s="33">
        <f t="shared" si="3"/>
        <v>2.5627240143369177E-2</v>
      </c>
      <c r="L22" s="38">
        <f t="shared" si="4"/>
        <v>9.3000000000000007</v>
      </c>
      <c r="M22" s="46">
        <f t="shared" si="5"/>
        <v>14.3</v>
      </c>
      <c r="N22" s="9">
        <v>5580</v>
      </c>
      <c r="O22" s="8">
        <v>179</v>
      </c>
      <c r="P22" s="25">
        <v>4</v>
      </c>
      <c r="Q22" s="33">
        <f t="shared" si="6"/>
        <v>3.2078853046594982E-2</v>
      </c>
      <c r="R22" s="53">
        <f t="shared" si="7"/>
        <v>23.25</v>
      </c>
      <c r="S22" s="54">
        <f t="shared" si="8"/>
        <v>44.75</v>
      </c>
      <c r="T22" s="9">
        <v>5580</v>
      </c>
      <c r="U22" s="8">
        <v>42</v>
      </c>
      <c r="V22" s="25">
        <v>4</v>
      </c>
      <c r="W22" s="33">
        <f t="shared" si="9"/>
        <v>7.526881720430108E-3</v>
      </c>
      <c r="X22" s="53">
        <f t="shared" si="10"/>
        <v>23.25</v>
      </c>
      <c r="Y22" s="54">
        <f t="shared" si="11"/>
        <v>10.5</v>
      </c>
      <c r="Z22" s="9">
        <f t="shared" si="12"/>
        <v>22320</v>
      </c>
      <c r="AA22" s="8">
        <f t="shared" si="15"/>
        <v>849</v>
      </c>
      <c r="AB22" s="10">
        <f t="shared" si="16"/>
        <v>39</v>
      </c>
      <c r="AC22" s="33">
        <f t="shared" si="17"/>
        <v>3.8037634408602153E-2</v>
      </c>
      <c r="AD22" s="38">
        <f t="shared" si="13"/>
        <v>9.5384615384615383</v>
      </c>
      <c r="AE22" s="46">
        <f t="shared" si="14"/>
        <v>21.76923076923077</v>
      </c>
    </row>
    <row r="23" spans="1:31" x14ac:dyDescent="0.25">
      <c r="A23" s="89" t="s">
        <v>22</v>
      </c>
      <c r="B23" s="28">
        <v>5580</v>
      </c>
      <c r="C23" s="8">
        <v>28</v>
      </c>
      <c r="D23" s="25">
        <v>4</v>
      </c>
      <c r="E23" s="33">
        <f t="shared" si="0"/>
        <v>5.017921146953405E-3</v>
      </c>
      <c r="F23" s="38">
        <f t="shared" si="1"/>
        <v>23.25</v>
      </c>
      <c r="G23" s="46">
        <f t="shared" si="2"/>
        <v>7</v>
      </c>
      <c r="H23" s="9">
        <v>5580</v>
      </c>
      <c r="I23" s="8">
        <v>6</v>
      </c>
      <c r="J23" s="25">
        <v>1</v>
      </c>
      <c r="K23" s="33">
        <f t="shared" si="3"/>
        <v>1.0752688172043011E-3</v>
      </c>
      <c r="L23" s="38">
        <f t="shared" si="4"/>
        <v>93</v>
      </c>
      <c r="M23" s="46">
        <f t="shared" si="5"/>
        <v>6</v>
      </c>
      <c r="N23" s="9">
        <v>5580</v>
      </c>
      <c r="O23" s="8">
        <v>5</v>
      </c>
      <c r="P23" s="25">
        <v>2</v>
      </c>
      <c r="Q23" s="33">
        <f t="shared" si="6"/>
        <v>8.960573476702509E-4</v>
      </c>
      <c r="R23" s="53">
        <f t="shared" si="7"/>
        <v>46.5</v>
      </c>
      <c r="S23" s="54">
        <f t="shared" si="8"/>
        <v>2.5</v>
      </c>
      <c r="T23" s="9">
        <v>5580</v>
      </c>
      <c r="U23" s="8">
        <v>14</v>
      </c>
      <c r="V23" s="25">
        <v>2</v>
      </c>
      <c r="W23" s="33">
        <f t="shared" si="9"/>
        <v>2.5089605734767025E-3</v>
      </c>
      <c r="X23" s="53">
        <f t="shared" si="10"/>
        <v>46.5</v>
      </c>
      <c r="Y23" s="54">
        <f t="shared" si="11"/>
        <v>7</v>
      </c>
      <c r="Z23" s="9">
        <f t="shared" si="12"/>
        <v>22320</v>
      </c>
      <c r="AA23" s="8">
        <f t="shared" si="15"/>
        <v>53</v>
      </c>
      <c r="AB23" s="10">
        <f t="shared" si="16"/>
        <v>9</v>
      </c>
      <c r="AC23" s="33">
        <f t="shared" si="17"/>
        <v>2.3745519713261648E-3</v>
      </c>
      <c r="AD23" s="38">
        <f t="shared" si="13"/>
        <v>41.333333333333336</v>
      </c>
      <c r="AE23" s="46">
        <f t="shared" si="14"/>
        <v>5.8888888888888893</v>
      </c>
    </row>
    <row r="24" spans="1:31" ht="15.75" thickBot="1" x14ac:dyDescent="0.3">
      <c r="A24" s="90" t="s">
        <v>58</v>
      </c>
      <c r="B24" s="28">
        <v>5580</v>
      </c>
      <c r="C24" s="8"/>
      <c r="D24" s="25"/>
      <c r="E24" s="33">
        <f t="shared" si="0"/>
        <v>0</v>
      </c>
      <c r="F24" s="38" t="e">
        <f t="shared" si="1"/>
        <v>#DIV/0!</v>
      </c>
      <c r="G24" s="46" t="e">
        <f t="shared" si="2"/>
        <v>#DIV/0!</v>
      </c>
      <c r="H24" s="9">
        <v>5580</v>
      </c>
      <c r="I24" s="8"/>
      <c r="J24" s="25"/>
      <c r="K24" s="33">
        <f t="shared" si="3"/>
        <v>0</v>
      </c>
      <c r="L24" s="38" t="e">
        <f t="shared" si="4"/>
        <v>#DIV/0!</v>
      </c>
      <c r="M24" s="46" t="e">
        <f t="shared" si="5"/>
        <v>#DIV/0!</v>
      </c>
      <c r="N24" s="9">
        <v>5580</v>
      </c>
      <c r="O24" s="8"/>
      <c r="P24" s="25"/>
      <c r="Q24" s="33">
        <f t="shared" si="6"/>
        <v>0</v>
      </c>
      <c r="R24" s="53" t="e">
        <f t="shared" si="7"/>
        <v>#DIV/0!</v>
      </c>
      <c r="S24" s="54" t="e">
        <f t="shared" si="8"/>
        <v>#DIV/0!</v>
      </c>
      <c r="T24" s="9">
        <v>5580</v>
      </c>
      <c r="U24" s="8"/>
      <c r="V24" s="25"/>
      <c r="W24" s="33">
        <f t="shared" si="9"/>
        <v>0</v>
      </c>
      <c r="X24" s="53" t="e">
        <f t="shared" si="10"/>
        <v>#DIV/0!</v>
      </c>
      <c r="Y24" s="54" t="e">
        <f t="shared" si="11"/>
        <v>#DIV/0!</v>
      </c>
      <c r="Z24" s="9">
        <f t="shared" si="12"/>
        <v>22320</v>
      </c>
      <c r="AA24" s="8">
        <f t="shared" si="15"/>
        <v>0</v>
      </c>
      <c r="AB24" s="10">
        <f t="shared" si="16"/>
        <v>0</v>
      </c>
      <c r="AC24" s="33">
        <f t="shared" si="17"/>
        <v>0</v>
      </c>
      <c r="AD24" s="38" t="e">
        <f t="shared" si="13"/>
        <v>#DIV/0!</v>
      </c>
      <c r="AE24" s="46" t="e">
        <f t="shared" si="14"/>
        <v>#DIV/0!</v>
      </c>
    </row>
    <row r="25" spans="1:31" x14ac:dyDescent="0.25">
      <c r="A25" s="91" t="s">
        <v>24</v>
      </c>
      <c r="B25" s="28">
        <v>5580</v>
      </c>
      <c r="C25" s="8"/>
      <c r="D25" s="25"/>
      <c r="E25" s="33">
        <f t="shared" si="0"/>
        <v>0</v>
      </c>
      <c r="F25" s="38" t="e">
        <f t="shared" si="1"/>
        <v>#DIV/0!</v>
      </c>
      <c r="G25" s="46" t="e">
        <f t="shared" si="2"/>
        <v>#DIV/0!</v>
      </c>
      <c r="H25" s="9">
        <v>5580</v>
      </c>
      <c r="I25" s="8"/>
      <c r="J25" s="10"/>
      <c r="K25" s="33">
        <f t="shared" si="3"/>
        <v>0</v>
      </c>
      <c r="L25" s="38" t="e">
        <f t="shared" si="4"/>
        <v>#DIV/0!</v>
      </c>
      <c r="M25" s="46" t="e">
        <f t="shared" si="5"/>
        <v>#DIV/0!</v>
      </c>
      <c r="N25" s="9">
        <v>5580</v>
      </c>
      <c r="O25" s="8">
        <v>177</v>
      </c>
      <c r="P25" s="10">
        <v>9</v>
      </c>
      <c r="Q25" s="33">
        <f t="shared" si="6"/>
        <v>3.1720430107526884E-2</v>
      </c>
      <c r="R25" s="53">
        <f t="shared" si="7"/>
        <v>10.333333333333334</v>
      </c>
      <c r="S25" s="54">
        <f t="shared" si="8"/>
        <v>19.666666666666668</v>
      </c>
      <c r="T25" s="9">
        <v>5580</v>
      </c>
      <c r="U25" s="8"/>
      <c r="V25" s="10"/>
      <c r="W25" s="33">
        <f t="shared" si="9"/>
        <v>0</v>
      </c>
      <c r="X25" s="53" t="e">
        <f t="shared" si="10"/>
        <v>#DIV/0!</v>
      </c>
      <c r="Y25" s="54" t="e">
        <f t="shared" si="11"/>
        <v>#DIV/0!</v>
      </c>
      <c r="Z25" s="9">
        <f t="shared" si="12"/>
        <v>22320</v>
      </c>
      <c r="AA25" s="8">
        <f t="shared" si="15"/>
        <v>177</v>
      </c>
      <c r="AB25" s="10">
        <f t="shared" si="16"/>
        <v>9</v>
      </c>
      <c r="AC25" s="33">
        <f t="shared" si="17"/>
        <v>7.930107526881721E-3</v>
      </c>
      <c r="AD25" s="38">
        <f t="shared" si="13"/>
        <v>41.333333333333336</v>
      </c>
      <c r="AE25" s="46">
        <f t="shared" si="14"/>
        <v>19.666666666666668</v>
      </c>
    </row>
    <row r="26" spans="1:31" ht="15.75" thickBot="1" x14ac:dyDescent="0.3">
      <c r="A26" s="89" t="s">
        <v>25</v>
      </c>
      <c r="B26" s="29">
        <v>5580</v>
      </c>
      <c r="C26" s="12"/>
      <c r="D26" s="26"/>
      <c r="E26" s="34">
        <f t="shared" si="0"/>
        <v>0</v>
      </c>
      <c r="F26" s="40" t="e">
        <f t="shared" si="1"/>
        <v>#DIV/0!</v>
      </c>
      <c r="G26" s="47" t="e">
        <f t="shared" si="2"/>
        <v>#DIV/0!</v>
      </c>
      <c r="H26" s="11">
        <v>5580</v>
      </c>
      <c r="I26" s="12"/>
      <c r="J26" s="13"/>
      <c r="K26" s="34">
        <f t="shared" si="3"/>
        <v>0</v>
      </c>
      <c r="L26" s="40" t="e">
        <f t="shared" si="4"/>
        <v>#DIV/0!</v>
      </c>
      <c r="M26" s="47" t="e">
        <f t="shared" si="5"/>
        <v>#DIV/0!</v>
      </c>
      <c r="N26" s="11">
        <v>5580</v>
      </c>
      <c r="O26" s="12"/>
      <c r="P26" s="13"/>
      <c r="Q26" s="34">
        <f t="shared" si="6"/>
        <v>0</v>
      </c>
      <c r="R26" s="55" t="e">
        <f t="shared" si="7"/>
        <v>#DIV/0!</v>
      </c>
      <c r="S26" s="56" t="e">
        <f t="shared" si="8"/>
        <v>#DIV/0!</v>
      </c>
      <c r="T26" s="11">
        <v>5580</v>
      </c>
      <c r="U26" s="12"/>
      <c r="V26" s="13"/>
      <c r="W26" s="34">
        <f t="shared" si="9"/>
        <v>0</v>
      </c>
      <c r="X26" s="55" t="e">
        <f t="shared" si="10"/>
        <v>#DIV/0!</v>
      </c>
      <c r="Y26" s="56" t="e">
        <f t="shared" si="11"/>
        <v>#DIV/0!</v>
      </c>
      <c r="Z26" s="9">
        <f t="shared" si="12"/>
        <v>22320</v>
      </c>
      <c r="AA26" s="8">
        <f t="shared" si="15"/>
        <v>0</v>
      </c>
      <c r="AB26" s="10">
        <f t="shared" si="16"/>
        <v>0</v>
      </c>
      <c r="AC26" s="34">
        <f t="shared" si="17"/>
        <v>0</v>
      </c>
      <c r="AD26" s="43" t="e">
        <f t="shared" si="13"/>
        <v>#DIV/0!</v>
      </c>
      <c r="AE26" s="47" t="e">
        <f t="shared" si="14"/>
        <v>#DIV/0!</v>
      </c>
    </row>
    <row r="27" spans="1:31" x14ac:dyDescent="0.25">
      <c r="A27" s="89" t="s">
        <v>71</v>
      </c>
      <c r="B27" s="30">
        <v>5580</v>
      </c>
      <c r="C27" s="15">
        <v>22</v>
      </c>
      <c r="D27" s="24">
        <v>3</v>
      </c>
      <c r="E27" s="35">
        <f t="shared" si="0"/>
        <v>3.9426523297491044E-3</v>
      </c>
      <c r="F27" s="42">
        <f t="shared" si="1"/>
        <v>31</v>
      </c>
      <c r="G27" s="49">
        <f t="shared" si="2"/>
        <v>7.333333333333333</v>
      </c>
      <c r="H27" s="14">
        <v>5580</v>
      </c>
      <c r="I27" s="15"/>
      <c r="J27" s="16"/>
      <c r="K27" s="35">
        <f t="shared" si="3"/>
        <v>0</v>
      </c>
      <c r="L27" s="42" t="e">
        <f t="shared" si="4"/>
        <v>#DIV/0!</v>
      </c>
      <c r="M27" s="49" t="e">
        <f t="shared" si="5"/>
        <v>#DIV/0!</v>
      </c>
      <c r="N27" s="14">
        <v>5580</v>
      </c>
      <c r="O27" s="15"/>
      <c r="P27" s="16"/>
      <c r="Q27" s="35">
        <f t="shared" si="6"/>
        <v>0</v>
      </c>
      <c r="R27" s="57" t="e">
        <f t="shared" si="7"/>
        <v>#DIV/0!</v>
      </c>
      <c r="S27" s="58" t="e">
        <f t="shared" si="8"/>
        <v>#DIV/0!</v>
      </c>
      <c r="T27" s="14">
        <v>5580</v>
      </c>
      <c r="U27" s="15"/>
      <c r="V27" s="16"/>
      <c r="W27" s="35">
        <f t="shared" si="9"/>
        <v>0</v>
      </c>
      <c r="X27" s="57" t="e">
        <f t="shared" si="10"/>
        <v>#DIV/0!</v>
      </c>
      <c r="Y27" s="58" t="e">
        <f t="shared" si="11"/>
        <v>#DIV/0!</v>
      </c>
      <c r="Z27" s="9">
        <f t="shared" si="12"/>
        <v>22320</v>
      </c>
      <c r="AA27" s="8">
        <f t="shared" si="15"/>
        <v>22</v>
      </c>
      <c r="AB27" s="10">
        <f t="shared" si="16"/>
        <v>3</v>
      </c>
      <c r="AC27" s="35">
        <f t="shared" si="17"/>
        <v>9.8566308243727609E-4</v>
      </c>
      <c r="AD27" s="59">
        <f t="shared" si="13"/>
        <v>124</v>
      </c>
      <c r="AE27" s="49">
        <f t="shared" si="14"/>
        <v>7.333333333333333</v>
      </c>
    </row>
    <row r="28" spans="1:31" x14ac:dyDescent="0.25">
      <c r="A28" s="89" t="s">
        <v>75</v>
      </c>
      <c r="B28" s="28">
        <v>5580</v>
      </c>
      <c r="C28" s="8"/>
      <c r="D28" s="25"/>
      <c r="E28" s="33">
        <f t="shared" si="0"/>
        <v>0</v>
      </c>
      <c r="F28" s="38" t="e">
        <f t="shared" si="1"/>
        <v>#DIV/0!</v>
      </c>
      <c r="G28" s="46" t="e">
        <f t="shared" si="2"/>
        <v>#DIV/0!</v>
      </c>
      <c r="H28" s="9">
        <v>5580</v>
      </c>
      <c r="I28" s="8"/>
      <c r="J28" s="10"/>
      <c r="K28" s="33">
        <f t="shared" si="3"/>
        <v>0</v>
      </c>
      <c r="L28" s="38" t="e">
        <f t="shared" si="4"/>
        <v>#DIV/0!</v>
      </c>
      <c r="M28" s="46" t="e">
        <f t="shared" si="5"/>
        <v>#DIV/0!</v>
      </c>
      <c r="N28" s="9">
        <v>5580</v>
      </c>
      <c r="O28" s="8"/>
      <c r="P28" s="10"/>
      <c r="Q28" s="33">
        <f t="shared" si="6"/>
        <v>0</v>
      </c>
      <c r="R28" s="53" t="e">
        <f t="shared" si="7"/>
        <v>#DIV/0!</v>
      </c>
      <c r="S28" s="54" t="e">
        <f t="shared" si="8"/>
        <v>#DIV/0!</v>
      </c>
      <c r="T28" s="9">
        <v>5580</v>
      </c>
      <c r="U28" s="8"/>
      <c r="V28" s="10"/>
      <c r="W28" s="33">
        <f t="shared" si="9"/>
        <v>0</v>
      </c>
      <c r="X28" s="53" t="e">
        <f t="shared" si="10"/>
        <v>#DIV/0!</v>
      </c>
      <c r="Y28" s="54" t="e">
        <f t="shared" si="11"/>
        <v>#DIV/0!</v>
      </c>
      <c r="Z28" s="9">
        <f t="shared" si="12"/>
        <v>22320</v>
      </c>
      <c r="AA28" s="8">
        <f t="shared" si="15"/>
        <v>0</v>
      </c>
      <c r="AB28" s="10">
        <f t="shared" si="16"/>
        <v>0</v>
      </c>
      <c r="AC28" s="33">
        <f t="shared" si="17"/>
        <v>0</v>
      </c>
      <c r="AD28" s="38" t="e">
        <f t="shared" si="13"/>
        <v>#DIV/0!</v>
      </c>
      <c r="AE28" s="46" t="e">
        <f t="shared" si="14"/>
        <v>#DIV/0!</v>
      </c>
    </row>
    <row r="29" spans="1:31" x14ac:dyDescent="0.25">
      <c r="A29" s="89" t="s">
        <v>72</v>
      </c>
      <c r="B29" s="28">
        <v>5580</v>
      </c>
      <c r="C29" s="8"/>
      <c r="D29" s="25"/>
      <c r="E29" s="33">
        <f t="shared" si="0"/>
        <v>0</v>
      </c>
      <c r="F29" s="38" t="e">
        <f t="shared" si="1"/>
        <v>#DIV/0!</v>
      </c>
      <c r="G29" s="46" t="e">
        <f t="shared" si="2"/>
        <v>#DIV/0!</v>
      </c>
      <c r="H29" s="9">
        <v>5580</v>
      </c>
      <c r="I29" s="8"/>
      <c r="J29" s="10"/>
      <c r="K29" s="33">
        <f t="shared" si="3"/>
        <v>0</v>
      </c>
      <c r="L29" s="38" t="e">
        <f t="shared" si="4"/>
        <v>#DIV/0!</v>
      </c>
      <c r="M29" s="46" t="e">
        <f t="shared" si="5"/>
        <v>#DIV/0!</v>
      </c>
      <c r="N29" s="9">
        <v>5580</v>
      </c>
      <c r="O29" s="8"/>
      <c r="P29" s="10"/>
      <c r="Q29" s="33">
        <f t="shared" si="6"/>
        <v>0</v>
      </c>
      <c r="R29" s="53" t="e">
        <f t="shared" si="7"/>
        <v>#DIV/0!</v>
      </c>
      <c r="S29" s="54" t="e">
        <f t="shared" si="8"/>
        <v>#DIV/0!</v>
      </c>
      <c r="T29" s="9">
        <v>5580</v>
      </c>
      <c r="U29" s="8"/>
      <c r="V29" s="10"/>
      <c r="W29" s="33">
        <f t="shared" si="9"/>
        <v>0</v>
      </c>
      <c r="X29" s="53" t="e">
        <f t="shared" si="10"/>
        <v>#DIV/0!</v>
      </c>
      <c r="Y29" s="54" t="e">
        <f t="shared" si="11"/>
        <v>#DIV/0!</v>
      </c>
      <c r="Z29" s="9">
        <f t="shared" si="12"/>
        <v>22320</v>
      </c>
      <c r="AA29" s="8">
        <f t="shared" si="15"/>
        <v>0</v>
      </c>
      <c r="AB29" s="10">
        <f t="shared" si="16"/>
        <v>0</v>
      </c>
      <c r="AC29" s="33">
        <f t="shared" si="17"/>
        <v>0</v>
      </c>
      <c r="AD29" s="38" t="e">
        <f t="shared" si="13"/>
        <v>#DIV/0!</v>
      </c>
      <c r="AE29" s="46" t="e">
        <f t="shared" si="14"/>
        <v>#DIV/0!</v>
      </c>
    </row>
    <row r="30" spans="1:31" x14ac:dyDescent="0.25">
      <c r="A30" s="89" t="s">
        <v>70</v>
      </c>
      <c r="B30" s="28">
        <v>5580</v>
      </c>
      <c r="C30" s="8"/>
      <c r="D30" s="25"/>
      <c r="E30" s="33">
        <f t="shared" si="0"/>
        <v>0</v>
      </c>
      <c r="F30" s="38" t="e">
        <f t="shared" si="1"/>
        <v>#DIV/0!</v>
      </c>
      <c r="G30" s="46" t="e">
        <f t="shared" si="2"/>
        <v>#DIV/0!</v>
      </c>
      <c r="H30" s="9">
        <v>5580</v>
      </c>
      <c r="I30" s="8"/>
      <c r="J30" s="10"/>
      <c r="K30" s="33">
        <f t="shared" si="3"/>
        <v>0</v>
      </c>
      <c r="L30" s="38" t="e">
        <f t="shared" si="4"/>
        <v>#DIV/0!</v>
      </c>
      <c r="M30" s="46" t="e">
        <f t="shared" si="5"/>
        <v>#DIV/0!</v>
      </c>
      <c r="N30" s="9">
        <v>5580</v>
      </c>
      <c r="O30" s="8"/>
      <c r="P30" s="10"/>
      <c r="Q30" s="33">
        <f t="shared" si="6"/>
        <v>0</v>
      </c>
      <c r="R30" s="53" t="e">
        <f t="shared" si="7"/>
        <v>#DIV/0!</v>
      </c>
      <c r="S30" s="54" t="e">
        <f t="shared" si="8"/>
        <v>#DIV/0!</v>
      </c>
      <c r="T30" s="9">
        <v>5580</v>
      </c>
      <c r="U30" s="8"/>
      <c r="V30" s="10"/>
      <c r="W30" s="33">
        <f t="shared" si="9"/>
        <v>0</v>
      </c>
      <c r="X30" s="53" t="e">
        <f t="shared" si="10"/>
        <v>#DIV/0!</v>
      </c>
      <c r="Y30" s="54" t="e">
        <f t="shared" si="11"/>
        <v>#DIV/0!</v>
      </c>
      <c r="Z30" s="9">
        <f t="shared" si="12"/>
        <v>22320</v>
      </c>
      <c r="AA30" s="8">
        <f t="shared" si="15"/>
        <v>0</v>
      </c>
      <c r="AB30" s="10">
        <f t="shared" si="16"/>
        <v>0</v>
      </c>
      <c r="AC30" s="33">
        <f t="shared" si="17"/>
        <v>0</v>
      </c>
      <c r="AD30" s="38" t="e">
        <f t="shared" si="13"/>
        <v>#DIV/0!</v>
      </c>
      <c r="AE30" s="46" t="e">
        <f t="shared" si="14"/>
        <v>#DIV/0!</v>
      </c>
    </row>
    <row r="31" spans="1:31" x14ac:dyDescent="0.25">
      <c r="A31" s="89" t="s">
        <v>28</v>
      </c>
      <c r="B31" s="28">
        <v>5580</v>
      </c>
      <c r="C31" s="8">
        <v>240</v>
      </c>
      <c r="D31" s="25">
        <v>19</v>
      </c>
      <c r="E31" s="33">
        <f t="shared" si="0"/>
        <v>4.3010752688172046E-2</v>
      </c>
      <c r="F31" s="38">
        <f t="shared" si="1"/>
        <v>4.8947368421052628</v>
      </c>
      <c r="G31" s="46">
        <f t="shared" si="2"/>
        <v>12.631578947368421</v>
      </c>
      <c r="H31" s="9">
        <v>5580</v>
      </c>
      <c r="I31" s="8">
        <v>400</v>
      </c>
      <c r="J31" s="10">
        <v>23</v>
      </c>
      <c r="K31" s="33">
        <f t="shared" si="3"/>
        <v>7.1684587813620068E-2</v>
      </c>
      <c r="L31" s="38">
        <f t="shared" si="4"/>
        <v>4.0434782608695654</v>
      </c>
      <c r="M31" s="46">
        <f t="shared" si="5"/>
        <v>17.391304347826086</v>
      </c>
      <c r="N31" s="9">
        <v>5580</v>
      </c>
      <c r="O31" s="8"/>
      <c r="P31" s="10"/>
      <c r="Q31" s="33">
        <f t="shared" si="6"/>
        <v>0</v>
      </c>
      <c r="R31" s="53" t="e">
        <f t="shared" si="7"/>
        <v>#DIV/0!</v>
      </c>
      <c r="S31" s="54" t="e">
        <f t="shared" si="8"/>
        <v>#DIV/0!</v>
      </c>
      <c r="T31" s="9">
        <v>5580</v>
      </c>
      <c r="U31" s="8">
        <v>460</v>
      </c>
      <c r="V31" s="10">
        <v>28</v>
      </c>
      <c r="W31" s="33">
        <f t="shared" si="9"/>
        <v>8.2437275985663083E-2</v>
      </c>
      <c r="X31" s="53">
        <f t="shared" si="10"/>
        <v>3.3214285714285712</v>
      </c>
      <c r="Y31" s="54">
        <f t="shared" si="11"/>
        <v>16.428571428571427</v>
      </c>
      <c r="Z31" s="9">
        <f t="shared" si="12"/>
        <v>22320</v>
      </c>
      <c r="AA31" s="8">
        <f t="shared" si="15"/>
        <v>1100</v>
      </c>
      <c r="AB31" s="10">
        <f t="shared" si="16"/>
        <v>70</v>
      </c>
      <c r="AC31" s="33">
        <f t="shared" si="17"/>
        <v>4.9283154121863799E-2</v>
      </c>
      <c r="AD31" s="38">
        <f t="shared" si="13"/>
        <v>5.3142857142857141</v>
      </c>
      <c r="AE31" s="46">
        <f t="shared" si="14"/>
        <v>15.714285714285714</v>
      </c>
    </row>
    <row r="32" spans="1:31" x14ac:dyDescent="0.25">
      <c r="A32" s="94" t="s">
        <v>29</v>
      </c>
      <c r="B32" s="28">
        <v>5580</v>
      </c>
      <c r="C32" s="8">
        <v>308</v>
      </c>
      <c r="D32" s="25">
        <v>18</v>
      </c>
      <c r="E32" s="33">
        <f t="shared" si="0"/>
        <v>5.5197132616487454E-2</v>
      </c>
      <c r="F32" s="38">
        <f t="shared" si="1"/>
        <v>5.166666666666667</v>
      </c>
      <c r="G32" s="46">
        <f t="shared" si="2"/>
        <v>17.111111111111111</v>
      </c>
      <c r="H32" s="9">
        <v>5580</v>
      </c>
      <c r="I32" s="8">
        <v>158</v>
      </c>
      <c r="J32" s="10">
        <v>16</v>
      </c>
      <c r="K32" s="33">
        <f t="shared" si="3"/>
        <v>2.8315412186379927E-2</v>
      </c>
      <c r="L32" s="38">
        <f t="shared" si="4"/>
        <v>5.8125</v>
      </c>
      <c r="M32" s="46">
        <f t="shared" si="5"/>
        <v>9.875</v>
      </c>
      <c r="N32" s="9">
        <v>5580</v>
      </c>
      <c r="O32" s="8"/>
      <c r="P32" s="10"/>
      <c r="Q32" s="33">
        <f t="shared" si="6"/>
        <v>0</v>
      </c>
      <c r="R32" s="53" t="e">
        <f t="shared" si="7"/>
        <v>#DIV/0!</v>
      </c>
      <c r="S32" s="54" t="e">
        <f t="shared" si="8"/>
        <v>#DIV/0!</v>
      </c>
      <c r="T32" s="9">
        <v>5580</v>
      </c>
      <c r="U32" s="8"/>
      <c r="V32" s="10"/>
      <c r="W32" s="33">
        <f t="shared" si="9"/>
        <v>0</v>
      </c>
      <c r="X32" s="53" t="e">
        <f t="shared" si="10"/>
        <v>#DIV/0!</v>
      </c>
      <c r="Y32" s="54" t="e">
        <f t="shared" si="11"/>
        <v>#DIV/0!</v>
      </c>
      <c r="Z32" s="9">
        <f t="shared" si="12"/>
        <v>22320</v>
      </c>
      <c r="AA32" s="8">
        <f t="shared" si="15"/>
        <v>466</v>
      </c>
      <c r="AB32" s="10">
        <f t="shared" si="16"/>
        <v>34</v>
      </c>
      <c r="AC32" s="33">
        <f t="shared" si="17"/>
        <v>2.0878136200716844E-2</v>
      </c>
      <c r="AD32" s="38">
        <f t="shared" si="13"/>
        <v>10.941176470588236</v>
      </c>
      <c r="AE32" s="46">
        <f t="shared" si="14"/>
        <v>13.705882352941176</v>
      </c>
    </row>
    <row r="33" spans="1:31" ht="15.75" thickBot="1" x14ac:dyDescent="0.3">
      <c r="A33" s="90" t="s">
        <v>30</v>
      </c>
      <c r="B33" s="29">
        <v>5580</v>
      </c>
      <c r="C33" s="12">
        <v>46</v>
      </c>
      <c r="D33" s="13">
        <v>4</v>
      </c>
      <c r="E33" s="34">
        <f t="shared" si="0"/>
        <v>8.2437275985663087E-3</v>
      </c>
      <c r="F33" s="43">
        <f t="shared" si="1"/>
        <v>23.25</v>
      </c>
      <c r="G33" s="47">
        <f t="shared" si="2"/>
        <v>11.5</v>
      </c>
      <c r="H33" s="11">
        <v>5580</v>
      </c>
      <c r="I33" s="12">
        <v>70</v>
      </c>
      <c r="J33" s="13">
        <v>6</v>
      </c>
      <c r="K33" s="34">
        <f t="shared" si="3"/>
        <v>1.2544802867383513E-2</v>
      </c>
      <c r="L33" s="43">
        <f t="shared" si="4"/>
        <v>15.5</v>
      </c>
      <c r="M33" s="47">
        <f t="shared" si="5"/>
        <v>11.666666666666666</v>
      </c>
      <c r="N33" s="11">
        <v>5580</v>
      </c>
      <c r="O33" s="12">
        <v>46</v>
      </c>
      <c r="P33" s="13">
        <v>4</v>
      </c>
      <c r="Q33" s="34">
        <f t="shared" si="6"/>
        <v>8.2437275985663087E-3</v>
      </c>
      <c r="R33" s="55">
        <f t="shared" si="7"/>
        <v>23.25</v>
      </c>
      <c r="S33" s="56">
        <f t="shared" si="8"/>
        <v>11.5</v>
      </c>
      <c r="T33" s="11">
        <v>5580</v>
      </c>
      <c r="U33" s="12">
        <v>12</v>
      </c>
      <c r="V33" s="13">
        <v>2</v>
      </c>
      <c r="W33" s="34">
        <f t="shared" si="9"/>
        <v>2.1505376344086021E-3</v>
      </c>
      <c r="X33" s="55">
        <f t="shared" si="10"/>
        <v>46.5</v>
      </c>
      <c r="Y33" s="56">
        <f t="shared" si="11"/>
        <v>6</v>
      </c>
      <c r="Z33" s="9">
        <f t="shared" si="12"/>
        <v>22320</v>
      </c>
      <c r="AA33" s="8">
        <f t="shared" si="15"/>
        <v>174</v>
      </c>
      <c r="AB33" s="10">
        <f t="shared" si="16"/>
        <v>16</v>
      </c>
      <c r="AC33" s="34">
        <f t="shared" si="17"/>
        <v>7.7956989247311825E-3</v>
      </c>
      <c r="AD33" s="43">
        <f t="shared" si="13"/>
        <v>23.25</v>
      </c>
      <c r="AE33" s="47">
        <f t="shared" si="14"/>
        <v>10.875</v>
      </c>
    </row>
    <row r="34" spans="1:31" ht="15.75" thickBot="1" x14ac:dyDescent="0.3">
      <c r="A34" s="95"/>
      <c r="B34">
        <f>SUM(B3:B33)</f>
        <v>172980</v>
      </c>
      <c r="C34">
        <f>SUM(C3:C33)</f>
        <v>6915</v>
      </c>
      <c r="D34">
        <f>SUM(D3:D33)</f>
        <v>367</v>
      </c>
      <c r="E34" s="34">
        <f t="shared" si="0"/>
        <v>3.9975719736385709E-2</v>
      </c>
      <c r="F34" s="43">
        <f t="shared" si="1"/>
        <v>7.8555858310626698</v>
      </c>
      <c r="G34" s="47">
        <f t="shared" si="2"/>
        <v>18.841961852861036</v>
      </c>
      <c r="H34">
        <f>SUM(H3:H33)</f>
        <v>172980</v>
      </c>
      <c r="I34">
        <f>SUM(I3:I33)</f>
        <v>4811</v>
      </c>
      <c r="J34">
        <f>SUM(J3:J33)</f>
        <v>298</v>
      </c>
      <c r="K34" s="34">
        <f t="shared" si="3"/>
        <v>2.7812463868655334E-2</v>
      </c>
      <c r="L34" s="43">
        <f t="shared" si="4"/>
        <v>9.6744966442953011</v>
      </c>
      <c r="M34" s="47">
        <f t="shared" si="5"/>
        <v>16.144295302013422</v>
      </c>
      <c r="N34">
        <f>SUM(N3:N33)</f>
        <v>172980</v>
      </c>
      <c r="O34">
        <f>SUM(O3:O33)</f>
        <v>3942</v>
      </c>
      <c r="P34">
        <f>SUM(P3:P33)</f>
        <v>263</v>
      </c>
      <c r="Q34" s="34">
        <f t="shared" si="6"/>
        <v>2.2788761706555673E-2</v>
      </c>
      <c r="R34" s="55">
        <f t="shared" si="7"/>
        <v>10.961977186311788</v>
      </c>
      <c r="S34" s="56">
        <f t="shared" si="8"/>
        <v>14.988593155893536</v>
      </c>
      <c r="T34">
        <f>SUM(T3:T33)</f>
        <v>172980</v>
      </c>
      <c r="U34">
        <f>SUM(U3:U33)</f>
        <v>3478</v>
      </c>
      <c r="V34">
        <f>SUM(V3:V33)</f>
        <v>200</v>
      </c>
      <c r="W34" s="34">
        <f t="shared" si="9"/>
        <v>2.0106370678691178E-2</v>
      </c>
      <c r="X34" s="55">
        <f t="shared" si="10"/>
        <v>14.414999999999999</v>
      </c>
      <c r="Y34" s="56">
        <f t="shared" si="11"/>
        <v>17.39</v>
      </c>
      <c r="Z34">
        <f>SUM(Z3:Z33)</f>
        <v>691920</v>
      </c>
      <c r="AA34">
        <f>SUM(,C34,I34,O34)</f>
        <v>15668</v>
      </c>
      <c r="AB34">
        <f>SUM(,D34,J34,P34)</f>
        <v>928</v>
      </c>
      <c r="AC34" s="34">
        <f>AA34/Z34</f>
        <v>2.2644236327899178E-2</v>
      </c>
      <c r="AD34" s="43">
        <f t="shared" si="13"/>
        <v>12.426724137931036</v>
      </c>
      <c r="AE34" s="47">
        <f t="shared" si="14"/>
        <v>16.883620689655171</v>
      </c>
    </row>
    <row r="36" spans="1:31" ht="15.75" thickBot="1" x14ac:dyDescent="0.3"/>
    <row r="37" spans="1:31" ht="15.75" thickBot="1" x14ac:dyDescent="0.3">
      <c r="A37" s="96" t="s">
        <v>45</v>
      </c>
      <c r="B37" s="60">
        <v>5580</v>
      </c>
      <c r="C37" s="61">
        <v>1072</v>
      </c>
      <c r="D37" s="62">
        <v>61</v>
      </c>
      <c r="E37" s="32">
        <f t="shared" ref="E37:E48" si="18">C37/B37</f>
        <v>0.1921146953405018</v>
      </c>
      <c r="F37" s="41">
        <f t="shared" ref="F37:F48" si="19">(B37/D37)/60</f>
        <v>1.5245901639344264</v>
      </c>
      <c r="G37" s="48">
        <f t="shared" ref="G37:G48" si="20">C37/D37</f>
        <v>17.57377049180328</v>
      </c>
      <c r="H37" s="60">
        <v>5580</v>
      </c>
      <c r="I37" s="61">
        <v>1563</v>
      </c>
      <c r="J37" s="62">
        <v>59</v>
      </c>
      <c r="K37" s="32">
        <f t="shared" ref="K37:K48" si="21">I37/H37</f>
        <v>0.28010752688172041</v>
      </c>
      <c r="L37" s="41">
        <f t="shared" ref="L37:L48" si="22">(H37/J37)/60</f>
        <v>1.576271186440678</v>
      </c>
      <c r="M37" s="48">
        <f t="shared" ref="M37:M48" si="23">I37/J37</f>
        <v>26.491525423728813</v>
      </c>
      <c r="N37" s="60">
        <v>5580</v>
      </c>
      <c r="O37" s="61"/>
      <c r="P37" s="62"/>
      <c r="Q37" s="32">
        <f t="shared" ref="Q37:Q48" si="24">O37/N37</f>
        <v>0</v>
      </c>
      <c r="R37" s="41" t="e">
        <f t="shared" ref="R37:R48" si="25">(N37/P37)/60</f>
        <v>#DIV/0!</v>
      </c>
      <c r="S37" s="48" t="e">
        <f t="shared" ref="S37:S48" si="26">O37/P37</f>
        <v>#DIV/0!</v>
      </c>
      <c r="T37" s="60">
        <v>5580</v>
      </c>
      <c r="U37" s="61">
        <v>8</v>
      </c>
      <c r="V37" s="62">
        <v>2</v>
      </c>
      <c r="W37" s="32">
        <f t="shared" ref="W37:W48" si="27">U37/T37</f>
        <v>1.4336917562724014E-3</v>
      </c>
      <c r="X37" s="41">
        <f t="shared" ref="X37:X48" si="28">(T37/V37)/60</f>
        <v>46.5</v>
      </c>
      <c r="Y37" s="48">
        <f t="shared" ref="Y37:Y48" si="29">U37/V37</f>
        <v>4</v>
      </c>
      <c r="Z37" s="60">
        <v>22320</v>
      </c>
      <c r="AA37" s="61">
        <f>SUM(C37,I37,O37,U37)</f>
        <v>2643</v>
      </c>
      <c r="AB37" s="62">
        <f>SUM(D37,J37,P37)</f>
        <v>120</v>
      </c>
      <c r="AC37" s="32">
        <f>AA37/Z37</f>
        <v>0.11841397849462365</v>
      </c>
      <c r="AD37" s="41">
        <f t="shared" ref="AD37:AD48" si="30">(Z37/AB37)/60</f>
        <v>3.1</v>
      </c>
      <c r="AE37" s="48">
        <f t="shared" ref="AE37:AE48" si="31">AA37/AB37</f>
        <v>22.024999999999999</v>
      </c>
    </row>
    <row r="38" spans="1:31" ht="15.75" thickBot="1" x14ac:dyDescent="0.3">
      <c r="A38" s="96" t="s">
        <v>54</v>
      </c>
      <c r="B38" s="9">
        <v>5580</v>
      </c>
      <c r="C38" s="15">
        <v>824</v>
      </c>
      <c r="D38" s="16">
        <v>43</v>
      </c>
      <c r="E38" s="33">
        <f t="shared" si="18"/>
        <v>0.14767025089605734</v>
      </c>
      <c r="F38" s="38">
        <f t="shared" si="19"/>
        <v>2.1627906976744184</v>
      </c>
      <c r="G38" s="46">
        <f t="shared" si="20"/>
        <v>19.162790697674417</v>
      </c>
      <c r="H38" s="9">
        <v>5580</v>
      </c>
      <c r="I38" s="15">
        <v>941</v>
      </c>
      <c r="J38" s="16">
        <v>52</v>
      </c>
      <c r="K38" s="33">
        <f t="shared" si="21"/>
        <v>0.16863799283154121</v>
      </c>
      <c r="L38" s="38">
        <f t="shared" si="22"/>
        <v>1.7884615384615385</v>
      </c>
      <c r="M38" s="46">
        <f t="shared" si="23"/>
        <v>18.096153846153847</v>
      </c>
      <c r="N38" s="9">
        <v>5580</v>
      </c>
      <c r="O38" s="15"/>
      <c r="P38" s="16"/>
      <c r="Q38" s="33">
        <f t="shared" si="24"/>
        <v>0</v>
      </c>
      <c r="R38" s="38" t="e">
        <f t="shared" si="25"/>
        <v>#DIV/0!</v>
      </c>
      <c r="S38" s="46" t="e">
        <f t="shared" si="26"/>
        <v>#DIV/0!</v>
      </c>
      <c r="T38" s="9">
        <v>5580</v>
      </c>
      <c r="U38" s="15">
        <v>84</v>
      </c>
      <c r="V38" s="16">
        <v>5</v>
      </c>
      <c r="W38" s="33">
        <f t="shared" si="27"/>
        <v>1.5053763440860216E-2</v>
      </c>
      <c r="X38" s="38">
        <f t="shared" si="28"/>
        <v>18.600000000000001</v>
      </c>
      <c r="Y38" s="46">
        <f t="shared" si="29"/>
        <v>16.8</v>
      </c>
      <c r="Z38" s="60">
        <v>22320</v>
      </c>
      <c r="AA38" s="61">
        <f t="shared" ref="AA38:AA49" si="32">SUM(C38,I38,O38,U38)</f>
        <v>1849</v>
      </c>
      <c r="AB38" s="62">
        <f t="shared" ref="AB38:AB49" si="33">SUM(D38,J38,P38)</f>
        <v>95</v>
      </c>
      <c r="AC38" s="33">
        <f t="shared" ref="AC38:AC48" si="34">AA38/Z38</f>
        <v>8.284050179211469E-2</v>
      </c>
      <c r="AD38" s="38">
        <f t="shared" si="30"/>
        <v>3.9157894736842107</v>
      </c>
      <c r="AE38" s="46">
        <f t="shared" si="31"/>
        <v>19.463157894736842</v>
      </c>
    </row>
    <row r="39" spans="1:31" ht="15.75" thickBot="1" x14ac:dyDescent="0.3">
      <c r="A39" s="96" t="s">
        <v>46</v>
      </c>
      <c r="B39" s="9">
        <v>5580</v>
      </c>
      <c r="C39" s="15"/>
      <c r="D39" s="16"/>
      <c r="E39" s="33">
        <f t="shared" si="18"/>
        <v>0</v>
      </c>
      <c r="F39" s="38" t="e">
        <f t="shared" si="19"/>
        <v>#DIV/0!</v>
      </c>
      <c r="G39" s="46" t="e">
        <f t="shared" si="20"/>
        <v>#DIV/0!</v>
      </c>
      <c r="H39" s="9">
        <v>5580</v>
      </c>
      <c r="I39" s="15"/>
      <c r="J39" s="16"/>
      <c r="K39" s="33">
        <f t="shared" si="21"/>
        <v>0</v>
      </c>
      <c r="L39" s="38" t="e">
        <f t="shared" si="22"/>
        <v>#DIV/0!</v>
      </c>
      <c r="M39" s="46" t="e">
        <f t="shared" si="23"/>
        <v>#DIV/0!</v>
      </c>
      <c r="N39" s="9">
        <v>5580</v>
      </c>
      <c r="O39" s="15">
        <v>1088</v>
      </c>
      <c r="P39" s="16">
        <v>84</v>
      </c>
      <c r="Q39" s="33">
        <f t="shared" si="24"/>
        <v>0.19498207885304661</v>
      </c>
      <c r="R39" s="38">
        <f t="shared" si="25"/>
        <v>1.1071428571428572</v>
      </c>
      <c r="S39" s="46">
        <f t="shared" si="26"/>
        <v>12.952380952380953</v>
      </c>
      <c r="T39" s="9">
        <v>5580</v>
      </c>
      <c r="U39" s="15"/>
      <c r="V39" s="16"/>
      <c r="W39" s="33">
        <f t="shared" si="27"/>
        <v>0</v>
      </c>
      <c r="X39" s="38" t="e">
        <f t="shared" si="28"/>
        <v>#DIV/0!</v>
      </c>
      <c r="Y39" s="46" t="e">
        <f t="shared" si="29"/>
        <v>#DIV/0!</v>
      </c>
      <c r="Z39" s="60">
        <v>22320</v>
      </c>
      <c r="AA39" s="61">
        <f t="shared" si="32"/>
        <v>1088</v>
      </c>
      <c r="AB39" s="62">
        <f t="shared" si="33"/>
        <v>84</v>
      </c>
      <c r="AC39" s="33">
        <f t="shared" si="34"/>
        <v>4.8745519713261652E-2</v>
      </c>
      <c r="AD39" s="38">
        <f t="shared" si="30"/>
        <v>4.4285714285714288</v>
      </c>
      <c r="AE39" s="46">
        <f t="shared" si="31"/>
        <v>12.952380952380953</v>
      </c>
    </row>
    <row r="40" spans="1:31" ht="15.75" thickBot="1" x14ac:dyDescent="0.3">
      <c r="A40" s="96" t="s">
        <v>47</v>
      </c>
      <c r="B40" s="9">
        <v>5580</v>
      </c>
      <c r="C40" s="15"/>
      <c r="D40" s="16"/>
      <c r="E40" s="33">
        <f t="shared" si="18"/>
        <v>0</v>
      </c>
      <c r="F40" s="38" t="e">
        <f t="shared" si="19"/>
        <v>#DIV/0!</v>
      </c>
      <c r="G40" s="46" t="e">
        <f t="shared" si="20"/>
        <v>#DIV/0!</v>
      </c>
      <c r="H40" s="9">
        <v>5580</v>
      </c>
      <c r="I40" s="15"/>
      <c r="J40" s="16"/>
      <c r="K40" s="33">
        <f t="shared" si="21"/>
        <v>0</v>
      </c>
      <c r="L40" s="38" t="e">
        <f t="shared" si="22"/>
        <v>#DIV/0!</v>
      </c>
      <c r="M40" s="46" t="e">
        <f t="shared" si="23"/>
        <v>#DIV/0!</v>
      </c>
      <c r="N40" s="9">
        <v>5580</v>
      </c>
      <c r="O40" s="15"/>
      <c r="P40" s="16"/>
      <c r="Q40" s="33">
        <f t="shared" si="24"/>
        <v>0</v>
      </c>
      <c r="R40" s="38" t="e">
        <f t="shared" si="25"/>
        <v>#DIV/0!</v>
      </c>
      <c r="S40" s="46" t="e">
        <f t="shared" si="26"/>
        <v>#DIV/0!</v>
      </c>
      <c r="T40" s="9">
        <v>5580</v>
      </c>
      <c r="U40" s="15"/>
      <c r="V40" s="16"/>
      <c r="W40" s="33">
        <f t="shared" si="27"/>
        <v>0</v>
      </c>
      <c r="X40" s="38" t="e">
        <f t="shared" si="28"/>
        <v>#DIV/0!</v>
      </c>
      <c r="Y40" s="46" t="e">
        <f t="shared" si="29"/>
        <v>#DIV/0!</v>
      </c>
      <c r="Z40" s="60">
        <v>22320</v>
      </c>
      <c r="AA40" s="61">
        <f t="shared" si="32"/>
        <v>0</v>
      </c>
      <c r="AB40" s="62">
        <f t="shared" si="33"/>
        <v>0</v>
      </c>
      <c r="AC40" s="33">
        <f>AA40/Z40</f>
        <v>0</v>
      </c>
      <c r="AD40" s="38" t="e">
        <f t="shared" si="30"/>
        <v>#DIV/0!</v>
      </c>
      <c r="AE40" s="46" t="e">
        <f t="shared" si="31"/>
        <v>#DIV/0!</v>
      </c>
    </row>
    <row r="41" spans="1:31" ht="15.75" thickBot="1" x14ac:dyDescent="0.3">
      <c r="A41" s="96" t="s">
        <v>48</v>
      </c>
      <c r="B41" s="9">
        <v>5580</v>
      </c>
      <c r="C41" s="15">
        <v>90</v>
      </c>
      <c r="D41" s="16">
        <v>6</v>
      </c>
      <c r="E41" s="33">
        <f t="shared" si="18"/>
        <v>1.6129032258064516E-2</v>
      </c>
      <c r="F41" s="38">
        <f t="shared" si="19"/>
        <v>15.5</v>
      </c>
      <c r="G41" s="46">
        <f t="shared" si="20"/>
        <v>15</v>
      </c>
      <c r="H41" s="9">
        <v>5580</v>
      </c>
      <c r="I41" s="15">
        <v>66</v>
      </c>
      <c r="J41" s="16">
        <v>5</v>
      </c>
      <c r="K41" s="33">
        <f t="shared" si="21"/>
        <v>1.1827956989247311E-2</v>
      </c>
      <c r="L41" s="38">
        <f t="shared" si="22"/>
        <v>18.600000000000001</v>
      </c>
      <c r="M41" s="46">
        <f t="shared" si="23"/>
        <v>13.2</v>
      </c>
      <c r="N41" s="9">
        <v>5580</v>
      </c>
      <c r="O41" s="15"/>
      <c r="P41" s="16"/>
      <c r="Q41" s="33">
        <f t="shared" si="24"/>
        <v>0</v>
      </c>
      <c r="R41" s="38" t="e">
        <f t="shared" si="25"/>
        <v>#DIV/0!</v>
      </c>
      <c r="S41" s="46" t="e">
        <f t="shared" si="26"/>
        <v>#DIV/0!</v>
      </c>
      <c r="T41" s="9">
        <v>5580</v>
      </c>
      <c r="U41" s="15">
        <v>183</v>
      </c>
      <c r="V41" s="16">
        <v>10</v>
      </c>
      <c r="W41" s="33">
        <f t="shared" si="27"/>
        <v>3.2795698924731186E-2</v>
      </c>
      <c r="X41" s="38">
        <f t="shared" si="28"/>
        <v>9.3000000000000007</v>
      </c>
      <c r="Y41" s="46">
        <f t="shared" si="29"/>
        <v>18.3</v>
      </c>
      <c r="Z41" s="60">
        <v>22320</v>
      </c>
      <c r="AA41" s="61">
        <f t="shared" si="32"/>
        <v>339</v>
      </c>
      <c r="AB41" s="62">
        <f t="shared" si="33"/>
        <v>11</v>
      </c>
      <c r="AC41" s="33">
        <f t="shared" si="34"/>
        <v>1.5188172043010753E-2</v>
      </c>
      <c r="AD41" s="38">
        <f t="shared" si="30"/>
        <v>33.81818181818182</v>
      </c>
      <c r="AE41" s="46">
        <f t="shared" si="31"/>
        <v>30.818181818181817</v>
      </c>
    </row>
    <row r="42" spans="1:31" ht="15.75" thickBot="1" x14ac:dyDescent="0.3">
      <c r="A42" s="96" t="s">
        <v>49</v>
      </c>
      <c r="B42" s="9">
        <v>5580</v>
      </c>
      <c r="C42" s="15"/>
      <c r="D42" s="16"/>
      <c r="E42" s="33">
        <f t="shared" si="18"/>
        <v>0</v>
      </c>
      <c r="F42" s="39" t="e">
        <f t="shared" si="19"/>
        <v>#DIV/0!</v>
      </c>
      <c r="G42" s="46" t="e">
        <f t="shared" si="20"/>
        <v>#DIV/0!</v>
      </c>
      <c r="H42" s="9">
        <v>5580</v>
      </c>
      <c r="I42" s="15"/>
      <c r="J42" s="16"/>
      <c r="K42" s="33">
        <f t="shared" si="21"/>
        <v>0</v>
      </c>
      <c r="L42" s="39" t="e">
        <f t="shared" si="22"/>
        <v>#DIV/0!</v>
      </c>
      <c r="M42" s="46" t="e">
        <f t="shared" si="23"/>
        <v>#DIV/0!</v>
      </c>
      <c r="N42" s="9">
        <v>5580</v>
      </c>
      <c r="O42" s="15"/>
      <c r="P42" s="16"/>
      <c r="Q42" s="33">
        <f t="shared" si="24"/>
        <v>0</v>
      </c>
      <c r="R42" s="39" t="e">
        <f t="shared" si="25"/>
        <v>#DIV/0!</v>
      </c>
      <c r="S42" s="46" t="e">
        <f t="shared" si="26"/>
        <v>#DIV/0!</v>
      </c>
      <c r="T42" s="9">
        <v>5580</v>
      </c>
      <c r="U42" s="15"/>
      <c r="V42" s="16"/>
      <c r="W42" s="33">
        <f t="shared" si="27"/>
        <v>0</v>
      </c>
      <c r="X42" s="39" t="e">
        <f t="shared" si="28"/>
        <v>#DIV/0!</v>
      </c>
      <c r="Y42" s="46" t="e">
        <f t="shared" si="29"/>
        <v>#DIV/0!</v>
      </c>
      <c r="Z42" s="60">
        <v>22320</v>
      </c>
      <c r="AA42" s="61">
        <f t="shared" si="32"/>
        <v>0</v>
      </c>
      <c r="AB42" s="62">
        <f t="shared" si="33"/>
        <v>0</v>
      </c>
      <c r="AC42" s="33">
        <f t="shared" si="34"/>
        <v>0</v>
      </c>
      <c r="AD42" s="38" t="e">
        <f t="shared" si="30"/>
        <v>#DIV/0!</v>
      </c>
      <c r="AE42" s="46" t="e">
        <f t="shared" si="31"/>
        <v>#DIV/0!</v>
      </c>
    </row>
    <row r="43" spans="1:31" ht="15.75" thickBot="1" x14ac:dyDescent="0.3">
      <c r="A43" s="96" t="s">
        <v>50</v>
      </c>
      <c r="B43" s="9">
        <v>5580</v>
      </c>
      <c r="C43" s="15"/>
      <c r="D43" s="16"/>
      <c r="E43" s="33">
        <f t="shared" si="18"/>
        <v>0</v>
      </c>
      <c r="F43" s="38" t="e">
        <f t="shared" si="19"/>
        <v>#DIV/0!</v>
      </c>
      <c r="G43" s="46" t="e">
        <f t="shared" si="20"/>
        <v>#DIV/0!</v>
      </c>
      <c r="H43" s="9">
        <v>5580</v>
      </c>
      <c r="I43" s="15"/>
      <c r="J43" s="16"/>
      <c r="K43" s="33">
        <f t="shared" si="21"/>
        <v>0</v>
      </c>
      <c r="L43" s="38" t="e">
        <f t="shared" si="22"/>
        <v>#DIV/0!</v>
      </c>
      <c r="M43" s="46" t="e">
        <f t="shared" si="23"/>
        <v>#DIV/0!</v>
      </c>
      <c r="N43" s="9">
        <v>5580</v>
      </c>
      <c r="O43" s="15"/>
      <c r="P43" s="16"/>
      <c r="Q43" s="33">
        <f t="shared" si="24"/>
        <v>0</v>
      </c>
      <c r="R43" s="38" t="e">
        <f t="shared" si="25"/>
        <v>#DIV/0!</v>
      </c>
      <c r="S43" s="46" t="e">
        <f t="shared" si="26"/>
        <v>#DIV/0!</v>
      </c>
      <c r="T43" s="9">
        <v>5580</v>
      </c>
      <c r="U43" s="15"/>
      <c r="V43" s="16"/>
      <c r="W43" s="33">
        <f t="shared" si="27"/>
        <v>0</v>
      </c>
      <c r="X43" s="38" t="e">
        <f t="shared" si="28"/>
        <v>#DIV/0!</v>
      </c>
      <c r="Y43" s="46" t="e">
        <f t="shared" si="29"/>
        <v>#DIV/0!</v>
      </c>
      <c r="Z43" s="60">
        <v>22320</v>
      </c>
      <c r="AA43" s="61">
        <f t="shared" si="32"/>
        <v>0</v>
      </c>
      <c r="AB43" s="62">
        <f t="shared" si="33"/>
        <v>0</v>
      </c>
      <c r="AC43" s="33">
        <f t="shared" si="34"/>
        <v>0</v>
      </c>
      <c r="AD43" s="38" t="e">
        <f t="shared" si="30"/>
        <v>#DIV/0!</v>
      </c>
      <c r="AE43" s="46" t="e">
        <f t="shared" si="31"/>
        <v>#DIV/0!</v>
      </c>
    </row>
    <row r="44" spans="1:31" ht="15.75" thickBot="1" x14ac:dyDescent="0.3">
      <c r="A44" s="96" t="s">
        <v>51</v>
      </c>
      <c r="B44" s="9">
        <v>5580</v>
      </c>
      <c r="C44" s="15"/>
      <c r="D44" s="16"/>
      <c r="E44" s="33">
        <f t="shared" si="18"/>
        <v>0</v>
      </c>
      <c r="F44" s="38" t="e">
        <f t="shared" si="19"/>
        <v>#DIV/0!</v>
      </c>
      <c r="G44" s="46" t="e">
        <f t="shared" si="20"/>
        <v>#DIV/0!</v>
      </c>
      <c r="H44" s="9">
        <v>5580</v>
      </c>
      <c r="I44" s="15"/>
      <c r="J44" s="16"/>
      <c r="K44" s="33">
        <f t="shared" si="21"/>
        <v>0</v>
      </c>
      <c r="L44" s="38" t="e">
        <f t="shared" si="22"/>
        <v>#DIV/0!</v>
      </c>
      <c r="M44" s="46" t="e">
        <f t="shared" si="23"/>
        <v>#DIV/0!</v>
      </c>
      <c r="N44" s="9">
        <v>5580</v>
      </c>
      <c r="O44" s="15"/>
      <c r="P44" s="16"/>
      <c r="Q44" s="33">
        <f t="shared" si="24"/>
        <v>0</v>
      </c>
      <c r="R44" s="38" t="e">
        <f t="shared" si="25"/>
        <v>#DIV/0!</v>
      </c>
      <c r="S44" s="46" t="e">
        <f t="shared" si="26"/>
        <v>#DIV/0!</v>
      </c>
      <c r="T44" s="9">
        <v>5580</v>
      </c>
      <c r="U44" s="15">
        <v>1001</v>
      </c>
      <c r="V44" s="16">
        <v>30</v>
      </c>
      <c r="W44" s="33">
        <f t="shared" si="27"/>
        <v>0.17939068100358424</v>
      </c>
      <c r="X44" s="38">
        <f t="shared" si="28"/>
        <v>3.1</v>
      </c>
      <c r="Y44" s="46">
        <f t="shared" si="29"/>
        <v>33.366666666666667</v>
      </c>
      <c r="Z44" s="60">
        <v>22320</v>
      </c>
      <c r="AA44" s="61">
        <f t="shared" si="32"/>
        <v>1001</v>
      </c>
      <c r="AB44" s="62">
        <f t="shared" si="33"/>
        <v>0</v>
      </c>
      <c r="AC44" s="33">
        <f t="shared" si="34"/>
        <v>4.484767025089606E-2</v>
      </c>
      <c r="AD44" s="38" t="e">
        <f t="shared" si="30"/>
        <v>#DIV/0!</v>
      </c>
      <c r="AE44" s="46" t="e">
        <f t="shared" si="31"/>
        <v>#DIV/0!</v>
      </c>
    </row>
    <row r="45" spans="1:31" ht="15.75" thickBot="1" x14ac:dyDescent="0.3">
      <c r="A45" s="96" t="s">
        <v>52</v>
      </c>
      <c r="B45" s="9">
        <v>5580</v>
      </c>
      <c r="C45" s="15">
        <v>243</v>
      </c>
      <c r="D45" s="16">
        <v>14</v>
      </c>
      <c r="E45" s="33">
        <f t="shared" si="18"/>
        <v>4.3548387096774194E-2</v>
      </c>
      <c r="F45" s="39">
        <f t="shared" si="19"/>
        <v>6.6428571428571423</v>
      </c>
      <c r="G45" s="46">
        <f t="shared" si="20"/>
        <v>17.357142857142858</v>
      </c>
      <c r="H45" s="9">
        <v>5580</v>
      </c>
      <c r="I45" s="15">
        <v>100</v>
      </c>
      <c r="J45" s="16">
        <v>6</v>
      </c>
      <c r="K45" s="33">
        <f t="shared" si="21"/>
        <v>1.7921146953405017E-2</v>
      </c>
      <c r="L45" s="39">
        <f t="shared" si="22"/>
        <v>15.5</v>
      </c>
      <c r="M45" s="46">
        <f t="shared" si="23"/>
        <v>16.666666666666668</v>
      </c>
      <c r="N45" s="9">
        <v>5580</v>
      </c>
      <c r="O45" s="15">
        <v>1248</v>
      </c>
      <c r="P45" s="16">
        <v>81</v>
      </c>
      <c r="Q45" s="33">
        <f t="shared" si="24"/>
        <v>0.22365591397849463</v>
      </c>
      <c r="R45" s="39">
        <f t="shared" si="25"/>
        <v>1.1481481481481481</v>
      </c>
      <c r="S45" s="46">
        <f t="shared" si="26"/>
        <v>15.407407407407407</v>
      </c>
      <c r="T45" s="9">
        <v>5580</v>
      </c>
      <c r="U45" s="15">
        <v>897</v>
      </c>
      <c r="V45" s="16">
        <v>43</v>
      </c>
      <c r="W45" s="33">
        <f t="shared" si="27"/>
        <v>0.16075268817204302</v>
      </c>
      <c r="X45" s="39">
        <f t="shared" si="28"/>
        <v>2.1627906976744184</v>
      </c>
      <c r="Y45" s="46">
        <f t="shared" si="29"/>
        <v>20.86046511627907</v>
      </c>
      <c r="Z45" s="60">
        <v>22320</v>
      </c>
      <c r="AA45" s="61">
        <f t="shared" si="32"/>
        <v>2488</v>
      </c>
      <c r="AB45" s="62">
        <f t="shared" si="33"/>
        <v>101</v>
      </c>
      <c r="AC45" s="33">
        <f t="shared" si="34"/>
        <v>0.11146953405017922</v>
      </c>
      <c r="AD45" s="38">
        <f t="shared" si="30"/>
        <v>3.6831683168316833</v>
      </c>
      <c r="AE45" s="46">
        <f t="shared" si="31"/>
        <v>24.633663366336634</v>
      </c>
    </row>
    <row r="46" spans="1:31" ht="15.75" thickBot="1" x14ac:dyDescent="0.3">
      <c r="A46" s="96" t="s">
        <v>53</v>
      </c>
      <c r="B46" s="9">
        <v>5580</v>
      </c>
      <c r="C46" s="15">
        <v>280</v>
      </c>
      <c r="D46" s="16">
        <v>20</v>
      </c>
      <c r="E46" s="33">
        <f t="shared" si="18"/>
        <v>5.0179211469534052E-2</v>
      </c>
      <c r="F46" s="38">
        <f t="shared" si="19"/>
        <v>4.6500000000000004</v>
      </c>
      <c r="G46" s="46">
        <f t="shared" si="20"/>
        <v>14</v>
      </c>
      <c r="H46" s="9">
        <v>5580</v>
      </c>
      <c r="I46" s="15">
        <v>219</v>
      </c>
      <c r="J46" s="16">
        <v>14</v>
      </c>
      <c r="K46" s="33">
        <f t="shared" si="21"/>
        <v>3.9247311827956988E-2</v>
      </c>
      <c r="L46" s="38">
        <f t="shared" si="22"/>
        <v>6.6428571428571423</v>
      </c>
      <c r="M46" s="46">
        <f t="shared" si="23"/>
        <v>15.642857142857142</v>
      </c>
      <c r="N46" s="9">
        <v>5580</v>
      </c>
      <c r="O46" s="15">
        <v>238</v>
      </c>
      <c r="P46" s="16">
        <v>24</v>
      </c>
      <c r="Q46" s="33">
        <f t="shared" si="24"/>
        <v>4.2652329749103941E-2</v>
      </c>
      <c r="R46" s="38">
        <f t="shared" si="25"/>
        <v>3.875</v>
      </c>
      <c r="S46" s="46">
        <f t="shared" si="26"/>
        <v>9.9166666666666661</v>
      </c>
      <c r="T46" s="9">
        <v>5580</v>
      </c>
      <c r="U46" s="15">
        <v>275</v>
      </c>
      <c r="V46" s="16">
        <v>16</v>
      </c>
      <c r="W46" s="33">
        <f t="shared" si="27"/>
        <v>4.9283154121863799E-2</v>
      </c>
      <c r="X46" s="38">
        <f t="shared" si="28"/>
        <v>5.8125</v>
      </c>
      <c r="Y46" s="46">
        <f t="shared" si="29"/>
        <v>17.1875</v>
      </c>
      <c r="Z46" s="60">
        <v>22320</v>
      </c>
      <c r="AA46" s="61">
        <f t="shared" si="32"/>
        <v>1012</v>
      </c>
      <c r="AB46" s="62">
        <f t="shared" si="33"/>
        <v>58</v>
      </c>
      <c r="AC46" s="33">
        <f t="shared" si="34"/>
        <v>4.5340501792114699E-2</v>
      </c>
      <c r="AD46" s="38">
        <f t="shared" si="30"/>
        <v>6.4137931034482758</v>
      </c>
      <c r="AE46" s="46">
        <f t="shared" si="31"/>
        <v>17.448275862068964</v>
      </c>
    </row>
    <row r="47" spans="1:31" ht="15.75" thickBot="1" x14ac:dyDescent="0.3">
      <c r="A47" s="96" t="s">
        <v>55</v>
      </c>
      <c r="B47" s="9">
        <v>5580</v>
      </c>
      <c r="C47" s="15"/>
      <c r="D47" s="16"/>
      <c r="E47" s="33">
        <f t="shared" si="18"/>
        <v>0</v>
      </c>
      <c r="F47" s="38" t="e">
        <f t="shared" si="19"/>
        <v>#DIV/0!</v>
      </c>
      <c r="G47" s="46" t="e">
        <f t="shared" si="20"/>
        <v>#DIV/0!</v>
      </c>
      <c r="H47" s="9">
        <v>5580</v>
      </c>
      <c r="I47" s="15"/>
      <c r="J47" s="16"/>
      <c r="K47" s="33">
        <f t="shared" si="21"/>
        <v>0</v>
      </c>
      <c r="L47" s="38" t="e">
        <f t="shared" si="22"/>
        <v>#DIV/0!</v>
      </c>
      <c r="M47" s="46" t="e">
        <f t="shared" si="23"/>
        <v>#DIV/0!</v>
      </c>
      <c r="N47" s="9">
        <v>5580</v>
      </c>
      <c r="O47" s="15"/>
      <c r="P47" s="16"/>
      <c r="Q47" s="33">
        <f t="shared" si="24"/>
        <v>0</v>
      </c>
      <c r="R47" s="38" t="e">
        <f t="shared" si="25"/>
        <v>#DIV/0!</v>
      </c>
      <c r="S47" s="46" t="e">
        <f t="shared" si="26"/>
        <v>#DIV/0!</v>
      </c>
      <c r="T47" s="9">
        <v>5580</v>
      </c>
      <c r="U47" s="15"/>
      <c r="V47" s="16"/>
      <c r="W47" s="33">
        <f t="shared" si="27"/>
        <v>0</v>
      </c>
      <c r="X47" s="38" t="e">
        <f t="shared" si="28"/>
        <v>#DIV/0!</v>
      </c>
      <c r="Y47" s="46" t="e">
        <f t="shared" si="29"/>
        <v>#DIV/0!</v>
      </c>
      <c r="Z47" s="60">
        <v>22320</v>
      </c>
      <c r="AA47" s="61">
        <f t="shared" si="32"/>
        <v>0</v>
      </c>
      <c r="AB47" s="62">
        <f t="shared" si="33"/>
        <v>0</v>
      </c>
      <c r="AC47" s="33">
        <f t="shared" si="34"/>
        <v>0</v>
      </c>
      <c r="AD47" s="38" t="e">
        <f t="shared" si="30"/>
        <v>#DIV/0!</v>
      </c>
      <c r="AE47" s="46" t="e">
        <f t="shared" si="31"/>
        <v>#DIV/0!</v>
      </c>
    </row>
    <row r="48" spans="1:31" ht="15.75" thickBot="1" x14ac:dyDescent="0.3">
      <c r="A48" s="88" t="s">
        <v>87</v>
      </c>
      <c r="B48" s="9">
        <v>5580</v>
      </c>
      <c r="C48" s="15">
        <v>172</v>
      </c>
      <c r="D48" s="16">
        <v>1</v>
      </c>
      <c r="E48" s="33">
        <f t="shared" si="18"/>
        <v>3.0824372759856632E-2</v>
      </c>
      <c r="F48" s="38">
        <f t="shared" si="19"/>
        <v>93</v>
      </c>
      <c r="G48" s="46">
        <f t="shared" si="20"/>
        <v>172</v>
      </c>
      <c r="H48" s="9">
        <v>5580</v>
      </c>
      <c r="I48" s="15"/>
      <c r="J48" s="16"/>
      <c r="K48" s="33">
        <f t="shared" si="21"/>
        <v>0</v>
      </c>
      <c r="L48" s="38" t="e">
        <f t="shared" si="22"/>
        <v>#DIV/0!</v>
      </c>
      <c r="M48" s="46" t="e">
        <f t="shared" si="23"/>
        <v>#DIV/0!</v>
      </c>
      <c r="N48" s="9">
        <v>5580</v>
      </c>
      <c r="O48" s="15"/>
      <c r="P48" s="16"/>
      <c r="Q48" s="33">
        <f t="shared" si="24"/>
        <v>0</v>
      </c>
      <c r="R48" s="38" t="e">
        <f t="shared" si="25"/>
        <v>#DIV/0!</v>
      </c>
      <c r="S48" s="46" t="e">
        <f t="shared" si="26"/>
        <v>#DIV/0!</v>
      </c>
      <c r="T48" s="9">
        <v>5580</v>
      </c>
      <c r="U48" s="15"/>
      <c r="V48" s="16"/>
      <c r="W48" s="33">
        <f t="shared" si="27"/>
        <v>0</v>
      </c>
      <c r="X48" s="38" t="e">
        <f t="shared" si="28"/>
        <v>#DIV/0!</v>
      </c>
      <c r="Y48" s="46" t="e">
        <f t="shared" si="29"/>
        <v>#DIV/0!</v>
      </c>
      <c r="Z48" s="60">
        <v>22320</v>
      </c>
      <c r="AA48" s="61">
        <f t="shared" si="32"/>
        <v>172</v>
      </c>
      <c r="AB48" s="62">
        <f t="shared" si="33"/>
        <v>1</v>
      </c>
      <c r="AC48" s="33">
        <f t="shared" si="34"/>
        <v>7.7060931899641579E-3</v>
      </c>
      <c r="AD48" s="38">
        <f t="shared" si="30"/>
        <v>372</v>
      </c>
      <c r="AE48" s="46">
        <f t="shared" si="31"/>
        <v>172</v>
      </c>
    </row>
    <row r="49" spans="1:31" x14ac:dyDescent="0.25">
      <c r="A49" s="88" t="s">
        <v>92</v>
      </c>
      <c r="B49" s="9">
        <v>5580</v>
      </c>
      <c r="C49" s="15"/>
      <c r="D49" s="16"/>
      <c r="E49" s="33">
        <f t="shared" ref="E49" si="35">C49/B49</f>
        <v>0</v>
      </c>
      <c r="F49" s="38" t="e">
        <f t="shared" ref="F49" si="36">(B49/D49)/60</f>
        <v>#DIV/0!</v>
      </c>
      <c r="G49" s="46" t="e">
        <f t="shared" ref="G49" si="37">C49/D49</f>
        <v>#DIV/0!</v>
      </c>
      <c r="H49" s="9">
        <v>5581</v>
      </c>
      <c r="I49" s="15">
        <v>1431</v>
      </c>
      <c r="J49" s="16">
        <v>3</v>
      </c>
      <c r="K49" s="33">
        <f t="shared" ref="K49" si="38">I49/H49</f>
        <v>0.2564056620677298</v>
      </c>
      <c r="L49" s="38">
        <f t="shared" ref="L49" si="39">(H49/J49)/60</f>
        <v>31.005555555555553</v>
      </c>
      <c r="M49" s="46">
        <f t="shared" ref="M49" si="40">I49/J49</f>
        <v>477</v>
      </c>
      <c r="N49" s="9">
        <v>5581</v>
      </c>
      <c r="O49" s="15"/>
      <c r="P49" s="16"/>
      <c r="Q49" s="33">
        <f t="shared" ref="Q49" si="41">O49/N49</f>
        <v>0</v>
      </c>
      <c r="R49" s="38" t="e">
        <f t="shared" ref="R49" si="42">(N49/P49)/60</f>
        <v>#DIV/0!</v>
      </c>
      <c r="S49" s="46" t="e">
        <f t="shared" ref="S49" si="43">O49/P49</f>
        <v>#DIV/0!</v>
      </c>
      <c r="T49" s="9">
        <v>5580</v>
      </c>
      <c r="U49" s="15"/>
      <c r="V49" s="16"/>
      <c r="W49" s="33">
        <f t="shared" ref="W49" si="44">U49/T49</f>
        <v>0</v>
      </c>
      <c r="X49" s="38" t="e">
        <f t="shared" ref="X49" si="45">(T49/V49)/60</f>
        <v>#DIV/0!</v>
      </c>
      <c r="Y49" s="46" t="e">
        <f t="shared" ref="Y49" si="46">U49/V49</f>
        <v>#DIV/0!</v>
      </c>
      <c r="Z49" s="60">
        <v>22320</v>
      </c>
      <c r="AA49" s="61">
        <f t="shared" si="32"/>
        <v>1431</v>
      </c>
      <c r="AB49" s="62">
        <f t="shared" si="33"/>
        <v>3</v>
      </c>
      <c r="AC49" s="33">
        <f t="shared" ref="AC49" si="47">AA49/Z49</f>
        <v>6.4112903225806456E-2</v>
      </c>
      <c r="AD49" s="38">
        <f t="shared" ref="AD49" si="48">(Z49/AB49)/60</f>
        <v>124</v>
      </c>
      <c r="AE49" s="46">
        <f t="shared" ref="AE49" si="49">AA49/AB49</f>
        <v>477</v>
      </c>
    </row>
    <row r="50" spans="1:31" x14ac:dyDescent="0.25">
      <c r="B50">
        <f>SUM(B37:B47)</f>
        <v>61380</v>
      </c>
      <c r="C50">
        <f>SUM(C37:C47)</f>
        <v>2509</v>
      </c>
      <c r="D50">
        <f>SUM(D37:D47)</f>
        <v>144</v>
      </c>
      <c r="H50">
        <f>SUM(H37:H47)</f>
        <v>61380</v>
      </c>
      <c r="I50">
        <f>SUM(I37:I47)</f>
        <v>2889</v>
      </c>
      <c r="J50">
        <f>SUM(J37:J47)</f>
        <v>136</v>
      </c>
      <c r="N50">
        <f>SUM(N37:N47)</f>
        <v>61380</v>
      </c>
      <c r="O50">
        <f>SUM(O37:O47)</f>
        <v>2574</v>
      </c>
      <c r="P50">
        <f>SUM(P37:P47)</f>
        <v>189</v>
      </c>
      <c r="T50">
        <f>SUM(T37:T47)</f>
        <v>61380</v>
      </c>
      <c r="U50">
        <f>SUM(U37:U47)</f>
        <v>2448</v>
      </c>
      <c r="V50">
        <f>SUM(V37:V47)</f>
        <v>106</v>
      </c>
    </row>
    <row r="51" spans="1:31" ht="15.75" thickBot="1" x14ac:dyDescent="0.3">
      <c r="B51">
        <f>SUM(B34+B50)</f>
        <v>234360</v>
      </c>
      <c r="C51">
        <f>SUM(C34+C50)</f>
        <v>9424</v>
      </c>
      <c r="D51">
        <f>SUM(D34+D50)</f>
        <v>511</v>
      </c>
      <c r="E51" s="34">
        <f t="shared" ref="E51" si="50">C51/B51</f>
        <v>4.0211640211640212E-2</v>
      </c>
      <c r="F51" s="55">
        <f>(B51/D51)/60</f>
        <v>7.6438356164383556</v>
      </c>
      <c r="G51" s="47">
        <f t="shared" ref="G51" si="51">C51/D51</f>
        <v>18.442270058708417</v>
      </c>
      <c r="H51">
        <f>SUM(H34+H50)</f>
        <v>234360</v>
      </c>
      <c r="I51">
        <f>SUM(I34+I50)</f>
        <v>7700</v>
      </c>
      <c r="J51">
        <f>SUM(J34+J50)</f>
        <v>434</v>
      </c>
      <c r="K51" s="34">
        <f t="shared" ref="K51" si="52">I51/H51</f>
        <v>3.2855436081242535E-2</v>
      </c>
      <c r="L51" s="43">
        <f>(H51/J51)/60</f>
        <v>9</v>
      </c>
      <c r="M51" s="47">
        <f t="shared" ref="M51" si="53">I51/J51</f>
        <v>17.741935483870968</v>
      </c>
      <c r="N51">
        <f>SUM(N34+N50)</f>
        <v>234360</v>
      </c>
      <c r="O51">
        <f>SUM(O34+O50)</f>
        <v>6516</v>
      </c>
      <c r="P51">
        <f>SUM(P34+P50)</f>
        <v>452</v>
      </c>
      <c r="Q51" s="34">
        <f t="shared" ref="Q51" si="54">O51/N51</f>
        <v>2.7803379416282643E-2</v>
      </c>
      <c r="R51" s="55">
        <f>(N51/P51)/60</f>
        <v>8.6415929203539825</v>
      </c>
      <c r="S51" s="47">
        <f t="shared" ref="S51" si="55">O51/P51</f>
        <v>14.415929203539823</v>
      </c>
      <c r="T51">
        <f>SUM(T34+T50)</f>
        <v>234360</v>
      </c>
      <c r="U51">
        <f>SUM(U34+U50)</f>
        <v>5926</v>
      </c>
      <c r="V51">
        <f>SUM(V34+V50)</f>
        <v>306</v>
      </c>
      <c r="W51" s="34">
        <f t="shared" ref="W51" si="56">U51/T51</f>
        <v>2.528588496330432E-2</v>
      </c>
      <c r="X51" s="55">
        <f>(T51/V51)/60</f>
        <v>12.76470588235294</v>
      </c>
      <c r="Y51" s="47">
        <f t="shared" ref="Y51" si="57">U51/V51</f>
        <v>19.366013071895424</v>
      </c>
      <c r="Z51">
        <f>SUM(Z3:Z33,Z37:Z47)</f>
        <v>937440</v>
      </c>
      <c r="AA51">
        <f>SUM(AA3:AA33,AA37:AA47)</f>
        <v>29566</v>
      </c>
      <c r="AB51">
        <f>SUM(AB3:AB33,AB37:AB47)</f>
        <v>1597</v>
      </c>
      <c r="AC51" s="34">
        <f>AA51/Z51</f>
        <v>3.1539085168117424E-2</v>
      </c>
      <c r="AD51" s="43">
        <f t="shared" ref="AD51" si="58">(Z51/AB51)/60</f>
        <v>9.7833437695679404</v>
      </c>
      <c r="AE51" s="47">
        <f t="shared" ref="AE51" si="59">AA51/AB51</f>
        <v>18.513462742642453</v>
      </c>
    </row>
  </sheetData>
  <mergeCells count="5">
    <mergeCell ref="B1:G1"/>
    <mergeCell ref="H1:M1"/>
    <mergeCell ref="N1:S1"/>
    <mergeCell ref="T1:Y1"/>
    <mergeCell ref="Z1:AE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D1E2-3DCB-4068-9107-B80B2DEBA3AF}">
  <sheetPr>
    <tabColor rgb="FF7030A0"/>
  </sheetPr>
  <dimension ref="A1:AE51"/>
  <sheetViews>
    <sheetView tabSelected="1" topLeftCell="A20" zoomScale="70" zoomScaleNormal="70" workbookViewId="0">
      <pane xSplit="1" topLeftCell="H1" activePane="topRight" state="frozen"/>
      <selection pane="topRight" activeCell="V44" sqref="V44"/>
    </sheetView>
  </sheetViews>
  <sheetFormatPr defaultColWidth="9.140625" defaultRowHeight="15" x14ac:dyDescent="0.25"/>
  <cols>
    <col min="1" max="1" width="29.5703125" style="88" customWidth="1"/>
    <col min="2" max="2" width="7.28515625" customWidth="1"/>
    <col min="3" max="3" width="7.140625" customWidth="1"/>
    <col min="4" max="4" width="6.85546875" customWidth="1"/>
    <col min="5" max="5" width="7.28515625" customWidth="1"/>
    <col min="6" max="6" width="6.85546875" customWidth="1"/>
    <col min="7" max="7" width="7.5703125" customWidth="1"/>
    <col min="8" max="8" width="8" customWidth="1"/>
    <col min="9" max="9" width="7.42578125" bestFit="1" customWidth="1"/>
    <col min="10" max="10" width="5.85546875" customWidth="1"/>
    <col min="11" max="11" width="7.42578125" bestFit="1" customWidth="1"/>
    <col min="12" max="12" width="6.42578125" customWidth="1"/>
    <col min="13" max="13" width="6.5703125" customWidth="1"/>
    <col min="14" max="14" width="7.28515625" customWidth="1"/>
    <col min="15" max="15" width="7" customWidth="1"/>
    <col min="16" max="16" width="6.28515625" customWidth="1"/>
    <col min="17" max="17" width="7.140625" customWidth="1"/>
    <col min="18" max="18" width="6.42578125" customWidth="1"/>
    <col min="19" max="19" width="5.85546875" customWidth="1"/>
    <col min="20" max="20" width="7.28515625" customWidth="1"/>
    <col min="21" max="21" width="7" customWidth="1"/>
    <col min="22" max="22" width="6.28515625" customWidth="1"/>
    <col min="23" max="23" width="7.140625" customWidth="1"/>
    <col min="24" max="24" width="6.42578125" customWidth="1"/>
    <col min="25" max="25" width="5.85546875" customWidth="1"/>
    <col min="26" max="26" width="7.140625" bestFit="1" customWidth="1"/>
    <col min="27" max="27" width="7.42578125" bestFit="1" customWidth="1"/>
    <col min="28" max="28" width="6" bestFit="1" customWidth="1"/>
    <col min="29" max="29" width="8" customWidth="1"/>
    <col min="30" max="30" width="8.28515625" bestFit="1" customWidth="1"/>
    <col min="31" max="31" width="8" customWidth="1"/>
  </cols>
  <sheetData>
    <row r="1" spans="1:31" ht="15.75" thickBot="1" x14ac:dyDescent="0.3">
      <c r="A1" s="87"/>
      <c r="B1" s="100" t="s">
        <v>93</v>
      </c>
      <c r="C1" s="101"/>
      <c r="D1" s="101"/>
      <c r="E1" s="103"/>
      <c r="F1" s="103"/>
      <c r="G1" s="104"/>
      <c r="H1" s="100" t="s">
        <v>94</v>
      </c>
      <c r="I1" s="101"/>
      <c r="J1" s="101"/>
      <c r="K1" s="103"/>
      <c r="L1" s="103"/>
      <c r="M1" s="104"/>
      <c r="N1" s="100" t="s">
        <v>95</v>
      </c>
      <c r="O1" s="101"/>
      <c r="P1" s="101"/>
      <c r="Q1" s="103"/>
      <c r="R1" s="103"/>
      <c r="S1" s="104"/>
      <c r="T1" s="100" t="s">
        <v>96</v>
      </c>
      <c r="U1" s="101"/>
      <c r="V1" s="101"/>
      <c r="W1" s="103"/>
      <c r="X1" s="103"/>
      <c r="Y1" s="104"/>
      <c r="Z1" s="97" t="s">
        <v>97</v>
      </c>
      <c r="AA1" s="98"/>
      <c r="AB1" s="98"/>
      <c r="AC1" s="98"/>
      <c r="AD1" s="98"/>
      <c r="AE1" s="99"/>
    </row>
    <row r="2" spans="1:31" ht="45.75" thickBot="1" x14ac:dyDescent="0.3">
      <c r="B2" s="27" t="s">
        <v>33</v>
      </c>
      <c r="C2" s="18" t="s">
        <v>31</v>
      </c>
      <c r="D2" s="19" t="s">
        <v>32</v>
      </c>
      <c r="E2" s="31" t="s">
        <v>39</v>
      </c>
      <c r="F2" s="36" t="s">
        <v>40</v>
      </c>
      <c r="G2" s="44" t="s">
        <v>41</v>
      </c>
      <c r="H2" s="17" t="s">
        <v>33</v>
      </c>
      <c r="I2" s="18" t="s">
        <v>31</v>
      </c>
      <c r="J2" s="19" t="s">
        <v>32</v>
      </c>
      <c r="K2" s="31" t="s">
        <v>39</v>
      </c>
      <c r="L2" s="36" t="s">
        <v>40</v>
      </c>
      <c r="M2" s="44" t="s">
        <v>41</v>
      </c>
      <c r="N2" s="17" t="s">
        <v>33</v>
      </c>
      <c r="O2" s="18" t="s">
        <v>31</v>
      </c>
      <c r="P2" s="19" t="s">
        <v>32</v>
      </c>
      <c r="Q2" s="31" t="s">
        <v>39</v>
      </c>
      <c r="R2" s="36" t="s">
        <v>40</v>
      </c>
      <c r="S2" s="44" t="s">
        <v>41</v>
      </c>
      <c r="T2" s="17" t="s">
        <v>33</v>
      </c>
      <c r="U2" s="18" t="s">
        <v>31</v>
      </c>
      <c r="V2" s="19" t="s">
        <v>32</v>
      </c>
      <c r="W2" s="31" t="s">
        <v>39</v>
      </c>
      <c r="X2" s="36" t="s">
        <v>40</v>
      </c>
      <c r="Y2" s="44" t="s">
        <v>41</v>
      </c>
      <c r="Z2" s="17" t="s">
        <v>33</v>
      </c>
      <c r="AA2" s="18" t="s">
        <v>31</v>
      </c>
      <c r="AB2" s="19" t="s">
        <v>32</v>
      </c>
      <c r="AC2" s="31" t="s">
        <v>39</v>
      </c>
      <c r="AD2" s="36" t="s">
        <v>40</v>
      </c>
      <c r="AE2" s="44" t="s">
        <v>41</v>
      </c>
    </row>
    <row r="3" spans="1:31" x14ac:dyDescent="0.25">
      <c r="A3" s="89" t="s">
        <v>1</v>
      </c>
      <c r="B3" s="28">
        <v>5580</v>
      </c>
      <c r="C3" s="15"/>
      <c r="D3" s="24"/>
      <c r="E3" s="32">
        <f>C3/B3</f>
        <v>0</v>
      </c>
      <c r="F3" s="37" t="e">
        <f>(B3/D3)/60</f>
        <v>#DIV/0!</v>
      </c>
      <c r="G3" s="45" t="e">
        <f>C3/D3</f>
        <v>#DIV/0!</v>
      </c>
      <c r="H3" s="9">
        <v>5580</v>
      </c>
      <c r="I3" s="15"/>
      <c r="J3" s="24"/>
      <c r="K3" s="32">
        <f>I3/H3</f>
        <v>0</v>
      </c>
      <c r="L3" s="37" t="e">
        <f>(H3/J3)/60</f>
        <v>#DIV/0!</v>
      </c>
      <c r="M3" s="45" t="e">
        <f>I3/J3</f>
        <v>#DIV/0!</v>
      </c>
      <c r="N3" s="9">
        <v>5580</v>
      </c>
      <c r="O3" s="15"/>
      <c r="P3" s="24"/>
      <c r="Q3" s="32">
        <f>O3/N3</f>
        <v>0</v>
      </c>
      <c r="R3" s="51" t="e">
        <f>(N3/P3)/60</f>
        <v>#DIV/0!</v>
      </c>
      <c r="S3" s="52" t="e">
        <f>O3/P3</f>
        <v>#DIV/0!</v>
      </c>
      <c r="T3" s="9">
        <v>5580</v>
      </c>
      <c r="U3" s="15"/>
      <c r="V3" s="24"/>
      <c r="W3" s="32">
        <f>U3/T3</f>
        <v>0</v>
      </c>
      <c r="X3" s="51" t="e">
        <f>(T3/V3)/60</f>
        <v>#DIV/0!</v>
      </c>
      <c r="Y3" s="52" t="e">
        <f>U3/V3</f>
        <v>#DIV/0!</v>
      </c>
      <c r="Z3" s="9">
        <f>SUM(,B3,H3,N3,T3)</f>
        <v>22320</v>
      </c>
      <c r="AA3" s="15"/>
      <c r="AB3" s="16"/>
      <c r="AC3" s="32">
        <f>AA3/Z3</f>
        <v>0</v>
      </c>
      <c r="AD3" s="41" t="e">
        <f>(Z3/AB3)/60</f>
        <v>#DIV/0!</v>
      </c>
      <c r="AE3" s="48" t="e">
        <f>AA3/AB3</f>
        <v>#DIV/0!</v>
      </c>
    </row>
    <row r="4" spans="1:31" x14ac:dyDescent="0.25">
      <c r="A4" s="89" t="s">
        <v>3</v>
      </c>
      <c r="B4" s="28">
        <v>5580</v>
      </c>
      <c r="C4" s="8">
        <v>597</v>
      </c>
      <c r="D4" s="25">
        <v>32</v>
      </c>
      <c r="E4" s="33">
        <f t="shared" ref="E4:E34" si="0">C4/B4</f>
        <v>0.10698924731182796</v>
      </c>
      <c r="F4" s="38">
        <f t="shared" ref="F4:F34" si="1">(B4/D4)/60</f>
        <v>2.90625</v>
      </c>
      <c r="G4" s="46">
        <f t="shared" ref="G4:G34" si="2">C4/D4</f>
        <v>18.65625</v>
      </c>
      <c r="H4" s="9">
        <v>5580</v>
      </c>
      <c r="I4" s="8">
        <v>187</v>
      </c>
      <c r="J4" s="25">
        <v>8</v>
      </c>
      <c r="K4" s="33">
        <f t="shared" ref="K4:K34" si="3">I4/H4</f>
        <v>3.3512544802867382E-2</v>
      </c>
      <c r="L4" s="38">
        <f t="shared" ref="L4:L34" si="4">(H4/J4)/60</f>
        <v>11.625</v>
      </c>
      <c r="M4" s="46">
        <f t="shared" ref="M4:M34" si="5">I4/J4</f>
        <v>23.375</v>
      </c>
      <c r="N4" s="9">
        <v>5580</v>
      </c>
      <c r="O4" s="8"/>
      <c r="P4" s="25"/>
      <c r="Q4" s="33">
        <f t="shared" ref="Q4:Q34" si="6">O4/N4</f>
        <v>0</v>
      </c>
      <c r="R4" s="53" t="e">
        <f t="shared" ref="R4:R34" si="7">(N4/P4)/60</f>
        <v>#DIV/0!</v>
      </c>
      <c r="S4" s="54" t="e">
        <f t="shared" ref="S4:S34" si="8">O4/P4</f>
        <v>#DIV/0!</v>
      </c>
      <c r="T4" s="9">
        <v>5580</v>
      </c>
      <c r="U4" s="8"/>
      <c r="V4" s="25"/>
      <c r="W4" s="33">
        <f t="shared" ref="W4:W34" si="9">U4/T4</f>
        <v>0</v>
      </c>
      <c r="X4" s="53" t="e">
        <f t="shared" ref="X4:X34" si="10">(T4/V4)/60</f>
        <v>#DIV/0!</v>
      </c>
      <c r="Y4" s="54" t="e">
        <f t="shared" ref="Y4:Y34" si="11">U4/V4</f>
        <v>#DIV/0!</v>
      </c>
      <c r="Z4" s="9">
        <f t="shared" ref="Z4:Z33" si="12">SUM(,B4,H4,N4,T4)</f>
        <v>22320</v>
      </c>
      <c r="AA4" s="8">
        <f>SUM(C4,I4,O4,U4,)</f>
        <v>784</v>
      </c>
      <c r="AB4" s="10">
        <f>SUM(D4,J4,P4,V4)</f>
        <v>40</v>
      </c>
      <c r="AC4" s="33">
        <f>AA4/Z4</f>
        <v>3.5125448028673838E-2</v>
      </c>
      <c r="AD4" s="38">
        <f t="shared" ref="AD4:AD34" si="13">(Z4/AB4)/60</f>
        <v>9.3000000000000007</v>
      </c>
      <c r="AE4" s="46">
        <f t="shared" ref="AE4:AE34" si="14">AA4/AB4</f>
        <v>19.600000000000001</v>
      </c>
    </row>
    <row r="5" spans="1:31" x14ac:dyDescent="0.25">
      <c r="A5" s="89" t="s">
        <v>56</v>
      </c>
      <c r="B5" s="28">
        <v>5580</v>
      </c>
      <c r="C5" s="8"/>
      <c r="D5" s="25"/>
      <c r="E5" s="33">
        <f t="shared" si="0"/>
        <v>0</v>
      </c>
      <c r="F5" s="38" t="e">
        <f t="shared" si="1"/>
        <v>#DIV/0!</v>
      </c>
      <c r="G5" s="46" t="e">
        <f t="shared" si="2"/>
        <v>#DIV/0!</v>
      </c>
      <c r="H5" s="9">
        <v>5580</v>
      </c>
      <c r="I5" s="8"/>
      <c r="J5" s="25"/>
      <c r="K5" s="33">
        <f t="shared" si="3"/>
        <v>0</v>
      </c>
      <c r="L5" s="38" t="e">
        <f t="shared" si="4"/>
        <v>#DIV/0!</v>
      </c>
      <c r="M5" s="46" t="e">
        <f t="shared" si="5"/>
        <v>#DIV/0!</v>
      </c>
      <c r="N5" s="9">
        <v>5580</v>
      </c>
      <c r="O5" s="8"/>
      <c r="P5" s="25"/>
      <c r="Q5" s="33">
        <f t="shared" si="6"/>
        <v>0</v>
      </c>
      <c r="R5" s="53" t="e">
        <f t="shared" si="7"/>
        <v>#DIV/0!</v>
      </c>
      <c r="S5" s="54" t="e">
        <f t="shared" si="8"/>
        <v>#DIV/0!</v>
      </c>
      <c r="T5" s="9">
        <v>5580</v>
      </c>
      <c r="U5" s="8"/>
      <c r="V5" s="25"/>
      <c r="W5" s="33">
        <f t="shared" si="9"/>
        <v>0</v>
      </c>
      <c r="X5" s="53" t="e">
        <f t="shared" si="10"/>
        <v>#DIV/0!</v>
      </c>
      <c r="Y5" s="54" t="e">
        <f t="shared" si="11"/>
        <v>#DIV/0!</v>
      </c>
      <c r="Z5" s="9">
        <f t="shared" si="12"/>
        <v>22320</v>
      </c>
      <c r="AA5" s="8">
        <f t="shared" ref="AA5:AA33" si="15">SUM(C5,I5,O5,U5,)</f>
        <v>0</v>
      </c>
      <c r="AB5" s="10">
        <f t="shared" ref="AB5:AB33" si="16">SUM(D5,J5,P5,V5)</f>
        <v>0</v>
      </c>
      <c r="AC5" s="33">
        <f t="shared" ref="AC5:AC33" si="17">AA5/Z5</f>
        <v>0</v>
      </c>
      <c r="AD5" s="38" t="e">
        <f t="shared" si="13"/>
        <v>#DIV/0!</v>
      </c>
      <c r="AE5" s="46" t="e">
        <f t="shared" si="14"/>
        <v>#DIV/0!</v>
      </c>
    </row>
    <row r="6" spans="1:31" x14ac:dyDescent="0.25">
      <c r="A6" s="89" t="s">
        <v>73</v>
      </c>
      <c r="B6" s="28">
        <v>5580</v>
      </c>
      <c r="C6" s="15">
        <v>82</v>
      </c>
      <c r="D6" s="16">
        <v>3</v>
      </c>
      <c r="E6" s="33">
        <f t="shared" si="0"/>
        <v>1.4695340501792114E-2</v>
      </c>
      <c r="F6" s="38">
        <f t="shared" si="1"/>
        <v>31</v>
      </c>
      <c r="G6" s="46">
        <f t="shared" si="2"/>
        <v>27.333333333333332</v>
      </c>
      <c r="H6" s="9">
        <v>5580</v>
      </c>
      <c r="I6" s="15">
        <v>10</v>
      </c>
      <c r="J6" s="16">
        <v>1</v>
      </c>
      <c r="K6" s="33">
        <f t="shared" si="3"/>
        <v>1.7921146953405018E-3</v>
      </c>
      <c r="L6" s="38">
        <f t="shared" si="4"/>
        <v>93</v>
      </c>
      <c r="M6" s="46">
        <f t="shared" si="5"/>
        <v>10</v>
      </c>
      <c r="N6" s="9">
        <v>5580</v>
      </c>
      <c r="O6" s="15"/>
      <c r="P6" s="16"/>
      <c r="Q6" s="33">
        <f t="shared" si="6"/>
        <v>0</v>
      </c>
      <c r="R6" s="53" t="e">
        <f t="shared" si="7"/>
        <v>#DIV/0!</v>
      </c>
      <c r="S6" s="54" t="e">
        <f t="shared" si="8"/>
        <v>#DIV/0!</v>
      </c>
      <c r="T6" s="9">
        <v>5580</v>
      </c>
      <c r="U6" s="15"/>
      <c r="V6" s="16"/>
      <c r="W6" s="33">
        <f t="shared" si="9"/>
        <v>0</v>
      </c>
      <c r="X6" s="53" t="e">
        <f t="shared" si="10"/>
        <v>#DIV/0!</v>
      </c>
      <c r="Y6" s="54" t="e">
        <f t="shared" si="11"/>
        <v>#DIV/0!</v>
      </c>
      <c r="Z6" s="9">
        <f t="shared" si="12"/>
        <v>22320</v>
      </c>
      <c r="AA6" s="8">
        <f t="shared" si="15"/>
        <v>92</v>
      </c>
      <c r="AB6" s="10">
        <f t="shared" si="16"/>
        <v>4</v>
      </c>
      <c r="AC6" s="33">
        <f>AA6/Z6</f>
        <v>4.1218637992831543E-3</v>
      </c>
      <c r="AD6" s="38">
        <f t="shared" si="13"/>
        <v>93</v>
      </c>
      <c r="AE6" s="46">
        <f t="shared" si="14"/>
        <v>23</v>
      </c>
    </row>
    <row r="7" spans="1:31" x14ac:dyDescent="0.25">
      <c r="A7" s="89" t="s">
        <v>74</v>
      </c>
      <c r="B7" s="28">
        <v>5580</v>
      </c>
      <c r="C7" s="15">
        <v>156</v>
      </c>
      <c r="D7" s="16">
        <v>8</v>
      </c>
      <c r="E7" s="33">
        <f t="shared" si="0"/>
        <v>2.7956989247311829E-2</v>
      </c>
      <c r="F7" s="38">
        <f t="shared" si="1"/>
        <v>11.625</v>
      </c>
      <c r="G7" s="46">
        <f t="shared" si="2"/>
        <v>19.5</v>
      </c>
      <c r="H7" s="9">
        <v>5580</v>
      </c>
      <c r="I7" s="15"/>
      <c r="J7" s="16"/>
      <c r="K7" s="33">
        <f t="shared" si="3"/>
        <v>0</v>
      </c>
      <c r="L7" s="38" t="e">
        <f t="shared" si="4"/>
        <v>#DIV/0!</v>
      </c>
      <c r="M7" s="46" t="e">
        <f t="shared" si="5"/>
        <v>#DIV/0!</v>
      </c>
      <c r="N7" s="9">
        <v>5580</v>
      </c>
      <c r="O7" s="15"/>
      <c r="P7" s="16"/>
      <c r="Q7" s="33">
        <f t="shared" si="6"/>
        <v>0</v>
      </c>
      <c r="R7" s="53" t="e">
        <f t="shared" si="7"/>
        <v>#DIV/0!</v>
      </c>
      <c r="S7" s="54" t="e">
        <f t="shared" si="8"/>
        <v>#DIV/0!</v>
      </c>
      <c r="T7" s="9">
        <v>5580</v>
      </c>
      <c r="U7" s="15"/>
      <c r="V7" s="16"/>
      <c r="W7" s="33">
        <f t="shared" si="9"/>
        <v>0</v>
      </c>
      <c r="X7" s="53" t="e">
        <f t="shared" si="10"/>
        <v>#DIV/0!</v>
      </c>
      <c r="Y7" s="54" t="e">
        <f t="shared" si="11"/>
        <v>#DIV/0!</v>
      </c>
      <c r="Z7" s="9">
        <f t="shared" si="12"/>
        <v>22320</v>
      </c>
      <c r="AA7" s="8">
        <f t="shared" si="15"/>
        <v>156</v>
      </c>
      <c r="AB7" s="10">
        <f t="shared" si="16"/>
        <v>8</v>
      </c>
      <c r="AC7" s="33">
        <f t="shared" si="17"/>
        <v>6.9892473118279572E-3</v>
      </c>
      <c r="AD7" s="38">
        <f t="shared" si="13"/>
        <v>46.5</v>
      </c>
      <c r="AE7" s="46">
        <f t="shared" si="14"/>
        <v>19.5</v>
      </c>
    </row>
    <row r="8" spans="1:31" x14ac:dyDescent="0.25">
      <c r="A8" s="89" t="s">
        <v>59</v>
      </c>
      <c r="B8" s="28">
        <v>5580</v>
      </c>
      <c r="C8" s="8">
        <v>80</v>
      </c>
      <c r="D8" s="25">
        <v>3</v>
      </c>
      <c r="E8" s="33">
        <f t="shared" si="0"/>
        <v>1.4336917562724014E-2</v>
      </c>
      <c r="F8" s="38">
        <f t="shared" si="1"/>
        <v>31</v>
      </c>
      <c r="G8" s="46">
        <f t="shared" si="2"/>
        <v>26.666666666666668</v>
      </c>
      <c r="H8" s="9">
        <v>5580</v>
      </c>
      <c r="I8" s="8">
        <v>45</v>
      </c>
      <c r="J8" s="25">
        <v>3</v>
      </c>
      <c r="K8" s="33">
        <f t="shared" si="3"/>
        <v>8.0645161290322578E-3</v>
      </c>
      <c r="L8" s="38">
        <f t="shared" si="4"/>
        <v>31</v>
      </c>
      <c r="M8" s="46">
        <f t="shared" si="5"/>
        <v>15</v>
      </c>
      <c r="N8" s="9">
        <v>5580</v>
      </c>
      <c r="O8" s="8"/>
      <c r="P8" s="25"/>
      <c r="Q8" s="33">
        <f t="shared" si="6"/>
        <v>0</v>
      </c>
      <c r="R8" s="53" t="e">
        <f t="shared" si="7"/>
        <v>#DIV/0!</v>
      </c>
      <c r="S8" s="54" t="e">
        <f t="shared" si="8"/>
        <v>#DIV/0!</v>
      </c>
      <c r="T8" s="9">
        <v>5580</v>
      </c>
      <c r="U8" s="8"/>
      <c r="V8" s="25"/>
      <c r="W8" s="33">
        <f t="shared" si="9"/>
        <v>0</v>
      </c>
      <c r="X8" s="53" t="e">
        <f t="shared" si="10"/>
        <v>#DIV/0!</v>
      </c>
      <c r="Y8" s="54" t="e">
        <f t="shared" si="11"/>
        <v>#DIV/0!</v>
      </c>
      <c r="Z8" s="9">
        <f t="shared" si="12"/>
        <v>22320</v>
      </c>
      <c r="AA8" s="8">
        <f t="shared" si="15"/>
        <v>125</v>
      </c>
      <c r="AB8" s="10">
        <f t="shared" si="16"/>
        <v>6</v>
      </c>
      <c r="AC8" s="33">
        <f t="shared" si="17"/>
        <v>5.600358422939068E-3</v>
      </c>
      <c r="AD8" s="38">
        <f t="shared" si="13"/>
        <v>62</v>
      </c>
      <c r="AE8" s="46">
        <f t="shared" si="14"/>
        <v>20.833333333333332</v>
      </c>
    </row>
    <row r="9" spans="1:31" x14ac:dyDescent="0.25">
      <c r="A9" s="89" t="s">
        <v>8</v>
      </c>
      <c r="B9" s="28">
        <v>5580</v>
      </c>
      <c r="C9" s="8">
        <v>46</v>
      </c>
      <c r="D9" s="25">
        <v>3</v>
      </c>
      <c r="E9" s="33">
        <f t="shared" si="0"/>
        <v>8.2437275985663087E-3</v>
      </c>
      <c r="F9" s="38">
        <f t="shared" si="1"/>
        <v>31</v>
      </c>
      <c r="G9" s="46">
        <f t="shared" si="2"/>
        <v>15.333333333333334</v>
      </c>
      <c r="H9" s="9">
        <v>5580</v>
      </c>
      <c r="I9" s="8"/>
      <c r="J9" s="25"/>
      <c r="K9" s="33">
        <f t="shared" si="3"/>
        <v>0</v>
      </c>
      <c r="L9" s="38" t="e">
        <f t="shared" si="4"/>
        <v>#DIV/0!</v>
      </c>
      <c r="M9" s="46" t="e">
        <f t="shared" si="5"/>
        <v>#DIV/0!</v>
      </c>
      <c r="N9" s="9">
        <v>5580</v>
      </c>
      <c r="O9" s="8"/>
      <c r="P9" s="25"/>
      <c r="Q9" s="33">
        <f t="shared" si="6"/>
        <v>0</v>
      </c>
      <c r="R9" s="53" t="e">
        <f t="shared" si="7"/>
        <v>#DIV/0!</v>
      </c>
      <c r="S9" s="54" t="e">
        <f t="shared" si="8"/>
        <v>#DIV/0!</v>
      </c>
      <c r="T9" s="9">
        <v>5580</v>
      </c>
      <c r="U9" s="8"/>
      <c r="V9" s="25"/>
      <c r="W9" s="33">
        <f t="shared" si="9"/>
        <v>0</v>
      </c>
      <c r="X9" s="53" t="e">
        <f t="shared" si="10"/>
        <v>#DIV/0!</v>
      </c>
      <c r="Y9" s="54" t="e">
        <f t="shared" si="11"/>
        <v>#DIV/0!</v>
      </c>
      <c r="Z9" s="9">
        <f t="shared" si="12"/>
        <v>22320</v>
      </c>
      <c r="AA9" s="8">
        <f t="shared" si="15"/>
        <v>46</v>
      </c>
      <c r="AB9" s="10">
        <f t="shared" si="16"/>
        <v>3</v>
      </c>
      <c r="AC9" s="33">
        <f t="shared" si="17"/>
        <v>2.0609318996415772E-3</v>
      </c>
      <c r="AD9" s="38">
        <f t="shared" si="13"/>
        <v>124</v>
      </c>
      <c r="AE9" s="46">
        <f t="shared" si="14"/>
        <v>15.333333333333334</v>
      </c>
    </row>
    <row r="10" spans="1:31" x14ac:dyDescent="0.25">
      <c r="A10" s="89" t="s">
        <v>60</v>
      </c>
      <c r="B10" s="28">
        <v>5580</v>
      </c>
      <c r="C10" s="8">
        <v>1065</v>
      </c>
      <c r="D10" s="25">
        <v>57</v>
      </c>
      <c r="E10" s="33">
        <f t="shared" si="0"/>
        <v>0.19086021505376344</v>
      </c>
      <c r="F10" s="38">
        <f t="shared" si="1"/>
        <v>1.631578947368421</v>
      </c>
      <c r="G10" s="46">
        <f t="shared" si="2"/>
        <v>18.684210526315791</v>
      </c>
      <c r="H10" s="9">
        <v>5580</v>
      </c>
      <c r="I10" s="8"/>
      <c r="J10" s="25"/>
      <c r="K10" s="33">
        <f t="shared" si="3"/>
        <v>0</v>
      </c>
      <c r="L10" s="38" t="e">
        <f t="shared" si="4"/>
        <v>#DIV/0!</v>
      </c>
      <c r="M10" s="46" t="e">
        <f t="shared" si="5"/>
        <v>#DIV/0!</v>
      </c>
      <c r="N10" s="9">
        <v>5580</v>
      </c>
      <c r="O10" s="8"/>
      <c r="P10" s="25"/>
      <c r="Q10" s="33">
        <f t="shared" si="6"/>
        <v>0</v>
      </c>
      <c r="R10" s="53" t="e">
        <f t="shared" si="7"/>
        <v>#DIV/0!</v>
      </c>
      <c r="S10" s="54" t="e">
        <f t="shared" si="8"/>
        <v>#DIV/0!</v>
      </c>
      <c r="T10" s="9">
        <v>5580</v>
      </c>
      <c r="U10" s="8"/>
      <c r="V10" s="25"/>
      <c r="W10" s="33">
        <f t="shared" si="9"/>
        <v>0</v>
      </c>
      <c r="X10" s="53" t="e">
        <f t="shared" si="10"/>
        <v>#DIV/0!</v>
      </c>
      <c r="Y10" s="54" t="e">
        <f t="shared" si="11"/>
        <v>#DIV/0!</v>
      </c>
      <c r="Z10" s="9">
        <f t="shared" si="12"/>
        <v>22320</v>
      </c>
      <c r="AA10" s="8">
        <f t="shared" si="15"/>
        <v>1065</v>
      </c>
      <c r="AB10" s="10">
        <f t="shared" si="16"/>
        <v>57</v>
      </c>
      <c r="AC10" s="33">
        <f t="shared" si="17"/>
        <v>4.7715053763440859E-2</v>
      </c>
      <c r="AD10" s="38">
        <f t="shared" si="13"/>
        <v>6.5263157894736841</v>
      </c>
      <c r="AE10" s="46">
        <f t="shared" si="14"/>
        <v>18.684210526315791</v>
      </c>
    </row>
    <row r="11" spans="1:31" ht="15.75" thickBot="1" x14ac:dyDescent="0.3">
      <c r="A11" s="90" t="s">
        <v>10</v>
      </c>
      <c r="B11" s="28">
        <v>5580</v>
      </c>
      <c r="C11" s="8"/>
      <c r="D11" s="25"/>
      <c r="E11" s="33">
        <f t="shared" si="0"/>
        <v>0</v>
      </c>
      <c r="F11" s="38" t="e">
        <f t="shared" si="1"/>
        <v>#DIV/0!</v>
      </c>
      <c r="G11" s="46" t="e">
        <f t="shared" si="2"/>
        <v>#DIV/0!</v>
      </c>
      <c r="H11" s="9">
        <v>5580</v>
      </c>
      <c r="I11" s="8"/>
      <c r="J11" s="25"/>
      <c r="K11" s="33">
        <f t="shared" si="3"/>
        <v>0</v>
      </c>
      <c r="L11" s="38" t="e">
        <f t="shared" si="4"/>
        <v>#DIV/0!</v>
      </c>
      <c r="M11" s="46" t="e">
        <f t="shared" si="5"/>
        <v>#DIV/0!</v>
      </c>
      <c r="N11" s="9">
        <v>5580</v>
      </c>
      <c r="O11" s="8"/>
      <c r="P11" s="25"/>
      <c r="Q11" s="33">
        <f t="shared" si="6"/>
        <v>0</v>
      </c>
      <c r="R11" s="53" t="e">
        <f t="shared" si="7"/>
        <v>#DIV/0!</v>
      </c>
      <c r="S11" s="54" t="e">
        <f t="shared" si="8"/>
        <v>#DIV/0!</v>
      </c>
      <c r="T11" s="9">
        <v>5580</v>
      </c>
      <c r="U11" s="8"/>
      <c r="V11" s="25"/>
      <c r="W11" s="33">
        <f t="shared" si="9"/>
        <v>0</v>
      </c>
      <c r="X11" s="53" t="e">
        <f t="shared" si="10"/>
        <v>#DIV/0!</v>
      </c>
      <c r="Y11" s="54" t="e">
        <f t="shared" si="11"/>
        <v>#DIV/0!</v>
      </c>
      <c r="Z11" s="9">
        <f t="shared" si="12"/>
        <v>22320</v>
      </c>
      <c r="AA11" s="8">
        <f t="shared" si="15"/>
        <v>0</v>
      </c>
      <c r="AB11" s="10">
        <f t="shared" si="16"/>
        <v>0</v>
      </c>
      <c r="AC11" s="33">
        <f t="shared" si="17"/>
        <v>0</v>
      </c>
      <c r="AD11" s="38" t="e">
        <f t="shared" si="13"/>
        <v>#DIV/0!</v>
      </c>
      <c r="AE11" s="46" t="e">
        <f t="shared" si="14"/>
        <v>#DIV/0!</v>
      </c>
    </row>
    <row r="12" spans="1:31" x14ac:dyDescent="0.25">
      <c r="A12" s="91" t="s">
        <v>11</v>
      </c>
      <c r="B12" s="28">
        <v>5580</v>
      </c>
      <c r="C12" s="8">
        <v>185</v>
      </c>
      <c r="D12" s="25">
        <v>11</v>
      </c>
      <c r="E12" s="33">
        <f t="shared" si="0"/>
        <v>3.3154121863799284E-2</v>
      </c>
      <c r="F12" s="39">
        <f t="shared" si="1"/>
        <v>8.454545454545455</v>
      </c>
      <c r="G12" s="46">
        <f t="shared" si="2"/>
        <v>16.818181818181817</v>
      </c>
      <c r="H12" s="9">
        <v>5580</v>
      </c>
      <c r="I12" s="8">
        <v>30</v>
      </c>
      <c r="J12" s="25">
        <v>3</v>
      </c>
      <c r="K12" s="33">
        <f t="shared" si="3"/>
        <v>5.3763440860215058E-3</v>
      </c>
      <c r="L12" s="39">
        <f t="shared" si="4"/>
        <v>31</v>
      </c>
      <c r="M12" s="46">
        <f t="shared" si="5"/>
        <v>10</v>
      </c>
      <c r="N12" s="9">
        <v>5580</v>
      </c>
      <c r="O12" s="8"/>
      <c r="P12" s="25"/>
      <c r="Q12" s="33">
        <f t="shared" si="6"/>
        <v>0</v>
      </c>
      <c r="R12" s="53" t="e">
        <f t="shared" si="7"/>
        <v>#DIV/0!</v>
      </c>
      <c r="S12" s="54" t="e">
        <f t="shared" si="8"/>
        <v>#DIV/0!</v>
      </c>
      <c r="T12" s="9">
        <v>5580</v>
      </c>
      <c r="U12" s="8"/>
      <c r="V12" s="25"/>
      <c r="W12" s="33">
        <f t="shared" si="9"/>
        <v>0</v>
      </c>
      <c r="X12" s="53" t="e">
        <f t="shared" si="10"/>
        <v>#DIV/0!</v>
      </c>
      <c r="Y12" s="54" t="e">
        <f t="shared" si="11"/>
        <v>#DIV/0!</v>
      </c>
      <c r="Z12" s="9">
        <f t="shared" si="12"/>
        <v>22320</v>
      </c>
      <c r="AA12" s="8">
        <f t="shared" si="15"/>
        <v>215</v>
      </c>
      <c r="AB12" s="10">
        <f t="shared" si="16"/>
        <v>14</v>
      </c>
      <c r="AC12" s="33">
        <f t="shared" si="17"/>
        <v>9.6326164874551978E-3</v>
      </c>
      <c r="AD12" s="38">
        <f t="shared" si="13"/>
        <v>26.571428571428569</v>
      </c>
      <c r="AE12" s="46">
        <f t="shared" si="14"/>
        <v>15.357142857142858</v>
      </c>
    </row>
    <row r="13" spans="1:31" ht="15.75" thickBot="1" x14ac:dyDescent="0.3">
      <c r="A13" s="89" t="s">
        <v>12</v>
      </c>
      <c r="B13" s="11">
        <v>5580</v>
      </c>
      <c r="C13" s="12">
        <v>94</v>
      </c>
      <c r="D13" s="26">
        <v>10</v>
      </c>
      <c r="E13" s="34">
        <f t="shared" si="0"/>
        <v>1.6845878136200716E-2</v>
      </c>
      <c r="F13" s="40">
        <f t="shared" si="1"/>
        <v>9.3000000000000007</v>
      </c>
      <c r="G13" s="47">
        <f t="shared" si="2"/>
        <v>9.4</v>
      </c>
      <c r="H13" s="11">
        <v>5580</v>
      </c>
      <c r="I13" s="12">
        <v>24</v>
      </c>
      <c r="J13" s="26">
        <v>3</v>
      </c>
      <c r="K13" s="34">
        <f t="shared" si="3"/>
        <v>4.3010752688172043E-3</v>
      </c>
      <c r="L13" s="40">
        <f t="shared" si="4"/>
        <v>31</v>
      </c>
      <c r="M13" s="47">
        <f t="shared" si="5"/>
        <v>8</v>
      </c>
      <c r="N13" s="11">
        <v>5580</v>
      </c>
      <c r="O13" s="12"/>
      <c r="P13" s="26"/>
      <c r="Q13" s="34">
        <f t="shared" si="6"/>
        <v>0</v>
      </c>
      <c r="R13" s="55" t="e">
        <f t="shared" si="7"/>
        <v>#DIV/0!</v>
      </c>
      <c r="S13" s="56" t="e">
        <f t="shared" si="8"/>
        <v>#DIV/0!</v>
      </c>
      <c r="T13" s="11">
        <v>5580</v>
      </c>
      <c r="U13" s="12"/>
      <c r="V13" s="26"/>
      <c r="W13" s="34">
        <f t="shared" si="9"/>
        <v>0</v>
      </c>
      <c r="X13" s="55" t="e">
        <f t="shared" si="10"/>
        <v>#DIV/0!</v>
      </c>
      <c r="Y13" s="56" t="e">
        <f t="shared" si="11"/>
        <v>#DIV/0!</v>
      </c>
      <c r="Z13" s="9">
        <f t="shared" si="12"/>
        <v>22320</v>
      </c>
      <c r="AA13" s="8">
        <f t="shared" si="15"/>
        <v>118</v>
      </c>
      <c r="AB13" s="10">
        <f t="shared" si="16"/>
        <v>13</v>
      </c>
      <c r="AC13" s="34">
        <f t="shared" si="17"/>
        <v>5.2867383512544804E-3</v>
      </c>
      <c r="AD13" s="43">
        <f t="shared" si="13"/>
        <v>28.615384615384617</v>
      </c>
      <c r="AE13" s="47">
        <f t="shared" si="14"/>
        <v>9.0769230769230766</v>
      </c>
    </row>
    <row r="14" spans="1:31" x14ac:dyDescent="0.25">
      <c r="A14" s="89" t="s">
        <v>13</v>
      </c>
      <c r="B14" s="30">
        <v>5580</v>
      </c>
      <c r="C14" s="15"/>
      <c r="D14" s="24"/>
      <c r="E14" s="32">
        <f t="shared" si="0"/>
        <v>0</v>
      </c>
      <c r="F14" s="41" t="e">
        <f t="shared" si="1"/>
        <v>#DIV/0!</v>
      </c>
      <c r="G14" s="48" t="e">
        <f t="shared" si="2"/>
        <v>#DIV/0!</v>
      </c>
      <c r="H14" s="14">
        <v>5580</v>
      </c>
      <c r="I14" s="15"/>
      <c r="J14" s="24"/>
      <c r="K14" s="32">
        <f t="shared" si="3"/>
        <v>0</v>
      </c>
      <c r="L14" s="41" t="e">
        <f t="shared" si="4"/>
        <v>#DIV/0!</v>
      </c>
      <c r="M14" s="48" t="e">
        <f t="shared" si="5"/>
        <v>#DIV/0!</v>
      </c>
      <c r="N14" s="14">
        <v>5580</v>
      </c>
      <c r="O14" s="15"/>
      <c r="P14" s="24"/>
      <c r="Q14" s="35">
        <f t="shared" si="6"/>
        <v>0</v>
      </c>
      <c r="R14" s="57" t="e">
        <f t="shared" si="7"/>
        <v>#DIV/0!</v>
      </c>
      <c r="S14" s="58" t="e">
        <f t="shared" si="8"/>
        <v>#DIV/0!</v>
      </c>
      <c r="T14" s="14">
        <v>5580</v>
      </c>
      <c r="U14" s="15"/>
      <c r="V14" s="24"/>
      <c r="W14" s="35">
        <f t="shared" si="9"/>
        <v>0</v>
      </c>
      <c r="X14" s="57" t="e">
        <f t="shared" si="10"/>
        <v>#DIV/0!</v>
      </c>
      <c r="Y14" s="58" t="e">
        <f t="shared" si="11"/>
        <v>#DIV/0!</v>
      </c>
      <c r="Z14" s="9">
        <f t="shared" si="12"/>
        <v>22320</v>
      </c>
      <c r="AA14" s="8">
        <f t="shared" si="15"/>
        <v>0</v>
      </c>
      <c r="AB14" s="10">
        <f t="shared" si="16"/>
        <v>0</v>
      </c>
      <c r="AC14" s="32">
        <f t="shared" si="17"/>
        <v>0</v>
      </c>
      <c r="AD14" s="41" t="e">
        <f t="shared" si="13"/>
        <v>#DIV/0!</v>
      </c>
      <c r="AE14" s="48" t="e">
        <f t="shared" si="14"/>
        <v>#DIV/0!</v>
      </c>
    </row>
    <row r="15" spans="1:31" x14ac:dyDescent="0.25">
      <c r="A15" s="92" t="s">
        <v>57</v>
      </c>
      <c r="B15" s="28">
        <v>5580</v>
      </c>
      <c r="C15" s="8"/>
      <c r="D15" s="25"/>
      <c r="E15" s="33">
        <f t="shared" si="0"/>
        <v>0</v>
      </c>
      <c r="F15" s="38" t="e">
        <f t="shared" si="1"/>
        <v>#DIV/0!</v>
      </c>
      <c r="G15" s="46" t="e">
        <f t="shared" si="2"/>
        <v>#DIV/0!</v>
      </c>
      <c r="H15" s="9">
        <v>5580</v>
      </c>
      <c r="I15" s="8"/>
      <c r="J15" s="25"/>
      <c r="K15" s="33">
        <f t="shared" si="3"/>
        <v>0</v>
      </c>
      <c r="L15" s="38" t="e">
        <f t="shared" si="4"/>
        <v>#DIV/0!</v>
      </c>
      <c r="M15" s="46" t="e">
        <f t="shared" si="5"/>
        <v>#DIV/0!</v>
      </c>
      <c r="N15" s="9">
        <v>5580</v>
      </c>
      <c r="O15" s="8"/>
      <c r="P15" s="25"/>
      <c r="Q15" s="33">
        <f t="shared" si="6"/>
        <v>0</v>
      </c>
      <c r="R15" s="53" t="e">
        <f t="shared" si="7"/>
        <v>#DIV/0!</v>
      </c>
      <c r="S15" s="54" t="e">
        <f t="shared" si="8"/>
        <v>#DIV/0!</v>
      </c>
      <c r="T15" s="9">
        <v>5580</v>
      </c>
      <c r="U15" s="8"/>
      <c r="V15" s="25"/>
      <c r="W15" s="33">
        <f t="shared" si="9"/>
        <v>0</v>
      </c>
      <c r="X15" s="53" t="e">
        <f t="shared" si="10"/>
        <v>#DIV/0!</v>
      </c>
      <c r="Y15" s="54" t="e">
        <f t="shared" si="11"/>
        <v>#DIV/0!</v>
      </c>
      <c r="Z15" s="9">
        <f t="shared" si="12"/>
        <v>22320</v>
      </c>
      <c r="AA15" s="8">
        <f t="shared" si="15"/>
        <v>0</v>
      </c>
      <c r="AB15" s="10">
        <f t="shared" si="16"/>
        <v>0</v>
      </c>
      <c r="AC15" s="33">
        <f t="shared" si="17"/>
        <v>0</v>
      </c>
      <c r="AD15" s="38" t="e">
        <f t="shared" si="13"/>
        <v>#DIV/0!</v>
      </c>
      <c r="AE15" s="46" t="e">
        <f t="shared" si="14"/>
        <v>#DIV/0!</v>
      </c>
    </row>
    <row r="16" spans="1:31" x14ac:dyDescent="0.25">
      <c r="A16" s="93" t="s">
        <v>15</v>
      </c>
      <c r="B16" s="28">
        <v>5580</v>
      </c>
      <c r="C16" s="8">
        <v>108</v>
      </c>
      <c r="D16" s="25">
        <v>8</v>
      </c>
      <c r="E16" s="33">
        <f t="shared" si="0"/>
        <v>1.935483870967742E-2</v>
      </c>
      <c r="F16" s="38">
        <f t="shared" si="1"/>
        <v>11.625</v>
      </c>
      <c r="G16" s="46">
        <f t="shared" si="2"/>
        <v>13.5</v>
      </c>
      <c r="H16" s="9">
        <v>5580</v>
      </c>
      <c r="I16" s="8"/>
      <c r="J16" s="25"/>
      <c r="K16" s="33">
        <f t="shared" si="3"/>
        <v>0</v>
      </c>
      <c r="L16" s="38" t="e">
        <f t="shared" si="4"/>
        <v>#DIV/0!</v>
      </c>
      <c r="M16" s="46" t="e">
        <f t="shared" si="5"/>
        <v>#DIV/0!</v>
      </c>
      <c r="N16" s="9">
        <v>5580</v>
      </c>
      <c r="O16" s="8"/>
      <c r="P16" s="25"/>
      <c r="Q16" s="33">
        <f t="shared" si="6"/>
        <v>0</v>
      </c>
      <c r="R16" s="53" t="e">
        <f t="shared" si="7"/>
        <v>#DIV/0!</v>
      </c>
      <c r="S16" s="54" t="e">
        <f t="shared" si="8"/>
        <v>#DIV/0!</v>
      </c>
      <c r="T16" s="9">
        <v>5580</v>
      </c>
      <c r="U16" s="8"/>
      <c r="V16" s="25"/>
      <c r="W16" s="33">
        <f t="shared" si="9"/>
        <v>0</v>
      </c>
      <c r="X16" s="53" t="e">
        <f t="shared" si="10"/>
        <v>#DIV/0!</v>
      </c>
      <c r="Y16" s="54" t="e">
        <f t="shared" si="11"/>
        <v>#DIV/0!</v>
      </c>
      <c r="Z16" s="9">
        <f t="shared" si="12"/>
        <v>22320</v>
      </c>
      <c r="AA16" s="8">
        <f t="shared" si="15"/>
        <v>108</v>
      </c>
      <c r="AB16" s="10">
        <f t="shared" si="16"/>
        <v>8</v>
      </c>
      <c r="AC16" s="33">
        <f t="shared" si="17"/>
        <v>4.8387096774193551E-3</v>
      </c>
      <c r="AD16" s="38">
        <f t="shared" si="13"/>
        <v>46.5</v>
      </c>
      <c r="AE16" s="46">
        <f t="shared" si="14"/>
        <v>13.5</v>
      </c>
    </row>
    <row r="17" spans="1:31" x14ac:dyDescent="0.25">
      <c r="A17" s="89" t="s">
        <v>16</v>
      </c>
      <c r="B17" s="28">
        <v>5580</v>
      </c>
      <c r="C17" s="8">
        <v>58</v>
      </c>
      <c r="D17" s="25">
        <v>4</v>
      </c>
      <c r="E17" s="33">
        <f t="shared" si="0"/>
        <v>1.039426523297491E-2</v>
      </c>
      <c r="F17" s="38">
        <f t="shared" si="1"/>
        <v>23.25</v>
      </c>
      <c r="G17" s="46">
        <f t="shared" si="2"/>
        <v>14.5</v>
      </c>
      <c r="H17" s="9">
        <v>5580</v>
      </c>
      <c r="I17" s="8"/>
      <c r="J17" s="25"/>
      <c r="K17" s="33">
        <f t="shared" si="3"/>
        <v>0</v>
      </c>
      <c r="L17" s="38" t="e">
        <f t="shared" si="4"/>
        <v>#DIV/0!</v>
      </c>
      <c r="M17" s="46" t="e">
        <f t="shared" si="5"/>
        <v>#DIV/0!</v>
      </c>
      <c r="N17" s="9">
        <v>5580</v>
      </c>
      <c r="O17" s="8"/>
      <c r="P17" s="25"/>
      <c r="Q17" s="33">
        <f t="shared" si="6"/>
        <v>0</v>
      </c>
      <c r="R17" s="53" t="e">
        <f t="shared" si="7"/>
        <v>#DIV/0!</v>
      </c>
      <c r="S17" s="54" t="e">
        <f t="shared" si="8"/>
        <v>#DIV/0!</v>
      </c>
      <c r="T17" s="9">
        <v>5580</v>
      </c>
      <c r="U17" s="8"/>
      <c r="V17" s="25"/>
      <c r="W17" s="33">
        <f t="shared" si="9"/>
        <v>0</v>
      </c>
      <c r="X17" s="53" t="e">
        <f t="shared" si="10"/>
        <v>#DIV/0!</v>
      </c>
      <c r="Y17" s="54" t="e">
        <f t="shared" si="11"/>
        <v>#DIV/0!</v>
      </c>
      <c r="Z17" s="9">
        <f t="shared" si="12"/>
        <v>22320</v>
      </c>
      <c r="AA17" s="8">
        <f t="shared" si="15"/>
        <v>58</v>
      </c>
      <c r="AB17" s="10">
        <f t="shared" si="16"/>
        <v>4</v>
      </c>
      <c r="AC17" s="33">
        <f t="shared" si="17"/>
        <v>2.5985663082437275E-3</v>
      </c>
      <c r="AD17" s="38">
        <f t="shared" si="13"/>
        <v>93</v>
      </c>
      <c r="AE17" s="46">
        <f t="shared" si="14"/>
        <v>14.5</v>
      </c>
    </row>
    <row r="18" spans="1:31" x14ac:dyDescent="0.25">
      <c r="A18" s="89" t="s">
        <v>17</v>
      </c>
      <c r="B18" s="28">
        <v>5580</v>
      </c>
      <c r="C18" s="8"/>
      <c r="D18" s="25"/>
      <c r="E18" s="33">
        <f t="shared" si="0"/>
        <v>0</v>
      </c>
      <c r="F18" s="38" t="e">
        <f t="shared" si="1"/>
        <v>#DIV/0!</v>
      </c>
      <c r="G18" s="46" t="e">
        <f t="shared" si="2"/>
        <v>#DIV/0!</v>
      </c>
      <c r="H18" s="9">
        <v>5580</v>
      </c>
      <c r="I18" s="8">
        <v>172</v>
      </c>
      <c r="J18" s="25">
        <v>8</v>
      </c>
      <c r="K18" s="33">
        <f t="shared" si="3"/>
        <v>3.0824372759856632E-2</v>
      </c>
      <c r="L18" s="38">
        <f t="shared" si="4"/>
        <v>11.625</v>
      </c>
      <c r="M18" s="46">
        <f t="shared" si="5"/>
        <v>21.5</v>
      </c>
      <c r="N18" s="9">
        <v>5580</v>
      </c>
      <c r="O18" s="8"/>
      <c r="P18" s="25"/>
      <c r="Q18" s="33">
        <f t="shared" si="6"/>
        <v>0</v>
      </c>
      <c r="R18" s="53" t="e">
        <f t="shared" si="7"/>
        <v>#DIV/0!</v>
      </c>
      <c r="S18" s="54" t="e">
        <f t="shared" si="8"/>
        <v>#DIV/0!</v>
      </c>
      <c r="T18" s="9">
        <v>5580</v>
      </c>
      <c r="U18" s="8"/>
      <c r="V18" s="25"/>
      <c r="W18" s="33">
        <f t="shared" si="9"/>
        <v>0</v>
      </c>
      <c r="X18" s="53" t="e">
        <f t="shared" si="10"/>
        <v>#DIV/0!</v>
      </c>
      <c r="Y18" s="54" t="e">
        <f t="shared" si="11"/>
        <v>#DIV/0!</v>
      </c>
      <c r="Z18" s="9">
        <f t="shared" si="12"/>
        <v>22320</v>
      </c>
      <c r="AA18" s="8">
        <f t="shared" si="15"/>
        <v>172</v>
      </c>
      <c r="AB18" s="10">
        <f t="shared" si="16"/>
        <v>8</v>
      </c>
      <c r="AC18" s="33">
        <f t="shared" si="17"/>
        <v>7.7060931899641579E-3</v>
      </c>
      <c r="AD18" s="38">
        <f t="shared" si="13"/>
        <v>46.5</v>
      </c>
      <c r="AE18" s="46">
        <f t="shared" si="14"/>
        <v>21.5</v>
      </c>
    </row>
    <row r="19" spans="1:31" x14ac:dyDescent="0.25">
      <c r="A19" s="89" t="s">
        <v>18</v>
      </c>
      <c r="B19" s="28">
        <v>5580</v>
      </c>
      <c r="C19" s="8"/>
      <c r="D19" s="25"/>
      <c r="E19" s="33">
        <f t="shared" si="0"/>
        <v>0</v>
      </c>
      <c r="F19" s="39" t="e">
        <f t="shared" si="1"/>
        <v>#DIV/0!</v>
      </c>
      <c r="G19" s="46" t="e">
        <f t="shared" si="2"/>
        <v>#DIV/0!</v>
      </c>
      <c r="H19" s="9">
        <v>5580</v>
      </c>
      <c r="I19" s="8"/>
      <c r="J19" s="25"/>
      <c r="K19" s="33">
        <f t="shared" si="3"/>
        <v>0</v>
      </c>
      <c r="L19" s="39" t="e">
        <f t="shared" si="4"/>
        <v>#DIV/0!</v>
      </c>
      <c r="M19" s="46" t="e">
        <f t="shared" si="5"/>
        <v>#DIV/0!</v>
      </c>
      <c r="N19" s="9">
        <v>5580</v>
      </c>
      <c r="O19" s="8"/>
      <c r="P19" s="25"/>
      <c r="Q19" s="33">
        <f t="shared" si="6"/>
        <v>0</v>
      </c>
      <c r="R19" s="53" t="e">
        <f t="shared" si="7"/>
        <v>#DIV/0!</v>
      </c>
      <c r="S19" s="54" t="e">
        <f t="shared" si="8"/>
        <v>#DIV/0!</v>
      </c>
      <c r="T19" s="9">
        <v>5580</v>
      </c>
      <c r="U19" s="8"/>
      <c r="V19" s="25"/>
      <c r="W19" s="33">
        <f t="shared" si="9"/>
        <v>0</v>
      </c>
      <c r="X19" s="53" t="e">
        <f t="shared" si="10"/>
        <v>#DIV/0!</v>
      </c>
      <c r="Y19" s="54" t="e">
        <f t="shared" si="11"/>
        <v>#DIV/0!</v>
      </c>
      <c r="Z19" s="9">
        <f t="shared" si="12"/>
        <v>22320</v>
      </c>
      <c r="AA19" s="8">
        <f t="shared" si="15"/>
        <v>0</v>
      </c>
      <c r="AB19" s="10">
        <f t="shared" si="16"/>
        <v>0</v>
      </c>
      <c r="AC19" s="33">
        <f t="shared" si="17"/>
        <v>0</v>
      </c>
      <c r="AD19" s="38" t="e">
        <f t="shared" si="13"/>
        <v>#DIV/0!</v>
      </c>
      <c r="AE19" s="46" t="e">
        <f t="shared" si="14"/>
        <v>#DIV/0!</v>
      </c>
    </row>
    <row r="20" spans="1:31" x14ac:dyDescent="0.25">
      <c r="A20" s="89" t="s">
        <v>19</v>
      </c>
      <c r="B20" s="28">
        <v>5580</v>
      </c>
      <c r="C20" s="8"/>
      <c r="D20" s="25"/>
      <c r="E20" s="33">
        <f t="shared" si="0"/>
        <v>0</v>
      </c>
      <c r="F20" s="38" t="e">
        <f t="shared" si="1"/>
        <v>#DIV/0!</v>
      </c>
      <c r="G20" s="46" t="e">
        <f t="shared" si="2"/>
        <v>#DIV/0!</v>
      </c>
      <c r="H20" s="9">
        <v>5580</v>
      </c>
      <c r="I20" s="8">
        <v>10</v>
      </c>
      <c r="J20" s="25">
        <v>1</v>
      </c>
      <c r="K20" s="33">
        <f t="shared" si="3"/>
        <v>1.7921146953405018E-3</v>
      </c>
      <c r="L20" s="38">
        <f t="shared" si="4"/>
        <v>93</v>
      </c>
      <c r="M20" s="46">
        <f t="shared" si="5"/>
        <v>10</v>
      </c>
      <c r="N20" s="9">
        <v>5580</v>
      </c>
      <c r="O20" s="8"/>
      <c r="P20" s="25"/>
      <c r="Q20" s="33">
        <f t="shared" si="6"/>
        <v>0</v>
      </c>
      <c r="R20" s="53" t="e">
        <f t="shared" si="7"/>
        <v>#DIV/0!</v>
      </c>
      <c r="S20" s="54" t="e">
        <f t="shared" si="8"/>
        <v>#DIV/0!</v>
      </c>
      <c r="T20" s="9">
        <v>5580</v>
      </c>
      <c r="U20" s="8"/>
      <c r="V20" s="25"/>
      <c r="W20" s="33">
        <f t="shared" si="9"/>
        <v>0</v>
      </c>
      <c r="X20" s="53" t="e">
        <f t="shared" si="10"/>
        <v>#DIV/0!</v>
      </c>
      <c r="Y20" s="54" t="e">
        <f t="shared" si="11"/>
        <v>#DIV/0!</v>
      </c>
      <c r="Z20" s="9">
        <f t="shared" si="12"/>
        <v>22320</v>
      </c>
      <c r="AA20" s="8">
        <f t="shared" si="15"/>
        <v>10</v>
      </c>
      <c r="AB20" s="10">
        <f t="shared" si="16"/>
        <v>1</v>
      </c>
      <c r="AC20" s="33">
        <f t="shared" si="17"/>
        <v>4.4802867383512545E-4</v>
      </c>
      <c r="AD20" s="38">
        <f t="shared" si="13"/>
        <v>372</v>
      </c>
      <c r="AE20" s="46">
        <f t="shared" si="14"/>
        <v>10</v>
      </c>
    </row>
    <row r="21" spans="1:31" x14ac:dyDescent="0.25">
      <c r="A21" s="89" t="s">
        <v>20</v>
      </c>
      <c r="B21" s="28">
        <v>5580</v>
      </c>
      <c r="C21" s="8">
        <v>412</v>
      </c>
      <c r="D21" s="25">
        <v>26</v>
      </c>
      <c r="E21" s="33">
        <f t="shared" si="0"/>
        <v>7.3835125448028671E-2</v>
      </c>
      <c r="F21" s="38">
        <f t="shared" si="1"/>
        <v>3.5769230769230771</v>
      </c>
      <c r="G21" s="46">
        <f t="shared" si="2"/>
        <v>15.846153846153847</v>
      </c>
      <c r="H21" s="9">
        <v>5580</v>
      </c>
      <c r="I21" s="8">
        <v>33</v>
      </c>
      <c r="J21" s="25">
        <v>2</v>
      </c>
      <c r="K21" s="33">
        <f t="shared" si="3"/>
        <v>5.9139784946236557E-3</v>
      </c>
      <c r="L21" s="38">
        <f t="shared" si="4"/>
        <v>46.5</v>
      </c>
      <c r="M21" s="46">
        <f t="shared" si="5"/>
        <v>16.5</v>
      </c>
      <c r="N21" s="9">
        <v>5580</v>
      </c>
      <c r="O21" s="8"/>
      <c r="P21" s="25"/>
      <c r="Q21" s="33">
        <f t="shared" si="6"/>
        <v>0</v>
      </c>
      <c r="R21" s="53" t="e">
        <f t="shared" si="7"/>
        <v>#DIV/0!</v>
      </c>
      <c r="S21" s="54" t="e">
        <f t="shared" si="8"/>
        <v>#DIV/0!</v>
      </c>
      <c r="T21" s="9">
        <v>5580</v>
      </c>
      <c r="U21" s="8"/>
      <c r="V21" s="25"/>
      <c r="W21" s="33">
        <f t="shared" si="9"/>
        <v>0</v>
      </c>
      <c r="X21" s="53" t="e">
        <f t="shared" si="10"/>
        <v>#DIV/0!</v>
      </c>
      <c r="Y21" s="54" t="e">
        <f t="shared" si="11"/>
        <v>#DIV/0!</v>
      </c>
      <c r="Z21" s="9">
        <f t="shared" si="12"/>
        <v>22320</v>
      </c>
      <c r="AA21" s="8">
        <f t="shared" si="15"/>
        <v>445</v>
      </c>
      <c r="AB21" s="10">
        <f t="shared" si="16"/>
        <v>28</v>
      </c>
      <c r="AC21" s="33">
        <f t="shared" si="17"/>
        <v>1.9937275985663083E-2</v>
      </c>
      <c r="AD21" s="38">
        <f t="shared" si="13"/>
        <v>13.285714285714285</v>
      </c>
      <c r="AE21" s="46">
        <f t="shared" si="14"/>
        <v>15.892857142857142</v>
      </c>
    </row>
    <row r="22" spans="1:31" x14ac:dyDescent="0.25">
      <c r="A22" s="92" t="s">
        <v>21</v>
      </c>
      <c r="B22" s="28">
        <v>5580</v>
      </c>
      <c r="C22" s="8">
        <v>137</v>
      </c>
      <c r="D22" s="25">
        <v>12</v>
      </c>
      <c r="E22" s="33">
        <f t="shared" si="0"/>
        <v>2.4551971326164875E-2</v>
      </c>
      <c r="F22" s="38">
        <f t="shared" si="1"/>
        <v>7.75</v>
      </c>
      <c r="G22" s="46">
        <f t="shared" si="2"/>
        <v>11.416666666666666</v>
      </c>
      <c r="H22" s="9">
        <v>5580</v>
      </c>
      <c r="I22" s="8">
        <v>54</v>
      </c>
      <c r="J22" s="25">
        <v>1</v>
      </c>
      <c r="K22" s="33">
        <f t="shared" si="3"/>
        <v>9.6774193548387101E-3</v>
      </c>
      <c r="L22" s="38">
        <f t="shared" si="4"/>
        <v>93</v>
      </c>
      <c r="M22" s="46">
        <f t="shared" si="5"/>
        <v>54</v>
      </c>
      <c r="N22" s="9">
        <v>5580</v>
      </c>
      <c r="O22" s="8"/>
      <c r="P22" s="25"/>
      <c r="Q22" s="33">
        <f t="shared" si="6"/>
        <v>0</v>
      </c>
      <c r="R22" s="53" t="e">
        <f t="shared" si="7"/>
        <v>#DIV/0!</v>
      </c>
      <c r="S22" s="54" t="e">
        <f t="shared" si="8"/>
        <v>#DIV/0!</v>
      </c>
      <c r="T22" s="9">
        <v>5580</v>
      </c>
      <c r="U22" s="8"/>
      <c r="V22" s="25"/>
      <c r="W22" s="33">
        <f t="shared" si="9"/>
        <v>0</v>
      </c>
      <c r="X22" s="53" t="e">
        <f t="shared" si="10"/>
        <v>#DIV/0!</v>
      </c>
      <c r="Y22" s="54" t="e">
        <f t="shared" si="11"/>
        <v>#DIV/0!</v>
      </c>
      <c r="Z22" s="9">
        <f t="shared" si="12"/>
        <v>22320</v>
      </c>
      <c r="AA22" s="8">
        <f t="shared" si="15"/>
        <v>191</v>
      </c>
      <c r="AB22" s="10">
        <f t="shared" si="16"/>
        <v>13</v>
      </c>
      <c r="AC22" s="33">
        <f t="shared" si="17"/>
        <v>8.5573476702508963E-3</v>
      </c>
      <c r="AD22" s="38">
        <f t="shared" si="13"/>
        <v>28.615384615384617</v>
      </c>
      <c r="AE22" s="46">
        <f t="shared" si="14"/>
        <v>14.692307692307692</v>
      </c>
    </row>
    <row r="23" spans="1:31" x14ac:dyDescent="0.25">
      <c r="A23" s="89" t="s">
        <v>22</v>
      </c>
      <c r="B23" s="28">
        <v>5580</v>
      </c>
      <c r="C23" s="8">
        <v>10</v>
      </c>
      <c r="D23" s="25">
        <v>2</v>
      </c>
      <c r="E23" s="33">
        <f t="shared" si="0"/>
        <v>1.7921146953405018E-3</v>
      </c>
      <c r="F23" s="38">
        <f t="shared" si="1"/>
        <v>46.5</v>
      </c>
      <c r="G23" s="46">
        <f t="shared" si="2"/>
        <v>5</v>
      </c>
      <c r="H23" s="9">
        <v>5580</v>
      </c>
      <c r="I23" s="8"/>
      <c r="J23" s="25"/>
      <c r="K23" s="33">
        <f t="shared" si="3"/>
        <v>0</v>
      </c>
      <c r="L23" s="38" t="e">
        <f t="shared" si="4"/>
        <v>#DIV/0!</v>
      </c>
      <c r="M23" s="46" t="e">
        <f t="shared" si="5"/>
        <v>#DIV/0!</v>
      </c>
      <c r="N23" s="9">
        <v>5580</v>
      </c>
      <c r="O23" s="8"/>
      <c r="P23" s="25"/>
      <c r="Q23" s="33">
        <f t="shared" si="6"/>
        <v>0</v>
      </c>
      <c r="R23" s="53" t="e">
        <f t="shared" si="7"/>
        <v>#DIV/0!</v>
      </c>
      <c r="S23" s="54" t="e">
        <f t="shared" si="8"/>
        <v>#DIV/0!</v>
      </c>
      <c r="T23" s="9">
        <v>5580</v>
      </c>
      <c r="U23" s="8"/>
      <c r="V23" s="25"/>
      <c r="W23" s="33">
        <f t="shared" si="9"/>
        <v>0</v>
      </c>
      <c r="X23" s="53" t="e">
        <f t="shared" si="10"/>
        <v>#DIV/0!</v>
      </c>
      <c r="Y23" s="54" t="e">
        <f t="shared" si="11"/>
        <v>#DIV/0!</v>
      </c>
      <c r="Z23" s="9">
        <f t="shared" si="12"/>
        <v>22320</v>
      </c>
      <c r="AA23" s="8">
        <f t="shared" si="15"/>
        <v>10</v>
      </c>
      <c r="AB23" s="10">
        <f t="shared" si="16"/>
        <v>2</v>
      </c>
      <c r="AC23" s="33">
        <f t="shared" si="17"/>
        <v>4.4802867383512545E-4</v>
      </c>
      <c r="AD23" s="38">
        <f t="shared" si="13"/>
        <v>186</v>
      </c>
      <c r="AE23" s="46">
        <f t="shared" si="14"/>
        <v>5</v>
      </c>
    </row>
    <row r="24" spans="1:31" ht="15.75" thickBot="1" x14ac:dyDescent="0.3">
      <c r="A24" s="90" t="s">
        <v>58</v>
      </c>
      <c r="B24" s="28">
        <v>5580</v>
      </c>
      <c r="C24" s="8"/>
      <c r="D24" s="25"/>
      <c r="E24" s="33">
        <f t="shared" si="0"/>
        <v>0</v>
      </c>
      <c r="F24" s="38" t="e">
        <f t="shared" si="1"/>
        <v>#DIV/0!</v>
      </c>
      <c r="G24" s="46" t="e">
        <f t="shared" si="2"/>
        <v>#DIV/0!</v>
      </c>
      <c r="H24" s="9">
        <v>5580</v>
      </c>
      <c r="I24" s="8">
        <v>79</v>
      </c>
      <c r="J24" s="25">
        <v>5</v>
      </c>
      <c r="K24" s="33">
        <f t="shared" si="3"/>
        <v>1.4157706093189963E-2</v>
      </c>
      <c r="L24" s="38">
        <f t="shared" si="4"/>
        <v>18.600000000000001</v>
      </c>
      <c r="M24" s="46">
        <f t="shared" si="5"/>
        <v>15.8</v>
      </c>
      <c r="N24" s="9">
        <v>5580</v>
      </c>
      <c r="O24" s="8"/>
      <c r="P24" s="25"/>
      <c r="Q24" s="33">
        <f t="shared" si="6"/>
        <v>0</v>
      </c>
      <c r="R24" s="53" t="e">
        <f t="shared" si="7"/>
        <v>#DIV/0!</v>
      </c>
      <c r="S24" s="54" t="e">
        <f t="shared" si="8"/>
        <v>#DIV/0!</v>
      </c>
      <c r="T24" s="9">
        <v>5580</v>
      </c>
      <c r="U24" s="8"/>
      <c r="V24" s="25"/>
      <c r="W24" s="33">
        <f t="shared" si="9"/>
        <v>0</v>
      </c>
      <c r="X24" s="53" t="e">
        <f t="shared" si="10"/>
        <v>#DIV/0!</v>
      </c>
      <c r="Y24" s="54" t="e">
        <f t="shared" si="11"/>
        <v>#DIV/0!</v>
      </c>
      <c r="Z24" s="9">
        <f t="shared" si="12"/>
        <v>22320</v>
      </c>
      <c r="AA24" s="8">
        <f t="shared" si="15"/>
        <v>79</v>
      </c>
      <c r="AB24" s="10">
        <f t="shared" si="16"/>
        <v>5</v>
      </c>
      <c r="AC24" s="33">
        <f t="shared" si="17"/>
        <v>3.5394265232974909E-3</v>
      </c>
      <c r="AD24" s="38">
        <f t="shared" si="13"/>
        <v>74.400000000000006</v>
      </c>
      <c r="AE24" s="46">
        <f t="shared" si="14"/>
        <v>15.8</v>
      </c>
    </row>
    <row r="25" spans="1:31" x14ac:dyDescent="0.25">
      <c r="A25" s="91" t="s">
        <v>24</v>
      </c>
      <c r="B25" s="28">
        <v>5580</v>
      </c>
      <c r="C25" s="8">
        <v>115</v>
      </c>
      <c r="D25" s="25">
        <v>4</v>
      </c>
      <c r="E25" s="33">
        <f t="shared" si="0"/>
        <v>2.0609318996415771E-2</v>
      </c>
      <c r="F25" s="38">
        <f t="shared" si="1"/>
        <v>23.25</v>
      </c>
      <c r="G25" s="46">
        <f t="shared" si="2"/>
        <v>28.75</v>
      </c>
      <c r="H25" s="9">
        <v>5580</v>
      </c>
      <c r="I25" s="8">
        <v>65</v>
      </c>
      <c r="J25" s="25">
        <v>3</v>
      </c>
      <c r="K25" s="33">
        <f t="shared" si="3"/>
        <v>1.1648745519713262E-2</v>
      </c>
      <c r="L25" s="38">
        <f t="shared" si="4"/>
        <v>31</v>
      </c>
      <c r="M25" s="46">
        <f t="shared" si="5"/>
        <v>21.666666666666668</v>
      </c>
      <c r="N25" s="9">
        <v>5580</v>
      </c>
      <c r="O25" s="8"/>
      <c r="P25" s="25"/>
      <c r="Q25" s="33">
        <f t="shared" si="6"/>
        <v>0</v>
      </c>
      <c r="R25" s="53" t="e">
        <f t="shared" si="7"/>
        <v>#DIV/0!</v>
      </c>
      <c r="S25" s="54" t="e">
        <f t="shared" si="8"/>
        <v>#DIV/0!</v>
      </c>
      <c r="T25" s="9">
        <v>5580</v>
      </c>
      <c r="U25" s="8"/>
      <c r="V25" s="25"/>
      <c r="W25" s="33">
        <f t="shared" si="9"/>
        <v>0</v>
      </c>
      <c r="X25" s="53" t="e">
        <f t="shared" si="10"/>
        <v>#DIV/0!</v>
      </c>
      <c r="Y25" s="54" t="e">
        <f t="shared" si="11"/>
        <v>#DIV/0!</v>
      </c>
      <c r="Z25" s="9">
        <f t="shared" si="12"/>
        <v>22320</v>
      </c>
      <c r="AA25" s="8">
        <f t="shared" si="15"/>
        <v>180</v>
      </c>
      <c r="AB25" s="10">
        <f t="shared" si="16"/>
        <v>7</v>
      </c>
      <c r="AC25" s="33">
        <f t="shared" si="17"/>
        <v>8.0645161290322578E-3</v>
      </c>
      <c r="AD25" s="38">
        <f t="shared" si="13"/>
        <v>53.142857142857139</v>
      </c>
      <c r="AE25" s="46">
        <f t="shared" si="14"/>
        <v>25.714285714285715</v>
      </c>
    </row>
    <row r="26" spans="1:31" ht="15.75" thickBot="1" x14ac:dyDescent="0.3">
      <c r="A26" s="89" t="s">
        <v>25</v>
      </c>
      <c r="B26" s="29">
        <v>5580</v>
      </c>
      <c r="C26" s="12"/>
      <c r="D26" s="26"/>
      <c r="E26" s="34">
        <f t="shared" si="0"/>
        <v>0</v>
      </c>
      <c r="F26" s="40" t="e">
        <f t="shared" si="1"/>
        <v>#DIV/0!</v>
      </c>
      <c r="G26" s="47" t="e">
        <f t="shared" si="2"/>
        <v>#DIV/0!</v>
      </c>
      <c r="H26" s="11">
        <v>5580</v>
      </c>
      <c r="I26" s="12">
        <v>26</v>
      </c>
      <c r="J26" s="26">
        <v>1</v>
      </c>
      <c r="K26" s="34">
        <f t="shared" si="3"/>
        <v>4.6594982078853051E-3</v>
      </c>
      <c r="L26" s="40">
        <f t="shared" si="4"/>
        <v>93</v>
      </c>
      <c r="M26" s="47">
        <f t="shared" si="5"/>
        <v>26</v>
      </c>
      <c r="N26" s="11">
        <v>5580</v>
      </c>
      <c r="O26" s="12"/>
      <c r="P26" s="26"/>
      <c r="Q26" s="34">
        <f t="shared" si="6"/>
        <v>0</v>
      </c>
      <c r="R26" s="55" t="e">
        <f t="shared" si="7"/>
        <v>#DIV/0!</v>
      </c>
      <c r="S26" s="56" t="e">
        <f t="shared" si="8"/>
        <v>#DIV/0!</v>
      </c>
      <c r="T26" s="11">
        <v>5580</v>
      </c>
      <c r="U26" s="12"/>
      <c r="V26" s="26"/>
      <c r="W26" s="34">
        <f t="shared" si="9"/>
        <v>0</v>
      </c>
      <c r="X26" s="55" t="e">
        <f t="shared" si="10"/>
        <v>#DIV/0!</v>
      </c>
      <c r="Y26" s="56" t="e">
        <f t="shared" si="11"/>
        <v>#DIV/0!</v>
      </c>
      <c r="Z26" s="9">
        <f t="shared" si="12"/>
        <v>22320</v>
      </c>
      <c r="AA26" s="8">
        <f t="shared" si="15"/>
        <v>26</v>
      </c>
      <c r="AB26" s="10">
        <f t="shared" si="16"/>
        <v>1</v>
      </c>
      <c r="AC26" s="34">
        <f t="shared" si="17"/>
        <v>1.1648745519713263E-3</v>
      </c>
      <c r="AD26" s="43">
        <f t="shared" si="13"/>
        <v>372</v>
      </c>
      <c r="AE26" s="47">
        <f t="shared" si="14"/>
        <v>26</v>
      </c>
    </row>
    <row r="27" spans="1:31" x14ac:dyDescent="0.25">
      <c r="A27" s="89" t="s">
        <v>71</v>
      </c>
      <c r="B27" s="30">
        <v>5580</v>
      </c>
      <c r="C27" s="15"/>
      <c r="D27" s="24"/>
      <c r="E27" s="35">
        <f t="shared" si="0"/>
        <v>0</v>
      </c>
      <c r="F27" s="42" t="e">
        <f t="shared" si="1"/>
        <v>#DIV/0!</v>
      </c>
      <c r="G27" s="49" t="e">
        <f t="shared" si="2"/>
        <v>#DIV/0!</v>
      </c>
      <c r="H27" s="14">
        <v>5580</v>
      </c>
      <c r="I27" s="15">
        <v>13</v>
      </c>
      <c r="J27" s="24">
        <v>2</v>
      </c>
      <c r="K27" s="35">
        <f t="shared" si="3"/>
        <v>2.3297491039426525E-3</v>
      </c>
      <c r="L27" s="42">
        <f t="shared" si="4"/>
        <v>46.5</v>
      </c>
      <c r="M27" s="49">
        <f t="shared" si="5"/>
        <v>6.5</v>
      </c>
      <c r="N27" s="14">
        <v>5580</v>
      </c>
      <c r="O27" s="15"/>
      <c r="P27" s="24"/>
      <c r="Q27" s="35">
        <f t="shared" si="6"/>
        <v>0</v>
      </c>
      <c r="R27" s="57" t="e">
        <f t="shared" si="7"/>
        <v>#DIV/0!</v>
      </c>
      <c r="S27" s="58" t="e">
        <f t="shared" si="8"/>
        <v>#DIV/0!</v>
      </c>
      <c r="T27" s="14">
        <v>5580</v>
      </c>
      <c r="U27" s="15"/>
      <c r="V27" s="24"/>
      <c r="W27" s="35">
        <f t="shared" si="9"/>
        <v>0</v>
      </c>
      <c r="X27" s="57" t="e">
        <f t="shared" si="10"/>
        <v>#DIV/0!</v>
      </c>
      <c r="Y27" s="58" t="e">
        <f t="shared" si="11"/>
        <v>#DIV/0!</v>
      </c>
      <c r="Z27" s="9">
        <f t="shared" si="12"/>
        <v>22320</v>
      </c>
      <c r="AA27" s="8">
        <f t="shared" si="15"/>
        <v>13</v>
      </c>
      <c r="AB27" s="10">
        <f t="shared" si="16"/>
        <v>2</v>
      </c>
      <c r="AC27" s="35">
        <f t="shared" si="17"/>
        <v>5.8243727598566314E-4</v>
      </c>
      <c r="AD27" s="59">
        <f t="shared" si="13"/>
        <v>186</v>
      </c>
      <c r="AE27" s="49">
        <f t="shared" si="14"/>
        <v>6.5</v>
      </c>
    </row>
    <row r="28" spans="1:31" x14ac:dyDescent="0.25">
      <c r="A28" s="89" t="s">
        <v>75</v>
      </c>
      <c r="B28" s="28">
        <v>5580</v>
      </c>
      <c r="C28" s="8"/>
      <c r="D28" s="25"/>
      <c r="E28" s="33">
        <f t="shared" si="0"/>
        <v>0</v>
      </c>
      <c r="F28" s="38" t="e">
        <f t="shared" si="1"/>
        <v>#DIV/0!</v>
      </c>
      <c r="G28" s="46" t="e">
        <f t="shared" si="2"/>
        <v>#DIV/0!</v>
      </c>
      <c r="H28" s="9">
        <v>5580</v>
      </c>
      <c r="I28" s="8">
        <v>43</v>
      </c>
      <c r="J28" s="25">
        <v>3</v>
      </c>
      <c r="K28" s="33">
        <f t="shared" si="3"/>
        <v>7.7060931899641579E-3</v>
      </c>
      <c r="L28" s="38">
        <f t="shared" si="4"/>
        <v>31</v>
      </c>
      <c r="M28" s="46">
        <f t="shared" si="5"/>
        <v>14.333333333333334</v>
      </c>
      <c r="N28" s="9">
        <v>5580</v>
      </c>
      <c r="O28" s="8"/>
      <c r="P28" s="25"/>
      <c r="Q28" s="33">
        <f t="shared" si="6"/>
        <v>0</v>
      </c>
      <c r="R28" s="53" t="e">
        <f t="shared" si="7"/>
        <v>#DIV/0!</v>
      </c>
      <c r="S28" s="54" t="e">
        <f t="shared" si="8"/>
        <v>#DIV/0!</v>
      </c>
      <c r="T28" s="9">
        <v>5580</v>
      </c>
      <c r="U28" s="8"/>
      <c r="V28" s="25"/>
      <c r="W28" s="33">
        <f t="shared" si="9"/>
        <v>0</v>
      </c>
      <c r="X28" s="53" t="e">
        <f t="shared" si="10"/>
        <v>#DIV/0!</v>
      </c>
      <c r="Y28" s="54" t="e">
        <f t="shared" si="11"/>
        <v>#DIV/0!</v>
      </c>
      <c r="Z28" s="9">
        <f t="shared" si="12"/>
        <v>22320</v>
      </c>
      <c r="AA28" s="8">
        <f t="shared" si="15"/>
        <v>43</v>
      </c>
      <c r="AB28" s="10">
        <f t="shared" si="16"/>
        <v>3</v>
      </c>
      <c r="AC28" s="33">
        <f t="shared" si="17"/>
        <v>1.9265232974910395E-3</v>
      </c>
      <c r="AD28" s="38">
        <f t="shared" si="13"/>
        <v>124</v>
      </c>
      <c r="AE28" s="46">
        <f t="shared" si="14"/>
        <v>14.333333333333334</v>
      </c>
    </row>
    <row r="29" spans="1:31" x14ac:dyDescent="0.25">
      <c r="A29" s="89" t="s">
        <v>72</v>
      </c>
      <c r="B29" s="28">
        <v>5580</v>
      </c>
      <c r="C29" s="8"/>
      <c r="D29" s="25"/>
      <c r="E29" s="33">
        <f t="shared" si="0"/>
        <v>0</v>
      </c>
      <c r="F29" s="38" t="e">
        <f t="shared" si="1"/>
        <v>#DIV/0!</v>
      </c>
      <c r="G29" s="46" t="e">
        <f t="shared" si="2"/>
        <v>#DIV/0!</v>
      </c>
      <c r="H29" s="9">
        <v>5580</v>
      </c>
      <c r="I29" s="8"/>
      <c r="J29" s="25"/>
      <c r="K29" s="33">
        <f t="shared" si="3"/>
        <v>0</v>
      </c>
      <c r="L29" s="38" t="e">
        <f t="shared" si="4"/>
        <v>#DIV/0!</v>
      </c>
      <c r="M29" s="46" t="e">
        <f t="shared" si="5"/>
        <v>#DIV/0!</v>
      </c>
      <c r="N29" s="9">
        <v>5580</v>
      </c>
      <c r="O29" s="8"/>
      <c r="P29" s="25"/>
      <c r="Q29" s="33">
        <f t="shared" si="6"/>
        <v>0</v>
      </c>
      <c r="R29" s="53" t="e">
        <f t="shared" si="7"/>
        <v>#DIV/0!</v>
      </c>
      <c r="S29" s="54" t="e">
        <f t="shared" si="8"/>
        <v>#DIV/0!</v>
      </c>
      <c r="T29" s="9">
        <v>5580</v>
      </c>
      <c r="U29" s="8"/>
      <c r="V29" s="25"/>
      <c r="W29" s="33">
        <f t="shared" si="9"/>
        <v>0</v>
      </c>
      <c r="X29" s="53" t="e">
        <f t="shared" si="10"/>
        <v>#DIV/0!</v>
      </c>
      <c r="Y29" s="54" t="e">
        <f t="shared" si="11"/>
        <v>#DIV/0!</v>
      </c>
      <c r="Z29" s="9">
        <f t="shared" si="12"/>
        <v>22320</v>
      </c>
      <c r="AA29" s="8">
        <f t="shared" si="15"/>
        <v>0</v>
      </c>
      <c r="AB29" s="10">
        <f t="shared" si="16"/>
        <v>0</v>
      </c>
      <c r="AC29" s="33">
        <f t="shared" si="17"/>
        <v>0</v>
      </c>
      <c r="AD29" s="38" t="e">
        <f t="shared" si="13"/>
        <v>#DIV/0!</v>
      </c>
      <c r="AE29" s="46" t="e">
        <f t="shared" si="14"/>
        <v>#DIV/0!</v>
      </c>
    </row>
    <row r="30" spans="1:31" x14ac:dyDescent="0.25">
      <c r="A30" s="89" t="s">
        <v>70</v>
      </c>
      <c r="B30" s="28">
        <v>5580</v>
      </c>
      <c r="C30" s="8"/>
      <c r="D30" s="25"/>
      <c r="E30" s="33">
        <f t="shared" si="0"/>
        <v>0</v>
      </c>
      <c r="F30" s="38" t="e">
        <f t="shared" si="1"/>
        <v>#DIV/0!</v>
      </c>
      <c r="G30" s="46" t="e">
        <f t="shared" si="2"/>
        <v>#DIV/0!</v>
      </c>
      <c r="H30" s="9">
        <v>5580</v>
      </c>
      <c r="I30" s="8"/>
      <c r="J30" s="25"/>
      <c r="K30" s="33">
        <f t="shared" si="3"/>
        <v>0</v>
      </c>
      <c r="L30" s="38" t="e">
        <f t="shared" si="4"/>
        <v>#DIV/0!</v>
      </c>
      <c r="M30" s="46" t="e">
        <f t="shared" si="5"/>
        <v>#DIV/0!</v>
      </c>
      <c r="N30" s="9">
        <v>5580</v>
      </c>
      <c r="O30" s="8"/>
      <c r="P30" s="25"/>
      <c r="Q30" s="33">
        <f t="shared" si="6"/>
        <v>0</v>
      </c>
      <c r="R30" s="53" t="e">
        <f t="shared" si="7"/>
        <v>#DIV/0!</v>
      </c>
      <c r="S30" s="54" t="e">
        <f t="shared" si="8"/>
        <v>#DIV/0!</v>
      </c>
      <c r="T30" s="9">
        <v>5580</v>
      </c>
      <c r="U30" s="8"/>
      <c r="V30" s="25"/>
      <c r="W30" s="33">
        <f t="shared" si="9"/>
        <v>0</v>
      </c>
      <c r="X30" s="53" t="e">
        <f t="shared" si="10"/>
        <v>#DIV/0!</v>
      </c>
      <c r="Y30" s="54" t="e">
        <f t="shared" si="11"/>
        <v>#DIV/0!</v>
      </c>
      <c r="Z30" s="9">
        <f t="shared" si="12"/>
        <v>22320</v>
      </c>
      <c r="AA30" s="8">
        <f t="shared" si="15"/>
        <v>0</v>
      </c>
      <c r="AB30" s="10">
        <f t="shared" si="16"/>
        <v>0</v>
      </c>
      <c r="AC30" s="33">
        <f t="shared" si="17"/>
        <v>0</v>
      </c>
      <c r="AD30" s="38" t="e">
        <f t="shared" si="13"/>
        <v>#DIV/0!</v>
      </c>
      <c r="AE30" s="46" t="e">
        <f t="shared" si="14"/>
        <v>#DIV/0!</v>
      </c>
    </row>
    <row r="31" spans="1:31" x14ac:dyDescent="0.25">
      <c r="A31" s="89" t="s">
        <v>28</v>
      </c>
      <c r="B31" s="28">
        <v>5580</v>
      </c>
      <c r="C31" s="8">
        <v>328</v>
      </c>
      <c r="D31" s="25">
        <v>19</v>
      </c>
      <c r="E31" s="33">
        <f t="shared" si="0"/>
        <v>5.8781362007168457E-2</v>
      </c>
      <c r="F31" s="38">
        <f t="shared" si="1"/>
        <v>4.8947368421052628</v>
      </c>
      <c r="G31" s="46">
        <f t="shared" si="2"/>
        <v>17.263157894736842</v>
      </c>
      <c r="H31" s="9">
        <v>5580</v>
      </c>
      <c r="I31" s="8">
        <v>7</v>
      </c>
      <c r="J31" s="25">
        <v>1</v>
      </c>
      <c r="K31" s="33">
        <f t="shared" si="3"/>
        <v>1.2544802867383513E-3</v>
      </c>
      <c r="L31" s="38">
        <f t="shared" si="4"/>
        <v>93</v>
      </c>
      <c r="M31" s="46">
        <f t="shared" si="5"/>
        <v>7</v>
      </c>
      <c r="N31" s="9">
        <v>5580</v>
      </c>
      <c r="O31" s="8"/>
      <c r="P31" s="25"/>
      <c r="Q31" s="33">
        <f t="shared" si="6"/>
        <v>0</v>
      </c>
      <c r="R31" s="53" t="e">
        <f t="shared" si="7"/>
        <v>#DIV/0!</v>
      </c>
      <c r="S31" s="54" t="e">
        <f t="shared" si="8"/>
        <v>#DIV/0!</v>
      </c>
      <c r="T31" s="9">
        <v>5580</v>
      </c>
      <c r="U31" s="8"/>
      <c r="V31" s="25"/>
      <c r="W31" s="33">
        <f t="shared" si="9"/>
        <v>0</v>
      </c>
      <c r="X31" s="53" t="e">
        <f t="shared" si="10"/>
        <v>#DIV/0!</v>
      </c>
      <c r="Y31" s="54" t="e">
        <f t="shared" si="11"/>
        <v>#DIV/0!</v>
      </c>
      <c r="Z31" s="9">
        <f t="shared" si="12"/>
        <v>22320</v>
      </c>
      <c r="AA31" s="8">
        <f t="shared" si="15"/>
        <v>335</v>
      </c>
      <c r="AB31" s="10">
        <f t="shared" si="16"/>
        <v>20</v>
      </c>
      <c r="AC31" s="33">
        <f t="shared" si="17"/>
        <v>1.5008960573476702E-2</v>
      </c>
      <c r="AD31" s="38">
        <f t="shared" si="13"/>
        <v>18.600000000000001</v>
      </c>
      <c r="AE31" s="46">
        <f t="shared" si="14"/>
        <v>16.75</v>
      </c>
    </row>
    <row r="32" spans="1:31" x14ac:dyDescent="0.25">
      <c r="A32" s="94" t="s">
        <v>29</v>
      </c>
      <c r="B32" s="28">
        <v>5580</v>
      </c>
      <c r="C32" s="8"/>
      <c r="D32" s="25"/>
      <c r="E32" s="33">
        <f t="shared" si="0"/>
        <v>0</v>
      </c>
      <c r="F32" s="38" t="e">
        <f t="shared" si="1"/>
        <v>#DIV/0!</v>
      </c>
      <c r="G32" s="46" t="e">
        <f t="shared" si="2"/>
        <v>#DIV/0!</v>
      </c>
      <c r="H32" s="9">
        <v>5580</v>
      </c>
      <c r="I32" s="8"/>
      <c r="J32" s="25"/>
      <c r="K32" s="33">
        <f t="shared" si="3"/>
        <v>0</v>
      </c>
      <c r="L32" s="38" t="e">
        <f t="shared" si="4"/>
        <v>#DIV/0!</v>
      </c>
      <c r="M32" s="46" t="e">
        <f t="shared" si="5"/>
        <v>#DIV/0!</v>
      </c>
      <c r="N32" s="9">
        <v>5580</v>
      </c>
      <c r="O32" s="8"/>
      <c r="P32" s="25"/>
      <c r="Q32" s="33">
        <f t="shared" si="6"/>
        <v>0</v>
      </c>
      <c r="R32" s="53" t="e">
        <f t="shared" si="7"/>
        <v>#DIV/0!</v>
      </c>
      <c r="S32" s="54" t="e">
        <f t="shared" si="8"/>
        <v>#DIV/0!</v>
      </c>
      <c r="T32" s="9">
        <v>5580</v>
      </c>
      <c r="U32" s="8"/>
      <c r="V32" s="25"/>
      <c r="W32" s="33">
        <f t="shared" si="9"/>
        <v>0</v>
      </c>
      <c r="X32" s="53" t="e">
        <f t="shared" si="10"/>
        <v>#DIV/0!</v>
      </c>
      <c r="Y32" s="54" t="e">
        <f t="shared" si="11"/>
        <v>#DIV/0!</v>
      </c>
      <c r="Z32" s="9">
        <f t="shared" si="12"/>
        <v>22320</v>
      </c>
      <c r="AA32" s="8">
        <f t="shared" si="15"/>
        <v>0</v>
      </c>
      <c r="AB32" s="10">
        <f t="shared" si="16"/>
        <v>0</v>
      </c>
      <c r="AC32" s="33">
        <f t="shared" si="17"/>
        <v>0</v>
      </c>
      <c r="AD32" s="38" t="e">
        <f t="shared" si="13"/>
        <v>#DIV/0!</v>
      </c>
      <c r="AE32" s="46" t="e">
        <f t="shared" si="14"/>
        <v>#DIV/0!</v>
      </c>
    </row>
    <row r="33" spans="1:31" ht="15.75" thickBot="1" x14ac:dyDescent="0.3">
      <c r="A33" s="90" t="s">
        <v>30</v>
      </c>
      <c r="B33" s="29">
        <v>5580</v>
      </c>
      <c r="C33" s="12">
        <v>335</v>
      </c>
      <c r="D33" s="13">
        <v>26</v>
      </c>
      <c r="E33" s="34">
        <f t="shared" si="0"/>
        <v>6.0035842293906808E-2</v>
      </c>
      <c r="F33" s="43">
        <f t="shared" si="1"/>
        <v>3.5769230769230771</v>
      </c>
      <c r="G33" s="47">
        <f t="shared" si="2"/>
        <v>12.884615384615385</v>
      </c>
      <c r="H33" s="11">
        <v>5580</v>
      </c>
      <c r="I33" s="12">
        <v>12</v>
      </c>
      <c r="J33" s="13">
        <v>1</v>
      </c>
      <c r="K33" s="34">
        <f t="shared" si="3"/>
        <v>2.1505376344086021E-3</v>
      </c>
      <c r="L33" s="43">
        <f t="shared" si="4"/>
        <v>93</v>
      </c>
      <c r="M33" s="47">
        <f t="shared" si="5"/>
        <v>12</v>
      </c>
      <c r="N33" s="11">
        <v>5580</v>
      </c>
      <c r="O33" s="12"/>
      <c r="P33" s="13"/>
      <c r="Q33" s="34">
        <f t="shared" si="6"/>
        <v>0</v>
      </c>
      <c r="R33" s="55" t="e">
        <f t="shared" si="7"/>
        <v>#DIV/0!</v>
      </c>
      <c r="S33" s="56" t="e">
        <f t="shared" si="8"/>
        <v>#DIV/0!</v>
      </c>
      <c r="T33" s="11">
        <v>5580</v>
      </c>
      <c r="U33" s="12"/>
      <c r="V33" s="13"/>
      <c r="W33" s="34">
        <f t="shared" si="9"/>
        <v>0</v>
      </c>
      <c r="X33" s="55" t="e">
        <f t="shared" si="10"/>
        <v>#DIV/0!</v>
      </c>
      <c r="Y33" s="56" t="e">
        <f t="shared" si="11"/>
        <v>#DIV/0!</v>
      </c>
      <c r="Z33" s="9">
        <f t="shared" si="12"/>
        <v>22320</v>
      </c>
      <c r="AA33" s="8">
        <f t="shared" si="15"/>
        <v>347</v>
      </c>
      <c r="AB33" s="10">
        <f t="shared" si="16"/>
        <v>27</v>
      </c>
      <c r="AC33" s="34">
        <f t="shared" si="17"/>
        <v>1.5546594982078853E-2</v>
      </c>
      <c r="AD33" s="43">
        <f t="shared" si="13"/>
        <v>13.777777777777777</v>
      </c>
      <c r="AE33" s="47">
        <f t="shared" si="14"/>
        <v>12.851851851851851</v>
      </c>
    </row>
    <row r="34" spans="1:31" ht="15.75" thickBot="1" x14ac:dyDescent="0.3">
      <c r="A34" s="95"/>
      <c r="B34">
        <f>SUM(B3:B33)</f>
        <v>172980</v>
      </c>
      <c r="C34">
        <f>SUM(C3:C33)</f>
        <v>3808</v>
      </c>
      <c r="D34">
        <f>SUM(D3:D33)</f>
        <v>228</v>
      </c>
      <c r="E34" s="34">
        <f t="shared" si="0"/>
        <v>2.2014105676956875E-2</v>
      </c>
      <c r="F34" s="43">
        <f t="shared" si="1"/>
        <v>12.644736842105264</v>
      </c>
      <c r="G34" s="47">
        <f t="shared" si="2"/>
        <v>16.701754385964911</v>
      </c>
      <c r="H34">
        <f>SUM(H3:H33)</f>
        <v>172980</v>
      </c>
      <c r="I34">
        <f>SUM(I3:I33)</f>
        <v>810</v>
      </c>
      <c r="J34">
        <f>SUM(J3:J33)</f>
        <v>46</v>
      </c>
      <c r="K34" s="34">
        <f t="shared" si="3"/>
        <v>4.6826222684703432E-3</v>
      </c>
      <c r="L34" s="43">
        <f t="shared" si="4"/>
        <v>62.673913043478258</v>
      </c>
      <c r="M34" s="47">
        <f t="shared" si="5"/>
        <v>17.608695652173914</v>
      </c>
      <c r="N34">
        <f>SUM(N3:N33)</f>
        <v>172980</v>
      </c>
      <c r="O34">
        <f>SUM(O3:O33)</f>
        <v>0</v>
      </c>
      <c r="P34">
        <f>SUM(P3:P33)</f>
        <v>0</v>
      </c>
      <c r="Q34" s="34">
        <f t="shared" si="6"/>
        <v>0</v>
      </c>
      <c r="R34" s="55" t="e">
        <f t="shared" si="7"/>
        <v>#DIV/0!</v>
      </c>
      <c r="S34" s="56" t="e">
        <f t="shared" si="8"/>
        <v>#DIV/0!</v>
      </c>
      <c r="T34">
        <f>SUM(T3:T33)</f>
        <v>172980</v>
      </c>
      <c r="U34">
        <f>SUM(U3:U33)</f>
        <v>0</v>
      </c>
      <c r="V34">
        <f>SUM(V3:V33)</f>
        <v>0</v>
      </c>
      <c r="W34" s="34">
        <f t="shared" si="9"/>
        <v>0</v>
      </c>
      <c r="X34" s="55" t="e">
        <f t="shared" si="10"/>
        <v>#DIV/0!</v>
      </c>
      <c r="Y34" s="56" t="e">
        <f t="shared" si="11"/>
        <v>#DIV/0!</v>
      </c>
      <c r="Z34">
        <f>SUM(Z3:Z33)</f>
        <v>691920</v>
      </c>
      <c r="AA34">
        <f>SUM(,C34,I34,O34)</f>
        <v>4618</v>
      </c>
      <c r="AB34">
        <f>SUM(,D34,J34,P34)</f>
        <v>274</v>
      </c>
      <c r="AC34" s="34">
        <f>AA34/Z34</f>
        <v>6.6741819863568039E-3</v>
      </c>
      <c r="AD34" s="43">
        <f t="shared" si="13"/>
        <v>42.087591240875909</v>
      </c>
      <c r="AE34" s="47">
        <f t="shared" si="14"/>
        <v>16.854014598540147</v>
      </c>
    </row>
    <row r="36" spans="1:31" ht="15.75" thickBot="1" x14ac:dyDescent="0.3"/>
    <row r="37" spans="1:31" ht="15.75" thickBot="1" x14ac:dyDescent="0.3">
      <c r="A37" s="96" t="s">
        <v>45</v>
      </c>
      <c r="B37" s="60">
        <v>5580</v>
      </c>
      <c r="C37" s="61">
        <v>438</v>
      </c>
      <c r="D37" s="62">
        <v>11</v>
      </c>
      <c r="E37" s="32">
        <f t="shared" ref="E37:E49" si="18">C37/B37</f>
        <v>7.8494623655913975E-2</v>
      </c>
      <c r="F37" s="41">
        <f t="shared" ref="F37:F49" si="19">(B37/D37)/60</f>
        <v>8.454545454545455</v>
      </c>
      <c r="G37" s="48">
        <f t="shared" ref="G37:G49" si="20">C37/D37</f>
        <v>39.81818181818182</v>
      </c>
      <c r="H37" s="60">
        <v>5580</v>
      </c>
      <c r="I37" s="61">
        <v>15</v>
      </c>
      <c r="J37" s="62">
        <v>1</v>
      </c>
      <c r="K37" s="32">
        <f t="shared" ref="K37:K49" si="21">I37/H37</f>
        <v>2.6881720430107529E-3</v>
      </c>
      <c r="L37" s="41">
        <f t="shared" ref="L37:L49" si="22">(H37/J37)/60</f>
        <v>93</v>
      </c>
      <c r="M37" s="48">
        <f t="shared" ref="M37:M49" si="23">I37/J37</f>
        <v>15</v>
      </c>
      <c r="N37" s="60">
        <v>5580</v>
      </c>
      <c r="O37" s="61"/>
      <c r="P37" s="62"/>
      <c r="Q37" s="32">
        <f t="shared" ref="Q37:Q49" si="24">O37/N37</f>
        <v>0</v>
      </c>
      <c r="R37" s="41" t="e">
        <f t="shared" ref="R37:R49" si="25">(N37/P37)/60</f>
        <v>#DIV/0!</v>
      </c>
      <c r="S37" s="48" t="e">
        <f t="shared" ref="S37:S49" si="26">O37/P37</f>
        <v>#DIV/0!</v>
      </c>
      <c r="T37" s="60">
        <v>5580</v>
      </c>
      <c r="U37" s="61"/>
      <c r="V37" s="62"/>
      <c r="W37" s="32">
        <f t="shared" ref="W37:W49" si="27">U37/T37</f>
        <v>0</v>
      </c>
      <c r="X37" s="41" t="e">
        <f t="shared" ref="X37:X49" si="28">(T37/V37)/60</f>
        <v>#DIV/0!</v>
      </c>
      <c r="Y37" s="48" t="e">
        <f t="shared" ref="Y37:Y49" si="29">U37/V37</f>
        <v>#DIV/0!</v>
      </c>
      <c r="Z37" s="60">
        <v>22320</v>
      </c>
      <c r="AA37" s="61">
        <f>SUM(C37,I37,O37,U37)</f>
        <v>453</v>
      </c>
      <c r="AB37" s="62">
        <f>SUM(D37,J37,P37)</f>
        <v>12</v>
      </c>
      <c r="AC37" s="32">
        <f>AA37/Z37</f>
        <v>2.0295698924731181E-2</v>
      </c>
      <c r="AD37" s="41">
        <f t="shared" ref="AD37:AD49" si="30">(Z37/AB37)/60</f>
        <v>31</v>
      </c>
      <c r="AE37" s="48">
        <f t="shared" ref="AE37:AE49" si="31">AA37/AB37</f>
        <v>37.75</v>
      </c>
    </row>
    <row r="38" spans="1:31" ht="15.75" thickBot="1" x14ac:dyDescent="0.3">
      <c r="A38" s="96" t="s">
        <v>54</v>
      </c>
      <c r="B38" s="9">
        <v>5580</v>
      </c>
      <c r="C38" s="15">
        <v>207</v>
      </c>
      <c r="D38" s="16">
        <v>6</v>
      </c>
      <c r="E38" s="33">
        <f t="shared" si="18"/>
        <v>3.7096774193548385E-2</v>
      </c>
      <c r="F38" s="38">
        <f t="shared" si="19"/>
        <v>15.5</v>
      </c>
      <c r="G38" s="46">
        <f t="shared" si="20"/>
        <v>34.5</v>
      </c>
      <c r="H38" s="9">
        <v>5580</v>
      </c>
      <c r="I38" s="15">
        <v>15</v>
      </c>
      <c r="J38" s="16">
        <v>1</v>
      </c>
      <c r="K38" s="33">
        <f t="shared" si="21"/>
        <v>2.6881720430107529E-3</v>
      </c>
      <c r="L38" s="38">
        <f t="shared" si="22"/>
        <v>93</v>
      </c>
      <c r="M38" s="46">
        <f t="shared" si="23"/>
        <v>15</v>
      </c>
      <c r="N38" s="9">
        <v>5580</v>
      </c>
      <c r="O38" s="15"/>
      <c r="P38" s="16"/>
      <c r="Q38" s="33">
        <f t="shared" si="24"/>
        <v>0</v>
      </c>
      <c r="R38" s="38" t="e">
        <f t="shared" si="25"/>
        <v>#DIV/0!</v>
      </c>
      <c r="S38" s="46" t="e">
        <f t="shared" si="26"/>
        <v>#DIV/0!</v>
      </c>
      <c r="T38" s="9">
        <v>5580</v>
      </c>
      <c r="U38" s="15"/>
      <c r="V38" s="16"/>
      <c r="W38" s="33">
        <f t="shared" si="27"/>
        <v>0</v>
      </c>
      <c r="X38" s="38" t="e">
        <f t="shared" si="28"/>
        <v>#DIV/0!</v>
      </c>
      <c r="Y38" s="46" t="e">
        <f t="shared" si="29"/>
        <v>#DIV/0!</v>
      </c>
      <c r="Z38" s="60">
        <v>22320</v>
      </c>
      <c r="AA38" s="61">
        <f t="shared" ref="AA38:AA49" si="32">SUM(C38,I38,O38,U38)</f>
        <v>222</v>
      </c>
      <c r="AB38" s="62">
        <f t="shared" ref="AB38:AB49" si="33">SUM(D38,J38,P38)</f>
        <v>7</v>
      </c>
      <c r="AC38" s="33">
        <f t="shared" ref="AC38:AC49" si="34">AA38/Z38</f>
        <v>9.9462365591397855E-3</v>
      </c>
      <c r="AD38" s="38">
        <f t="shared" si="30"/>
        <v>53.142857142857139</v>
      </c>
      <c r="AE38" s="46">
        <f t="shared" si="31"/>
        <v>31.714285714285715</v>
      </c>
    </row>
    <row r="39" spans="1:31" ht="15.75" thickBot="1" x14ac:dyDescent="0.3">
      <c r="A39" s="96" t="s">
        <v>46</v>
      </c>
      <c r="B39" s="9">
        <v>5580</v>
      </c>
      <c r="C39" s="15"/>
      <c r="D39" s="16"/>
      <c r="E39" s="33">
        <f t="shared" si="18"/>
        <v>0</v>
      </c>
      <c r="F39" s="38" t="e">
        <f t="shared" si="19"/>
        <v>#DIV/0!</v>
      </c>
      <c r="G39" s="46" t="e">
        <f t="shared" si="20"/>
        <v>#DIV/0!</v>
      </c>
      <c r="H39" s="9">
        <v>5580</v>
      </c>
      <c r="I39" s="15"/>
      <c r="J39" s="16"/>
      <c r="K39" s="33">
        <f t="shared" si="21"/>
        <v>0</v>
      </c>
      <c r="L39" s="38" t="e">
        <f t="shared" si="22"/>
        <v>#DIV/0!</v>
      </c>
      <c r="M39" s="46" t="e">
        <f t="shared" si="23"/>
        <v>#DIV/0!</v>
      </c>
      <c r="N39" s="9">
        <v>5580</v>
      </c>
      <c r="O39" s="15"/>
      <c r="P39" s="16"/>
      <c r="Q39" s="33">
        <f t="shared" si="24"/>
        <v>0</v>
      </c>
      <c r="R39" s="38" t="e">
        <f t="shared" si="25"/>
        <v>#DIV/0!</v>
      </c>
      <c r="S39" s="46" t="e">
        <f t="shared" si="26"/>
        <v>#DIV/0!</v>
      </c>
      <c r="T39" s="9">
        <v>5580</v>
      </c>
      <c r="U39" s="15"/>
      <c r="V39" s="16"/>
      <c r="W39" s="33">
        <f t="shared" si="27"/>
        <v>0</v>
      </c>
      <c r="X39" s="38" t="e">
        <f t="shared" si="28"/>
        <v>#DIV/0!</v>
      </c>
      <c r="Y39" s="46" t="e">
        <f t="shared" si="29"/>
        <v>#DIV/0!</v>
      </c>
      <c r="Z39" s="60">
        <v>22320</v>
      </c>
      <c r="AA39" s="61">
        <f t="shared" si="32"/>
        <v>0</v>
      </c>
      <c r="AB39" s="62">
        <f t="shared" si="33"/>
        <v>0</v>
      </c>
      <c r="AC39" s="33">
        <f t="shared" si="34"/>
        <v>0</v>
      </c>
      <c r="AD39" s="38" t="e">
        <f t="shared" si="30"/>
        <v>#DIV/0!</v>
      </c>
      <c r="AE39" s="46" t="e">
        <f t="shared" si="31"/>
        <v>#DIV/0!</v>
      </c>
    </row>
    <row r="40" spans="1:31" ht="15.75" thickBot="1" x14ac:dyDescent="0.3">
      <c r="A40" s="96" t="s">
        <v>47</v>
      </c>
      <c r="B40" s="9">
        <v>5580</v>
      </c>
      <c r="C40" s="15"/>
      <c r="D40" s="16"/>
      <c r="E40" s="33">
        <f t="shared" si="18"/>
        <v>0</v>
      </c>
      <c r="F40" s="38" t="e">
        <f t="shared" si="19"/>
        <v>#DIV/0!</v>
      </c>
      <c r="G40" s="46" t="e">
        <f t="shared" si="20"/>
        <v>#DIV/0!</v>
      </c>
      <c r="H40" s="9">
        <v>5580</v>
      </c>
      <c r="I40" s="15">
        <v>45</v>
      </c>
      <c r="J40" s="16">
        <v>3</v>
      </c>
      <c r="K40" s="33">
        <f t="shared" si="21"/>
        <v>8.0645161290322578E-3</v>
      </c>
      <c r="L40" s="38">
        <f t="shared" si="22"/>
        <v>31</v>
      </c>
      <c r="M40" s="46">
        <f t="shared" si="23"/>
        <v>15</v>
      </c>
      <c r="N40" s="9">
        <v>5580</v>
      </c>
      <c r="O40" s="15"/>
      <c r="P40" s="16"/>
      <c r="Q40" s="33">
        <f t="shared" si="24"/>
        <v>0</v>
      </c>
      <c r="R40" s="38" t="e">
        <f t="shared" si="25"/>
        <v>#DIV/0!</v>
      </c>
      <c r="S40" s="46" t="e">
        <f t="shared" si="26"/>
        <v>#DIV/0!</v>
      </c>
      <c r="T40" s="9">
        <v>5580</v>
      </c>
      <c r="U40" s="15"/>
      <c r="V40" s="16"/>
      <c r="W40" s="33">
        <f t="shared" si="27"/>
        <v>0</v>
      </c>
      <c r="X40" s="38" t="e">
        <f t="shared" si="28"/>
        <v>#DIV/0!</v>
      </c>
      <c r="Y40" s="46" t="e">
        <f t="shared" si="29"/>
        <v>#DIV/0!</v>
      </c>
      <c r="Z40" s="60">
        <v>22320</v>
      </c>
      <c r="AA40" s="61">
        <f t="shared" si="32"/>
        <v>45</v>
      </c>
      <c r="AB40" s="62">
        <f t="shared" si="33"/>
        <v>3</v>
      </c>
      <c r="AC40" s="33">
        <f>AA40/Z40</f>
        <v>2.0161290322580645E-3</v>
      </c>
      <c r="AD40" s="38">
        <f t="shared" si="30"/>
        <v>124</v>
      </c>
      <c r="AE40" s="46">
        <f t="shared" si="31"/>
        <v>15</v>
      </c>
    </row>
    <row r="41" spans="1:31" ht="15.75" thickBot="1" x14ac:dyDescent="0.3">
      <c r="A41" s="96" t="s">
        <v>48</v>
      </c>
      <c r="B41" s="9">
        <v>5580</v>
      </c>
      <c r="C41" s="15">
        <v>726</v>
      </c>
      <c r="D41" s="16">
        <v>28</v>
      </c>
      <c r="E41" s="33">
        <f t="shared" si="18"/>
        <v>0.13010752688172042</v>
      </c>
      <c r="F41" s="38">
        <f t="shared" si="19"/>
        <v>3.3214285714285712</v>
      </c>
      <c r="G41" s="46">
        <f t="shared" si="20"/>
        <v>25.928571428571427</v>
      </c>
      <c r="H41" s="9">
        <v>5580</v>
      </c>
      <c r="I41" s="15">
        <v>17</v>
      </c>
      <c r="J41" s="16">
        <v>2</v>
      </c>
      <c r="K41" s="33">
        <f t="shared" si="21"/>
        <v>3.0465949820788533E-3</v>
      </c>
      <c r="L41" s="38">
        <f t="shared" si="22"/>
        <v>46.5</v>
      </c>
      <c r="M41" s="46">
        <f t="shared" si="23"/>
        <v>8.5</v>
      </c>
      <c r="N41" s="9">
        <v>5580</v>
      </c>
      <c r="O41" s="15"/>
      <c r="P41" s="16"/>
      <c r="Q41" s="33">
        <f t="shared" si="24"/>
        <v>0</v>
      </c>
      <c r="R41" s="38" t="e">
        <f t="shared" si="25"/>
        <v>#DIV/0!</v>
      </c>
      <c r="S41" s="46" t="e">
        <f t="shared" si="26"/>
        <v>#DIV/0!</v>
      </c>
      <c r="T41" s="9">
        <v>5580</v>
      </c>
      <c r="U41" s="15"/>
      <c r="V41" s="16"/>
      <c r="W41" s="33">
        <f t="shared" si="27"/>
        <v>0</v>
      </c>
      <c r="X41" s="38" t="e">
        <f t="shared" si="28"/>
        <v>#DIV/0!</v>
      </c>
      <c r="Y41" s="46" t="e">
        <f t="shared" si="29"/>
        <v>#DIV/0!</v>
      </c>
      <c r="Z41" s="60">
        <v>22320</v>
      </c>
      <c r="AA41" s="61">
        <f t="shared" si="32"/>
        <v>743</v>
      </c>
      <c r="AB41" s="62">
        <f t="shared" si="33"/>
        <v>30</v>
      </c>
      <c r="AC41" s="33">
        <f t="shared" si="34"/>
        <v>3.3288530465949824E-2</v>
      </c>
      <c r="AD41" s="38">
        <f t="shared" si="30"/>
        <v>12.4</v>
      </c>
      <c r="AE41" s="46">
        <f t="shared" si="31"/>
        <v>24.766666666666666</v>
      </c>
    </row>
    <row r="42" spans="1:31" ht="15.75" thickBot="1" x14ac:dyDescent="0.3">
      <c r="A42" s="96" t="s">
        <v>49</v>
      </c>
      <c r="B42" s="9">
        <v>5580</v>
      </c>
      <c r="C42" s="8">
        <v>373</v>
      </c>
      <c r="D42" s="25">
        <v>22</v>
      </c>
      <c r="E42" s="33">
        <f t="shared" si="18"/>
        <v>6.6845878136200715E-2</v>
      </c>
      <c r="F42" s="39">
        <f t="shared" si="19"/>
        <v>4.2272727272727275</v>
      </c>
      <c r="G42" s="46">
        <f t="shared" si="20"/>
        <v>16.954545454545453</v>
      </c>
      <c r="H42" s="9">
        <v>5580</v>
      </c>
      <c r="I42" s="15">
        <v>26</v>
      </c>
      <c r="J42" s="16">
        <v>1</v>
      </c>
      <c r="K42" s="33">
        <f t="shared" si="21"/>
        <v>4.6594982078853051E-3</v>
      </c>
      <c r="L42" s="39">
        <f t="shared" si="22"/>
        <v>93</v>
      </c>
      <c r="M42" s="46">
        <f t="shared" si="23"/>
        <v>26</v>
      </c>
      <c r="N42" s="9">
        <v>5580</v>
      </c>
      <c r="O42" s="15"/>
      <c r="P42" s="16"/>
      <c r="Q42" s="33">
        <f t="shared" si="24"/>
        <v>0</v>
      </c>
      <c r="R42" s="39" t="e">
        <f t="shared" si="25"/>
        <v>#DIV/0!</v>
      </c>
      <c r="S42" s="46" t="e">
        <f t="shared" si="26"/>
        <v>#DIV/0!</v>
      </c>
      <c r="T42" s="9">
        <v>5580</v>
      </c>
      <c r="U42" s="15"/>
      <c r="V42" s="16"/>
      <c r="W42" s="33">
        <f t="shared" si="27"/>
        <v>0</v>
      </c>
      <c r="X42" s="39" t="e">
        <f t="shared" si="28"/>
        <v>#DIV/0!</v>
      </c>
      <c r="Y42" s="46" t="e">
        <f t="shared" si="29"/>
        <v>#DIV/0!</v>
      </c>
      <c r="Z42" s="60">
        <v>22320</v>
      </c>
      <c r="AA42" s="61">
        <f t="shared" si="32"/>
        <v>399</v>
      </c>
      <c r="AB42" s="62">
        <f t="shared" si="33"/>
        <v>23</v>
      </c>
      <c r="AC42" s="33">
        <f t="shared" si="34"/>
        <v>1.7876344086021505E-2</v>
      </c>
      <c r="AD42" s="38">
        <f t="shared" si="30"/>
        <v>16.173913043478262</v>
      </c>
      <c r="AE42" s="46">
        <f t="shared" si="31"/>
        <v>17.347826086956523</v>
      </c>
    </row>
    <row r="43" spans="1:31" ht="15.75" thickBot="1" x14ac:dyDescent="0.3">
      <c r="A43" s="96" t="s">
        <v>50</v>
      </c>
      <c r="B43" s="9">
        <v>5580</v>
      </c>
      <c r="C43" s="8">
        <v>596</v>
      </c>
      <c r="D43" s="25">
        <v>29</v>
      </c>
      <c r="E43" s="33">
        <f t="shared" si="18"/>
        <v>0.10681003584229391</v>
      </c>
      <c r="F43" s="38">
        <f t="shared" si="19"/>
        <v>3.2068965517241379</v>
      </c>
      <c r="G43" s="46">
        <f t="shared" si="20"/>
        <v>20.551724137931036</v>
      </c>
      <c r="H43" s="9">
        <v>5580</v>
      </c>
      <c r="I43" s="15"/>
      <c r="J43" s="16"/>
      <c r="K43" s="33">
        <f t="shared" si="21"/>
        <v>0</v>
      </c>
      <c r="L43" s="38" t="e">
        <f t="shared" si="22"/>
        <v>#DIV/0!</v>
      </c>
      <c r="M43" s="46" t="e">
        <f t="shared" si="23"/>
        <v>#DIV/0!</v>
      </c>
      <c r="N43" s="9">
        <v>5580</v>
      </c>
      <c r="O43" s="15"/>
      <c r="P43" s="16"/>
      <c r="Q43" s="33">
        <f t="shared" si="24"/>
        <v>0</v>
      </c>
      <c r="R43" s="38" t="e">
        <f t="shared" si="25"/>
        <v>#DIV/0!</v>
      </c>
      <c r="S43" s="46" t="e">
        <f t="shared" si="26"/>
        <v>#DIV/0!</v>
      </c>
      <c r="T43" s="9">
        <v>5580</v>
      </c>
      <c r="U43" s="15"/>
      <c r="V43" s="16"/>
      <c r="W43" s="33">
        <f t="shared" si="27"/>
        <v>0</v>
      </c>
      <c r="X43" s="38" t="e">
        <f t="shared" si="28"/>
        <v>#DIV/0!</v>
      </c>
      <c r="Y43" s="46" t="e">
        <f t="shared" si="29"/>
        <v>#DIV/0!</v>
      </c>
      <c r="Z43" s="60">
        <v>22320</v>
      </c>
      <c r="AA43" s="61">
        <f t="shared" si="32"/>
        <v>596</v>
      </c>
      <c r="AB43" s="62">
        <f t="shared" si="33"/>
        <v>29</v>
      </c>
      <c r="AC43" s="33">
        <f t="shared" si="34"/>
        <v>2.6702508960573478E-2</v>
      </c>
      <c r="AD43" s="38">
        <f t="shared" si="30"/>
        <v>12.827586206896552</v>
      </c>
      <c r="AE43" s="46">
        <f t="shared" si="31"/>
        <v>20.551724137931036</v>
      </c>
    </row>
    <row r="44" spans="1:31" ht="15.75" thickBot="1" x14ac:dyDescent="0.3">
      <c r="A44" s="96" t="s">
        <v>51</v>
      </c>
      <c r="B44" s="9">
        <v>5580</v>
      </c>
      <c r="C44" s="15">
        <v>2880</v>
      </c>
      <c r="D44" s="16">
        <v>100</v>
      </c>
      <c r="E44" s="33">
        <f t="shared" si="18"/>
        <v>0.5161290322580645</v>
      </c>
      <c r="F44" s="38">
        <f t="shared" si="19"/>
        <v>0.92999999999999994</v>
      </c>
      <c r="G44" s="46">
        <f t="shared" si="20"/>
        <v>28.8</v>
      </c>
      <c r="H44" s="9">
        <v>5580</v>
      </c>
      <c r="I44" s="15"/>
      <c r="J44" s="16"/>
      <c r="K44" s="33">
        <f t="shared" si="21"/>
        <v>0</v>
      </c>
      <c r="L44" s="38" t="e">
        <f t="shared" si="22"/>
        <v>#DIV/0!</v>
      </c>
      <c r="M44" s="46" t="e">
        <f t="shared" si="23"/>
        <v>#DIV/0!</v>
      </c>
      <c r="N44" s="9">
        <v>5580</v>
      </c>
      <c r="O44" s="15"/>
      <c r="P44" s="16"/>
      <c r="Q44" s="33">
        <f t="shared" si="24"/>
        <v>0</v>
      </c>
      <c r="R44" s="38" t="e">
        <f t="shared" si="25"/>
        <v>#DIV/0!</v>
      </c>
      <c r="S44" s="46" t="e">
        <f t="shared" si="26"/>
        <v>#DIV/0!</v>
      </c>
      <c r="T44" s="9">
        <v>5580</v>
      </c>
      <c r="U44" s="15"/>
      <c r="V44" s="16"/>
      <c r="W44" s="33">
        <f t="shared" si="27"/>
        <v>0</v>
      </c>
      <c r="X44" s="38" t="e">
        <f t="shared" si="28"/>
        <v>#DIV/0!</v>
      </c>
      <c r="Y44" s="46" t="e">
        <f t="shared" si="29"/>
        <v>#DIV/0!</v>
      </c>
      <c r="Z44" s="60">
        <v>22320</v>
      </c>
      <c r="AA44" s="61">
        <f t="shared" si="32"/>
        <v>2880</v>
      </c>
      <c r="AB44" s="62">
        <f t="shared" si="33"/>
        <v>100</v>
      </c>
      <c r="AC44" s="33">
        <f t="shared" si="34"/>
        <v>0.12903225806451613</v>
      </c>
      <c r="AD44" s="38">
        <f t="shared" si="30"/>
        <v>3.7199999999999998</v>
      </c>
      <c r="AE44" s="46">
        <f t="shared" si="31"/>
        <v>28.8</v>
      </c>
    </row>
    <row r="45" spans="1:31" ht="15.75" thickBot="1" x14ac:dyDescent="0.3">
      <c r="A45" s="96" t="s">
        <v>52</v>
      </c>
      <c r="B45" s="9">
        <v>5580</v>
      </c>
      <c r="C45" s="15">
        <v>320</v>
      </c>
      <c r="D45" s="16">
        <v>18</v>
      </c>
      <c r="E45" s="33">
        <f t="shared" si="18"/>
        <v>5.7347670250896057E-2</v>
      </c>
      <c r="F45" s="39">
        <f t="shared" si="19"/>
        <v>5.166666666666667</v>
      </c>
      <c r="G45" s="46">
        <f t="shared" si="20"/>
        <v>17.777777777777779</v>
      </c>
      <c r="H45" s="9">
        <v>5580</v>
      </c>
      <c r="I45" s="15">
        <v>31</v>
      </c>
      <c r="J45" s="16">
        <v>2</v>
      </c>
      <c r="K45" s="33">
        <f t="shared" si="21"/>
        <v>5.5555555555555558E-3</v>
      </c>
      <c r="L45" s="39">
        <f t="shared" si="22"/>
        <v>46.5</v>
      </c>
      <c r="M45" s="46">
        <f t="shared" si="23"/>
        <v>15.5</v>
      </c>
      <c r="N45" s="9">
        <v>5580</v>
      </c>
      <c r="O45" s="15"/>
      <c r="P45" s="16"/>
      <c r="Q45" s="33">
        <f t="shared" si="24"/>
        <v>0</v>
      </c>
      <c r="R45" s="39" t="e">
        <f t="shared" si="25"/>
        <v>#DIV/0!</v>
      </c>
      <c r="S45" s="46" t="e">
        <f t="shared" si="26"/>
        <v>#DIV/0!</v>
      </c>
      <c r="T45" s="9">
        <v>5580</v>
      </c>
      <c r="U45" s="15"/>
      <c r="V45" s="16"/>
      <c r="W45" s="33">
        <f t="shared" si="27"/>
        <v>0</v>
      </c>
      <c r="X45" s="39" t="e">
        <f t="shared" si="28"/>
        <v>#DIV/0!</v>
      </c>
      <c r="Y45" s="46" t="e">
        <f t="shared" si="29"/>
        <v>#DIV/0!</v>
      </c>
      <c r="Z45" s="60">
        <v>22320</v>
      </c>
      <c r="AA45" s="61">
        <f t="shared" si="32"/>
        <v>351</v>
      </c>
      <c r="AB45" s="62">
        <f t="shared" si="33"/>
        <v>20</v>
      </c>
      <c r="AC45" s="33">
        <f t="shared" si="34"/>
        <v>1.5725806451612902E-2</v>
      </c>
      <c r="AD45" s="38">
        <f t="shared" si="30"/>
        <v>18.600000000000001</v>
      </c>
      <c r="AE45" s="46">
        <f t="shared" si="31"/>
        <v>17.55</v>
      </c>
    </row>
    <row r="46" spans="1:31" ht="15.75" thickBot="1" x14ac:dyDescent="0.3">
      <c r="A46" s="96" t="s">
        <v>53</v>
      </c>
      <c r="B46" s="9">
        <v>5580</v>
      </c>
      <c r="C46" s="15">
        <v>166</v>
      </c>
      <c r="D46" s="16">
        <v>13</v>
      </c>
      <c r="E46" s="33">
        <f t="shared" si="18"/>
        <v>2.974910394265233E-2</v>
      </c>
      <c r="F46" s="38">
        <f t="shared" si="19"/>
        <v>7.1538461538461542</v>
      </c>
      <c r="G46" s="46">
        <f t="shared" si="20"/>
        <v>12.76923076923077</v>
      </c>
      <c r="H46" s="9">
        <v>5580</v>
      </c>
      <c r="I46" s="15"/>
      <c r="J46" s="16"/>
      <c r="K46" s="33">
        <f t="shared" si="21"/>
        <v>0</v>
      </c>
      <c r="L46" s="38" t="e">
        <f t="shared" si="22"/>
        <v>#DIV/0!</v>
      </c>
      <c r="M46" s="46" t="e">
        <f t="shared" si="23"/>
        <v>#DIV/0!</v>
      </c>
      <c r="N46" s="9">
        <v>5580</v>
      </c>
      <c r="O46" s="15"/>
      <c r="P46" s="16"/>
      <c r="Q46" s="33">
        <f t="shared" si="24"/>
        <v>0</v>
      </c>
      <c r="R46" s="38" t="e">
        <f t="shared" si="25"/>
        <v>#DIV/0!</v>
      </c>
      <c r="S46" s="46" t="e">
        <f t="shared" si="26"/>
        <v>#DIV/0!</v>
      </c>
      <c r="T46" s="9">
        <v>5580</v>
      </c>
      <c r="U46" s="15"/>
      <c r="V46" s="16"/>
      <c r="W46" s="33">
        <f t="shared" si="27"/>
        <v>0</v>
      </c>
      <c r="X46" s="38" t="e">
        <f t="shared" si="28"/>
        <v>#DIV/0!</v>
      </c>
      <c r="Y46" s="46" t="e">
        <f t="shared" si="29"/>
        <v>#DIV/0!</v>
      </c>
      <c r="Z46" s="60">
        <v>22320</v>
      </c>
      <c r="AA46" s="61">
        <f t="shared" si="32"/>
        <v>166</v>
      </c>
      <c r="AB46" s="62">
        <f t="shared" si="33"/>
        <v>13</v>
      </c>
      <c r="AC46" s="33">
        <f t="shared" si="34"/>
        <v>7.4372759856630825E-3</v>
      </c>
      <c r="AD46" s="38">
        <f t="shared" si="30"/>
        <v>28.615384615384617</v>
      </c>
      <c r="AE46" s="46">
        <f t="shared" si="31"/>
        <v>12.76923076923077</v>
      </c>
    </row>
    <row r="47" spans="1:31" ht="15.75" thickBot="1" x14ac:dyDescent="0.3">
      <c r="A47" s="96" t="s">
        <v>55</v>
      </c>
      <c r="B47" s="9">
        <v>5580</v>
      </c>
      <c r="C47" s="15"/>
      <c r="D47" s="16"/>
      <c r="E47" s="33">
        <f t="shared" si="18"/>
        <v>0</v>
      </c>
      <c r="F47" s="38" t="e">
        <f t="shared" si="19"/>
        <v>#DIV/0!</v>
      </c>
      <c r="G47" s="46" t="e">
        <f t="shared" si="20"/>
        <v>#DIV/0!</v>
      </c>
      <c r="H47" s="9">
        <v>5580</v>
      </c>
      <c r="I47" s="15"/>
      <c r="J47" s="16"/>
      <c r="K47" s="33">
        <f t="shared" si="21"/>
        <v>0</v>
      </c>
      <c r="L47" s="38" t="e">
        <f t="shared" si="22"/>
        <v>#DIV/0!</v>
      </c>
      <c r="M47" s="46" t="e">
        <f t="shared" si="23"/>
        <v>#DIV/0!</v>
      </c>
      <c r="N47" s="9">
        <v>5580</v>
      </c>
      <c r="O47" s="15"/>
      <c r="P47" s="16"/>
      <c r="Q47" s="33">
        <f t="shared" si="24"/>
        <v>0</v>
      </c>
      <c r="R47" s="38" t="e">
        <f t="shared" si="25"/>
        <v>#DIV/0!</v>
      </c>
      <c r="S47" s="46" t="e">
        <f t="shared" si="26"/>
        <v>#DIV/0!</v>
      </c>
      <c r="T47" s="9">
        <v>5580</v>
      </c>
      <c r="U47" s="15"/>
      <c r="V47" s="16"/>
      <c r="W47" s="33">
        <f t="shared" si="27"/>
        <v>0</v>
      </c>
      <c r="X47" s="38" t="e">
        <f t="shared" si="28"/>
        <v>#DIV/0!</v>
      </c>
      <c r="Y47" s="46" t="e">
        <f t="shared" si="29"/>
        <v>#DIV/0!</v>
      </c>
      <c r="Z47" s="60">
        <v>22320</v>
      </c>
      <c r="AA47" s="61">
        <f t="shared" si="32"/>
        <v>0</v>
      </c>
      <c r="AB47" s="62">
        <f t="shared" si="33"/>
        <v>0</v>
      </c>
      <c r="AC47" s="33">
        <f t="shared" si="34"/>
        <v>0</v>
      </c>
      <c r="AD47" s="38" t="e">
        <f t="shared" si="30"/>
        <v>#DIV/0!</v>
      </c>
      <c r="AE47" s="46" t="e">
        <f t="shared" si="31"/>
        <v>#DIV/0!</v>
      </c>
    </row>
    <row r="48" spans="1:31" ht="15.75" thickBot="1" x14ac:dyDescent="0.3">
      <c r="A48" s="88" t="s">
        <v>87</v>
      </c>
      <c r="B48" s="9">
        <v>5580</v>
      </c>
      <c r="C48" s="15"/>
      <c r="D48" s="16"/>
      <c r="E48" s="33">
        <f t="shared" si="18"/>
        <v>0</v>
      </c>
      <c r="F48" s="38" t="e">
        <f t="shared" si="19"/>
        <v>#DIV/0!</v>
      </c>
      <c r="G48" s="46" t="e">
        <f t="shared" si="20"/>
        <v>#DIV/0!</v>
      </c>
      <c r="H48" s="9">
        <v>5580</v>
      </c>
      <c r="I48" s="15"/>
      <c r="J48" s="16"/>
      <c r="K48" s="33">
        <f t="shared" si="21"/>
        <v>0</v>
      </c>
      <c r="L48" s="38" t="e">
        <f t="shared" si="22"/>
        <v>#DIV/0!</v>
      </c>
      <c r="M48" s="46" t="e">
        <f t="shared" si="23"/>
        <v>#DIV/0!</v>
      </c>
      <c r="N48" s="9">
        <v>5580</v>
      </c>
      <c r="O48" s="15"/>
      <c r="P48" s="16"/>
      <c r="Q48" s="33">
        <f t="shared" si="24"/>
        <v>0</v>
      </c>
      <c r="R48" s="38" t="e">
        <f t="shared" si="25"/>
        <v>#DIV/0!</v>
      </c>
      <c r="S48" s="46" t="e">
        <f t="shared" si="26"/>
        <v>#DIV/0!</v>
      </c>
      <c r="T48" s="9">
        <v>5580</v>
      </c>
      <c r="U48" s="15"/>
      <c r="V48" s="16"/>
      <c r="W48" s="33">
        <f t="shared" si="27"/>
        <v>0</v>
      </c>
      <c r="X48" s="38" t="e">
        <f t="shared" si="28"/>
        <v>#DIV/0!</v>
      </c>
      <c r="Y48" s="46" t="e">
        <f t="shared" si="29"/>
        <v>#DIV/0!</v>
      </c>
      <c r="Z48" s="60">
        <v>22320</v>
      </c>
      <c r="AA48" s="61">
        <f t="shared" si="32"/>
        <v>0</v>
      </c>
      <c r="AB48" s="62">
        <f t="shared" si="33"/>
        <v>0</v>
      </c>
      <c r="AC48" s="33">
        <f t="shared" si="34"/>
        <v>0</v>
      </c>
      <c r="AD48" s="38" t="e">
        <f t="shared" si="30"/>
        <v>#DIV/0!</v>
      </c>
      <c r="AE48" s="46" t="e">
        <f t="shared" si="31"/>
        <v>#DIV/0!</v>
      </c>
    </row>
    <row r="49" spans="1:31" x14ac:dyDescent="0.25">
      <c r="A49" s="88" t="s">
        <v>92</v>
      </c>
      <c r="B49" s="9">
        <v>5580</v>
      </c>
      <c r="C49" s="15"/>
      <c r="D49" s="16"/>
      <c r="E49" s="33">
        <f t="shared" si="18"/>
        <v>0</v>
      </c>
      <c r="F49" s="38" t="e">
        <f t="shared" si="19"/>
        <v>#DIV/0!</v>
      </c>
      <c r="G49" s="46" t="e">
        <f t="shared" si="20"/>
        <v>#DIV/0!</v>
      </c>
      <c r="H49" s="9">
        <v>5581</v>
      </c>
      <c r="I49" s="15"/>
      <c r="J49" s="16"/>
      <c r="K49" s="33">
        <f t="shared" si="21"/>
        <v>0</v>
      </c>
      <c r="L49" s="38" t="e">
        <f t="shared" si="22"/>
        <v>#DIV/0!</v>
      </c>
      <c r="M49" s="46" t="e">
        <f t="shared" si="23"/>
        <v>#DIV/0!</v>
      </c>
      <c r="N49" s="9">
        <v>5581</v>
      </c>
      <c r="O49" s="15"/>
      <c r="P49" s="16"/>
      <c r="Q49" s="33">
        <f t="shared" si="24"/>
        <v>0</v>
      </c>
      <c r="R49" s="38" t="e">
        <f t="shared" si="25"/>
        <v>#DIV/0!</v>
      </c>
      <c r="S49" s="46" t="e">
        <f t="shared" si="26"/>
        <v>#DIV/0!</v>
      </c>
      <c r="T49" s="9">
        <v>5580</v>
      </c>
      <c r="U49" s="15"/>
      <c r="V49" s="16"/>
      <c r="W49" s="33">
        <f t="shared" si="27"/>
        <v>0</v>
      </c>
      <c r="X49" s="38" t="e">
        <f t="shared" si="28"/>
        <v>#DIV/0!</v>
      </c>
      <c r="Y49" s="46" t="e">
        <f t="shared" si="29"/>
        <v>#DIV/0!</v>
      </c>
      <c r="Z49" s="60">
        <v>22320</v>
      </c>
      <c r="AA49" s="61">
        <f t="shared" si="32"/>
        <v>0</v>
      </c>
      <c r="AB49" s="62">
        <f t="shared" si="33"/>
        <v>0</v>
      </c>
      <c r="AC49" s="33">
        <f t="shared" si="34"/>
        <v>0</v>
      </c>
      <c r="AD49" s="38" t="e">
        <f t="shared" si="30"/>
        <v>#DIV/0!</v>
      </c>
      <c r="AE49" s="46" t="e">
        <f t="shared" si="31"/>
        <v>#DIV/0!</v>
      </c>
    </row>
    <row r="50" spans="1:31" x14ac:dyDescent="0.25">
      <c r="B50">
        <f>SUM(B37:B47)</f>
        <v>61380</v>
      </c>
      <c r="C50">
        <f>SUM(C37:C47)</f>
        <v>5706</v>
      </c>
      <c r="D50">
        <f>SUM(D37:D47)</f>
        <v>227</v>
      </c>
      <c r="H50">
        <f>SUM(H37:H47)</f>
        <v>61380</v>
      </c>
      <c r="I50">
        <f>SUM(I37:I47)</f>
        <v>149</v>
      </c>
      <c r="J50">
        <f>SUM(J37:J47)</f>
        <v>10</v>
      </c>
      <c r="N50">
        <f>SUM(N37:N47)</f>
        <v>61380</v>
      </c>
      <c r="O50">
        <f>SUM(O37:O47)</f>
        <v>0</v>
      </c>
      <c r="P50">
        <f>SUM(P37:P47)</f>
        <v>0</v>
      </c>
      <c r="T50">
        <f>SUM(T37:T47)</f>
        <v>61380</v>
      </c>
      <c r="U50">
        <f>SUM(U37:U47)</f>
        <v>0</v>
      </c>
      <c r="V50">
        <f>SUM(V37:V47)</f>
        <v>0</v>
      </c>
    </row>
    <row r="51" spans="1:31" ht="15.75" thickBot="1" x14ac:dyDescent="0.3">
      <c r="B51">
        <f>SUM(B34+B50)</f>
        <v>234360</v>
      </c>
      <c r="C51">
        <f>SUM(C34+C50)</f>
        <v>9514</v>
      </c>
      <c r="D51">
        <f>SUM(D34+D50)</f>
        <v>455</v>
      </c>
      <c r="E51" s="34">
        <f t="shared" ref="E51" si="35">C51/B51</f>
        <v>4.0595664789213178E-2</v>
      </c>
      <c r="F51" s="55">
        <f>(B51/D51)/60</f>
        <v>8.5846153846153843</v>
      </c>
      <c r="G51" s="47">
        <f t="shared" ref="G51" si="36">C51/D51</f>
        <v>20.90989010989011</v>
      </c>
      <c r="H51">
        <f>SUM(H34+H50)</f>
        <v>234360</v>
      </c>
      <c r="I51">
        <f>SUM(I34+I50)</f>
        <v>959</v>
      </c>
      <c r="J51">
        <f>SUM(J34+J50)</f>
        <v>56</v>
      </c>
      <c r="K51" s="34">
        <f t="shared" ref="K51" si="37">I51/H51</f>
        <v>4.0919952210274795E-3</v>
      </c>
      <c r="L51" s="43">
        <f>(H51/J51)/60</f>
        <v>69.75</v>
      </c>
      <c r="M51" s="47">
        <f t="shared" ref="M51" si="38">I51/J51</f>
        <v>17.125</v>
      </c>
      <c r="N51">
        <f>SUM(N34+N50)</f>
        <v>234360</v>
      </c>
      <c r="O51">
        <f>SUM(O34+O50)</f>
        <v>0</v>
      </c>
      <c r="P51">
        <f>SUM(P34+P50)</f>
        <v>0</v>
      </c>
      <c r="Q51" s="34">
        <f t="shared" ref="Q51" si="39">O51/N51</f>
        <v>0</v>
      </c>
      <c r="R51" s="55" t="e">
        <f>(N51/P51)/60</f>
        <v>#DIV/0!</v>
      </c>
      <c r="S51" s="47" t="e">
        <f t="shared" ref="S51" si="40">O51/P51</f>
        <v>#DIV/0!</v>
      </c>
      <c r="T51">
        <f>SUM(T34+T50)</f>
        <v>234360</v>
      </c>
      <c r="U51">
        <f>SUM(U34+U50)</f>
        <v>0</v>
      </c>
      <c r="V51">
        <f>SUM(V34+V50)</f>
        <v>0</v>
      </c>
      <c r="W51" s="34">
        <f t="shared" ref="W51" si="41">U51/T51</f>
        <v>0</v>
      </c>
      <c r="X51" s="55" t="e">
        <f>(T51/V51)/60</f>
        <v>#DIV/0!</v>
      </c>
      <c r="Y51" s="47" t="e">
        <f t="shared" ref="Y51" si="42">U51/V51</f>
        <v>#DIV/0!</v>
      </c>
      <c r="Z51">
        <f>SUM(Z3:Z33,Z37:Z47)</f>
        <v>937440</v>
      </c>
      <c r="AA51">
        <f>SUM(AA3:AA33,AA37:AA47)</f>
        <v>10473</v>
      </c>
      <c r="AB51">
        <f>SUM(AB3:AB33,AB37:AB47)</f>
        <v>511</v>
      </c>
      <c r="AC51" s="34">
        <f>AA51/Z51</f>
        <v>1.1171915002560163E-2</v>
      </c>
      <c r="AD51" s="43">
        <f t="shared" ref="AD51" si="43">(Z51/AB51)/60</f>
        <v>30.575342465753423</v>
      </c>
      <c r="AE51" s="47">
        <f t="shared" ref="AE51" si="44">AA51/AB51</f>
        <v>20.495107632093934</v>
      </c>
    </row>
  </sheetData>
  <mergeCells count="5">
    <mergeCell ref="B1:G1"/>
    <mergeCell ref="H1:M1"/>
    <mergeCell ref="N1:S1"/>
    <mergeCell ref="T1:Y1"/>
    <mergeCell ref="Z1:AE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2BBE-91B4-42C9-B920-61B45F9555B1}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Gral</vt:lpstr>
      <vt:lpstr>Enero</vt:lpstr>
      <vt:lpstr>Febrero </vt:lpstr>
      <vt:lpstr>Marzo</vt:lpstr>
      <vt:lpstr>Abril </vt:lpstr>
      <vt:lpstr>Mayo</vt:lpstr>
      <vt:lpstr>Junio</vt:lpstr>
      <vt:lpstr>Julio</vt:lpstr>
      <vt:lpstr>Sheet1</vt:lpstr>
      <vt:lpstr>Q1</vt:lpstr>
    </vt:vector>
  </TitlesOfParts>
  <Company>Formex Mexico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Cerda, Jorge</dc:creator>
  <cp:lastModifiedBy>Paredes, Sergio</cp:lastModifiedBy>
  <dcterms:created xsi:type="dcterms:W3CDTF">2019-01-08T15:22:30Z</dcterms:created>
  <dcterms:modified xsi:type="dcterms:W3CDTF">2022-07-18T15:50:11Z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798273d-f5aa-46da-8e10-241f6dcd5f2d_Enabled">
    <vt:lpwstr>true</vt:lpwstr>
  </property>
  <property fmtid="{D5CDD505-2E9C-101B-9397-08002B2CF9AE}" pid="3" name="MSIP_Label_e798273d-f5aa-46da-8e10-241f6dcd5f2d_SetDate">
    <vt:lpwstr>2021-04-29T19:13:08Z</vt:lpwstr>
  </property>
  <property fmtid="{D5CDD505-2E9C-101B-9397-08002B2CF9AE}" pid="4" name="MSIP_Label_e798273d-f5aa-46da-8e10-241f6dcd5f2d_Method">
    <vt:lpwstr>Standard</vt:lpwstr>
  </property>
  <property fmtid="{D5CDD505-2E9C-101B-9397-08002B2CF9AE}" pid="5" name="MSIP_Label_e798273d-f5aa-46da-8e10-241f6dcd5f2d_Name">
    <vt:lpwstr>e798273d-f5aa-46da-8e10-241f6dcd5f2d</vt:lpwstr>
  </property>
  <property fmtid="{D5CDD505-2E9C-101B-9397-08002B2CF9AE}" pid="6" name="MSIP_Label_e798273d-f5aa-46da-8e10-241f6dcd5f2d_SiteId">
    <vt:lpwstr>c760270c-f3da-4cfa-9737-03808ef5579f</vt:lpwstr>
  </property>
  <property fmtid="{D5CDD505-2E9C-101B-9397-08002B2CF9AE}" pid="7" name="MSIP_Label_e798273d-f5aa-46da-8e10-241f6dcd5f2d_ActionId">
    <vt:lpwstr>b9ef0c2e-38a9-46e2-9c0a-81755ffa3aa3</vt:lpwstr>
  </property>
  <property fmtid="{D5CDD505-2E9C-101B-9397-08002B2CF9AE}" pid="8" name="MSIP_Label_e798273d-f5aa-46da-8e10-241f6dcd5f2d_ContentBits">
    <vt:lpwstr>0</vt:lpwstr>
  </property>
  <property fmtid="{D5CDD505-2E9C-101B-9397-08002B2CF9AE}" pid="9" name="SV_QUERY_LIST_4F35BF76-6C0D-4D9B-82B2-816C12CF3733">
    <vt:lpwstr>empty_477D106A-C0D6-4607-AEBD-E2C9D60EA279</vt:lpwstr>
  </property>
  <property fmtid="{D5CDD505-2E9C-101B-9397-08002B2CF9AE}" pid="10" name="SV_HIDDEN_GRID_QUERY_LIST_4F35BF76-6C0D-4D9B-82B2-816C12CF3733">
    <vt:lpwstr>empty_477D106A-C0D6-4607-AEBD-E2C9D60EA279</vt:lpwstr>
  </property>
</Properties>
</file>