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abanaedu-my.sharepoint.com/personal/nestortada_unisabana_edu_co/Documents/Universidad/2023-1/Ingenieria de metodos/"/>
    </mc:Choice>
  </mc:AlternateContent>
  <xr:revisionPtr revIDLastSave="58" documentId="8_{5F2DBAE6-4354-4DDB-8069-41346331C14A}" xr6:coauthVersionLast="47" xr6:coauthVersionMax="47" xr10:uidLastSave="{FC91805B-864B-4E94-B329-695FABF1E719}"/>
  <bookViews>
    <workbookView xWindow="-120" yWindow="-120" windowWidth="20730" windowHeight="11160" firstSheet="1" activeTab="1" xr2:uid="{5D54099F-630B-42B6-85E4-5D1D57B6E6E5}"/>
  </bookViews>
  <sheets>
    <sheet name="Hoja1" sheetId="1" r:id="rId1"/>
    <sheet name="Hoja2" sheetId="2" r:id="rId2"/>
  </sheets>
  <definedNames>
    <definedName name="_xlnm._FilterDatabase" localSheetId="1" hidden="1">Hoja2!$D$2:$E$13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2" l="1"/>
  <c r="N12" i="2"/>
  <c r="O4" i="2"/>
  <c r="J68" i="1"/>
  <c r="J67" i="1"/>
  <c r="N67" i="1"/>
  <c r="N68" i="1"/>
  <c r="J77" i="1"/>
  <c r="J64" i="1"/>
  <c r="N14" i="2" l="1"/>
  <c r="N11" i="2"/>
  <c r="N10" i="2"/>
  <c r="N8" i="2"/>
  <c r="N7" i="2"/>
  <c r="N6" i="2"/>
  <c r="N5" i="2"/>
  <c r="K14" i="2"/>
  <c r="K13" i="2"/>
  <c r="K11" i="2"/>
  <c r="K10" i="2"/>
  <c r="E13" i="2"/>
  <c r="E12" i="2"/>
  <c r="E11" i="2"/>
  <c r="E10" i="2"/>
  <c r="E9" i="2"/>
  <c r="E8" i="2"/>
  <c r="E7" i="2"/>
  <c r="E6" i="2"/>
  <c r="E5" i="2"/>
  <c r="E4" i="2"/>
  <c r="E3" i="2"/>
  <c r="J62" i="1"/>
  <c r="O14" i="2" l="1"/>
  <c r="M14" i="2"/>
  <c r="O13" i="2"/>
  <c r="O12" i="2"/>
  <c r="O11" i="2"/>
  <c r="M11" i="2"/>
  <c r="O10" i="2"/>
  <c r="O9" i="2"/>
  <c r="O8" i="2"/>
  <c r="O7" i="2"/>
  <c r="O6" i="2"/>
  <c r="O5" i="2"/>
  <c r="J63" i="1" l="1"/>
  <c r="D91" i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73" i="1"/>
  <c r="D74" i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55" i="1"/>
  <c r="D56" i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48" i="1"/>
  <c r="D49" i="1"/>
  <c r="D50" i="1"/>
  <c r="D51" i="1"/>
  <c r="D52" i="1" s="1"/>
  <c r="D53" i="1" s="1"/>
  <c r="D54" i="1" s="1"/>
  <c r="D15" i="1"/>
  <c r="D16" i="1"/>
  <c r="D17" i="1"/>
  <c r="D18" i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7" i="1"/>
  <c r="D8" i="1"/>
  <c r="D9" i="1"/>
  <c r="D10" i="1"/>
  <c r="D11" i="1" s="1"/>
  <c r="D12" i="1" s="1"/>
  <c r="D13" i="1" s="1"/>
  <c r="D14" i="1" s="1"/>
  <c r="D6" i="1"/>
  <c r="J74" i="1" l="1"/>
  <c r="J71" i="1"/>
</calcChain>
</file>

<file path=xl/sharedStrings.xml><?xml version="1.0" encoding="utf-8"?>
<sst xmlns="http://schemas.openxmlformats.org/spreadsheetml/2006/main" count="334" uniqueCount="61">
  <si>
    <t xml:space="preserve">Operario </t>
  </si>
  <si>
    <t>Maquina 1</t>
  </si>
  <si>
    <t xml:space="preserve">Maquina 2 </t>
  </si>
  <si>
    <t>Alistar  M1</t>
  </si>
  <si>
    <t>Ocio</t>
  </si>
  <si>
    <t>Cargar M1</t>
  </si>
  <si>
    <t>Carga</t>
  </si>
  <si>
    <t>ocio</t>
  </si>
  <si>
    <t>Inspeccion M1</t>
  </si>
  <si>
    <t>maquinando</t>
  </si>
  <si>
    <t>Traslado M2</t>
  </si>
  <si>
    <t>Alistar M2</t>
  </si>
  <si>
    <t>Cargar M2</t>
  </si>
  <si>
    <t>carga</t>
  </si>
  <si>
    <t>Inspeccion M2</t>
  </si>
  <si>
    <t>Traslado M1</t>
  </si>
  <si>
    <t>Alistar M1</t>
  </si>
  <si>
    <t>Descargar M1</t>
  </si>
  <si>
    <t>Descarga</t>
  </si>
  <si>
    <t>cargar M1</t>
  </si>
  <si>
    <t>cargar</t>
  </si>
  <si>
    <t>inspeccion M1</t>
  </si>
  <si>
    <t>Inicio</t>
  </si>
  <si>
    <t>min</t>
  </si>
  <si>
    <t>Descargar M2</t>
  </si>
  <si>
    <t>descarga</t>
  </si>
  <si>
    <t>Fin</t>
  </si>
  <si>
    <t>Ciclo</t>
  </si>
  <si>
    <t xml:space="preserve">cargar M2 </t>
  </si>
  <si>
    <t>Und</t>
  </si>
  <si>
    <t>unidaes</t>
  </si>
  <si>
    <t>tasa</t>
  </si>
  <si>
    <t>min/unidades</t>
  </si>
  <si>
    <t>capacida de prodccion minuto</t>
  </si>
  <si>
    <t>unidades / minuto</t>
  </si>
  <si>
    <t>Capacidad e produccion</t>
  </si>
  <si>
    <t>Unidaes/hora</t>
  </si>
  <si>
    <t>inspeccion M2</t>
  </si>
  <si>
    <t>Ocio Operario</t>
  </si>
  <si>
    <t>Porcentaje</t>
  </si>
  <si>
    <t>Ocio Maquina 1</t>
  </si>
  <si>
    <t>Porcentaje total de ocio</t>
  </si>
  <si>
    <t>Ocio Maquina 2</t>
  </si>
  <si>
    <t>porcentaje</t>
  </si>
  <si>
    <t>Carga M1</t>
  </si>
  <si>
    <t>alistra M2</t>
  </si>
  <si>
    <t>Indice</t>
  </si>
  <si>
    <t>actividad</t>
  </si>
  <si>
    <t>Tiempo</t>
  </si>
  <si>
    <t>Estación</t>
  </si>
  <si>
    <t>Actividad</t>
  </si>
  <si>
    <t>índice de Posición</t>
  </si>
  <si>
    <t>Predecesoras inmediatas</t>
  </si>
  <si>
    <t>Tiempo de la actividad</t>
  </si>
  <si>
    <t>Tiempo en la estación</t>
  </si>
  <si>
    <t>Acumulado</t>
  </si>
  <si>
    <t>No asignado</t>
  </si>
  <si>
    <t>-</t>
  </si>
  <si>
    <t xml:space="preserve">4 y6 </t>
  </si>
  <si>
    <t>7 y 8</t>
  </si>
  <si>
    <t>1 y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</si>
</sst>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rgb="FF000000"/>
      <name val="Candara Light"/>
      <family val="2"/>
    </font>
    <font>
      <sz val="18"/>
      <color theme="1"/>
      <name val="Candara Light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9" fontId="0" fillId="0" borderId="0" xfId="1" applyFont="1"/>
    <xf numFmtId="0" fontId="2" fillId="0" borderId="1" xfId="0" applyFont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BA15A28F-1CD7-44E0-ADC3-87CEEDA4359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85E5B-04E0-475E-BED8-26B9086FAD3B}">
  <dimension ref="D4:O108"/>
  <sheetViews>
    <sheetView topLeftCell="A15" zoomScale="90" zoomScaleNormal="90" workbookViewId="0">
      <selection activeCell="J72" sqref="J72"/>
    </sheetView>
  </sheetViews>
  <sheetFormatPr defaultColWidth="11.42578125" defaultRowHeight="15"/>
  <cols>
    <col min="5" max="5" width="13.140625" customWidth="1"/>
    <col min="9" max="9" width="22.85546875" customWidth="1"/>
    <col min="11" max="11" width="14.85546875" customWidth="1"/>
    <col min="13" max="13" width="27.85546875" customWidth="1"/>
  </cols>
  <sheetData>
    <row r="4" spans="4:7">
      <c r="E4" t="s">
        <v>0</v>
      </c>
      <c r="F4" t="s">
        <v>1</v>
      </c>
      <c r="G4" t="s">
        <v>2</v>
      </c>
    </row>
    <row r="5" spans="4:7">
      <c r="D5">
        <v>0.25</v>
      </c>
      <c r="E5" t="s">
        <v>3</v>
      </c>
      <c r="F5" s="1" t="s">
        <v>4</v>
      </c>
      <c r="G5" s="1" t="s">
        <v>4</v>
      </c>
    </row>
    <row r="6" spans="4:7">
      <c r="D6">
        <f>D5+0.25</f>
        <v>0.5</v>
      </c>
      <c r="E6" t="s">
        <v>3</v>
      </c>
      <c r="F6" s="1" t="s">
        <v>4</v>
      </c>
      <c r="G6" s="1" t="s">
        <v>4</v>
      </c>
    </row>
    <row r="7" spans="4:7">
      <c r="D7">
        <f t="shared" ref="D7:D70" si="0">D6+0.25</f>
        <v>0.75</v>
      </c>
      <c r="E7" t="s">
        <v>3</v>
      </c>
      <c r="F7" s="1" t="s">
        <v>4</v>
      </c>
      <c r="G7" s="1" t="s">
        <v>4</v>
      </c>
    </row>
    <row r="8" spans="4:7">
      <c r="D8">
        <f t="shared" si="0"/>
        <v>1</v>
      </c>
      <c r="E8" t="s">
        <v>3</v>
      </c>
      <c r="F8" s="1" t="s">
        <v>4</v>
      </c>
      <c r="G8" s="1" t="s">
        <v>4</v>
      </c>
    </row>
    <row r="9" spans="4:7">
      <c r="D9">
        <f t="shared" si="0"/>
        <v>1.25</v>
      </c>
      <c r="E9" t="s">
        <v>3</v>
      </c>
      <c r="F9" s="1" t="s">
        <v>4</v>
      </c>
      <c r="G9" s="1" t="s">
        <v>4</v>
      </c>
    </row>
    <row r="10" spans="4:7">
      <c r="D10">
        <f t="shared" si="0"/>
        <v>1.5</v>
      </c>
      <c r="E10" t="s">
        <v>3</v>
      </c>
      <c r="F10" s="1" t="s">
        <v>4</v>
      </c>
      <c r="G10" s="1" t="s">
        <v>4</v>
      </c>
    </row>
    <row r="11" spans="4:7">
      <c r="D11">
        <f t="shared" si="0"/>
        <v>1.75</v>
      </c>
      <c r="E11" t="s">
        <v>3</v>
      </c>
      <c r="F11" s="1" t="s">
        <v>4</v>
      </c>
      <c r="G11" s="1" t="s">
        <v>4</v>
      </c>
    </row>
    <row r="12" spans="4:7">
      <c r="D12">
        <f t="shared" si="0"/>
        <v>2</v>
      </c>
      <c r="E12" t="s">
        <v>3</v>
      </c>
      <c r="F12" s="1" t="s">
        <v>4</v>
      </c>
      <c r="G12" s="1" t="s">
        <v>4</v>
      </c>
    </row>
    <row r="13" spans="4:7">
      <c r="D13">
        <f t="shared" si="0"/>
        <v>2.25</v>
      </c>
      <c r="E13" t="s">
        <v>5</v>
      </c>
      <c r="F13" t="s">
        <v>6</v>
      </c>
      <c r="G13" s="1" t="s">
        <v>7</v>
      </c>
    </row>
    <row r="14" spans="4:7">
      <c r="D14">
        <f t="shared" si="0"/>
        <v>2.5</v>
      </c>
      <c r="E14" t="s">
        <v>5</v>
      </c>
      <c r="F14" t="s">
        <v>6</v>
      </c>
      <c r="G14" s="1" t="s">
        <v>7</v>
      </c>
    </row>
    <row r="15" spans="4:7">
      <c r="D15">
        <f t="shared" si="0"/>
        <v>2.75</v>
      </c>
      <c r="E15" t="s">
        <v>5</v>
      </c>
      <c r="F15" t="s">
        <v>6</v>
      </c>
      <c r="G15" s="1" t="s">
        <v>7</v>
      </c>
    </row>
    <row r="16" spans="4:7">
      <c r="D16">
        <f t="shared" si="0"/>
        <v>3</v>
      </c>
      <c r="E16" t="s">
        <v>5</v>
      </c>
      <c r="F16" t="s">
        <v>6</v>
      </c>
      <c r="G16" s="1" t="s">
        <v>7</v>
      </c>
    </row>
    <row r="17" spans="4:7">
      <c r="D17">
        <f t="shared" si="0"/>
        <v>3.25</v>
      </c>
      <c r="E17" t="s">
        <v>8</v>
      </c>
      <c r="F17" t="s">
        <v>9</v>
      </c>
      <c r="G17" s="1" t="s">
        <v>7</v>
      </c>
    </row>
    <row r="18" spans="4:7">
      <c r="D18">
        <f t="shared" si="0"/>
        <v>3.5</v>
      </c>
      <c r="E18" t="s">
        <v>8</v>
      </c>
      <c r="F18" t="s">
        <v>9</v>
      </c>
      <c r="G18" s="1" t="s">
        <v>7</v>
      </c>
    </row>
    <row r="19" spans="4:7">
      <c r="D19">
        <f t="shared" si="0"/>
        <v>3.75</v>
      </c>
      <c r="E19" t="s">
        <v>8</v>
      </c>
      <c r="F19" t="s">
        <v>9</v>
      </c>
      <c r="G19" s="1" t="s">
        <v>7</v>
      </c>
    </row>
    <row r="20" spans="4:7">
      <c r="D20">
        <f t="shared" si="0"/>
        <v>4</v>
      </c>
      <c r="E20" t="s">
        <v>10</v>
      </c>
      <c r="F20" t="s">
        <v>9</v>
      </c>
      <c r="G20" s="1" t="s">
        <v>7</v>
      </c>
    </row>
    <row r="21" spans="4:7">
      <c r="D21">
        <f t="shared" si="0"/>
        <v>4.25</v>
      </c>
      <c r="E21" t="s">
        <v>11</v>
      </c>
      <c r="F21" t="s">
        <v>9</v>
      </c>
      <c r="G21" s="1" t="s">
        <v>7</v>
      </c>
    </row>
    <row r="22" spans="4:7">
      <c r="D22">
        <f t="shared" si="0"/>
        <v>4.5</v>
      </c>
      <c r="E22" t="s">
        <v>11</v>
      </c>
      <c r="F22" t="s">
        <v>9</v>
      </c>
      <c r="G22" s="1" t="s">
        <v>7</v>
      </c>
    </row>
    <row r="23" spans="4:7">
      <c r="D23">
        <f t="shared" si="0"/>
        <v>4.75</v>
      </c>
      <c r="E23" t="s">
        <v>11</v>
      </c>
      <c r="F23" t="s">
        <v>9</v>
      </c>
      <c r="G23" s="1" t="s">
        <v>7</v>
      </c>
    </row>
    <row r="24" spans="4:7">
      <c r="D24">
        <f t="shared" si="0"/>
        <v>5</v>
      </c>
      <c r="E24" t="s">
        <v>11</v>
      </c>
      <c r="F24" t="s">
        <v>9</v>
      </c>
      <c r="G24" s="1" t="s">
        <v>7</v>
      </c>
    </row>
    <row r="25" spans="4:7">
      <c r="D25">
        <f t="shared" si="0"/>
        <v>5.25</v>
      </c>
      <c r="E25" t="s">
        <v>11</v>
      </c>
      <c r="F25" t="s">
        <v>9</v>
      </c>
      <c r="G25" s="1" t="s">
        <v>7</v>
      </c>
    </row>
    <row r="26" spans="4:7">
      <c r="D26">
        <f t="shared" si="0"/>
        <v>5.5</v>
      </c>
      <c r="E26" t="s">
        <v>11</v>
      </c>
      <c r="F26" t="s">
        <v>9</v>
      </c>
      <c r="G26" s="1" t="s">
        <v>7</v>
      </c>
    </row>
    <row r="27" spans="4:7">
      <c r="D27">
        <f t="shared" si="0"/>
        <v>5.75</v>
      </c>
      <c r="E27" t="s">
        <v>11</v>
      </c>
      <c r="F27" t="s">
        <v>9</v>
      </c>
      <c r="G27" s="1" t="s">
        <v>7</v>
      </c>
    </row>
    <row r="28" spans="4:7">
      <c r="D28">
        <f t="shared" si="0"/>
        <v>6</v>
      </c>
      <c r="E28" t="s">
        <v>11</v>
      </c>
      <c r="F28" t="s">
        <v>9</v>
      </c>
      <c r="G28" s="1" t="s">
        <v>7</v>
      </c>
    </row>
    <row r="29" spans="4:7">
      <c r="D29">
        <f t="shared" si="0"/>
        <v>6.25</v>
      </c>
      <c r="E29" t="s">
        <v>12</v>
      </c>
      <c r="F29" t="s">
        <v>9</v>
      </c>
      <c r="G29" s="2" t="s">
        <v>13</v>
      </c>
    </row>
    <row r="30" spans="4:7">
      <c r="D30">
        <f t="shared" si="0"/>
        <v>6.5</v>
      </c>
      <c r="E30" t="s">
        <v>12</v>
      </c>
      <c r="F30" t="s">
        <v>9</v>
      </c>
      <c r="G30" s="2" t="s">
        <v>13</v>
      </c>
    </row>
    <row r="31" spans="4:7">
      <c r="D31">
        <f t="shared" si="0"/>
        <v>6.75</v>
      </c>
      <c r="E31" t="s">
        <v>12</v>
      </c>
      <c r="F31" t="s">
        <v>9</v>
      </c>
      <c r="G31" s="2" t="s">
        <v>13</v>
      </c>
    </row>
    <row r="32" spans="4:7">
      <c r="D32">
        <f t="shared" si="0"/>
        <v>7</v>
      </c>
      <c r="E32" t="s">
        <v>12</v>
      </c>
      <c r="F32" t="s">
        <v>9</v>
      </c>
      <c r="G32" s="2" t="s">
        <v>13</v>
      </c>
    </row>
    <row r="33" spans="4:7">
      <c r="D33">
        <f t="shared" si="0"/>
        <v>7.25</v>
      </c>
      <c r="E33" t="s">
        <v>14</v>
      </c>
      <c r="F33" t="s">
        <v>9</v>
      </c>
      <c r="G33" s="2" t="s">
        <v>9</v>
      </c>
    </row>
    <row r="34" spans="4:7">
      <c r="D34">
        <f t="shared" si="0"/>
        <v>7.5</v>
      </c>
      <c r="E34" t="s">
        <v>14</v>
      </c>
      <c r="F34" t="s">
        <v>9</v>
      </c>
      <c r="G34" t="s">
        <v>9</v>
      </c>
    </row>
    <row r="35" spans="4:7">
      <c r="D35">
        <f t="shared" si="0"/>
        <v>7.75</v>
      </c>
      <c r="E35" t="s">
        <v>14</v>
      </c>
      <c r="F35" t="s">
        <v>9</v>
      </c>
      <c r="G35" t="s">
        <v>9</v>
      </c>
    </row>
    <row r="36" spans="4:7">
      <c r="D36">
        <f t="shared" si="0"/>
        <v>8</v>
      </c>
      <c r="E36" t="s">
        <v>15</v>
      </c>
      <c r="F36" t="s">
        <v>9</v>
      </c>
      <c r="G36" t="s">
        <v>9</v>
      </c>
    </row>
    <row r="37" spans="4:7">
      <c r="D37">
        <f t="shared" si="0"/>
        <v>8.25</v>
      </c>
      <c r="E37" t="s">
        <v>16</v>
      </c>
      <c r="F37" t="s">
        <v>9</v>
      </c>
      <c r="G37" t="s">
        <v>9</v>
      </c>
    </row>
    <row r="38" spans="4:7">
      <c r="D38">
        <f t="shared" si="0"/>
        <v>8.5</v>
      </c>
      <c r="E38" t="s">
        <v>16</v>
      </c>
      <c r="F38" t="s">
        <v>9</v>
      </c>
      <c r="G38" t="s">
        <v>9</v>
      </c>
    </row>
    <row r="39" spans="4:7">
      <c r="D39">
        <f t="shared" si="0"/>
        <v>8.75</v>
      </c>
      <c r="E39" t="s">
        <v>16</v>
      </c>
      <c r="F39" s="1" t="s">
        <v>7</v>
      </c>
      <c r="G39" t="s">
        <v>9</v>
      </c>
    </row>
    <row r="40" spans="4:7">
      <c r="D40">
        <f t="shared" si="0"/>
        <v>9</v>
      </c>
      <c r="E40" t="s">
        <v>16</v>
      </c>
      <c r="F40" s="1" t="s">
        <v>7</v>
      </c>
      <c r="G40" t="s">
        <v>9</v>
      </c>
    </row>
    <row r="41" spans="4:7">
      <c r="D41">
        <f t="shared" si="0"/>
        <v>9.25</v>
      </c>
      <c r="E41" t="s">
        <v>16</v>
      </c>
      <c r="F41" s="1" t="s">
        <v>7</v>
      </c>
      <c r="G41" t="s">
        <v>9</v>
      </c>
    </row>
    <row r="42" spans="4:7">
      <c r="D42">
        <f t="shared" si="0"/>
        <v>9.5</v>
      </c>
      <c r="E42" t="s">
        <v>16</v>
      </c>
      <c r="F42" s="1" t="s">
        <v>7</v>
      </c>
      <c r="G42" t="s">
        <v>9</v>
      </c>
    </row>
    <row r="43" spans="4:7">
      <c r="D43">
        <f t="shared" si="0"/>
        <v>9.75</v>
      </c>
      <c r="E43" t="s">
        <v>16</v>
      </c>
      <c r="F43" s="1" t="s">
        <v>7</v>
      </c>
      <c r="G43" t="s">
        <v>9</v>
      </c>
    </row>
    <row r="44" spans="4:7">
      <c r="D44">
        <f t="shared" si="0"/>
        <v>10</v>
      </c>
      <c r="E44" t="s">
        <v>16</v>
      </c>
      <c r="F44" s="1" t="s">
        <v>7</v>
      </c>
      <c r="G44" t="s">
        <v>9</v>
      </c>
    </row>
    <row r="45" spans="4:7">
      <c r="D45">
        <f t="shared" si="0"/>
        <v>10.25</v>
      </c>
      <c r="E45" t="s">
        <v>17</v>
      </c>
      <c r="F45" s="2" t="s">
        <v>18</v>
      </c>
      <c r="G45" t="s">
        <v>9</v>
      </c>
    </row>
    <row r="46" spans="4:7">
      <c r="D46">
        <f t="shared" si="0"/>
        <v>10.5</v>
      </c>
      <c r="E46" t="s">
        <v>17</v>
      </c>
      <c r="F46" s="2" t="s">
        <v>18</v>
      </c>
      <c r="G46" t="s">
        <v>9</v>
      </c>
    </row>
    <row r="47" spans="4:7">
      <c r="D47">
        <f t="shared" si="0"/>
        <v>10.75</v>
      </c>
      <c r="E47" t="s">
        <v>19</v>
      </c>
      <c r="F47" s="2" t="s">
        <v>20</v>
      </c>
      <c r="G47" t="s">
        <v>9</v>
      </c>
    </row>
    <row r="48" spans="4:7">
      <c r="D48">
        <f t="shared" si="0"/>
        <v>11</v>
      </c>
      <c r="E48" t="s">
        <v>19</v>
      </c>
      <c r="F48" s="2" t="s">
        <v>20</v>
      </c>
      <c r="G48" t="s">
        <v>9</v>
      </c>
    </row>
    <row r="49" spans="4:11">
      <c r="D49">
        <f t="shared" si="0"/>
        <v>11.25</v>
      </c>
      <c r="E49" t="s">
        <v>19</v>
      </c>
      <c r="F49" s="2" t="s">
        <v>20</v>
      </c>
      <c r="G49" t="s">
        <v>9</v>
      </c>
    </row>
    <row r="50" spans="4:11">
      <c r="D50">
        <f t="shared" si="0"/>
        <v>11.5</v>
      </c>
      <c r="E50" t="s">
        <v>19</v>
      </c>
      <c r="F50" s="2" t="s">
        <v>20</v>
      </c>
      <c r="G50" t="s">
        <v>9</v>
      </c>
    </row>
    <row r="51" spans="4:11">
      <c r="D51">
        <f t="shared" si="0"/>
        <v>11.75</v>
      </c>
      <c r="E51" t="s">
        <v>21</v>
      </c>
      <c r="F51" s="2" t="s">
        <v>9</v>
      </c>
      <c r="G51" t="s">
        <v>9</v>
      </c>
    </row>
    <row r="52" spans="4:11">
      <c r="D52">
        <f t="shared" si="0"/>
        <v>12</v>
      </c>
      <c r="E52" t="s">
        <v>21</v>
      </c>
      <c r="F52" t="s">
        <v>9</v>
      </c>
      <c r="G52" t="s">
        <v>9</v>
      </c>
    </row>
    <row r="53" spans="4:11">
      <c r="D53">
        <f t="shared" si="0"/>
        <v>12.25</v>
      </c>
      <c r="E53" t="s">
        <v>21</v>
      </c>
      <c r="F53" t="s">
        <v>9</v>
      </c>
      <c r="G53" t="s">
        <v>9</v>
      </c>
    </row>
    <row r="54" spans="4:11">
      <c r="D54">
        <f t="shared" si="0"/>
        <v>12.5</v>
      </c>
      <c r="E54" t="s">
        <v>10</v>
      </c>
      <c r="F54" t="s">
        <v>9</v>
      </c>
      <c r="G54" t="s">
        <v>9</v>
      </c>
    </row>
    <row r="55" spans="4:11">
      <c r="D55">
        <f t="shared" si="0"/>
        <v>12.75</v>
      </c>
      <c r="E55" t="s">
        <v>11</v>
      </c>
      <c r="F55" t="s">
        <v>9</v>
      </c>
      <c r="G55" s="1" t="s">
        <v>7</v>
      </c>
    </row>
    <row r="56" spans="4:11">
      <c r="D56">
        <f t="shared" si="0"/>
        <v>13</v>
      </c>
      <c r="E56" t="s">
        <v>11</v>
      </c>
      <c r="F56" t="s">
        <v>9</v>
      </c>
      <c r="G56" s="1" t="s">
        <v>7</v>
      </c>
    </row>
    <row r="57" spans="4:11">
      <c r="D57">
        <f t="shared" si="0"/>
        <v>13.25</v>
      </c>
      <c r="E57" t="s">
        <v>11</v>
      </c>
      <c r="F57" t="s">
        <v>9</v>
      </c>
      <c r="G57" s="1" t="s">
        <v>7</v>
      </c>
    </row>
    <row r="58" spans="4:11">
      <c r="D58">
        <f t="shared" si="0"/>
        <v>13.5</v>
      </c>
      <c r="E58" t="s">
        <v>11</v>
      </c>
      <c r="F58" t="s">
        <v>9</v>
      </c>
      <c r="G58" s="1" t="s">
        <v>7</v>
      </c>
    </row>
    <row r="59" spans="4:11">
      <c r="D59">
        <f t="shared" si="0"/>
        <v>13.75</v>
      </c>
      <c r="E59" t="s">
        <v>11</v>
      </c>
      <c r="F59" t="s">
        <v>9</v>
      </c>
      <c r="G59" s="1" t="s">
        <v>7</v>
      </c>
    </row>
    <row r="60" spans="4:11">
      <c r="D60">
        <f t="shared" si="0"/>
        <v>14</v>
      </c>
      <c r="E60" t="s">
        <v>11</v>
      </c>
      <c r="F60" t="s">
        <v>9</v>
      </c>
      <c r="G60" s="1" t="s">
        <v>7</v>
      </c>
    </row>
    <row r="61" spans="4:11">
      <c r="D61">
        <f t="shared" si="0"/>
        <v>14.25</v>
      </c>
      <c r="E61" t="s">
        <v>11</v>
      </c>
      <c r="F61" t="s">
        <v>9</v>
      </c>
      <c r="G61" s="1" t="s">
        <v>7</v>
      </c>
    </row>
    <row r="62" spans="4:11">
      <c r="D62">
        <f t="shared" si="0"/>
        <v>14.5</v>
      </c>
      <c r="E62" t="s">
        <v>11</v>
      </c>
      <c r="F62" t="s">
        <v>9</v>
      </c>
      <c r="G62" s="1" t="s">
        <v>7</v>
      </c>
      <c r="I62" t="s">
        <v>22</v>
      </c>
      <c r="J62">
        <f>D62</f>
        <v>14.5</v>
      </c>
      <c r="K62" t="s">
        <v>23</v>
      </c>
    </row>
    <row r="63" spans="4:11">
      <c r="D63">
        <f t="shared" si="0"/>
        <v>14.75</v>
      </c>
      <c r="E63" t="s">
        <v>24</v>
      </c>
      <c r="F63" t="s">
        <v>9</v>
      </c>
      <c r="G63" s="2" t="s">
        <v>25</v>
      </c>
      <c r="I63" t="s">
        <v>26</v>
      </c>
      <c r="J63">
        <f>D98</f>
        <v>23.5</v>
      </c>
      <c r="K63" t="s">
        <v>23</v>
      </c>
    </row>
    <row r="64" spans="4:11">
      <c r="D64">
        <f t="shared" si="0"/>
        <v>15</v>
      </c>
      <c r="E64" t="s">
        <v>24</v>
      </c>
      <c r="F64" t="s">
        <v>9</v>
      </c>
      <c r="G64" s="2" t="s">
        <v>25</v>
      </c>
      <c r="I64" t="s">
        <v>27</v>
      </c>
      <c r="J64">
        <f>J63-J62</f>
        <v>9</v>
      </c>
      <c r="K64" t="s">
        <v>23</v>
      </c>
    </row>
    <row r="65" spans="4:15">
      <c r="D65">
        <f t="shared" si="0"/>
        <v>15.25</v>
      </c>
      <c r="E65" t="s">
        <v>28</v>
      </c>
      <c r="F65" t="s">
        <v>9</v>
      </c>
      <c r="G65" s="2" t="s">
        <v>13</v>
      </c>
    </row>
    <row r="66" spans="4:15">
      <c r="D66">
        <f t="shared" si="0"/>
        <v>15.5</v>
      </c>
      <c r="E66" t="s">
        <v>28</v>
      </c>
      <c r="F66" t="s">
        <v>9</v>
      </c>
      <c r="G66" s="2" t="s">
        <v>13</v>
      </c>
      <c r="I66" t="s">
        <v>29</v>
      </c>
      <c r="J66">
        <v>2</v>
      </c>
      <c r="K66" t="s">
        <v>30</v>
      </c>
    </row>
    <row r="67" spans="4:15">
      <c r="D67">
        <f t="shared" si="0"/>
        <v>15.75</v>
      </c>
      <c r="E67" t="s">
        <v>28</v>
      </c>
      <c r="F67" t="s">
        <v>9</v>
      </c>
      <c r="G67" s="2" t="s">
        <v>13</v>
      </c>
      <c r="I67" t="s">
        <v>31</v>
      </c>
      <c r="J67">
        <f>J64/J66</f>
        <v>4.5</v>
      </c>
      <c r="K67" t="s">
        <v>32</v>
      </c>
      <c r="M67" t="s">
        <v>33</v>
      </c>
      <c r="N67">
        <f>J66/J64</f>
        <v>0.22222222222222221</v>
      </c>
      <c r="O67" t="s">
        <v>34</v>
      </c>
    </row>
    <row r="68" spans="4:15">
      <c r="D68">
        <f t="shared" si="0"/>
        <v>16</v>
      </c>
      <c r="E68" t="s">
        <v>28</v>
      </c>
      <c r="F68" t="s">
        <v>9</v>
      </c>
      <c r="G68" s="2" t="s">
        <v>13</v>
      </c>
      <c r="I68" t="s">
        <v>35</v>
      </c>
      <c r="J68">
        <f>(J66/J64)*60</f>
        <v>13.333333333333332</v>
      </c>
      <c r="K68" t="s">
        <v>36</v>
      </c>
      <c r="N68">
        <f>N67*60</f>
        <v>13.333333333333332</v>
      </c>
    </row>
    <row r="69" spans="4:15">
      <c r="D69">
        <f t="shared" si="0"/>
        <v>16.25</v>
      </c>
      <c r="E69" t="s">
        <v>37</v>
      </c>
      <c r="F69" t="s">
        <v>9</v>
      </c>
      <c r="G69" s="2" t="s">
        <v>9</v>
      </c>
    </row>
    <row r="70" spans="4:15">
      <c r="D70">
        <f t="shared" si="0"/>
        <v>16.5</v>
      </c>
      <c r="E70" t="s">
        <v>37</v>
      </c>
      <c r="F70" t="s">
        <v>9</v>
      </c>
      <c r="G70" t="s">
        <v>9</v>
      </c>
      <c r="I70" t="s">
        <v>38</v>
      </c>
      <c r="J70">
        <v>0</v>
      </c>
      <c r="K70" t="s">
        <v>23</v>
      </c>
    </row>
    <row r="71" spans="4:15">
      <c r="D71">
        <f t="shared" ref="D71:D108" si="1">D70+0.25</f>
        <v>16.75</v>
      </c>
      <c r="E71" t="s">
        <v>37</v>
      </c>
      <c r="F71" t="s">
        <v>9</v>
      </c>
      <c r="G71" t="s">
        <v>9</v>
      </c>
      <c r="I71" t="s">
        <v>39</v>
      </c>
      <c r="J71" s="3">
        <f>J70/$J$64</f>
        <v>0</v>
      </c>
    </row>
    <row r="72" spans="4:15">
      <c r="D72">
        <f t="shared" si="1"/>
        <v>17</v>
      </c>
      <c r="E72" t="s">
        <v>15</v>
      </c>
      <c r="F72" t="s">
        <v>9</v>
      </c>
      <c r="G72" t="s">
        <v>9</v>
      </c>
    </row>
    <row r="73" spans="4:15">
      <c r="D73">
        <f t="shared" si="1"/>
        <v>17.25</v>
      </c>
      <c r="E73" t="s">
        <v>16</v>
      </c>
      <c r="F73" s="1" t="s">
        <v>7</v>
      </c>
      <c r="G73" t="s">
        <v>9</v>
      </c>
      <c r="I73" t="s">
        <v>40</v>
      </c>
      <c r="J73">
        <v>2</v>
      </c>
      <c r="K73" t="s">
        <v>23</v>
      </c>
    </row>
    <row r="74" spans="4:15">
      <c r="D74">
        <f t="shared" si="1"/>
        <v>17.5</v>
      </c>
      <c r="E74" t="s">
        <v>16</v>
      </c>
      <c r="F74" s="1" t="s">
        <v>7</v>
      </c>
      <c r="G74" t="s">
        <v>9</v>
      </c>
      <c r="I74" t="s">
        <v>41</v>
      </c>
      <c r="J74" s="3">
        <f>J73/$J$64</f>
        <v>0.22222222222222221</v>
      </c>
    </row>
    <row r="75" spans="4:15">
      <c r="D75">
        <f t="shared" si="1"/>
        <v>17.75</v>
      </c>
      <c r="E75" t="s">
        <v>16</v>
      </c>
      <c r="F75" s="1" t="s">
        <v>7</v>
      </c>
      <c r="G75" t="s">
        <v>9</v>
      </c>
      <c r="J75" s="3"/>
    </row>
    <row r="76" spans="4:15">
      <c r="D76">
        <f t="shared" si="1"/>
        <v>18</v>
      </c>
      <c r="E76" t="s">
        <v>16</v>
      </c>
      <c r="F76" s="1" t="s">
        <v>7</v>
      </c>
      <c r="G76" t="s">
        <v>9</v>
      </c>
      <c r="I76" t="s">
        <v>42</v>
      </c>
      <c r="J76">
        <v>2</v>
      </c>
      <c r="K76" t="s">
        <v>23</v>
      </c>
    </row>
    <row r="77" spans="4:15">
      <c r="D77">
        <f t="shared" si="1"/>
        <v>18.25</v>
      </c>
      <c r="E77" t="s">
        <v>16</v>
      </c>
      <c r="F77" s="1" t="s">
        <v>7</v>
      </c>
      <c r="G77" t="s">
        <v>9</v>
      </c>
      <c r="I77" t="s">
        <v>43</v>
      </c>
      <c r="J77" s="3">
        <f>J76/$J$64</f>
        <v>0.22222222222222221</v>
      </c>
    </row>
    <row r="78" spans="4:15">
      <c r="D78">
        <f t="shared" si="1"/>
        <v>18.5</v>
      </c>
      <c r="E78" t="s">
        <v>16</v>
      </c>
      <c r="F78" s="1" t="s">
        <v>7</v>
      </c>
      <c r="G78" t="s">
        <v>9</v>
      </c>
    </row>
    <row r="79" spans="4:15">
      <c r="D79">
        <f t="shared" si="1"/>
        <v>18.75</v>
      </c>
      <c r="E79" t="s">
        <v>16</v>
      </c>
      <c r="F79" s="1" t="s">
        <v>7</v>
      </c>
      <c r="G79" t="s">
        <v>9</v>
      </c>
    </row>
    <row r="80" spans="4:15">
      <c r="D80">
        <f t="shared" si="1"/>
        <v>19</v>
      </c>
      <c r="E80" t="s">
        <v>16</v>
      </c>
      <c r="F80" s="1" t="s">
        <v>7</v>
      </c>
      <c r="G80" t="s">
        <v>9</v>
      </c>
    </row>
    <row r="81" spans="4:7">
      <c r="D81">
        <f t="shared" si="1"/>
        <v>19.25</v>
      </c>
      <c r="E81" t="s">
        <v>17</v>
      </c>
      <c r="F81" s="2" t="s">
        <v>18</v>
      </c>
      <c r="G81" t="s">
        <v>9</v>
      </c>
    </row>
    <row r="82" spans="4:7">
      <c r="D82">
        <f t="shared" si="1"/>
        <v>19.5</v>
      </c>
      <c r="E82" t="s">
        <v>17</v>
      </c>
      <c r="F82" s="2" t="s">
        <v>18</v>
      </c>
      <c r="G82" t="s">
        <v>9</v>
      </c>
    </row>
    <row r="83" spans="4:7">
      <c r="D83">
        <f t="shared" si="1"/>
        <v>19.75</v>
      </c>
      <c r="E83" t="s">
        <v>44</v>
      </c>
      <c r="F83" s="2" t="s">
        <v>20</v>
      </c>
      <c r="G83" t="s">
        <v>9</v>
      </c>
    </row>
    <row r="84" spans="4:7">
      <c r="D84">
        <f t="shared" si="1"/>
        <v>20</v>
      </c>
      <c r="E84" t="s">
        <v>44</v>
      </c>
      <c r="F84" s="2" t="s">
        <v>20</v>
      </c>
      <c r="G84" t="s">
        <v>9</v>
      </c>
    </row>
    <row r="85" spans="4:7">
      <c r="D85">
        <f t="shared" si="1"/>
        <v>20.25</v>
      </c>
      <c r="E85" t="s">
        <v>44</v>
      </c>
      <c r="F85" s="2" t="s">
        <v>20</v>
      </c>
      <c r="G85" t="s">
        <v>9</v>
      </c>
    </row>
    <row r="86" spans="4:7">
      <c r="D86">
        <f t="shared" si="1"/>
        <v>20.5</v>
      </c>
      <c r="E86" t="s">
        <v>44</v>
      </c>
      <c r="F86" s="2" t="s">
        <v>20</v>
      </c>
      <c r="G86" t="s">
        <v>9</v>
      </c>
    </row>
    <row r="87" spans="4:7">
      <c r="D87">
        <f t="shared" si="1"/>
        <v>20.75</v>
      </c>
      <c r="E87" t="s">
        <v>21</v>
      </c>
      <c r="F87" s="2" t="s">
        <v>9</v>
      </c>
      <c r="G87" t="s">
        <v>9</v>
      </c>
    </row>
    <row r="88" spans="4:7">
      <c r="D88">
        <f t="shared" si="1"/>
        <v>21</v>
      </c>
      <c r="E88" t="s">
        <v>21</v>
      </c>
      <c r="F88" t="s">
        <v>9</v>
      </c>
      <c r="G88" t="s">
        <v>9</v>
      </c>
    </row>
    <row r="89" spans="4:7">
      <c r="D89">
        <f t="shared" si="1"/>
        <v>21.25</v>
      </c>
      <c r="E89" t="s">
        <v>21</v>
      </c>
      <c r="F89" t="s">
        <v>9</v>
      </c>
      <c r="G89" t="s">
        <v>9</v>
      </c>
    </row>
    <row r="90" spans="4:7">
      <c r="D90">
        <f t="shared" si="1"/>
        <v>21.5</v>
      </c>
      <c r="E90" t="s">
        <v>10</v>
      </c>
      <c r="F90" t="s">
        <v>9</v>
      </c>
      <c r="G90" t="s">
        <v>9</v>
      </c>
    </row>
    <row r="91" spans="4:7">
      <c r="D91">
        <f t="shared" si="1"/>
        <v>21.75</v>
      </c>
      <c r="E91" t="s">
        <v>45</v>
      </c>
      <c r="F91" t="s">
        <v>9</v>
      </c>
      <c r="G91" s="1" t="s">
        <v>4</v>
      </c>
    </row>
    <row r="92" spans="4:7">
      <c r="D92">
        <f t="shared" si="1"/>
        <v>22</v>
      </c>
      <c r="E92" t="s">
        <v>45</v>
      </c>
      <c r="F92" t="s">
        <v>9</v>
      </c>
      <c r="G92" s="1" t="s">
        <v>4</v>
      </c>
    </row>
    <row r="93" spans="4:7">
      <c r="D93">
        <f t="shared" si="1"/>
        <v>22.25</v>
      </c>
      <c r="E93" t="s">
        <v>45</v>
      </c>
      <c r="F93" t="s">
        <v>9</v>
      </c>
      <c r="G93" s="1" t="s">
        <v>4</v>
      </c>
    </row>
    <row r="94" spans="4:7">
      <c r="D94">
        <f t="shared" si="1"/>
        <v>22.5</v>
      </c>
      <c r="E94" t="s">
        <v>45</v>
      </c>
      <c r="F94" t="s">
        <v>9</v>
      </c>
      <c r="G94" s="1" t="s">
        <v>4</v>
      </c>
    </row>
    <row r="95" spans="4:7">
      <c r="D95">
        <f t="shared" si="1"/>
        <v>22.75</v>
      </c>
      <c r="E95" t="s">
        <v>45</v>
      </c>
      <c r="F95" t="s">
        <v>9</v>
      </c>
      <c r="G95" s="1" t="s">
        <v>4</v>
      </c>
    </row>
    <row r="96" spans="4:7">
      <c r="D96">
        <f t="shared" si="1"/>
        <v>23</v>
      </c>
      <c r="E96" t="s">
        <v>45</v>
      </c>
      <c r="F96" t="s">
        <v>9</v>
      </c>
      <c r="G96" s="1" t="s">
        <v>4</v>
      </c>
    </row>
    <row r="97" spans="4:7">
      <c r="D97">
        <f t="shared" si="1"/>
        <v>23.25</v>
      </c>
      <c r="E97" t="s">
        <v>45</v>
      </c>
      <c r="F97" t="s">
        <v>9</v>
      </c>
      <c r="G97" s="1" t="s">
        <v>4</v>
      </c>
    </row>
    <row r="98" spans="4:7">
      <c r="D98">
        <f t="shared" si="1"/>
        <v>23.5</v>
      </c>
      <c r="E98" t="s">
        <v>45</v>
      </c>
      <c r="F98" t="s">
        <v>9</v>
      </c>
      <c r="G98" s="1" t="s">
        <v>4</v>
      </c>
    </row>
    <row r="99" spans="4:7">
      <c r="D99">
        <f t="shared" si="1"/>
        <v>23.75</v>
      </c>
      <c r="F99" t="s">
        <v>9</v>
      </c>
    </row>
    <row r="100" spans="4:7">
      <c r="D100">
        <f t="shared" si="1"/>
        <v>24</v>
      </c>
      <c r="F100" t="s">
        <v>9</v>
      </c>
    </row>
    <row r="101" spans="4:7">
      <c r="D101">
        <f t="shared" si="1"/>
        <v>24.25</v>
      </c>
      <c r="F101" t="s">
        <v>9</v>
      </c>
    </row>
    <row r="102" spans="4:7">
      <c r="D102">
        <f t="shared" si="1"/>
        <v>24.5</v>
      </c>
      <c r="F102" t="s">
        <v>9</v>
      </c>
    </row>
    <row r="103" spans="4:7">
      <c r="D103">
        <f t="shared" si="1"/>
        <v>24.75</v>
      </c>
      <c r="F103" t="s">
        <v>9</v>
      </c>
    </row>
    <row r="104" spans="4:7">
      <c r="D104">
        <f t="shared" si="1"/>
        <v>25</v>
      </c>
      <c r="F104" t="s">
        <v>9</v>
      </c>
    </row>
    <row r="105" spans="4:7">
      <c r="D105">
        <f t="shared" si="1"/>
        <v>25.25</v>
      </c>
      <c r="F105" t="s">
        <v>9</v>
      </c>
    </row>
    <row r="106" spans="4:7">
      <c r="D106">
        <f t="shared" si="1"/>
        <v>25.5</v>
      </c>
      <c r="F106" t="s">
        <v>9</v>
      </c>
    </row>
    <row r="107" spans="4:7">
      <c r="D107">
        <f t="shared" si="1"/>
        <v>25.75</v>
      </c>
      <c r="F107" t="s">
        <v>9</v>
      </c>
    </row>
    <row r="108" spans="4:7">
      <c r="D108">
        <f t="shared" si="1"/>
        <v>26</v>
      </c>
      <c r="F108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92C38-6A75-4736-A380-7650B9B0D80B}">
  <dimension ref="D1:O14"/>
  <sheetViews>
    <sheetView tabSelected="1" topLeftCell="C1" zoomScale="80" zoomScaleNormal="80" workbookViewId="0">
      <selection activeCell="I4" sqref="I4:I7"/>
    </sheetView>
  </sheetViews>
  <sheetFormatPr defaultColWidth="11.42578125" defaultRowHeight="15"/>
  <cols>
    <col min="5" max="5" width="18" customWidth="1"/>
    <col min="8" max="15" width="18.7109375" customWidth="1"/>
  </cols>
  <sheetData>
    <row r="1" spans="4:15">
      <c r="D1" s="10" t="s">
        <v>46</v>
      </c>
      <c r="E1" s="10"/>
    </row>
    <row r="2" spans="4:15" ht="23.25">
      <c r="D2" t="s">
        <v>47</v>
      </c>
      <c r="E2" t="s">
        <v>48</v>
      </c>
      <c r="I2" s="8" t="s">
        <v>49</v>
      </c>
      <c r="J2" s="8" t="s">
        <v>50</v>
      </c>
      <c r="K2" s="8" t="s">
        <v>51</v>
      </c>
      <c r="L2" s="8" t="s">
        <v>52</v>
      </c>
      <c r="M2" s="8" t="s">
        <v>53</v>
      </c>
      <c r="N2" s="8" t="s">
        <v>54</v>
      </c>
      <c r="O2" s="8"/>
    </row>
    <row r="3" spans="4:15" ht="46.5">
      <c r="D3" s="1">
        <v>0</v>
      </c>
      <c r="E3" s="1">
        <f>0.46+0.25+0.22+0.87+1.1+0.28+1.32+0.72+0.49+0.55</f>
        <v>6.26</v>
      </c>
      <c r="I3" s="8"/>
      <c r="J3" s="8"/>
      <c r="K3" s="8"/>
      <c r="L3" s="8"/>
      <c r="M3" s="8"/>
      <c r="N3" s="4" t="s">
        <v>55</v>
      </c>
      <c r="O3" s="4" t="s">
        <v>56</v>
      </c>
    </row>
    <row r="4" spans="4:15" ht="23.25">
      <c r="D4" s="1">
        <v>3</v>
      </c>
      <c r="E4" s="1">
        <f>0.22+1.1+0.72+1.32+0.49+0.55</f>
        <v>4.4000000000000004</v>
      </c>
      <c r="I4" s="9">
        <v>1</v>
      </c>
      <c r="J4" s="5">
        <v>0</v>
      </c>
      <c r="K4" s="5">
        <v>6.26</v>
      </c>
      <c r="L4" s="5" t="s">
        <v>57</v>
      </c>
      <c r="M4" s="5">
        <v>0.46</v>
      </c>
      <c r="N4" s="5">
        <v>0.46</v>
      </c>
      <c r="O4" s="5">
        <f>1.5-N4</f>
        <v>1.04</v>
      </c>
    </row>
    <row r="5" spans="4:15" ht="23.25">
      <c r="D5" s="1">
        <v>4</v>
      </c>
      <c r="E5" s="1">
        <f>1.1+0.72+1.32+0.49+0.55</f>
        <v>4.18</v>
      </c>
      <c r="I5" s="9"/>
      <c r="J5" s="5">
        <v>3</v>
      </c>
      <c r="K5" s="5">
        <v>4.4000000000000004</v>
      </c>
      <c r="L5" s="5">
        <v>0</v>
      </c>
      <c r="M5" s="5">
        <v>0.22</v>
      </c>
      <c r="N5" s="5">
        <f>N4+M5</f>
        <v>0.68</v>
      </c>
      <c r="O5" s="5">
        <f t="shared" ref="O4:O14" si="0">1.5-N5</f>
        <v>0.82</v>
      </c>
    </row>
    <row r="6" spans="4:15" ht="23.25">
      <c r="D6" s="1">
        <v>2</v>
      </c>
      <c r="E6" s="1">
        <f>0.25+0.87+0.28+1.32+0.49+0.55</f>
        <v>3.76</v>
      </c>
      <c r="I6" s="9"/>
      <c r="J6" s="5">
        <v>2</v>
      </c>
      <c r="K6" s="5">
        <v>3.76</v>
      </c>
      <c r="L6" s="5">
        <v>0</v>
      </c>
      <c r="M6" s="5">
        <v>0.25</v>
      </c>
      <c r="N6" s="5">
        <f>N5+M6</f>
        <v>0.93</v>
      </c>
      <c r="O6" s="5">
        <f t="shared" si="0"/>
        <v>0.56999999999999995</v>
      </c>
    </row>
    <row r="7" spans="4:15" ht="23.25">
      <c r="D7" s="1">
        <v>5</v>
      </c>
      <c r="E7" s="1">
        <f>0.87+0.28+1.32+0.49+0.55</f>
        <v>3.51</v>
      </c>
      <c r="I7" s="9"/>
      <c r="J7" s="5">
        <v>1</v>
      </c>
      <c r="K7" s="5">
        <v>0.9</v>
      </c>
      <c r="L7" s="5" t="s">
        <v>57</v>
      </c>
      <c r="M7" s="5">
        <v>0.35</v>
      </c>
      <c r="N7" s="5">
        <f>N6+M7</f>
        <v>1.28</v>
      </c>
      <c r="O7" s="5">
        <f t="shared" si="0"/>
        <v>0.21999999999999997</v>
      </c>
    </row>
    <row r="8" spans="4:15" ht="23.25">
      <c r="D8" s="1">
        <v>6</v>
      </c>
      <c r="E8" s="1">
        <f>0.28+1.32+0.49+0.55</f>
        <v>2.6399999999999997</v>
      </c>
      <c r="I8" s="6">
        <v>2</v>
      </c>
      <c r="J8" s="7">
        <v>4</v>
      </c>
      <c r="K8" s="7">
        <v>4.18</v>
      </c>
      <c r="L8" s="7">
        <v>3</v>
      </c>
      <c r="M8" s="7">
        <v>1.1000000000000001</v>
      </c>
      <c r="N8" s="7">
        <f>M8</f>
        <v>1.1000000000000001</v>
      </c>
      <c r="O8" s="7">
        <f t="shared" si="0"/>
        <v>0.39999999999999991</v>
      </c>
    </row>
    <row r="9" spans="4:15" ht="23.25">
      <c r="D9" s="1">
        <v>8</v>
      </c>
      <c r="E9" s="1">
        <f>1.32+0.49+0.55</f>
        <v>2.3600000000000003</v>
      </c>
      <c r="I9" s="9">
        <v>3</v>
      </c>
      <c r="J9" s="5">
        <v>5</v>
      </c>
      <c r="K9" s="5">
        <v>3.51</v>
      </c>
      <c r="L9" s="5">
        <v>2</v>
      </c>
      <c r="M9" s="5">
        <v>0.87</v>
      </c>
      <c r="N9" s="5">
        <v>0.87</v>
      </c>
      <c r="O9" s="5">
        <f t="shared" si="0"/>
        <v>0.63</v>
      </c>
    </row>
    <row r="10" spans="4:15" ht="23.25">
      <c r="D10" s="1">
        <v>7</v>
      </c>
      <c r="E10" s="1">
        <f>0.72+0.49+0.55</f>
        <v>1.76</v>
      </c>
      <c r="I10" s="9"/>
      <c r="J10" s="5">
        <v>6</v>
      </c>
      <c r="K10" s="5">
        <f>E8</f>
        <v>2.6399999999999997</v>
      </c>
      <c r="L10" s="5">
        <v>5</v>
      </c>
      <c r="M10" s="5">
        <v>0.28000000000000003</v>
      </c>
      <c r="N10" s="5">
        <f>N9+M10</f>
        <v>1.1499999999999999</v>
      </c>
      <c r="O10" s="5">
        <f t="shared" si="0"/>
        <v>0.35000000000000009</v>
      </c>
    </row>
    <row r="11" spans="4:15" ht="23.25">
      <c r="D11" s="1">
        <v>9</v>
      </c>
      <c r="E11" s="1">
        <f>0.49+0.55</f>
        <v>1.04</v>
      </c>
      <c r="I11" s="6">
        <v>4</v>
      </c>
      <c r="J11" s="7">
        <v>8</v>
      </c>
      <c r="K11" s="7">
        <f>E9</f>
        <v>2.3600000000000003</v>
      </c>
      <c r="L11" s="7" t="s">
        <v>58</v>
      </c>
      <c r="M11" s="7">
        <f>1.32</f>
        <v>1.32</v>
      </c>
      <c r="N11" s="7">
        <f>M11</f>
        <v>1.32</v>
      </c>
      <c r="O11" s="5">
        <f t="shared" si="0"/>
        <v>0.17999999999999994</v>
      </c>
    </row>
    <row r="12" spans="4:15" ht="23.25">
      <c r="D12" s="1">
        <v>1</v>
      </c>
      <c r="E12" s="1">
        <f>0.35+0.55</f>
        <v>0.9</v>
      </c>
      <c r="I12" s="9">
        <v>5</v>
      </c>
      <c r="J12" s="5">
        <v>7</v>
      </c>
      <c r="K12" s="5">
        <v>1.76</v>
      </c>
      <c r="L12" s="5">
        <v>4</v>
      </c>
      <c r="M12" s="5">
        <v>0.72</v>
      </c>
      <c r="N12" s="5">
        <f>M12</f>
        <v>0.72</v>
      </c>
      <c r="O12" s="5">
        <f t="shared" si="0"/>
        <v>0.78</v>
      </c>
    </row>
    <row r="13" spans="4:15" ht="23.25">
      <c r="D13">
        <v>10</v>
      </c>
      <c r="E13">
        <f>0.55</f>
        <v>0.55000000000000004</v>
      </c>
      <c r="I13" s="9"/>
      <c r="J13" s="5">
        <v>9</v>
      </c>
      <c r="K13" s="5">
        <f>E11</f>
        <v>1.04</v>
      </c>
      <c r="L13" s="5" t="s">
        <v>59</v>
      </c>
      <c r="M13" s="5">
        <v>0.49</v>
      </c>
      <c r="N13" s="5">
        <f>N12+M13</f>
        <v>1.21</v>
      </c>
      <c r="O13" s="5">
        <f t="shared" si="0"/>
        <v>0.29000000000000004</v>
      </c>
    </row>
    <row r="14" spans="4:15" ht="23.25">
      <c r="I14" s="6">
        <v>6</v>
      </c>
      <c r="J14" s="7">
        <v>10</v>
      </c>
      <c r="K14" s="7">
        <f>E13</f>
        <v>0.55000000000000004</v>
      </c>
      <c r="L14" s="7" t="s">
        <v>60</v>
      </c>
      <c r="M14" s="7">
        <f>E13</f>
        <v>0.55000000000000004</v>
      </c>
      <c r="N14" s="7">
        <f>M14</f>
        <v>0.55000000000000004</v>
      </c>
      <c r="O14" s="5">
        <f t="shared" si="0"/>
        <v>0.95</v>
      </c>
    </row>
  </sheetData>
  <autoFilter ref="D2:E13" xr:uid="{0C792C38-6A75-4736-A380-7650B9B0D80B}">
    <sortState xmlns:xlrd2="http://schemas.microsoft.com/office/spreadsheetml/2017/richdata2" ref="D3:E13">
      <sortCondition descending="1" ref="E2:E13"/>
    </sortState>
  </autoFilter>
  <mergeCells count="10">
    <mergeCell ref="N2:O2"/>
    <mergeCell ref="I4:I7"/>
    <mergeCell ref="I9:I10"/>
    <mergeCell ref="I12:I13"/>
    <mergeCell ref="D1:E1"/>
    <mergeCell ref="I2:I3"/>
    <mergeCell ref="J2:J3"/>
    <mergeCell ref="K2:K3"/>
    <mergeCell ref="L2:L3"/>
    <mergeCell ref="M2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Nestor Andres Tabares David</dc:creator>
  <cp:keywords/>
  <dc:description/>
  <cp:lastModifiedBy>Nestor Andres Tabares David</cp:lastModifiedBy>
  <cp:revision/>
  <dcterms:created xsi:type="dcterms:W3CDTF">2023-05-24T00:15:38Z</dcterms:created>
  <dcterms:modified xsi:type="dcterms:W3CDTF">2024-12-31T17:40:02Z</dcterms:modified>
  <cp:category/>
  <cp:contentStatus/>
</cp:coreProperties>
</file>