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aadp\Downloads\"/>
    </mc:Choice>
  </mc:AlternateContent>
  <xr:revisionPtr revIDLastSave="7" documentId="13_ncr:1_{2B921554-A602-45E4-88B2-C6CC5C26B544}" xr6:coauthVersionLast="47" xr6:coauthVersionMax="47" xr10:uidLastSave="{1BD748BF-7026-4A57-96B7-2885BB1020E2}"/>
  <bookViews>
    <workbookView xWindow="-120" yWindow="-120" windowWidth="20730" windowHeight="11040" firstSheet="4" xr2:uid="{B2BA9C38-4768-4207-9233-9487C50734A6}"/>
  </bookViews>
  <sheets>
    <sheet name="Problema 1" sheetId="1" r:id="rId1"/>
    <sheet name="Problema 2" sheetId="3" r:id="rId2"/>
    <sheet name="Problema 3" sheetId="4" r:id="rId3"/>
    <sheet name="Problema 6" sheetId="5" r:id="rId4"/>
    <sheet name="Problema 7" sheetId="6" r:id="rId5"/>
  </sheets>
  <definedNames>
    <definedName name="Actual" localSheetId="1">'Problema 2'!$C$3:$C$17</definedName>
    <definedName name="Actual">'Problema 1'!$C$3:$C$17</definedName>
    <definedName name="Actual3">'Problema 3'!$C$3:$C$44</definedName>
    <definedName name="Anterior" localSheetId="1">'Problema 2'!$B$3:$B$17</definedName>
    <definedName name="Anterior">'Problema 1'!$B$3:$B$17</definedName>
    <definedName name="Periodo">'Problema 3'!$B$3:$B$44</definedName>
    <definedName name="_xlnm.Print_Area" localSheetId="0">'Problema 1'!$A$1:$N$42</definedName>
    <definedName name="_xlnm.Print_Area" localSheetId="1">'Problema 2'!$A$1:$N$42</definedName>
    <definedName name="Prob.ob" localSheetId="1">'Problema 2'!$H$12:$I$15</definedName>
    <definedName name="Prob.ob">'Problema 1'!$H$12:$I$15</definedName>
    <definedName name="proba.es" localSheetId="1">'Problema 2'!$N$12:$O$15</definedName>
    <definedName name="proba.es">'Problema 1'!$N$12:$O$15</definedName>
    <definedName name="Siguiente" localSheetId="1">'Problema 2'!$D$3:$D$17</definedName>
    <definedName name="Siguiente">'Problema 1'!$D$3:$D$17</definedName>
    <definedName name="Siguiente3">'Problema 3'!$D$3:$D$44</definedName>
    <definedName name="total.ob" localSheetId="1">'Problema 2'!$J$3:$J$6</definedName>
    <definedName name="total.ob">'Problema 1'!$J$3:$J$6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T16" i="1"/>
  <c r="S3" i="1"/>
  <c r="M25" i="1"/>
  <c r="Q13" i="6" a="1"/>
  <c r="Q13" i="6" s="1"/>
  <c r="M26" i="6" a="1"/>
  <c r="M26" i="6" s="1"/>
  <c r="M17" i="6"/>
  <c r="N17" i="6"/>
  <c r="O17" i="6"/>
  <c r="M18" i="6"/>
  <c r="N18" i="6"/>
  <c r="O18" i="6"/>
  <c r="M19" i="6"/>
  <c r="N19" i="6"/>
  <c r="O19" i="6"/>
  <c r="M20" i="6"/>
  <c r="N20" i="6"/>
  <c r="O20" i="6"/>
  <c r="M21" i="6"/>
  <c r="N21" i="6"/>
  <c r="O21" i="6"/>
  <c r="M22" i="6"/>
  <c r="N22" i="6"/>
  <c r="O22" i="6"/>
  <c r="M23" i="6"/>
  <c r="N23" i="6"/>
  <c r="O23" i="6"/>
  <c r="M24" i="6"/>
  <c r="N24" i="6"/>
  <c r="O24" i="6"/>
  <c r="N16" i="6"/>
  <c r="O16" i="6"/>
  <c r="M16" i="6"/>
  <c r="H14" i="6" a="1"/>
  <c r="H14" i="6"/>
  <c r="C23" i="5"/>
  <c r="C24" i="5"/>
  <c r="C22" i="5"/>
  <c r="C25" i="5" s="1"/>
  <c r="M19" i="4"/>
  <c r="M18" i="4"/>
  <c r="M17" i="4"/>
  <c r="M16" i="4"/>
  <c r="M20" i="4" s="1"/>
  <c r="H17" i="4"/>
  <c r="H20" i="4" s="1"/>
  <c r="N4" i="4"/>
  <c r="N5" i="4"/>
  <c r="P5" i="4" s="1"/>
  <c r="O5" i="4"/>
  <c r="O6" i="4"/>
  <c r="N3" i="4"/>
  <c r="H4" i="4"/>
  <c r="I5" i="4"/>
  <c r="D4" i="4"/>
  <c r="I3" i="4" s="1"/>
  <c r="D5" i="4"/>
  <c r="O3" i="4" s="1"/>
  <c r="D6" i="4"/>
  <c r="D7" i="4"/>
  <c r="D8" i="4"/>
  <c r="I4" i="4" s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H5" i="4" s="1"/>
  <c r="J5" i="4" s="1"/>
  <c r="D27" i="4"/>
  <c r="D28" i="4"/>
  <c r="H6" i="4" s="1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3" i="4"/>
  <c r="C18" i="3"/>
  <c r="D17" i="3"/>
  <c r="C17" i="3"/>
  <c r="D16" i="3"/>
  <c r="C16" i="3"/>
  <c r="D15" i="3"/>
  <c r="C15" i="3"/>
  <c r="D14" i="3"/>
  <c r="C14" i="3"/>
  <c r="D13" i="3" s="1"/>
  <c r="C13" i="3"/>
  <c r="D12" i="3"/>
  <c r="C12" i="3"/>
  <c r="D11" i="3"/>
  <c r="C11" i="3"/>
  <c r="D10" i="3"/>
  <c r="C10" i="3"/>
  <c r="D9" i="3"/>
  <c r="C9" i="3"/>
  <c r="D8" i="3"/>
  <c r="C8" i="3"/>
  <c r="D7" i="3" s="1"/>
  <c r="C7" i="3"/>
  <c r="D6" i="3"/>
  <c r="C6" i="3"/>
  <c r="D5" i="3"/>
  <c r="C5" i="3"/>
  <c r="D4" i="3"/>
  <c r="C4" i="3"/>
  <c r="H26" i="3" s="1"/>
  <c r="D3" i="3"/>
  <c r="C3" i="3"/>
  <c r="M19" i="3"/>
  <c r="M22" i="3" s="1"/>
  <c r="T16" i="3"/>
  <c r="T19" i="3" s="1"/>
  <c r="T19" i="1"/>
  <c r="M19" i="1"/>
  <c r="M22" i="1" s="1"/>
  <c r="C7" i="1"/>
  <c r="D6" i="1" s="1"/>
  <c r="N6" i="1" s="1"/>
  <c r="C4" i="1"/>
  <c r="D3" i="1" s="1"/>
  <c r="I6" i="1" s="1"/>
  <c r="C5" i="1"/>
  <c r="D4" i="1" s="1"/>
  <c r="C6" i="1"/>
  <c r="D5" i="1" s="1"/>
  <c r="C8" i="1"/>
  <c r="D7" i="1" s="1"/>
  <c r="C9" i="1"/>
  <c r="D8" i="1" s="1"/>
  <c r="C10" i="1"/>
  <c r="D9" i="1" s="1"/>
  <c r="C11" i="1"/>
  <c r="D10" i="1" s="1"/>
  <c r="C12" i="1"/>
  <c r="D11" i="1" s="1"/>
  <c r="C13" i="1"/>
  <c r="D12" i="1" s="1"/>
  <c r="C14" i="1"/>
  <c r="D13" i="1" s="1"/>
  <c r="C15" i="1"/>
  <c r="D14" i="1" s="1"/>
  <c r="C16" i="1"/>
  <c r="D15" i="1" s="1"/>
  <c r="C17" i="1"/>
  <c r="D16" i="1" s="1"/>
  <c r="C18" i="1"/>
  <c r="D17" i="1" s="1"/>
  <c r="C3" i="1"/>
  <c r="N3" i="1" s="1"/>
  <c r="J4" i="4" l="1"/>
  <c r="O4" i="4"/>
  <c r="P4" i="4" s="1"/>
  <c r="N4" i="1"/>
  <c r="P4" i="1" s="1"/>
  <c r="H3" i="4"/>
  <c r="O6" i="1"/>
  <c r="P6" i="1" s="1"/>
  <c r="H6" i="1"/>
  <c r="J6" i="1" s="1"/>
  <c r="I6" i="4"/>
  <c r="J6" i="4" s="1"/>
  <c r="H5" i="1"/>
  <c r="J5" i="1" s="1"/>
  <c r="O4" i="1"/>
  <c r="H25" i="1"/>
  <c r="H4" i="1"/>
  <c r="J4" i="1" s="1"/>
  <c r="H26" i="1"/>
  <c r="G26" i="1"/>
  <c r="I4" i="1"/>
  <c r="H3" i="1"/>
  <c r="J3" i="1" s="1"/>
  <c r="N6" i="4"/>
  <c r="P6" i="4" s="1"/>
  <c r="O5" i="1"/>
  <c r="Y4" i="1" s="1"/>
  <c r="N5" i="1"/>
  <c r="P5" i="1" s="1"/>
  <c r="N5" i="3"/>
  <c r="O3" i="1"/>
  <c r="Y3" i="1" s="1"/>
  <c r="I3" i="1"/>
  <c r="I5" i="1"/>
  <c r="T4" i="1" s="1"/>
  <c r="P3" i="4"/>
  <c r="O3" i="3"/>
  <c r="H3" i="3"/>
  <c r="I3" i="3"/>
  <c r="O5" i="3"/>
  <c r="P5" i="3" s="1"/>
  <c r="G25" i="3"/>
  <c r="N3" i="3"/>
  <c r="H25" i="3"/>
  <c r="H5" i="3"/>
  <c r="I5" i="3"/>
  <c r="X3" i="1"/>
  <c r="H4" i="3"/>
  <c r="G26" i="3"/>
  <c r="I26" i="3" s="1"/>
  <c r="I4" i="3"/>
  <c r="I25" i="1"/>
  <c r="H12" i="1" l="1" a="1"/>
  <c r="J3" i="4"/>
  <c r="H10" i="4" a="1"/>
  <c r="X4" i="1"/>
  <c r="Z4" i="1" s="1"/>
  <c r="Z3" i="1"/>
  <c r="X11" i="1" a="1"/>
  <c r="X11" i="1" s="1"/>
  <c r="S4" i="1"/>
  <c r="U4" i="1" s="1"/>
  <c r="I26" i="1"/>
  <c r="G30" i="1" s="1" a="1"/>
  <c r="U3" i="1"/>
  <c r="S11" i="1" a="1"/>
  <c r="S11" i="1" s="1"/>
  <c r="N10" i="4" a="1"/>
  <c r="O10" i="4" s="1"/>
  <c r="P3" i="1"/>
  <c r="T3" i="1"/>
  <c r="Y12" i="1"/>
  <c r="T3" i="3"/>
  <c r="J4" i="3"/>
  <c r="S3" i="3"/>
  <c r="J3" i="3"/>
  <c r="I25" i="3"/>
  <c r="G30" i="3" a="1"/>
  <c r="P3" i="3"/>
  <c r="J5" i="3"/>
  <c r="N6" i="3"/>
  <c r="H6" i="3"/>
  <c r="O4" i="3"/>
  <c r="Y3" i="3" s="1"/>
  <c r="N4" i="3"/>
  <c r="O6" i="3"/>
  <c r="Y4" i="3" s="1"/>
  <c r="I6" i="3"/>
  <c r="T4" i="3" s="1"/>
  <c r="H12" i="1"/>
  <c r="H30" i="1" l="1"/>
  <c r="G30" i="1"/>
  <c r="H31" i="1"/>
  <c r="G31" i="1"/>
  <c r="I31" i="1" s="1"/>
  <c r="S12" i="1"/>
  <c r="T12" i="1"/>
  <c r="N10" i="4"/>
  <c r="P10" i="4" s="1"/>
  <c r="Y11" i="1"/>
  <c r="Z11" i="1" s="1"/>
  <c r="N12" i="1" a="1"/>
  <c r="P15" i="1" s="1"/>
  <c r="P13" i="1" s="1"/>
  <c r="H11" i="4"/>
  <c r="H12" i="4"/>
  <c r="I12" i="4"/>
  <c r="I10" i="4"/>
  <c r="H10" i="4"/>
  <c r="I11" i="4"/>
  <c r="T11" i="1"/>
  <c r="U11" i="1" s="1"/>
  <c r="H13" i="4"/>
  <c r="J13" i="4" s="1"/>
  <c r="X12" i="1"/>
  <c r="Z12" i="1" s="1"/>
  <c r="H12" i="3" a="1"/>
  <c r="H12" i="3" s="1"/>
  <c r="J13" i="3" s="1"/>
  <c r="O13" i="4"/>
  <c r="N11" i="4"/>
  <c r="O12" i="4"/>
  <c r="N13" i="4"/>
  <c r="P13" i="4" s="1"/>
  <c r="N12" i="4"/>
  <c r="P12" i="4" s="1"/>
  <c r="O11" i="4"/>
  <c r="I13" i="4"/>
  <c r="J6" i="3"/>
  <c r="S4" i="3"/>
  <c r="U4" i="3" s="1"/>
  <c r="G31" i="3"/>
  <c r="H31" i="3"/>
  <c r="H30" i="3"/>
  <c r="G30" i="3"/>
  <c r="I30" i="3" s="1"/>
  <c r="P6" i="3"/>
  <c r="X4" i="3"/>
  <c r="Z4" i="3" s="1"/>
  <c r="J13" i="1"/>
  <c r="U3" i="3"/>
  <c r="J14" i="1"/>
  <c r="P4" i="3"/>
  <c r="N12" i="3" s="1" a="1"/>
  <c r="X3" i="3"/>
  <c r="J12" i="1"/>
  <c r="N12" i="1" l="1"/>
  <c r="M18" i="1" s="1" a="1"/>
  <c r="M18" i="1" s="1"/>
  <c r="S11" i="3" a="1"/>
  <c r="S12" i="3" s="1"/>
  <c r="U12" i="1"/>
  <c r="J10" i="4"/>
  <c r="T15" i="1" a="1"/>
  <c r="T15" i="1" s="1"/>
  <c r="T22" i="1" s="1"/>
  <c r="H16" i="4" a="1"/>
  <c r="H16" i="4" s="1"/>
  <c r="H23" i="4" s="1"/>
  <c r="J12" i="4"/>
  <c r="I30" i="1"/>
  <c r="P14" i="1"/>
  <c r="P11" i="4"/>
  <c r="J11" i="4"/>
  <c r="J15" i="3"/>
  <c r="T11" i="3"/>
  <c r="S11" i="3"/>
  <c r="T12" i="3"/>
  <c r="P13" i="3" s="1"/>
  <c r="P15" i="3" s="1"/>
  <c r="N12" i="3"/>
  <c r="I31" i="3"/>
  <c r="J12" i="3"/>
  <c r="Z3" i="3"/>
  <c r="X11" i="3" a="1"/>
  <c r="J14" i="3"/>
  <c r="M18" i="3" l="1" a="1"/>
  <c r="M18" i="3" s="1"/>
  <c r="M25" i="3" s="1"/>
  <c r="P12" i="1"/>
  <c r="J15" i="1" s="1"/>
  <c r="Y12" i="3"/>
  <c r="T15" i="3" s="1" a="1"/>
  <c r="Y11" i="3"/>
  <c r="X11" i="3"/>
  <c r="Z11" i="3" s="1"/>
  <c r="X12" i="3"/>
  <c r="P14" i="3"/>
  <c r="U11" i="3"/>
  <c r="P12" i="3"/>
  <c r="U12" i="3"/>
  <c r="T15" i="3" l="1"/>
  <c r="T22" i="3" s="1"/>
  <c r="Z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<sst xmlns="http://schemas.openxmlformats.org/spreadsheetml/2006/main" count="422" uniqueCount="59">
  <si>
    <t>T</t>
  </si>
  <si>
    <t>xt</t>
  </si>
  <si>
    <t>xt+1</t>
  </si>
  <si>
    <t>xt+2</t>
  </si>
  <si>
    <t>Frecuencias observadas</t>
  </si>
  <si>
    <t>siguiente</t>
  </si>
  <si>
    <t>Total de observaciones</t>
  </si>
  <si>
    <t>Frecuencias esperadas</t>
  </si>
  <si>
    <t>Estado</t>
  </si>
  <si>
    <t>Anterior</t>
  </si>
  <si>
    <t>Actual</t>
  </si>
  <si>
    <t>Siguiente</t>
  </si>
  <si>
    <t>A</t>
  </si>
  <si>
    <t>B</t>
  </si>
  <si>
    <t>Frcuencias Observadas</t>
  </si>
  <si>
    <t>Total</t>
  </si>
  <si>
    <t>Frcuencias Esperadas</t>
  </si>
  <si>
    <t>Cat1</t>
  </si>
  <si>
    <t>Cat2</t>
  </si>
  <si>
    <t>Probabilidad observadas</t>
  </si>
  <si>
    <t>Probabilidad esperadas</t>
  </si>
  <si>
    <t>Probabilidad Observadas</t>
  </si>
  <si>
    <t>Probabilidad Esperadas</t>
  </si>
  <si>
    <t>Estadistico de prueba</t>
  </si>
  <si>
    <r>
      <rPr>
        <sz val="11"/>
        <color theme="1"/>
        <rFont val="Symbol"/>
        <family val="1"/>
        <charset val="2"/>
      </rPr>
      <t>c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</si>
  <si>
    <t>df</t>
  </si>
  <si>
    <t>α</t>
  </si>
  <si>
    <r>
      <rPr>
        <sz val="11"/>
        <color theme="1"/>
        <rFont val="Symbol"/>
        <family val="1"/>
        <charset val="2"/>
      </rPr>
      <t>c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α,df</t>
    </r>
  </si>
  <si>
    <t>Ho</t>
  </si>
  <si>
    <t>Frecuencias Observadas Markoviana</t>
  </si>
  <si>
    <t>Probabilidad Observadas Markoviana</t>
  </si>
  <si>
    <t>P</t>
  </si>
  <si>
    <t>C</t>
  </si>
  <si>
    <t>Día</t>
  </si>
  <si>
    <r>
      <t>X</t>
    </r>
    <r>
      <rPr>
        <vertAlign val="subscript"/>
        <sz val="11"/>
        <color theme="1"/>
        <rFont val="Calibri"/>
        <family val="2"/>
        <scheme val="minor"/>
      </rPr>
      <t>t</t>
    </r>
  </si>
  <si>
    <r>
      <t>X</t>
    </r>
    <r>
      <rPr>
        <vertAlign val="subscript"/>
        <sz val="11"/>
        <color theme="1"/>
        <rFont val="Calibri"/>
        <family val="2"/>
        <scheme val="minor"/>
      </rPr>
      <t>t+1</t>
    </r>
  </si>
  <si>
    <t>Frec Observada</t>
  </si>
  <si>
    <t>Frecuencia Esperada</t>
  </si>
  <si>
    <t>Periodo</t>
  </si>
  <si>
    <t>Actual3</t>
  </si>
  <si>
    <t>Siguiente3</t>
  </si>
  <si>
    <t>H</t>
  </si>
  <si>
    <t>Probabilidad Observada</t>
  </si>
  <si>
    <t>Probabilidad Esperada</t>
  </si>
  <si>
    <t>Estadistico</t>
  </si>
  <si>
    <t>1-2</t>
  </si>
  <si>
    <t>SIGUIENTE</t>
  </si>
  <si>
    <t>R</t>
  </si>
  <si>
    <t>ACTUAL</t>
  </si>
  <si>
    <t>X2=B|X0=R</t>
  </si>
  <si>
    <t>Xn= Restaurante visitado en la visita n</t>
  </si>
  <si>
    <t>X0</t>
  </si>
  <si>
    <t>X1</t>
  </si>
  <si>
    <t>X2</t>
  </si>
  <si>
    <t>S</t>
  </si>
  <si>
    <t>N</t>
  </si>
  <si>
    <t>L</t>
  </si>
  <si>
    <t>FUNCION MMULT</t>
  </si>
  <si>
    <r>
      <t>P(X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=S|X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</si>
</sst>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6" fontId="0" fillId="0" borderId="0" xfId="1" applyNumberFormat="1" applyFont="1"/>
    <xf numFmtId="10" fontId="0" fillId="0" borderId="0" xfId="1" applyNumberFormat="1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6" fontId="0" fillId="0" borderId="0" xfId="1" applyNumberFormat="1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FF16-87FE-4C59-A92A-59FCAD8185F0}">
  <dimension ref="A1:Z31"/>
  <sheetViews>
    <sheetView tabSelected="1" zoomScaleNormal="100" workbookViewId="0">
      <selection activeCell="G33" sqref="G33"/>
    </sheetView>
  </sheetViews>
  <sheetFormatPr defaultColWidth="11.42578125" defaultRowHeight="15"/>
  <cols>
    <col min="1" max="5" width="11.42578125" style="3"/>
    <col min="6" max="6" width="11.85546875" style="3" bestFit="1" customWidth="1"/>
    <col min="7" max="7" width="22.140625" style="3" customWidth="1"/>
    <col min="8" max="8" width="20.28515625" style="3" bestFit="1" customWidth="1"/>
    <col min="9" max="10" width="11.42578125" style="3"/>
    <col min="11" max="11" width="20" style="3" bestFit="1" customWidth="1"/>
    <col min="12" max="12" width="11.42578125" style="3"/>
    <col min="13" max="13" width="16.140625" style="3" bestFit="1" customWidth="1"/>
    <col min="14" max="17" width="11.42578125" style="3"/>
    <col min="18" max="18" width="23.28515625" style="3" bestFit="1" customWidth="1"/>
    <col min="19" max="19" width="11.42578125" style="3"/>
    <col min="20" max="20" width="16.140625" style="3" bestFit="1" customWidth="1"/>
    <col min="21" max="22" width="11.42578125" style="3"/>
    <col min="23" max="23" width="21.28515625" style="3" bestFit="1" customWidth="1"/>
    <col min="24" max="16384" width="11.42578125" style="3"/>
  </cols>
  <sheetData>
    <row r="1" spans="1:26">
      <c r="A1" s="14" t="s">
        <v>0</v>
      </c>
      <c r="B1" s="14" t="s">
        <v>1</v>
      </c>
      <c r="C1" s="14" t="s">
        <v>2</v>
      </c>
      <c r="D1" s="14" t="s">
        <v>3</v>
      </c>
      <c r="F1" s="61" t="s">
        <v>4</v>
      </c>
      <c r="G1" s="62"/>
      <c r="H1" s="63" t="s">
        <v>5</v>
      </c>
      <c r="I1" s="63"/>
      <c r="J1" s="64" t="s">
        <v>6</v>
      </c>
      <c r="L1" s="61" t="s">
        <v>7</v>
      </c>
      <c r="M1" s="62"/>
      <c r="N1" s="63" t="s">
        <v>5</v>
      </c>
      <c r="O1" s="63"/>
      <c r="P1" s="64" t="s">
        <v>6</v>
      </c>
    </row>
    <row r="2" spans="1:26">
      <c r="A2" s="14" t="s">
        <v>8</v>
      </c>
      <c r="B2" s="14" t="s">
        <v>9</v>
      </c>
      <c r="C2" s="14" t="s">
        <v>10</v>
      </c>
      <c r="D2" s="14" t="s">
        <v>11</v>
      </c>
      <c r="F2" s="9" t="s">
        <v>9</v>
      </c>
      <c r="G2" s="9" t="s">
        <v>10</v>
      </c>
      <c r="H2" s="10" t="s">
        <v>12</v>
      </c>
      <c r="I2" s="10" t="s">
        <v>13</v>
      </c>
      <c r="J2" s="64"/>
      <c r="L2" s="11" t="s">
        <v>9</v>
      </c>
      <c r="M2" s="9" t="s">
        <v>10</v>
      </c>
      <c r="N2" s="10" t="s">
        <v>12</v>
      </c>
      <c r="O2" s="10" t="s">
        <v>13</v>
      </c>
      <c r="P2" s="64"/>
      <c r="R2" s="12" t="s">
        <v>14</v>
      </c>
      <c r="S2" s="12" t="s">
        <v>12</v>
      </c>
      <c r="T2" s="12" t="s">
        <v>13</v>
      </c>
      <c r="U2" s="12" t="s">
        <v>15</v>
      </c>
      <c r="W2" s="12" t="s">
        <v>16</v>
      </c>
      <c r="X2" s="12" t="s">
        <v>12</v>
      </c>
      <c r="Y2" s="12" t="s">
        <v>13</v>
      </c>
      <c r="Z2" s="12" t="s">
        <v>15</v>
      </c>
    </row>
    <row r="3" spans="1:26">
      <c r="A3" s="2">
        <v>1</v>
      </c>
      <c r="B3" s="2" t="s">
        <v>13</v>
      </c>
      <c r="C3" s="2" t="str">
        <f>+B4</f>
        <v>B</v>
      </c>
      <c r="D3" s="2" t="str">
        <f>+C4</f>
        <v>B</v>
      </c>
      <c r="F3" s="2" t="s">
        <v>12</v>
      </c>
      <c r="G3" s="2" t="s">
        <v>12</v>
      </c>
      <c r="H3" s="2">
        <f t="shared" ref="H3:I6" si="0">COUNTIFS(Anterior,$F3,Actual,$G3,Siguiente,H$2)</f>
        <v>0</v>
      </c>
      <c r="I3" s="2">
        <f t="shared" si="0"/>
        <v>1</v>
      </c>
      <c r="J3" s="2">
        <f>SUM(H3:I3)</f>
        <v>1</v>
      </c>
      <c r="L3" s="8" t="s">
        <v>12</v>
      </c>
      <c r="M3" s="2" t="s">
        <v>12</v>
      </c>
      <c r="N3" s="2">
        <f t="shared" ref="N3:O6" si="1">COUNTIFS(Actual,$M3,Siguiente,N$2)</f>
        <v>1</v>
      </c>
      <c r="O3" s="2">
        <f t="shared" si="1"/>
        <v>4</v>
      </c>
      <c r="P3" s="2">
        <f>SUM(N3:O3)</f>
        <v>5</v>
      </c>
      <c r="R3" s="2" t="s">
        <v>17</v>
      </c>
      <c r="S3" s="2">
        <f>SUM(H3:H4)</f>
        <v>1</v>
      </c>
      <c r="T3" s="2">
        <f>SUM(I3:I4)</f>
        <v>3</v>
      </c>
      <c r="U3" s="2">
        <f>SUM(S3:T3)</f>
        <v>4</v>
      </c>
      <c r="W3" s="2" t="s">
        <v>17</v>
      </c>
      <c r="X3" s="2">
        <f>SUM(N3:N4)</f>
        <v>5</v>
      </c>
      <c r="Y3" s="2">
        <f>SUM(O3:O4)</f>
        <v>10</v>
      </c>
      <c r="Z3" s="2">
        <f>SUM(X3:Y3)</f>
        <v>15</v>
      </c>
    </row>
    <row r="4" spans="1:26">
      <c r="A4" s="2">
        <v>2</v>
      </c>
      <c r="B4" s="2" t="s">
        <v>13</v>
      </c>
      <c r="C4" s="2" t="str">
        <f t="shared" ref="C4:D18" si="2">+B5</f>
        <v>B</v>
      </c>
      <c r="D4" s="2" t="str">
        <f t="shared" si="2"/>
        <v>B</v>
      </c>
      <c r="F4" s="2" t="s">
        <v>12</v>
      </c>
      <c r="G4" s="2" t="s">
        <v>13</v>
      </c>
      <c r="H4" s="2">
        <f t="shared" si="0"/>
        <v>1</v>
      </c>
      <c r="I4" s="2">
        <f t="shared" si="0"/>
        <v>2</v>
      </c>
      <c r="J4" s="2">
        <f>SUM(H4:I4)</f>
        <v>3</v>
      </c>
      <c r="L4" s="8" t="s">
        <v>12</v>
      </c>
      <c r="M4" s="2" t="s">
        <v>13</v>
      </c>
      <c r="N4" s="2">
        <f t="shared" si="1"/>
        <v>4</v>
      </c>
      <c r="O4" s="2">
        <f t="shared" si="1"/>
        <v>6</v>
      </c>
      <c r="P4" s="2">
        <f>SUM(N4:O4)</f>
        <v>10</v>
      </c>
      <c r="R4" s="2" t="s">
        <v>18</v>
      </c>
      <c r="S4" s="2">
        <f>SUM(H5:H6)</f>
        <v>4</v>
      </c>
      <c r="T4" s="2">
        <f>SUM(I5:I6)</f>
        <v>7</v>
      </c>
      <c r="U4" s="2">
        <f>SUM(S4:T4)</f>
        <v>11</v>
      </c>
      <c r="W4" s="2" t="s">
        <v>18</v>
      </c>
      <c r="X4" s="2">
        <f>SUM(N5:N6)</f>
        <v>5</v>
      </c>
      <c r="Y4" s="2">
        <f>SUM(O5:O6)</f>
        <v>10</v>
      </c>
      <c r="Z4" s="2">
        <f>SUM(X4:Y4)</f>
        <v>15</v>
      </c>
    </row>
    <row r="5" spans="1:26">
      <c r="A5" s="2">
        <v>3</v>
      </c>
      <c r="B5" s="2" t="s">
        <v>13</v>
      </c>
      <c r="C5" s="2" t="str">
        <f t="shared" si="2"/>
        <v>B</v>
      </c>
      <c r="D5" s="2" t="str">
        <f t="shared" si="2"/>
        <v>B</v>
      </c>
      <c r="F5" s="2" t="s">
        <v>13</v>
      </c>
      <c r="G5" s="2" t="s">
        <v>12</v>
      </c>
      <c r="H5" s="2">
        <f t="shared" si="0"/>
        <v>1</v>
      </c>
      <c r="I5" s="2">
        <f t="shared" si="0"/>
        <v>3</v>
      </c>
      <c r="J5" s="2">
        <f>SUM(H5:I5)</f>
        <v>4</v>
      </c>
      <c r="L5" s="8" t="s">
        <v>13</v>
      </c>
      <c r="M5" s="2" t="s">
        <v>12</v>
      </c>
      <c r="N5" s="2">
        <f t="shared" si="1"/>
        <v>1</v>
      </c>
      <c r="O5" s="2">
        <f t="shared" si="1"/>
        <v>4</v>
      </c>
      <c r="P5" s="2">
        <f>SUM(N5:O5)</f>
        <v>5</v>
      </c>
    </row>
    <row r="6" spans="1:26">
      <c r="A6" s="2">
        <v>4</v>
      </c>
      <c r="B6" s="2" t="s">
        <v>13</v>
      </c>
      <c r="C6" s="2" t="str">
        <f t="shared" si="2"/>
        <v>B</v>
      </c>
      <c r="D6" s="2" t="str">
        <f t="shared" si="2"/>
        <v>B</v>
      </c>
      <c r="F6" s="2" t="s">
        <v>13</v>
      </c>
      <c r="G6" s="2" t="s">
        <v>13</v>
      </c>
      <c r="H6" s="2">
        <f t="shared" si="0"/>
        <v>3</v>
      </c>
      <c r="I6" s="2">
        <f t="shared" si="0"/>
        <v>4</v>
      </c>
      <c r="J6" s="2">
        <f>SUM(H6:I6)</f>
        <v>7</v>
      </c>
      <c r="L6" s="8" t="s">
        <v>13</v>
      </c>
      <c r="M6" s="2" t="s">
        <v>13</v>
      </c>
      <c r="N6" s="2">
        <f t="shared" si="1"/>
        <v>4</v>
      </c>
      <c r="O6" s="2">
        <f t="shared" si="1"/>
        <v>6</v>
      </c>
      <c r="P6" s="2">
        <f>SUM(N6:O6)</f>
        <v>10</v>
      </c>
    </row>
    <row r="7" spans="1:26">
      <c r="A7" s="2">
        <v>5</v>
      </c>
      <c r="B7" s="2" t="s">
        <v>13</v>
      </c>
      <c r="C7" s="2" t="str">
        <f>+B8</f>
        <v>B</v>
      </c>
      <c r="D7" s="2" t="str">
        <f t="shared" si="2"/>
        <v>A</v>
      </c>
    </row>
    <row r="8" spans="1:26">
      <c r="A8" s="2">
        <v>6</v>
      </c>
      <c r="B8" s="2" t="s">
        <v>13</v>
      </c>
      <c r="C8" s="2" t="str">
        <f t="shared" si="2"/>
        <v>A</v>
      </c>
      <c r="D8" s="2" t="str">
        <f t="shared" si="2"/>
        <v>A</v>
      </c>
    </row>
    <row r="9" spans="1:26">
      <c r="A9" s="2">
        <v>7</v>
      </c>
      <c r="B9" s="2" t="s">
        <v>12</v>
      </c>
      <c r="C9" s="2" t="str">
        <f t="shared" si="2"/>
        <v>A</v>
      </c>
      <c r="D9" s="2" t="str">
        <f t="shared" si="2"/>
        <v>B</v>
      </c>
    </row>
    <row r="10" spans="1:26">
      <c r="A10" s="2">
        <v>8</v>
      </c>
      <c r="B10" s="2" t="s">
        <v>12</v>
      </c>
      <c r="C10" s="2" t="str">
        <f t="shared" si="2"/>
        <v>B</v>
      </c>
      <c r="D10" s="2" t="str">
        <f t="shared" si="2"/>
        <v>B</v>
      </c>
      <c r="F10" s="63" t="s">
        <v>19</v>
      </c>
      <c r="G10" s="63"/>
      <c r="H10" s="63" t="s">
        <v>5</v>
      </c>
      <c r="I10" s="63"/>
      <c r="J10" s="64" t="s">
        <v>6</v>
      </c>
      <c r="L10" s="63" t="s">
        <v>20</v>
      </c>
      <c r="M10" s="63"/>
      <c r="N10" s="63" t="s">
        <v>5</v>
      </c>
      <c r="O10" s="63"/>
      <c r="P10" s="64" t="s">
        <v>6</v>
      </c>
      <c r="R10" s="12" t="s">
        <v>21</v>
      </c>
      <c r="S10" s="12" t="s">
        <v>12</v>
      </c>
      <c r="T10" s="12" t="s">
        <v>13</v>
      </c>
      <c r="U10" s="12" t="s">
        <v>15</v>
      </c>
      <c r="W10" s="12" t="s">
        <v>22</v>
      </c>
      <c r="X10" s="12" t="s">
        <v>12</v>
      </c>
      <c r="Y10" s="12" t="s">
        <v>13</v>
      </c>
      <c r="Z10" s="12" t="s">
        <v>15</v>
      </c>
    </row>
    <row r="11" spans="1:26">
      <c r="A11" s="2">
        <v>9</v>
      </c>
      <c r="B11" s="2" t="s">
        <v>13</v>
      </c>
      <c r="C11" s="2" t="str">
        <f t="shared" si="2"/>
        <v>B</v>
      </c>
      <c r="D11" s="2" t="str">
        <f t="shared" si="2"/>
        <v>A</v>
      </c>
      <c r="F11" s="9" t="s">
        <v>9</v>
      </c>
      <c r="G11" s="9" t="s">
        <v>10</v>
      </c>
      <c r="H11" s="10" t="s">
        <v>12</v>
      </c>
      <c r="I11" s="10" t="s">
        <v>13</v>
      </c>
      <c r="J11" s="64"/>
      <c r="L11" s="11" t="s">
        <v>9</v>
      </c>
      <c r="M11" s="9" t="s">
        <v>10</v>
      </c>
      <c r="N11" s="10" t="s">
        <v>12</v>
      </c>
      <c r="O11" s="10" t="s">
        <v>13</v>
      </c>
      <c r="P11" s="64"/>
      <c r="R11" s="2" t="s">
        <v>17</v>
      </c>
      <c r="S11" s="6">
        <f t="array" ref="S11:T12">S3:T4/U3:U4</f>
        <v>0.25</v>
      </c>
      <c r="T11" s="6">
        <v>0.75</v>
      </c>
      <c r="U11" s="2">
        <f>SUM(S11:T11)</f>
        <v>1</v>
      </c>
      <c r="W11" s="2" t="s">
        <v>17</v>
      </c>
      <c r="X11" s="6">
        <f t="array" ref="X11:Y12">X3:Y4/Z3:Z4</f>
        <v>0.33333333333333331</v>
      </c>
      <c r="Y11" s="6">
        <v>0.66666666666666663</v>
      </c>
      <c r="Z11" s="2">
        <f>SUM(X11:Y11)</f>
        <v>1</v>
      </c>
    </row>
    <row r="12" spans="1:26">
      <c r="A12" s="2">
        <v>10</v>
      </c>
      <c r="B12" s="2" t="s">
        <v>13</v>
      </c>
      <c r="C12" s="2" t="str">
        <f t="shared" si="2"/>
        <v>A</v>
      </c>
      <c r="D12" s="2" t="str">
        <f t="shared" si="2"/>
        <v>B</v>
      </c>
      <c r="F12" s="2" t="s">
        <v>12</v>
      </c>
      <c r="G12" s="2" t="s">
        <v>12</v>
      </c>
      <c r="H12" s="6" cm="1">
        <f t="array" ref="H12:I15">H3:I6/J3:J6</f>
        <v>0</v>
      </c>
      <c r="I12" s="6">
        <v>1</v>
      </c>
      <c r="J12" s="2">
        <f>SUM(H12:I12)</f>
        <v>1</v>
      </c>
      <c r="L12" s="8" t="s">
        <v>12</v>
      </c>
      <c r="M12" s="2" t="s">
        <v>12</v>
      </c>
      <c r="N12" s="4" cm="1">
        <f t="array" ref="N12:O15">N3:O6/P3:P6</f>
        <v>0.2</v>
      </c>
      <c r="O12" s="4">
        <v>0.8</v>
      </c>
      <c r="P12" s="7">
        <f>SUM(N12:O12)</f>
        <v>1</v>
      </c>
      <c r="R12" s="2" t="s">
        <v>18</v>
      </c>
      <c r="S12" s="6">
        <v>0.36363636363636365</v>
      </c>
      <c r="T12" s="6">
        <v>0.63636363636363635</v>
      </c>
      <c r="U12" s="2">
        <f>SUM(S12:T12)</f>
        <v>1</v>
      </c>
      <c r="W12" s="2" t="s">
        <v>18</v>
      </c>
      <c r="X12" s="6">
        <v>0.33333333333333331</v>
      </c>
      <c r="Y12" s="6">
        <v>0.66666666666666663</v>
      </c>
      <c r="Z12" s="2">
        <f>SUM(X12:Y12)</f>
        <v>1</v>
      </c>
    </row>
    <row r="13" spans="1:26">
      <c r="A13" s="2">
        <v>11</v>
      </c>
      <c r="B13" s="2" t="s">
        <v>12</v>
      </c>
      <c r="C13" s="2" t="str">
        <f t="shared" si="2"/>
        <v>B</v>
      </c>
      <c r="D13" s="2" t="str">
        <f t="shared" si="2"/>
        <v>A</v>
      </c>
      <c r="F13" s="2" t="s">
        <v>12</v>
      </c>
      <c r="G13" s="2" t="s">
        <v>13</v>
      </c>
      <c r="H13" s="6">
        <v>0.33333333333333331</v>
      </c>
      <c r="I13" s="6">
        <v>0.66666666666666663</v>
      </c>
      <c r="J13" s="2">
        <f>SUM(H13:I13)</f>
        <v>1</v>
      </c>
      <c r="L13" s="8" t="s">
        <v>12</v>
      </c>
      <c r="M13" s="2" t="s">
        <v>13</v>
      </c>
      <c r="N13" s="6">
        <v>0.4</v>
      </c>
      <c r="O13" s="6">
        <v>0.6</v>
      </c>
      <c r="P13" s="7">
        <f>SUM(N13:O13)</f>
        <v>1</v>
      </c>
    </row>
    <row r="14" spans="1:26">
      <c r="A14" s="2">
        <v>12</v>
      </c>
      <c r="B14" s="2" t="s">
        <v>13</v>
      </c>
      <c r="C14" s="2" t="str">
        <f t="shared" si="2"/>
        <v>A</v>
      </c>
      <c r="D14" s="2" t="str">
        <f t="shared" si="2"/>
        <v>B</v>
      </c>
      <c r="F14" s="2" t="s">
        <v>13</v>
      </c>
      <c r="G14" s="2" t="s">
        <v>12</v>
      </c>
      <c r="H14" s="6">
        <v>0.25</v>
      </c>
      <c r="I14" s="6">
        <v>0.75</v>
      </c>
      <c r="J14" s="2">
        <f>SUM(H14:I14)</f>
        <v>1</v>
      </c>
      <c r="L14" s="8" t="s">
        <v>13</v>
      </c>
      <c r="M14" s="2" t="s">
        <v>12</v>
      </c>
      <c r="N14" s="6">
        <v>0.2</v>
      </c>
      <c r="O14" s="6">
        <v>0.8</v>
      </c>
      <c r="P14" s="7">
        <f>SUM(N14:O14)</f>
        <v>1</v>
      </c>
    </row>
    <row r="15" spans="1:26" ht="18.75">
      <c r="A15" s="2">
        <v>13</v>
      </c>
      <c r="B15" s="2" t="s">
        <v>12</v>
      </c>
      <c r="C15" s="2" t="str">
        <f t="shared" si="2"/>
        <v>B</v>
      </c>
      <c r="D15" s="2" t="str">
        <f t="shared" si="2"/>
        <v>B</v>
      </c>
      <c r="F15" s="2" t="s">
        <v>13</v>
      </c>
      <c r="G15" s="2" t="s">
        <v>13</v>
      </c>
      <c r="H15" s="6">
        <v>0.42857142857142855</v>
      </c>
      <c r="I15" s="6">
        <v>0.5714285714285714</v>
      </c>
      <c r="J15" s="2">
        <f>SUM(H15:I15)</f>
        <v>1</v>
      </c>
      <c r="L15" s="8" t="s">
        <v>13</v>
      </c>
      <c r="M15" s="2" t="s">
        <v>13</v>
      </c>
      <c r="N15" s="6">
        <v>0.4</v>
      </c>
      <c r="O15" s="6">
        <v>0.6</v>
      </c>
      <c r="P15" s="7">
        <f>SUM(N15:O15)</f>
        <v>1</v>
      </c>
      <c r="R15" s="15" t="s">
        <v>23</v>
      </c>
      <c r="S15" s="13" t="s">
        <v>24</v>
      </c>
      <c r="T15" s="6">
        <f t="array" ref="T15">SUM((S11:T12-X11:Y12)^2/X11:Y12*U3:U4)</f>
        <v>0.1704545454545455</v>
      </c>
    </row>
    <row r="16" spans="1:26">
      <c r="A16" s="2">
        <v>14</v>
      </c>
      <c r="B16" s="2" t="s">
        <v>13</v>
      </c>
      <c r="C16" s="2" t="str">
        <f t="shared" si="2"/>
        <v>B</v>
      </c>
      <c r="D16" s="2" t="str">
        <f t="shared" si="2"/>
        <v>A</v>
      </c>
      <c r="H16" s="5"/>
      <c r="I16" s="5"/>
      <c r="S16" s="2" t="s">
        <v>25</v>
      </c>
      <c r="T16" s="2">
        <f>(COUNTA(R11:R12)-1)*(COUNTA(S10:T10)-1)</f>
        <v>1</v>
      </c>
    </row>
    <row r="17" spans="1:20">
      <c r="A17" s="2">
        <v>15</v>
      </c>
      <c r="B17" s="2" t="s">
        <v>13</v>
      </c>
      <c r="C17" s="2" t="str">
        <f t="shared" si="2"/>
        <v>A</v>
      </c>
      <c r="D17" s="2" t="str">
        <f t="shared" si="2"/>
        <v>B</v>
      </c>
      <c r="S17" s="2" t="s">
        <v>26</v>
      </c>
      <c r="T17" s="2">
        <v>0.05</v>
      </c>
    </row>
    <row r="18" spans="1:20" ht="18.75">
      <c r="A18" s="2">
        <v>16</v>
      </c>
      <c r="B18" s="2" t="s">
        <v>12</v>
      </c>
      <c r="C18" s="2" t="str">
        <f t="shared" si="2"/>
        <v>B</v>
      </c>
      <c r="D18" s="2"/>
      <c r="K18" s="15" t="s">
        <v>23</v>
      </c>
      <c r="L18" s="13" t="s">
        <v>24</v>
      </c>
      <c r="M18" s="6" cm="1">
        <f t="array" ref="M18">SUM((Prob.ob-proba.es)^2/proba.es*total.ob)</f>
        <v>0.39186507936507936</v>
      </c>
    </row>
    <row r="19" spans="1:20" ht="18.75">
      <c r="A19" s="2">
        <v>17</v>
      </c>
      <c r="B19" s="2" t="s">
        <v>13</v>
      </c>
      <c r="C19" s="2"/>
      <c r="D19" s="2"/>
      <c r="L19" s="2" t="s">
        <v>25</v>
      </c>
      <c r="M19" s="2">
        <f>(COUNTA(M12:M15)-1)*(COUNTA(N11:O11)-1)</f>
        <v>3</v>
      </c>
      <c r="S19" s="13" t="s">
        <v>27</v>
      </c>
      <c r="T19" s="6">
        <f>_xlfn.CHISQ.INV.RT(T17,T16)</f>
        <v>3.8414588206941236</v>
      </c>
    </row>
    <row r="20" spans="1:20">
      <c r="L20" s="2" t="s">
        <v>26</v>
      </c>
      <c r="M20" s="2">
        <v>0.05</v>
      </c>
    </row>
    <row r="22" spans="1:20" ht="18.75">
      <c r="L22" s="13" t="s">
        <v>27</v>
      </c>
      <c r="M22" s="6">
        <f>_xlfn.CHISQ.INV.RT(M20,M19)</f>
        <v>7.8147279032511792</v>
      </c>
      <c r="S22" s="16" t="s">
        <v>28</v>
      </c>
      <c r="T22" s="2" t="str">
        <f>IF(T15&lt;T19,"No se rechaza Ho","Se rechaza Ho")</f>
        <v>No se rechaza Ho</v>
      </c>
    </row>
    <row r="23" spans="1:20">
      <c r="G23" s="65" t="s">
        <v>29</v>
      </c>
      <c r="H23" s="65"/>
      <c r="S23"/>
      <c r="T23"/>
    </row>
    <row r="24" spans="1:20">
      <c r="G24" s="17" t="s">
        <v>12</v>
      </c>
      <c r="H24" s="17" t="s">
        <v>13</v>
      </c>
      <c r="I24" s="17" t="s">
        <v>15</v>
      </c>
    </row>
    <row r="25" spans="1:20">
      <c r="F25" s="17" t="s">
        <v>12</v>
      </c>
      <c r="G25" s="2">
        <f>COUNTIFS($B$3:$B$18,$F25,$C$3:$C$18,G$24)</f>
        <v>1</v>
      </c>
      <c r="H25" s="2">
        <f>COUNTIFS($B$3:$B$18,$F25,$C$3:$C$18,H$24)</f>
        <v>4</v>
      </c>
      <c r="I25" s="2">
        <f>SUM(G25:H25)</f>
        <v>5</v>
      </c>
      <c r="L25" s="16" t="s">
        <v>28</v>
      </c>
      <c r="M25" s="2" t="str">
        <f>IF(M18&lt;M22,"No se rechaza Ho","Se rechaza Ho")</f>
        <v>No se rechaza Ho</v>
      </c>
    </row>
    <row r="26" spans="1:20">
      <c r="F26" s="17" t="s">
        <v>13</v>
      </c>
      <c r="G26" s="2">
        <f>COUNTIFS($B$3:$B$18,$F26,$C$3:$C$18,G$24)</f>
        <v>4</v>
      </c>
      <c r="H26" s="2">
        <f>COUNTIFS($B$3:$B$18,$F26,$C$3:$C$18,H$24)</f>
        <v>7</v>
      </c>
      <c r="I26" s="2">
        <f>SUM(G26:H26)</f>
        <v>11</v>
      </c>
      <c r="L26"/>
      <c r="M26"/>
    </row>
    <row r="28" spans="1:20">
      <c r="G28" s="65" t="s">
        <v>30</v>
      </c>
      <c r="H28" s="65"/>
    </row>
    <row r="29" spans="1:20">
      <c r="G29" s="17" t="s">
        <v>12</v>
      </c>
      <c r="H29" s="17" t="s">
        <v>13</v>
      </c>
      <c r="I29" s="17" t="s">
        <v>15</v>
      </c>
    </row>
    <row r="30" spans="1:20">
      <c r="F30" s="17" t="s">
        <v>12</v>
      </c>
      <c r="G30" s="6">
        <f t="array" ref="G30:H31">G25:H26/I25:I26</f>
        <v>0.2</v>
      </c>
      <c r="H30" s="6">
        <v>0.8</v>
      </c>
      <c r="I30" s="2">
        <f>SUM(G30:H30)</f>
        <v>1</v>
      </c>
    </row>
    <row r="31" spans="1:20">
      <c r="F31" s="17" t="s">
        <v>13</v>
      </c>
      <c r="G31" s="6">
        <v>0.36363636363636365</v>
      </c>
      <c r="H31" s="6">
        <v>0.63636363636363635</v>
      </c>
      <c r="I31" s="2">
        <f>SUM(G31:H31)</f>
        <v>1</v>
      </c>
    </row>
  </sheetData>
  <mergeCells count="14">
    <mergeCell ref="G23:H23"/>
    <mergeCell ref="G28:H28"/>
    <mergeCell ref="H1:I1"/>
    <mergeCell ref="J1:J2"/>
    <mergeCell ref="F1:G1"/>
    <mergeCell ref="F10:G10"/>
    <mergeCell ref="H10:I10"/>
    <mergeCell ref="J10:J11"/>
    <mergeCell ref="L1:M1"/>
    <mergeCell ref="N1:O1"/>
    <mergeCell ref="P1:P2"/>
    <mergeCell ref="L10:M10"/>
    <mergeCell ref="N10:O10"/>
    <mergeCell ref="P10:P11"/>
  </mergeCells>
  <pageMargins left="0.7" right="0.7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81C2-2366-440F-9D53-A2E97A75C858}">
  <dimension ref="A1:Z31"/>
  <sheetViews>
    <sheetView topLeftCell="I1" zoomScaleNormal="100" workbookViewId="0">
      <selection activeCell="Q5" sqref="Q5"/>
    </sheetView>
  </sheetViews>
  <sheetFormatPr defaultColWidth="11.42578125" defaultRowHeight="15"/>
  <cols>
    <col min="1" max="5" width="11.42578125" style="3"/>
    <col min="6" max="6" width="11.85546875" style="3" bestFit="1" customWidth="1"/>
    <col min="7" max="7" width="22.140625" style="3" customWidth="1"/>
    <col min="8" max="8" width="20.28515625" style="3" bestFit="1" customWidth="1"/>
    <col min="9" max="10" width="11.42578125" style="3"/>
    <col min="11" max="11" width="20" style="3" bestFit="1" customWidth="1"/>
    <col min="12" max="12" width="11.42578125" style="3"/>
    <col min="13" max="13" width="16.140625" style="3" bestFit="1" customWidth="1"/>
    <col min="14" max="17" width="11.42578125" style="3"/>
    <col min="18" max="18" width="23.28515625" style="3" bestFit="1" customWidth="1"/>
    <col min="19" max="19" width="11.42578125" style="3"/>
    <col min="20" max="20" width="16.140625" style="3" bestFit="1" customWidth="1"/>
    <col min="21" max="22" width="11.42578125" style="3"/>
    <col min="23" max="23" width="21.28515625" style="3" bestFit="1" customWidth="1"/>
    <col min="24" max="16384" width="11.42578125" style="3"/>
  </cols>
  <sheetData>
    <row r="1" spans="1:26">
      <c r="A1" s="14" t="s">
        <v>0</v>
      </c>
      <c r="B1" s="14" t="s">
        <v>1</v>
      </c>
      <c r="C1" s="14" t="s">
        <v>2</v>
      </c>
      <c r="D1" s="14" t="s">
        <v>3</v>
      </c>
      <c r="F1" s="61" t="s">
        <v>4</v>
      </c>
      <c r="G1" s="62"/>
      <c r="H1" s="63" t="s">
        <v>5</v>
      </c>
      <c r="I1" s="63"/>
      <c r="J1" s="64" t="s">
        <v>6</v>
      </c>
      <c r="L1" s="61" t="s">
        <v>7</v>
      </c>
      <c r="M1" s="62"/>
      <c r="N1" s="63" t="s">
        <v>5</v>
      </c>
      <c r="O1" s="63"/>
      <c r="P1" s="64" t="s">
        <v>6</v>
      </c>
    </row>
    <row r="2" spans="1:26">
      <c r="A2" s="14" t="s">
        <v>8</v>
      </c>
      <c r="B2" s="14" t="s">
        <v>9</v>
      </c>
      <c r="C2" s="14" t="s">
        <v>10</v>
      </c>
      <c r="D2" s="14" t="s">
        <v>11</v>
      </c>
      <c r="F2" s="9" t="s">
        <v>9</v>
      </c>
      <c r="G2" s="9" t="s">
        <v>10</v>
      </c>
      <c r="H2" s="10" t="s">
        <v>31</v>
      </c>
      <c r="I2" s="10" t="s">
        <v>32</v>
      </c>
      <c r="J2" s="64"/>
      <c r="L2" s="11" t="s">
        <v>9</v>
      </c>
      <c r="M2" s="9" t="s">
        <v>10</v>
      </c>
      <c r="N2" s="10" t="s">
        <v>31</v>
      </c>
      <c r="O2" s="10" t="s">
        <v>32</v>
      </c>
      <c r="P2" s="64"/>
      <c r="R2" s="12" t="s">
        <v>14</v>
      </c>
      <c r="S2" s="12" t="s">
        <v>31</v>
      </c>
      <c r="T2" s="12" t="s">
        <v>32</v>
      </c>
      <c r="U2" s="12" t="s">
        <v>15</v>
      </c>
      <c r="W2" s="12" t="s">
        <v>16</v>
      </c>
      <c r="X2" s="12" t="s">
        <v>31</v>
      </c>
      <c r="Y2" s="12" t="s">
        <v>32</v>
      </c>
      <c r="Z2" s="12" t="s">
        <v>15</v>
      </c>
    </row>
    <row r="3" spans="1:26">
      <c r="A3" s="2">
        <v>1</v>
      </c>
      <c r="B3" s="1" t="s">
        <v>31</v>
      </c>
      <c r="C3" s="1" t="str">
        <f>+B4</f>
        <v>C</v>
      </c>
      <c r="D3" s="1" t="str">
        <f>+C4</f>
        <v>P</v>
      </c>
      <c r="F3" s="2" t="s">
        <v>31</v>
      </c>
      <c r="G3" s="2" t="s">
        <v>31</v>
      </c>
      <c r="H3" s="2">
        <f t="shared" ref="H3:I6" si="0">COUNTIFS(Anterior,$F3,Actual,$G3,Siguiente,H$2)</f>
        <v>0</v>
      </c>
      <c r="I3" s="2">
        <f t="shared" si="0"/>
        <v>4</v>
      </c>
      <c r="J3" s="2">
        <f>SUM(H3:I3)</f>
        <v>4</v>
      </c>
      <c r="L3" s="2" t="s">
        <v>31</v>
      </c>
      <c r="M3" s="2" t="s">
        <v>31</v>
      </c>
      <c r="N3" s="2">
        <f t="shared" ref="N3:O6" si="1">COUNTIFS(Actual,$M3,Siguiente,N$2)</f>
        <v>4</v>
      </c>
      <c r="O3" s="2">
        <f t="shared" si="1"/>
        <v>4</v>
      </c>
      <c r="P3" s="2">
        <f>SUM(N3:O3)</f>
        <v>8</v>
      </c>
      <c r="R3" s="2" t="s">
        <v>17</v>
      </c>
      <c r="S3" s="2">
        <f>SUM(H3:H4)</f>
        <v>2</v>
      </c>
      <c r="T3" s="2">
        <f>SUM(I3:I4)</f>
        <v>7</v>
      </c>
      <c r="U3" s="2">
        <f>SUM(S3:T3)</f>
        <v>9</v>
      </c>
      <c r="W3" s="2" t="s">
        <v>17</v>
      </c>
      <c r="X3" s="2">
        <f>SUM(N3:N4)</f>
        <v>8</v>
      </c>
      <c r="Y3" s="2">
        <f>SUM(O3:O4)</f>
        <v>7</v>
      </c>
      <c r="Z3" s="2">
        <f>SUM(X3:Y3)</f>
        <v>15</v>
      </c>
    </row>
    <row r="4" spans="1:26">
      <c r="A4" s="2">
        <v>2</v>
      </c>
      <c r="B4" s="1" t="s">
        <v>32</v>
      </c>
      <c r="C4" s="1" t="str">
        <f t="shared" ref="C4:D18" si="2">+B5</f>
        <v>P</v>
      </c>
      <c r="D4" s="1" t="str">
        <f t="shared" si="2"/>
        <v>P</v>
      </c>
      <c r="F4" s="2" t="s">
        <v>31</v>
      </c>
      <c r="G4" s="2" t="s">
        <v>32</v>
      </c>
      <c r="H4" s="2">
        <f t="shared" si="0"/>
        <v>2</v>
      </c>
      <c r="I4" s="2">
        <f t="shared" si="0"/>
        <v>3</v>
      </c>
      <c r="J4" s="2">
        <f>SUM(H4:I4)</f>
        <v>5</v>
      </c>
      <c r="L4" s="2" t="s">
        <v>31</v>
      </c>
      <c r="M4" s="2" t="s">
        <v>32</v>
      </c>
      <c r="N4" s="2">
        <f t="shared" si="1"/>
        <v>4</v>
      </c>
      <c r="O4" s="2">
        <f t="shared" si="1"/>
        <v>3</v>
      </c>
      <c r="P4" s="2">
        <f>SUM(N4:O4)</f>
        <v>7</v>
      </c>
      <c r="R4" s="2" t="s">
        <v>18</v>
      </c>
      <c r="S4" s="2">
        <f>SUM(H5:H6)</f>
        <v>6</v>
      </c>
      <c r="T4" s="2">
        <f>SUM(I5:I6)</f>
        <v>0</v>
      </c>
      <c r="U4" s="2">
        <f>SUM(S4:T4)</f>
        <v>6</v>
      </c>
      <c r="W4" s="2" t="s">
        <v>18</v>
      </c>
      <c r="X4" s="2">
        <f>SUM(N5:N6)</f>
        <v>8</v>
      </c>
      <c r="Y4" s="2">
        <f>SUM(O5:O6)</f>
        <v>7</v>
      </c>
      <c r="Z4" s="2">
        <f>SUM(X4:Y4)</f>
        <v>15</v>
      </c>
    </row>
    <row r="5" spans="1:26">
      <c r="A5" s="2">
        <v>3</v>
      </c>
      <c r="B5" s="1" t="s">
        <v>31</v>
      </c>
      <c r="C5" s="1" t="str">
        <f t="shared" si="2"/>
        <v>P</v>
      </c>
      <c r="D5" s="1" t="str">
        <f t="shared" si="2"/>
        <v>C</v>
      </c>
      <c r="F5" s="2" t="s">
        <v>32</v>
      </c>
      <c r="G5" s="2" t="s">
        <v>31</v>
      </c>
      <c r="H5" s="2">
        <f t="shared" si="0"/>
        <v>4</v>
      </c>
      <c r="I5" s="2">
        <f t="shared" si="0"/>
        <v>0</v>
      </c>
      <c r="J5" s="2">
        <f>SUM(H5:I5)</f>
        <v>4</v>
      </c>
      <c r="L5" s="2" t="s">
        <v>32</v>
      </c>
      <c r="M5" s="2" t="s">
        <v>31</v>
      </c>
      <c r="N5" s="2">
        <f t="shared" si="1"/>
        <v>4</v>
      </c>
      <c r="O5" s="2">
        <f t="shared" si="1"/>
        <v>4</v>
      </c>
      <c r="P5" s="2">
        <f>SUM(N5:O5)</f>
        <v>8</v>
      </c>
    </row>
    <row r="6" spans="1:26">
      <c r="A6" s="2">
        <v>4</v>
      </c>
      <c r="B6" s="1" t="s">
        <v>31</v>
      </c>
      <c r="C6" s="1" t="str">
        <f t="shared" si="2"/>
        <v>C</v>
      </c>
      <c r="D6" s="1" t="str">
        <f t="shared" si="2"/>
        <v>P</v>
      </c>
      <c r="F6" s="2" t="s">
        <v>32</v>
      </c>
      <c r="G6" s="2" t="s">
        <v>32</v>
      </c>
      <c r="H6" s="2">
        <f t="shared" si="0"/>
        <v>2</v>
      </c>
      <c r="I6" s="2">
        <f t="shared" si="0"/>
        <v>0</v>
      </c>
      <c r="J6" s="2">
        <f>SUM(H6:I6)</f>
        <v>2</v>
      </c>
      <c r="L6" s="2" t="s">
        <v>32</v>
      </c>
      <c r="M6" s="2" t="s">
        <v>32</v>
      </c>
      <c r="N6" s="2">
        <f t="shared" si="1"/>
        <v>4</v>
      </c>
      <c r="O6" s="2">
        <f t="shared" si="1"/>
        <v>3</v>
      </c>
      <c r="P6" s="2">
        <f>SUM(N6:O6)</f>
        <v>7</v>
      </c>
    </row>
    <row r="7" spans="1:26">
      <c r="A7" s="2">
        <v>5</v>
      </c>
      <c r="B7" s="1" t="s">
        <v>32</v>
      </c>
      <c r="C7" s="1" t="str">
        <f>+B8</f>
        <v>P</v>
      </c>
      <c r="D7" s="1" t="str">
        <f t="shared" si="2"/>
        <v>P</v>
      </c>
    </row>
    <row r="8" spans="1:26">
      <c r="A8" s="2">
        <v>6</v>
      </c>
      <c r="B8" s="1" t="s">
        <v>31</v>
      </c>
      <c r="C8" s="1" t="str">
        <f t="shared" si="2"/>
        <v>P</v>
      </c>
      <c r="D8" s="1" t="str">
        <f t="shared" si="2"/>
        <v>C</v>
      </c>
    </row>
    <row r="9" spans="1:26">
      <c r="A9" s="2">
        <v>7</v>
      </c>
      <c r="B9" s="1" t="s">
        <v>31</v>
      </c>
      <c r="C9" s="1" t="str">
        <f t="shared" si="2"/>
        <v>C</v>
      </c>
      <c r="D9" s="1" t="str">
        <f t="shared" si="2"/>
        <v>C</v>
      </c>
    </row>
    <row r="10" spans="1:26">
      <c r="A10" s="2">
        <v>8</v>
      </c>
      <c r="B10" s="1" t="s">
        <v>32</v>
      </c>
      <c r="C10" s="1" t="str">
        <f t="shared" si="2"/>
        <v>C</v>
      </c>
      <c r="D10" s="1" t="str">
        <f t="shared" si="2"/>
        <v>P</v>
      </c>
      <c r="F10" s="63" t="s">
        <v>19</v>
      </c>
      <c r="G10" s="63"/>
      <c r="H10" s="63" t="s">
        <v>5</v>
      </c>
      <c r="I10" s="63"/>
      <c r="J10" s="64" t="s">
        <v>6</v>
      </c>
      <c r="L10" s="63" t="s">
        <v>20</v>
      </c>
      <c r="M10" s="63"/>
      <c r="N10" s="63" t="s">
        <v>5</v>
      </c>
      <c r="O10" s="63"/>
      <c r="P10" s="64" t="s">
        <v>6</v>
      </c>
      <c r="R10" s="12" t="s">
        <v>21</v>
      </c>
      <c r="S10" s="12" t="s">
        <v>31</v>
      </c>
      <c r="T10" s="12" t="s">
        <v>32</v>
      </c>
      <c r="U10" s="12" t="s">
        <v>15</v>
      </c>
      <c r="W10" s="12" t="s">
        <v>22</v>
      </c>
      <c r="X10" s="12" t="s">
        <v>31</v>
      </c>
      <c r="Y10" s="12" t="s">
        <v>32</v>
      </c>
      <c r="Z10" s="12" t="s">
        <v>15</v>
      </c>
    </row>
    <row r="11" spans="1:26">
      <c r="A11" s="2">
        <v>9</v>
      </c>
      <c r="B11" s="1" t="s">
        <v>32</v>
      </c>
      <c r="C11" s="1" t="str">
        <f t="shared" si="2"/>
        <v>P</v>
      </c>
      <c r="D11" s="1" t="str">
        <f t="shared" si="2"/>
        <v>P</v>
      </c>
      <c r="F11" s="9" t="s">
        <v>9</v>
      </c>
      <c r="G11" s="9" t="s">
        <v>10</v>
      </c>
      <c r="H11" s="10" t="s">
        <v>31</v>
      </c>
      <c r="I11" s="10" t="s">
        <v>32</v>
      </c>
      <c r="J11" s="64"/>
      <c r="L11" s="11" t="s">
        <v>9</v>
      </c>
      <c r="M11" s="9" t="s">
        <v>10</v>
      </c>
      <c r="N11" s="10" t="s">
        <v>31</v>
      </c>
      <c r="O11" s="10" t="s">
        <v>32</v>
      </c>
      <c r="P11" s="64"/>
      <c r="R11" s="2" t="s">
        <v>17</v>
      </c>
      <c r="S11" s="6">
        <f t="array" ref="S11:T12">S3:T4/U3:U4</f>
        <v>0.22222222222222221</v>
      </c>
      <c r="T11" s="6">
        <v>0.77777777777777779</v>
      </c>
      <c r="U11" s="2">
        <f>SUM(S11:T11)</f>
        <v>1</v>
      </c>
      <c r="W11" s="2" t="s">
        <v>17</v>
      </c>
      <c r="X11" s="6">
        <f t="array" ref="X11:Y12">X3:Y4/Z3:Z4</f>
        <v>0.53333333333333333</v>
      </c>
      <c r="Y11" s="6">
        <v>0.46666666666666667</v>
      </c>
      <c r="Z11" s="2">
        <f>SUM(X11:Y11)</f>
        <v>1</v>
      </c>
    </row>
    <row r="12" spans="1:26">
      <c r="A12" s="2">
        <v>10</v>
      </c>
      <c r="B12" s="1" t="s">
        <v>31</v>
      </c>
      <c r="C12" s="1" t="str">
        <f t="shared" si="2"/>
        <v>P</v>
      </c>
      <c r="D12" s="1" t="str">
        <f t="shared" si="2"/>
        <v>C</v>
      </c>
      <c r="F12" s="2" t="s">
        <v>31</v>
      </c>
      <c r="G12" s="2" t="s">
        <v>31</v>
      </c>
      <c r="H12" s="6" cm="1">
        <f t="array" ref="H12:I15">H3:I6/J3:J6</f>
        <v>0</v>
      </c>
      <c r="I12" s="6">
        <v>1</v>
      </c>
      <c r="J12" s="2">
        <f>SUM(H12:I12)</f>
        <v>1</v>
      </c>
      <c r="L12" s="2" t="s">
        <v>31</v>
      </c>
      <c r="M12" s="2" t="s">
        <v>31</v>
      </c>
      <c r="N12" s="4" cm="1">
        <f t="array" ref="N12:O15">N3:O6/P3:P6</f>
        <v>0.5</v>
      </c>
      <c r="O12" s="4">
        <v>0.5</v>
      </c>
      <c r="P12" s="7">
        <f>SUM(N12:O12)</f>
        <v>1</v>
      </c>
      <c r="R12" s="2" t="s">
        <v>18</v>
      </c>
      <c r="S12" s="6">
        <v>1</v>
      </c>
      <c r="T12" s="6">
        <v>0</v>
      </c>
      <c r="U12" s="2">
        <f>SUM(S12:T12)</f>
        <v>1</v>
      </c>
      <c r="W12" s="2" t="s">
        <v>18</v>
      </c>
      <c r="X12" s="6">
        <v>0.53333333333333333</v>
      </c>
      <c r="Y12" s="6">
        <v>0.46666666666666667</v>
      </c>
      <c r="Z12" s="2">
        <f>SUM(X12:Y12)</f>
        <v>1</v>
      </c>
    </row>
    <row r="13" spans="1:26">
      <c r="A13" s="2">
        <v>11</v>
      </c>
      <c r="B13" s="1" t="s">
        <v>31</v>
      </c>
      <c r="C13" s="1" t="str">
        <f t="shared" si="2"/>
        <v>C</v>
      </c>
      <c r="D13" s="1" t="str">
        <f t="shared" si="2"/>
        <v>C</v>
      </c>
      <c r="F13" s="2" t="s">
        <v>31</v>
      </c>
      <c r="G13" s="2" t="s">
        <v>32</v>
      </c>
      <c r="H13" s="6">
        <v>0.4</v>
      </c>
      <c r="I13" s="6">
        <v>0.6</v>
      </c>
      <c r="J13" s="2">
        <f>SUM(H13:I13)</f>
        <v>1</v>
      </c>
      <c r="L13" s="2" t="s">
        <v>31</v>
      </c>
      <c r="M13" s="2" t="s">
        <v>32</v>
      </c>
      <c r="N13" s="6">
        <v>0.5714285714285714</v>
      </c>
      <c r="O13" s="6">
        <v>0.42857142857142855</v>
      </c>
      <c r="P13" s="7">
        <f>SUM(N13:O13)</f>
        <v>1</v>
      </c>
    </row>
    <row r="14" spans="1:26">
      <c r="A14" s="2">
        <v>12</v>
      </c>
      <c r="B14" s="1" t="s">
        <v>32</v>
      </c>
      <c r="C14" s="1" t="str">
        <f t="shared" si="2"/>
        <v>C</v>
      </c>
      <c r="D14" s="1" t="str">
        <f t="shared" si="2"/>
        <v>P</v>
      </c>
      <c r="F14" s="2" t="s">
        <v>32</v>
      </c>
      <c r="G14" s="2" t="s">
        <v>31</v>
      </c>
      <c r="H14" s="6">
        <v>1</v>
      </c>
      <c r="I14" s="6">
        <v>0</v>
      </c>
      <c r="J14" s="2">
        <f>SUM(H14:I14)</f>
        <v>1</v>
      </c>
      <c r="L14" s="2" t="s">
        <v>32</v>
      </c>
      <c r="M14" s="2" t="s">
        <v>31</v>
      </c>
      <c r="N14" s="6">
        <v>0.5</v>
      </c>
      <c r="O14" s="6">
        <v>0.5</v>
      </c>
      <c r="P14" s="7">
        <f>SUM(N14:O14)</f>
        <v>1</v>
      </c>
    </row>
    <row r="15" spans="1:26" ht="18.75">
      <c r="A15" s="2">
        <v>13</v>
      </c>
      <c r="B15" s="1" t="s">
        <v>32</v>
      </c>
      <c r="C15" s="1" t="str">
        <f t="shared" si="2"/>
        <v>P</v>
      </c>
      <c r="D15" s="1" t="str">
        <f t="shared" si="2"/>
        <v>P</v>
      </c>
      <c r="F15" s="2" t="s">
        <v>32</v>
      </c>
      <c r="G15" s="2" t="s">
        <v>32</v>
      </c>
      <c r="H15" s="6">
        <v>1</v>
      </c>
      <c r="I15" s="6">
        <v>0</v>
      </c>
      <c r="J15" s="2">
        <f>SUM(H15:I15)</f>
        <v>1</v>
      </c>
      <c r="L15" s="2" t="s">
        <v>32</v>
      </c>
      <c r="M15" s="2" t="s">
        <v>32</v>
      </c>
      <c r="N15" s="6">
        <v>0.5714285714285714</v>
      </c>
      <c r="O15" s="6">
        <v>0.42857142857142855</v>
      </c>
      <c r="P15" s="7">
        <f>SUM(N15:O15)</f>
        <v>1</v>
      </c>
      <c r="R15" s="15" t="s">
        <v>23</v>
      </c>
      <c r="S15" s="13" t="s">
        <v>24</v>
      </c>
      <c r="T15" s="2">
        <f t="array" ref="T15">SUM((S11:T12-X11:Y12)^2/X11:Y12*U3:U4)</f>
        <v>8.75</v>
      </c>
    </row>
    <row r="16" spans="1:26">
      <c r="A16" s="2">
        <v>14</v>
      </c>
      <c r="B16" s="1" t="s">
        <v>31</v>
      </c>
      <c r="C16" s="1" t="str">
        <f t="shared" si="2"/>
        <v>P</v>
      </c>
      <c r="D16" s="1" t="str">
        <f t="shared" si="2"/>
        <v>C</v>
      </c>
      <c r="H16" s="5"/>
      <c r="I16" s="5"/>
      <c r="S16" s="2" t="s">
        <v>25</v>
      </c>
      <c r="T16" s="2">
        <f>(COUNTA(R11:R12)-1)*(COUNTA(S10:T10)-1)</f>
        <v>1</v>
      </c>
    </row>
    <row r="17" spans="1:20">
      <c r="A17" s="2">
        <v>15</v>
      </c>
      <c r="B17" s="1" t="s">
        <v>31</v>
      </c>
      <c r="C17" s="1" t="str">
        <f t="shared" si="2"/>
        <v>C</v>
      </c>
      <c r="D17" s="1" t="str">
        <f t="shared" si="2"/>
        <v>C</v>
      </c>
      <c r="S17" s="2" t="s">
        <v>26</v>
      </c>
      <c r="T17" s="2">
        <v>0.05</v>
      </c>
    </row>
    <row r="18" spans="1:20" ht="18.75">
      <c r="A18" s="2">
        <v>16</v>
      </c>
      <c r="B18" s="1" t="s">
        <v>32</v>
      </c>
      <c r="C18" s="1" t="str">
        <f t="shared" si="2"/>
        <v>C</v>
      </c>
      <c r="D18" s="1"/>
      <c r="K18" s="15" t="s">
        <v>23</v>
      </c>
      <c r="L18" s="13" t="s">
        <v>24</v>
      </c>
      <c r="M18" s="6" cm="1">
        <f t="array" ref="M18">SUM((Prob.ob-proba.es)^2/proba.es*total.ob)</f>
        <v>10.1</v>
      </c>
    </row>
    <row r="19" spans="1:20" ht="18.75">
      <c r="A19" s="2">
        <v>17</v>
      </c>
      <c r="B19" s="1" t="s">
        <v>32</v>
      </c>
      <c r="C19" s="1"/>
      <c r="D19" s="1"/>
      <c r="L19" s="2" t="s">
        <v>25</v>
      </c>
      <c r="M19" s="2">
        <f>(COUNTA(M12:M15)-1)*(COUNTA(N11:O11)-1)</f>
        <v>3</v>
      </c>
      <c r="S19" s="13" t="s">
        <v>27</v>
      </c>
      <c r="T19" s="2">
        <f>_xlfn.CHISQ.INV.RT(T17,T16)</f>
        <v>3.8414588206941236</v>
      </c>
    </row>
    <row r="20" spans="1:20">
      <c r="L20" s="2" t="s">
        <v>26</v>
      </c>
      <c r="M20" s="2">
        <v>0.05</v>
      </c>
    </row>
    <row r="22" spans="1:20" ht="18.75">
      <c r="L22" s="13" t="s">
        <v>27</v>
      </c>
      <c r="M22" s="2">
        <f>_xlfn.CHISQ.INV.RT(M20,M19)</f>
        <v>7.8147279032511792</v>
      </c>
      <c r="S22" s="16" t="s">
        <v>28</v>
      </c>
      <c r="T22" s="2" t="str">
        <f>IF(T15&lt;T19,"No se rechaza Ho","Se rechaza Ho")</f>
        <v>Se rechaza Ho</v>
      </c>
    </row>
    <row r="23" spans="1:20">
      <c r="G23" s="65" t="s">
        <v>29</v>
      </c>
      <c r="H23" s="65"/>
      <c r="S23"/>
      <c r="T23"/>
    </row>
    <row r="24" spans="1:20">
      <c r="G24" s="17" t="s">
        <v>31</v>
      </c>
      <c r="H24" s="17" t="s">
        <v>32</v>
      </c>
      <c r="I24" s="17" t="s">
        <v>15</v>
      </c>
    </row>
    <row r="25" spans="1:20">
      <c r="F25" s="17" t="s">
        <v>31</v>
      </c>
      <c r="G25" s="2">
        <f>COUNTIFS($B$3:$B$18,$F25,$C$3:$C$18,G$24)</f>
        <v>4</v>
      </c>
      <c r="H25" s="2">
        <f>COUNTIFS($B$3:$B$18,$F25,$C$3:$C$18,H$24)</f>
        <v>5</v>
      </c>
      <c r="I25" s="2">
        <f>SUM(G25:H25)</f>
        <v>9</v>
      </c>
      <c r="L25" s="16" t="s">
        <v>28</v>
      </c>
      <c r="M25" s="2" t="str">
        <f>IF(M18&lt;M22,"No se rechaza Ho","Se rechaza Ho")</f>
        <v>Se rechaza Ho</v>
      </c>
    </row>
    <row r="26" spans="1:20">
      <c r="F26" s="17" t="s">
        <v>32</v>
      </c>
      <c r="G26" s="2">
        <f>COUNTIFS($B$3:$B$18,$F26,$C$3:$C$18,G$24)</f>
        <v>4</v>
      </c>
      <c r="H26" s="2">
        <f>COUNTIFS($B$3:$B$18,$F26,$C$3:$C$18,H$24)</f>
        <v>3</v>
      </c>
      <c r="I26" s="2">
        <f>SUM(G26:H26)</f>
        <v>7</v>
      </c>
      <c r="L26"/>
      <c r="M26"/>
    </row>
    <row r="28" spans="1:20">
      <c r="G28" s="65" t="s">
        <v>30</v>
      </c>
      <c r="H28" s="65"/>
    </row>
    <row r="29" spans="1:20">
      <c r="G29" s="17" t="s">
        <v>31</v>
      </c>
      <c r="H29" s="17" t="s">
        <v>32</v>
      </c>
      <c r="I29" s="17" t="s">
        <v>15</v>
      </c>
    </row>
    <row r="30" spans="1:20">
      <c r="F30" s="17" t="s">
        <v>31</v>
      </c>
      <c r="G30" s="6">
        <f t="array" ref="G30:H31">G25:H26/I25:I26</f>
        <v>0.44444444444444442</v>
      </c>
      <c r="H30" s="6">
        <v>0.55555555555555558</v>
      </c>
      <c r="I30" s="2">
        <f>SUM(G30:H30)</f>
        <v>1</v>
      </c>
    </row>
    <row r="31" spans="1:20">
      <c r="F31" s="17" t="s">
        <v>32</v>
      </c>
      <c r="G31" s="6">
        <v>0.5714285714285714</v>
      </c>
      <c r="H31" s="6">
        <v>0.42857142857142855</v>
      </c>
      <c r="I31" s="2">
        <f>SUM(G31:H31)</f>
        <v>1</v>
      </c>
    </row>
  </sheetData>
  <mergeCells count="14">
    <mergeCell ref="G23:H23"/>
    <mergeCell ref="G28:H28"/>
    <mergeCell ref="F10:G10"/>
    <mergeCell ref="H10:I10"/>
    <mergeCell ref="J10:J11"/>
    <mergeCell ref="L10:M10"/>
    <mergeCell ref="N10:O10"/>
    <mergeCell ref="P10:P11"/>
    <mergeCell ref="F1:G1"/>
    <mergeCell ref="H1:I1"/>
    <mergeCell ref="J1:J2"/>
    <mergeCell ref="L1:M1"/>
    <mergeCell ref="N1:O1"/>
    <mergeCell ref="P1:P2"/>
  </mergeCells>
  <pageMargins left="0.7" right="0.7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B2A5-9963-4B9F-A133-6BDEBB1014F2}">
  <dimension ref="A1:P44"/>
  <sheetViews>
    <sheetView topLeftCell="C2" workbookViewId="0">
      <selection activeCell="M18" sqref="M18"/>
    </sheetView>
  </sheetViews>
  <sheetFormatPr defaultColWidth="11.42578125" defaultRowHeight="15"/>
  <cols>
    <col min="1" max="5" width="11.42578125" style="3"/>
    <col min="6" max="6" width="11.42578125" style="3" customWidth="1"/>
    <col min="7" max="7" width="11.42578125" style="3"/>
    <col min="8" max="8" width="16.140625" style="3" bestFit="1" customWidth="1"/>
    <col min="9" max="16384" width="11.42578125" style="3"/>
  </cols>
  <sheetData>
    <row r="1" spans="1:16" ht="18">
      <c r="A1" s="21" t="s">
        <v>33</v>
      </c>
      <c r="B1" s="21"/>
      <c r="C1" s="21" t="s">
        <v>34</v>
      </c>
      <c r="D1" s="21" t="s">
        <v>35</v>
      </c>
      <c r="E1"/>
      <c r="F1" s="65" t="s">
        <v>36</v>
      </c>
      <c r="G1" s="65"/>
      <c r="H1" s="65" t="s">
        <v>11</v>
      </c>
      <c r="I1" s="65"/>
      <c r="L1" s="65" t="s">
        <v>37</v>
      </c>
      <c r="M1" s="65"/>
      <c r="N1" s="65" t="s">
        <v>11</v>
      </c>
      <c r="O1" s="65"/>
    </row>
    <row r="2" spans="1:16">
      <c r="A2" s="21"/>
      <c r="B2" s="21" t="s">
        <v>38</v>
      </c>
      <c r="C2" s="21" t="s">
        <v>39</v>
      </c>
      <c r="D2" s="21" t="s">
        <v>40</v>
      </c>
      <c r="E2"/>
      <c r="F2" s="25" t="s">
        <v>38</v>
      </c>
      <c r="G2" s="25" t="s">
        <v>10</v>
      </c>
      <c r="H2" s="25" t="s">
        <v>31</v>
      </c>
      <c r="I2" s="25" t="s">
        <v>41</v>
      </c>
      <c r="J2" s="25" t="s">
        <v>15</v>
      </c>
      <c r="L2" s="25" t="s">
        <v>38</v>
      </c>
      <c r="M2" s="25" t="s">
        <v>10</v>
      </c>
      <c r="N2" s="25" t="s">
        <v>31</v>
      </c>
      <c r="O2" s="25" t="s">
        <v>41</v>
      </c>
      <c r="P2" s="25" t="s">
        <v>15</v>
      </c>
    </row>
    <row r="3" spans="1:16">
      <c r="A3" s="2">
        <v>1</v>
      </c>
      <c r="B3" s="2">
        <v>1</v>
      </c>
      <c r="C3" s="2" t="s">
        <v>31</v>
      </c>
      <c r="D3" s="2" t="str">
        <f>+C4</f>
        <v>P</v>
      </c>
      <c r="F3" s="2">
        <v>1</v>
      </c>
      <c r="G3" s="2" t="s">
        <v>31</v>
      </c>
      <c r="H3" s="2">
        <f t="shared" ref="H3:I6" si="0">COUNTIFS(Periodo,$F3,Actual3,$G3,Siguiente3,H$2)</f>
        <v>10</v>
      </c>
      <c r="I3" s="2">
        <f t="shared" si="0"/>
        <v>4</v>
      </c>
      <c r="J3" s="2">
        <f>SUM(H3:I3)</f>
        <v>14</v>
      </c>
      <c r="L3" s="26">
        <v>1</v>
      </c>
      <c r="M3" s="2" t="s">
        <v>31</v>
      </c>
      <c r="N3" s="2">
        <f t="shared" ref="N3:O6" si="1">COUNTIFS(Actual3,$G3,Siguiente3,N$2)</f>
        <v>21</v>
      </c>
      <c r="O3" s="2">
        <f t="shared" si="1"/>
        <v>9</v>
      </c>
      <c r="P3" s="2">
        <f>SUM(N3:O3)</f>
        <v>30</v>
      </c>
    </row>
    <row r="4" spans="1:16">
      <c r="A4" s="2">
        <v>2</v>
      </c>
      <c r="B4" s="2">
        <v>1</v>
      </c>
      <c r="C4" s="2" t="s">
        <v>31</v>
      </c>
      <c r="D4" s="2" t="str">
        <f t="shared" ref="D4:D43" si="2">+C5</f>
        <v>P</v>
      </c>
      <c r="F4" s="2">
        <v>1</v>
      </c>
      <c r="G4" s="2" t="s">
        <v>41</v>
      </c>
      <c r="H4" s="2">
        <f t="shared" si="0"/>
        <v>4</v>
      </c>
      <c r="I4" s="2">
        <f t="shared" si="0"/>
        <v>2</v>
      </c>
      <c r="J4" s="2">
        <f t="shared" ref="J4:J6" si="3">SUM(H4:I4)</f>
        <v>6</v>
      </c>
      <c r="L4" s="26">
        <v>1</v>
      </c>
      <c r="M4" s="2" t="s">
        <v>41</v>
      </c>
      <c r="N4" s="2">
        <f t="shared" si="1"/>
        <v>8</v>
      </c>
      <c r="O4" s="2">
        <f t="shared" si="1"/>
        <v>3</v>
      </c>
      <c r="P4" s="2">
        <f t="shared" ref="P4:P6" si="4">SUM(N4:O4)</f>
        <v>11</v>
      </c>
    </row>
    <row r="5" spans="1:16">
      <c r="A5" s="20">
        <v>3</v>
      </c>
      <c r="B5" s="2">
        <v>1</v>
      </c>
      <c r="C5" s="2" t="s">
        <v>31</v>
      </c>
      <c r="D5" s="2" t="str">
        <f t="shared" si="2"/>
        <v>P</v>
      </c>
      <c r="F5" s="20">
        <v>2</v>
      </c>
      <c r="G5" s="2" t="s">
        <v>31</v>
      </c>
      <c r="H5" s="2">
        <f t="shared" si="0"/>
        <v>10</v>
      </c>
      <c r="I5" s="2">
        <f t="shared" si="0"/>
        <v>5</v>
      </c>
      <c r="J5" s="2">
        <f t="shared" si="3"/>
        <v>15</v>
      </c>
      <c r="L5" s="27">
        <v>2</v>
      </c>
      <c r="M5" s="2" t="s">
        <v>31</v>
      </c>
      <c r="N5" s="2">
        <f t="shared" si="1"/>
        <v>21</v>
      </c>
      <c r="O5" s="2">
        <f t="shared" si="1"/>
        <v>9</v>
      </c>
      <c r="P5" s="2">
        <f t="shared" si="4"/>
        <v>30</v>
      </c>
    </row>
    <row r="6" spans="1:16">
      <c r="A6" s="20">
        <v>4</v>
      </c>
      <c r="B6" s="2">
        <v>1</v>
      </c>
      <c r="C6" s="2" t="s">
        <v>31</v>
      </c>
      <c r="D6" s="2" t="str">
        <f t="shared" si="2"/>
        <v>P</v>
      </c>
      <c r="F6" s="20">
        <v>2</v>
      </c>
      <c r="G6" s="2" t="s">
        <v>41</v>
      </c>
      <c r="H6" s="2">
        <f t="shared" si="0"/>
        <v>4</v>
      </c>
      <c r="I6" s="2">
        <f t="shared" si="0"/>
        <v>1</v>
      </c>
      <c r="J6" s="2">
        <f t="shared" si="3"/>
        <v>5</v>
      </c>
      <c r="L6" s="27">
        <v>2</v>
      </c>
      <c r="M6" s="2" t="s">
        <v>41</v>
      </c>
      <c r="N6" s="2">
        <f t="shared" si="1"/>
        <v>8</v>
      </c>
      <c r="O6" s="2">
        <f t="shared" si="1"/>
        <v>3</v>
      </c>
      <c r="P6" s="2">
        <f t="shared" si="4"/>
        <v>11</v>
      </c>
    </row>
    <row r="7" spans="1:16">
      <c r="A7" s="20">
        <v>5</v>
      </c>
      <c r="B7" s="2">
        <v>1</v>
      </c>
      <c r="C7" s="2" t="s">
        <v>31</v>
      </c>
      <c r="D7" s="2" t="str">
        <f t="shared" si="2"/>
        <v>H</v>
      </c>
      <c r="F7" s="19"/>
    </row>
    <row r="8" spans="1:16">
      <c r="A8" s="20">
        <v>6</v>
      </c>
      <c r="B8" s="2">
        <v>1</v>
      </c>
      <c r="C8" s="2" t="s">
        <v>41</v>
      </c>
      <c r="D8" s="2" t="str">
        <f t="shared" si="2"/>
        <v>P</v>
      </c>
      <c r="F8" s="65" t="s">
        <v>42</v>
      </c>
      <c r="G8" s="65"/>
      <c r="H8" s="65" t="s">
        <v>11</v>
      </c>
      <c r="I8" s="65"/>
      <c r="L8" s="65" t="s">
        <v>43</v>
      </c>
      <c r="M8" s="65"/>
      <c r="N8" s="65" t="s">
        <v>11</v>
      </c>
      <c r="O8" s="65"/>
    </row>
    <row r="9" spans="1:16">
      <c r="A9" s="20">
        <v>7</v>
      </c>
      <c r="B9" s="2">
        <v>1</v>
      </c>
      <c r="C9" s="2" t="s">
        <v>31</v>
      </c>
      <c r="D9" s="2" t="str">
        <f t="shared" si="2"/>
        <v>P</v>
      </c>
      <c r="F9" s="25" t="s">
        <v>38</v>
      </c>
      <c r="G9" s="25" t="s">
        <v>10</v>
      </c>
      <c r="H9" s="25" t="s">
        <v>31</v>
      </c>
      <c r="I9" s="25" t="s">
        <v>41</v>
      </c>
      <c r="J9" s="25" t="s">
        <v>15</v>
      </c>
      <c r="L9" s="25" t="s">
        <v>38</v>
      </c>
      <c r="M9" s="25" t="s">
        <v>10</v>
      </c>
      <c r="N9" s="25" t="s">
        <v>31</v>
      </c>
      <c r="O9" s="25" t="s">
        <v>41</v>
      </c>
      <c r="P9" s="25" t="s">
        <v>15</v>
      </c>
    </row>
    <row r="10" spans="1:16">
      <c r="A10" s="20">
        <v>8</v>
      </c>
      <c r="B10" s="2">
        <v>1</v>
      </c>
      <c r="C10" s="2" t="s">
        <v>31</v>
      </c>
      <c r="D10" s="2" t="str">
        <f t="shared" si="2"/>
        <v>H</v>
      </c>
      <c r="F10" s="2">
        <v>1</v>
      </c>
      <c r="G10" s="2" t="s">
        <v>31</v>
      </c>
      <c r="H10" s="6">
        <f t="array" ref="H10:I13">H3:I6/J3:J6</f>
        <v>0.7142857142857143</v>
      </c>
      <c r="I10" s="6">
        <v>0.2857142857142857</v>
      </c>
      <c r="J10" s="2">
        <f>SUM(H10:I10)</f>
        <v>1</v>
      </c>
      <c r="L10" s="26">
        <v>1</v>
      </c>
      <c r="M10" s="2" t="s">
        <v>31</v>
      </c>
      <c r="N10" s="6">
        <f t="array" ref="N10:O13">N3:O6/P3:P6</f>
        <v>0.7</v>
      </c>
      <c r="O10" s="6">
        <v>0.3</v>
      </c>
      <c r="P10" s="2">
        <f>SUM(N10:O10)</f>
        <v>1</v>
      </c>
    </row>
    <row r="11" spans="1:16">
      <c r="A11" s="20">
        <v>9</v>
      </c>
      <c r="B11" s="2">
        <v>1</v>
      </c>
      <c r="C11" s="2" t="s">
        <v>41</v>
      </c>
      <c r="D11" s="2" t="str">
        <f t="shared" si="2"/>
        <v>P</v>
      </c>
      <c r="F11" s="2">
        <v>1</v>
      </c>
      <c r="G11" s="2" t="s">
        <v>41</v>
      </c>
      <c r="H11" s="6">
        <v>0.66666666666666663</v>
      </c>
      <c r="I11" s="6">
        <v>0.33333333333333331</v>
      </c>
      <c r="J11" s="2">
        <f t="shared" ref="J11:J13" si="5">SUM(H11:I11)</f>
        <v>1</v>
      </c>
      <c r="L11" s="26">
        <v>1</v>
      </c>
      <c r="M11" s="2" t="s">
        <v>41</v>
      </c>
      <c r="N11" s="4">
        <v>0.72727272727272729</v>
      </c>
      <c r="O11" s="6">
        <v>0.27272727272727271</v>
      </c>
      <c r="P11" s="2">
        <f t="shared" ref="P11:P13" si="6">SUM(N11:O11)</f>
        <v>1</v>
      </c>
    </row>
    <row r="12" spans="1:16">
      <c r="A12" s="20">
        <v>10</v>
      </c>
      <c r="B12" s="2">
        <v>1</v>
      </c>
      <c r="C12" s="2" t="s">
        <v>31</v>
      </c>
      <c r="D12" s="2" t="str">
        <f t="shared" si="2"/>
        <v>P</v>
      </c>
      <c r="F12" s="20">
        <v>2</v>
      </c>
      <c r="G12" s="2" t="s">
        <v>31</v>
      </c>
      <c r="H12" s="6">
        <v>0.66666666666666663</v>
      </c>
      <c r="I12" s="6">
        <v>0.33333333333333331</v>
      </c>
      <c r="J12" s="2">
        <f t="shared" si="5"/>
        <v>1</v>
      </c>
      <c r="L12" s="27">
        <v>2</v>
      </c>
      <c r="M12" s="2" t="s">
        <v>31</v>
      </c>
      <c r="N12" s="6">
        <v>0.7</v>
      </c>
      <c r="O12" s="6">
        <v>0.3</v>
      </c>
      <c r="P12" s="2">
        <f t="shared" si="6"/>
        <v>1</v>
      </c>
    </row>
    <row r="13" spans="1:16">
      <c r="A13" s="20">
        <v>11</v>
      </c>
      <c r="B13" s="2">
        <v>1</v>
      </c>
      <c r="C13" s="2" t="s">
        <v>31</v>
      </c>
      <c r="D13" s="2" t="str">
        <f t="shared" si="2"/>
        <v>H</v>
      </c>
      <c r="F13" s="20">
        <v>2</v>
      </c>
      <c r="G13" s="2" t="s">
        <v>41</v>
      </c>
      <c r="H13" s="6">
        <v>0.8</v>
      </c>
      <c r="I13" s="6">
        <v>0.2</v>
      </c>
      <c r="J13" s="2">
        <f t="shared" si="5"/>
        <v>1</v>
      </c>
      <c r="L13" s="27">
        <v>2</v>
      </c>
      <c r="M13" s="2" t="s">
        <v>41</v>
      </c>
      <c r="N13" s="6">
        <v>0.72727272727272729</v>
      </c>
      <c r="O13" s="6">
        <v>0.27272727272727271</v>
      </c>
      <c r="P13" s="2">
        <f t="shared" si="6"/>
        <v>1</v>
      </c>
    </row>
    <row r="14" spans="1:16">
      <c r="A14" s="20">
        <v>12</v>
      </c>
      <c r="B14" s="2">
        <v>1</v>
      </c>
      <c r="C14" s="2" t="s">
        <v>41</v>
      </c>
      <c r="D14" s="2" t="str">
        <f t="shared" si="2"/>
        <v>P</v>
      </c>
      <c r="F14" s="19"/>
    </row>
    <row r="15" spans="1:16">
      <c r="A15" s="20">
        <v>13</v>
      </c>
      <c r="B15" s="2">
        <v>1</v>
      </c>
      <c r="C15" s="2" t="s">
        <v>31</v>
      </c>
      <c r="D15" s="2" t="str">
        <f t="shared" si="2"/>
        <v>P</v>
      </c>
      <c r="F15" s="19"/>
    </row>
    <row r="16" spans="1:16" ht="18.75">
      <c r="A16" s="20">
        <v>14</v>
      </c>
      <c r="B16" s="2">
        <v>1</v>
      </c>
      <c r="C16" s="2" t="s">
        <v>31</v>
      </c>
      <c r="D16" s="2" t="str">
        <f t="shared" si="2"/>
        <v>P</v>
      </c>
      <c r="F16" s="15" t="s">
        <v>44</v>
      </c>
      <c r="G16" s="13" t="s">
        <v>24</v>
      </c>
      <c r="H16" s="18">
        <f t="array" ref="H16">SUM((H10:I13-N10:O13)^2/N10:O13*J3:J6)</f>
        <v>0.33741496598639459</v>
      </c>
      <c r="M16" s="3">
        <f>(0.7)^3</f>
        <v>0.34299999999999992</v>
      </c>
    </row>
    <row r="17" spans="1:13">
      <c r="A17" s="20">
        <v>15</v>
      </c>
      <c r="B17" s="2">
        <v>1</v>
      </c>
      <c r="C17" s="2" t="s">
        <v>31</v>
      </c>
      <c r="D17" s="2" t="str">
        <f t="shared" si="2"/>
        <v>P</v>
      </c>
      <c r="G17" s="2" t="s">
        <v>25</v>
      </c>
      <c r="H17" s="2">
        <f>(COUNTA(F10:F13)-1)*(COUNTA(H9:I9)-1)</f>
        <v>3</v>
      </c>
      <c r="M17" s="3">
        <f>0.7*0.3*0.727</f>
        <v>0.15267</v>
      </c>
    </row>
    <row r="18" spans="1:13">
      <c r="A18" s="20">
        <v>16</v>
      </c>
      <c r="B18" s="2">
        <v>1</v>
      </c>
      <c r="C18" s="2" t="s">
        <v>31</v>
      </c>
      <c r="D18" s="2" t="str">
        <f t="shared" si="2"/>
        <v>H</v>
      </c>
      <c r="G18" s="2" t="s">
        <v>26</v>
      </c>
      <c r="H18" s="2">
        <v>0.05</v>
      </c>
      <c r="M18" s="3">
        <f>0.7*0.3*0.727</f>
        <v>0.15267</v>
      </c>
    </row>
    <row r="19" spans="1:13">
      <c r="A19" s="20">
        <v>17</v>
      </c>
      <c r="B19" s="2">
        <v>1</v>
      </c>
      <c r="C19" s="2" t="s">
        <v>41</v>
      </c>
      <c r="D19" s="2" t="str">
        <f t="shared" si="2"/>
        <v>H</v>
      </c>
      <c r="M19" s="3">
        <f>0.3*0.271*0.727</f>
        <v>5.9105099999999994E-2</v>
      </c>
    </row>
    <row r="20" spans="1:13" ht="18.75">
      <c r="A20" s="20">
        <v>18</v>
      </c>
      <c r="B20" s="2">
        <v>1</v>
      </c>
      <c r="C20" s="2" t="s">
        <v>41</v>
      </c>
      <c r="D20" s="2" t="str">
        <f t="shared" si="2"/>
        <v>H</v>
      </c>
      <c r="G20" s="13" t="s">
        <v>27</v>
      </c>
      <c r="H20" s="18">
        <f>_xlfn.CHISQ.INV.RT(H18,H17)</f>
        <v>7.8147279032511792</v>
      </c>
      <c r="M20" s="28">
        <f>SUM(M16:M19)</f>
        <v>0.70744509999999994</v>
      </c>
    </row>
    <row r="21" spans="1:13">
      <c r="A21" s="20">
        <v>19</v>
      </c>
      <c r="B21" s="2">
        <v>1</v>
      </c>
      <c r="C21" s="2" t="s">
        <v>41</v>
      </c>
      <c r="D21" s="2" t="str">
        <f t="shared" si="2"/>
        <v>P</v>
      </c>
    </row>
    <row r="22" spans="1:13">
      <c r="A22" s="20">
        <v>20</v>
      </c>
      <c r="B22" s="2">
        <v>1</v>
      </c>
      <c r="C22" s="2" t="s">
        <v>31</v>
      </c>
      <c r="D22" s="2" t="str">
        <f t="shared" si="2"/>
        <v>P</v>
      </c>
    </row>
    <row r="23" spans="1:13">
      <c r="A23" s="15">
        <v>21</v>
      </c>
      <c r="B23" s="22" t="s">
        <v>45</v>
      </c>
      <c r="C23" s="23" t="s">
        <v>31</v>
      </c>
      <c r="D23" s="24" t="str">
        <f t="shared" si="2"/>
        <v>P</v>
      </c>
      <c r="G23" s="16" t="s">
        <v>28</v>
      </c>
      <c r="H23" s="2" t="str">
        <f>IF(H16&lt;H20,"No se rechaza Ho","Se rechaza Ho")</f>
        <v>No se rechaza Ho</v>
      </c>
    </row>
    <row r="24" spans="1:13">
      <c r="A24" s="2">
        <v>22</v>
      </c>
      <c r="B24" s="2">
        <v>2</v>
      </c>
      <c r="C24" s="24" t="s">
        <v>31</v>
      </c>
      <c r="D24" s="2" t="str">
        <f t="shared" si="2"/>
        <v>P</v>
      </c>
    </row>
    <row r="25" spans="1:13">
      <c r="A25" s="2">
        <v>23</v>
      </c>
      <c r="B25" s="2">
        <v>2</v>
      </c>
      <c r="C25" s="2" t="s">
        <v>31</v>
      </c>
      <c r="D25" s="2" t="str">
        <f t="shared" si="2"/>
        <v>P</v>
      </c>
    </row>
    <row r="26" spans="1:13">
      <c r="A26" s="2">
        <v>24</v>
      </c>
      <c r="B26" s="2">
        <v>2</v>
      </c>
      <c r="C26" s="2" t="s">
        <v>31</v>
      </c>
      <c r="D26" s="2" t="str">
        <f t="shared" si="2"/>
        <v>P</v>
      </c>
    </row>
    <row r="27" spans="1:13">
      <c r="A27" s="2">
        <v>25</v>
      </c>
      <c r="B27" s="2">
        <v>2</v>
      </c>
      <c r="C27" s="2" t="s">
        <v>31</v>
      </c>
      <c r="D27" s="2" t="str">
        <f t="shared" si="2"/>
        <v>H</v>
      </c>
    </row>
    <row r="28" spans="1:13">
      <c r="A28" s="2">
        <v>26</v>
      </c>
      <c r="B28" s="2">
        <v>2</v>
      </c>
      <c r="C28" s="2" t="s">
        <v>41</v>
      </c>
      <c r="D28" s="2" t="str">
        <f t="shared" si="2"/>
        <v>H</v>
      </c>
    </row>
    <row r="29" spans="1:13">
      <c r="A29" s="2">
        <v>27</v>
      </c>
      <c r="B29" s="2">
        <v>2</v>
      </c>
      <c r="C29" s="2" t="s">
        <v>41</v>
      </c>
      <c r="D29" s="2" t="str">
        <f t="shared" si="2"/>
        <v>P</v>
      </c>
    </row>
    <row r="30" spans="1:13">
      <c r="A30" s="2">
        <v>28</v>
      </c>
      <c r="B30" s="2">
        <v>2</v>
      </c>
      <c r="C30" s="2" t="s">
        <v>31</v>
      </c>
      <c r="D30" s="2" t="str">
        <f t="shared" si="2"/>
        <v>H</v>
      </c>
    </row>
    <row r="31" spans="1:13">
      <c r="A31" s="2">
        <v>29</v>
      </c>
      <c r="B31" s="2">
        <v>2</v>
      </c>
      <c r="C31" s="2" t="s">
        <v>41</v>
      </c>
      <c r="D31" s="2" t="str">
        <f t="shared" si="2"/>
        <v>P</v>
      </c>
    </row>
    <row r="32" spans="1:13">
      <c r="A32" s="2">
        <v>30</v>
      </c>
      <c r="B32" s="2">
        <v>2</v>
      </c>
      <c r="C32" s="2" t="s">
        <v>31</v>
      </c>
      <c r="D32" s="2" t="str">
        <f t="shared" si="2"/>
        <v>P</v>
      </c>
    </row>
    <row r="33" spans="1:4">
      <c r="A33" s="2">
        <v>31</v>
      </c>
      <c r="B33" s="2">
        <v>2</v>
      </c>
      <c r="C33" s="2" t="s">
        <v>31</v>
      </c>
      <c r="D33" s="2" t="str">
        <f t="shared" si="2"/>
        <v>P</v>
      </c>
    </row>
    <row r="34" spans="1:4">
      <c r="A34" s="2">
        <v>32</v>
      </c>
      <c r="B34" s="2">
        <v>2</v>
      </c>
      <c r="C34" s="2" t="s">
        <v>31</v>
      </c>
      <c r="D34" s="2" t="str">
        <f t="shared" si="2"/>
        <v>H</v>
      </c>
    </row>
    <row r="35" spans="1:4">
      <c r="A35" s="2">
        <v>33</v>
      </c>
      <c r="B35" s="2">
        <v>2</v>
      </c>
      <c r="C35" s="2" t="s">
        <v>41</v>
      </c>
      <c r="D35" s="2" t="str">
        <f t="shared" si="2"/>
        <v>P</v>
      </c>
    </row>
    <row r="36" spans="1:4">
      <c r="A36" s="2">
        <v>34</v>
      </c>
      <c r="B36" s="2">
        <v>2</v>
      </c>
      <c r="C36" s="2" t="s">
        <v>31</v>
      </c>
      <c r="D36" s="2" t="str">
        <f t="shared" si="2"/>
        <v>P</v>
      </c>
    </row>
    <row r="37" spans="1:4">
      <c r="A37" s="2">
        <v>35</v>
      </c>
      <c r="B37" s="2">
        <v>2</v>
      </c>
      <c r="C37" s="2" t="s">
        <v>31</v>
      </c>
      <c r="D37" s="2" t="str">
        <f t="shared" si="2"/>
        <v>P</v>
      </c>
    </row>
    <row r="38" spans="1:4">
      <c r="A38" s="2">
        <v>36</v>
      </c>
      <c r="B38" s="2">
        <v>2</v>
      </c>
      <c r="C38" s="2" t="s">
        <v>31</v>
      </c>
      <c r="D38" s="2" t="str">
        <f t="shared" si="2"/>
        <v>P</v>
      </c>
    </row>
    <row r="39" spans="1:4">
      <c r="A39" s="2">
        <v>37</v>
      </c>
      <c r="B39" s="2">
        <v>2</v>
      </c>
      <c r="C39" s="2" t="s">
        <v>31</v>
      </c>
      <c r="D39" s="2" t="str">
        <f t="shared" si="2"/>
        <v>P</v>
      </c>
    </row>
    <row r="40" spans="1:4">
      <c r="A40" s="2">
        <v>38</v>
      </c>
      <c r="B40" s="2">
        <v>2</v>
      </c>
      <c r="C40" s="2" t="s">
        <v>31</v>
      </c>
      <c r="D40" s="2" t="str">
        <f t="shared" si="2"/>
        <v>H</v>
      </c>
    </row>
    <row r="41" spans="1:4">
      <c r="A41" s="2">
        <v>39</v>
      </c>
      <c r="B41" s="2">
        <v>2</v>
      </c>
      <c r="C41" s="2" t="s">
        <v>41</v>
      </c>
      <c r="D41" s="2" t="str">
        <f t="shared" si="2"/>
        <v>P</v>
      </c>
    </row>
    <row r="42" spans="1:4">
      <c r="A42" s="2">
        <v>40</v>
      </c>
      <c r="B42" s="2">
        <v>2</v>
      </c>
      <c r="C42" s="2" t="s">
        <v>31</v>
      </c>
      <c r="D42" s="2" t="str">
        <f t="shared" si="2"/>
        <v>P</v>
      </c>
    </row>
    <row r="43" spans="1:4">
      <c r="A43" s="2">
        <v>41</v>
      </c>
      <c r="B43" s="2">
        <v>2</v>
      </c>
      <c r="C43" s="2" t="s">
        <v>31</v>
      </c>
      <c r="D43" s="2" t="str">
        <f t="shared" si="2"/>
        <v>H</v>
      </c>
    </row>
    <row r="44" spans="1:4">
      <c r="A44" s="2">
        <v>42</v>
      </c>
      <c r="B44" s="2">
        <v>2</v>
      </c>
      <c r="C44" s="2" t="s">
        <v>41</v>
      </c>
      <c r="D44" s="2"/>
    </row>
  </sheetData>
  <mergeCells count="8">
    <mergeCell ref="H1:I1"/>
    <mergeCell ref="F1:G1"/>
    <mergeCell ref="L1:M1"/>
    <mergeCell ref="N1:O1"/>
    <mergeCell ref="F8:G8"/>
    <mergeCell ref="H8:I8"/>
    <mergeCell ref="L8:M8"/>
    <mergeCell ref="N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0EB6-51F8-4BE0-82FA-E0EE128551EE}">
  <dimension ref="B3:K25"/>
  <sheetViews>
    <sheetView topLeftCell="A5" zoomScaleNormal="100" workbookViewId="0">
      <selection activeCell="D24" sqref="D24"/>
    </sheetView>
  </sheetViews>
  <sheetFormatPr defaultColWidth="11.42578125" defaultRowHeight="15"/>
  <cols>
    <col min="6" max="6" width="2" customWidth="1"/>
    <col min="7" max="7" width="3.7109375" customWidth="1"/>
  </cols>
  <sheetData>
    <row r="3" spans="2:11" ht="15.75" thickBot="1"/>
    <row r="4" spans="2:11" ht="15.75" thickBot="1">
      <c r="I4" s="69" t="s">
        <v>46</v>
      </c>
      <c r="J4" s="70"/>
      <c r="K4" s="71"/>
    </row>
    <row r="5" spans="2:11" ht="15.75" thickBot="1">
      <c r="H5" s="19"/>
      <c r="I5" s="33" t="s">
        <v>47</v>
      </c>
      <c r="J5" s="34" t="s">
        <v>13</v>
      </c>
      <c r="K5" s="35" t="s">
        <v>32</v>
      </c>
    </row>
    <row r="6" spans="2:11">
      <c r="G6" s="66" t="s">
        <v>48</v>
      </c>
      <c r="H6" s="30" t="s">
        <v>47</v>
      </c>
      <c r="I6" s="36">
        <v>0.7</v>
      </c>
      <c r="J6" s="37">
        <v>0.2</v>
      </c>
      <c r="K6" s="38">
        <v>0.1</v>
      </c>
    </row>
    <row r="7" spans="2:11">
      <c r="B7" t="s">
        <v>49</v>
      </c>
      <c r="G7" s="67"/>
      <c r="H7" s="31" t="s">
        <v>13</v>
      </c>
      <c r="I7" s="39">
        <v>0.35</v>
      </c>
      <c r="J7" s="19">
        <v>0.5</v>
      </c>
      <c r="K7" s="40">
        <v>0.15</v>
      </c>
    </row>
    <row r="8" spans="2:11" ht="15.75" thickBot="1">
      <c r="B8" t="s">
        <v>50</v>
      </c>
      <c r="G8" s="68"/>
      <c r="H8" s="32" t="s">
        <v>32</v>
      </c>
      <c r="I8" s="41">
        <v>0.25</v>
      </c>
      <c r="J8" s="42">
        <v>0.3</v>
      </c>
      <c r="K8" s="43">
        <v>0.45</v>
      </c>
    </row>
    <row r="17" spans="3:5">
      <c r="C17" t="s">
        <v>51</v>
      </c>
      <c r="D17" t="s">
        <v>52</v>
      </c>
      <c r="E17" t="s">
        <v>53</v>
      </c>
    </row>
    <row r="18" spans="3:5">
      <c r="D18">
        <v>0.7</v>
      </c>
      <c r="E18">
        <v>0.2</v>
      </c>
    </row>
    <row r="19" spans="3:5">
      <c r="D19">
        <v>0.2</v>
      </c>
      <c r="E19">
        <v>0.5</v>
      </c>
    </row>
    <row r="20" spans="3:5">
      <c r="D20">
        <v>0.1</v>
      </c>
      <c r="E20">
        <v>0.3</v>
      </c>
    </row>
    <row r="22" spans="3:5">
      <c r="C22">
        <f>D18*E18</f>
        <v>0.13999999999999999</v>
      </c>
    </row>
    <row r="23" spans="3:5">
      <c r="C23">
        <f t="shared" ref="C23:C24" si="0">D19*E19</f>
        <v>0.1</v>
      </c>
    </row>
    <row r="24" spans="3:5">
      <c r="C24">
        <f t="shared" si="0"/>
        <v>0.03</v>
      </c>
    </row>
    <row r="25" spans="3:5">
      <c r="C25" s="45">
        <f>SUM(C22:C24)</f>
        <v>0.27</v>
      </c>
    </row>
  </sheetData>
  <mergeCells count="2">
    <mergeCell ref="G6:G8"/>
    <mergeCell ref="I4:K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DA97-05D8-4289-895F-91AC2D7BB068}">
  <dimension ref="C4:Q26"/>
  <sheetViews>
    <sheetView topLeftCell="A6" workbookViewId="0">
      <selection activeCell="Q13" sqref="Q13"/>
    </sheetView>
  </sheetViews>
  <sheetFormatPr defaultColWidth="11.42578125" defaultRowHeight="15"/>
  <cols>
    <col min="3" max="3" width="3" customWidth="1"/>
    <col min="4" max="6" width="5" bestFit="1" customWidth="1"/>
    <col min="7" max="7" width="12.7109375" bestFit="1" customWidth="1"/>
    <col min="13" max="15" width="7.28515625" style="19" customWidth="1"/>
  </cols>
  <sheetData>
    <row r="4" spans="3:17">
      <c r="H4">
        <v>0.35</v>
      </c>
      <c r="I4">
        <v>0.75</v>
      </c>
      <c r="J4">
        <v>0.75</v>
      </c>
    </row>
    <row r="5" spans="3:17">
      <c r="H5">
        <v>0.35</v>
      </c>
      <c r="I5">
        <v>0.2</v>
      </c>
      <c r="J5">
        <v>0.45</v>
      </c>
    </row>
    <row r="6" spans="3:17" ht="15.75" thickBot="1">
      <c r="H6">
        <v>0.35</v>
      </c>
      <c r="I6">
        <v>0.05</v>
      </c>
      <c r="J6">
        <v>0.35</v>
      </c>
    </row>
    <row r="7" spans="3:17" ht="15.75" thickBot="1">
      <c r="D7" s="46" t="s">
        <v>54</v>
      </c>
      <c r="E7" s="47" t="s">
        <v>55</v>
      </c>
      <c r="F7" s="48" t="s">
        <v>56</v>
      </c>
      <c r="H7">
        <v>0.45</v>
      </c>
      <c r="I7">
        <v>0.45</v>
      </c>
      <c r="J7">
        <v>0.75</v>
      </c>
    </row>
    <row r="8" spans="3:17">
      <c r="C8" s="57" t="s">
        <v>54</v>
      </c>
      <c r="D8" s="49">
        <v>0.75</v>
      </c>
      <c r="E8" s="50">
        <v>0.2</v>
      </c>
      <c r="F8" s="51">
        <v>0.05</v>
      </c>
      <c r="H8">
        <v>0.45</v>
      </c>
      <c r="I8">
        <v>0.4</v>
      </c>
      <c r="J8">
        <v>0.45</v>
      </c>
    </row>
    <row r="9" spans="3:17">
      <c r="C9" s="58" t="s">
        <v>55</v>
      </c>
      <c r="D9" s="52">
        <v>0.45</v>
      </c>
      <c r="E9">
        <v>0.4</v>
      </c>
      <c r="F9" s="53">
        <v>0.15</v>
      </c>
      <c r="H9">
        <v>0.45</v>
      </c>
      <c r="I9">
        <v>0.15</v>
      </c>
      <c r="J9">
        <v>0.35</v>
      </c>
    </row>
    <row r="10" spans="3:17" ht="15.75" thickBot="1">
      <c r="C10" s="59" t="s">
        <v>56</v>
      </c>
      <c r="D10" s="54">
        <v>0.35</v>
      </c>
      <c r="E10" s="55">
        <v>0.45</v>
      </c>
      <c r="F10" s="56">
        <v>0.2</v>
      </c>
      <c r="H10">
        <v>0.2</v>
      </c>
      <c r="I10">
        <v>0.35</v>
      </c>
      <c r="J10">
        <v>0.75</v>
      </c>
    </row>
    <row r="11" spans="3:17">
      <c r="H11">
        <v>0.2</v>
      </c>
      <c r="I11">
        <v>0.45</v>
      </c>
      <c r="J11">
        <v>0.45</v>
      </c>
    </row>
    <row r="12" spans="3:17">
      <c r="H12">
        <v>0.2</v>
      </c>
      <c r="I12">
        <v>0.2</v>
      </c>
      <c r="J12">
        <v>0.35</v>
      </c>
      <c r="Q12" t="s">
        <v>57</v>
      </c>
    </row>
    <row r="13" spans="3:17">
      <c r="Q13" s="44" cm="1">
        <f t="array" ref="Q13">MMULT(MMULT(D10:F10,(D8:F10)),D8:D10)</f>
        <v>0.59799999999999986</v>
      </c>
    </row>
    <row r="14" spans="3:17" ht="18">
      <c r="G14" t="s">
        <v>58</v>
      </c>
      <c r="H14" s="45" cm="1">
        <f t="array" ref="H14">SUM(H4:H12*I4:I12*J4:J12)</f>
        <v>0.59799999999999998</v>
      </c>
    </row>
    <row r="15" spans="3:17" ht="15.75" thickBot="1">
      <c r="M15" s="29">
        <v>1</v>
      </c>
      <c r="N15" s="29">
        <v>2</v>
      </c>
      <c r="O15" s="29">
        <v>3</v>
      </c>
    </row>
    <row r="16" spans="3:17">
      <c r="H16" t="s">
        <v>56</v>
      </c>
      <c r="I16" t="s">
        <v>54</v>
      </c>
      <c r="J16" t="s">
        <v>54</v>
      </c>
      <c r="K16" t="s">
        <v>54</v>
      </c>
      <c r="M16" s="36">
        <f>INDEX($D$8:$F$10,MATCH(H16,$C$8:$C$10,0),MATCH(I16,$D$7:$F$7,0))</f>
        <v>0.35</v>
      </c>
      <c r="N16" s="37">
        <f t="shared" ref="N16:O16" si="0">INDEX($D$8:$F$10,MATCH(I16,$C$8:$C$10,0),MATCH(J16,$D$7:$F$7,0))</f>
        <v>0.75</v>
      </c>
      <c r="O16" s="38">
        <f t="shared" si="0"/>
        <v>0.75</v>
      </c>
    </row>
    <row r="17" spans="8:15">
      <c r="H17" t="s">
        <v>56</v>
      </c>
      <c r="I17" t="s">
        <v>54</v>
      </c>
      <c r="J17" t="s">
        <v>55</v>
      </c>
      <c r="K17" t="s">
        <v>54</v>
      </c>
      <c r="M17" s="39">
        <f t="shared" ref="M17:M24" si="1">INDEX($D$8:$F$10,MATCH(H17,$C$8:$C$10,0),MATCH(I17,$D$7:$F$7,0))</f>
        <v>0.35</v>
      </c>
      <c r="N17" s="19">
        <f t="shared" ref="N17:N24" si="2">INDEX($D$8:$F$10,MATCH(I17,$C$8:$C$10,0),MATCH(J17,$D$7:$F$7,0))</f>
        <v>0.2</v>
      </c>
      <c r="O17" s="40">
        <f t="shared" ref="O17:O24" si="3">INDEX($D$8:$F$10,MATCH(J17,$C$8:$C$10,0),MATCH(K17,$D$7:$F$7,0))</f>
        <v>0.45</v>
      </c>
    </row>
    <row r="18" spans="8:15">
      <c r="H18" t="s">
        <v>56</v>
      </c>
      <c r="I18" t="s">
        <v>54</v>
      </c>
      <c r="J18" t="s">
        <v>56</v>
      </c>
      <c r="K18" t="s">
        <v>54</v>
      </c>
      <c r="M18" s="39">
        <f t="shared" si="1"/>
        <v>0.35</v>
      </c>
      <c r="N18" s="19">
        <f t="shared" si="2"/>
        <v>0.05</v>
      </c>
      <c r="O18" s="40">
        <f t="shared" si="3"/>
        <v>0.35</v>
      </c>
    </row>
    <row r="19" spans="8:15">
      <c r="H19" t="s">
        <v>56</v>
      </c>
      <c r="I19" t="s">
        <v>55</v>
      </c>
      <c r="J19" t="s">
        <v>54</v>
      </c>
      <c r="K19" t="s">
        <v>54</v>
      </c>
      <c r="M19" s="39">
        <f t="shared" si="1"/>
        <v>0.45</v>
      </c>
      <c r="N19" s="19">
        <f t="shared" si="2"/>
        <v>0.45</v>
      </c>
      <c r="O19" s="40">
        <f t="shared" si="3"/>
        <v>0.75</v>
      </c>
    </row>
    <row r="20" spans="8:15">
      <c r="H20" t="s">
        <v>56</v>
      </c>
      <c r="I20" t="s">
        <v>55</v>
      </c>
      <c r="J20" t="s">
        <v>55</v>
      </c>
      <c r="K20" t="s">
        <v>54</v>
      </c>
      <c r="M20" s="39">
        <f t="shared" si="1"/>
        <v>0.45</v>
      </c>
      <c r="N20" s="19">
        <f t="shared" si="2"/>
        <v>0.4</v>
      </c>
      <c r="O20" s="40">
        <f t="shared" si="3"/>
        <v>0.45</v>
      </c>
    </row>
    <row r="21" spans="8:15">
      <c r="H21" t="s">
        <v>56</v>
      </c>
      <c r="I21" t="s">
        <v>55</v>
      </c>
      <c r="J21" t="s">
        <v>56</v>
      </c>
      <c r="K21" t="s">
        <v>54</v>
      </c>
      <c r="M21" s="39">
        <f t="shared" si="1"/>
        <v>0.45</v>
      </c>
      <c r="N21" s="19">
        <f t="shared" si="2"/>
        <v>0.15</v>
      </c>
      <c r="O21" s="40">
        <f t="shared" si="3"/>
        <v>0.35</v>
      </c>
    </row>
    <row r="22" spans="8:15">
      <c r="H22" t="s">
        <v>56</v>
      </c>
      <c r="I22" t="s">
        <v>56</v>
      </c>
      <c r="J22" t="s">
        <v>54</v>
      </c>
      <c r="K22" t="s">
        <v>54</v>
      </c>
      <c r="M22" s="39">
        <f t="shared" si="1"/>
        <v>0.2</v>
      </c>
      <c r="N22" s="19">
        <f t="shared" si="2"/>
        <v>0.35</v>
      </c>
      <c r="O22" s="40">
        <f t="shared" si="3"/>
        <v>0.75</v>
      </c>
    </row>
    <row r="23" spans="8:15">
      <c r="H23" t="s">
        <v>56</v>
      </c>
      <c r="I23" t="s">
        <v>56</v>
      </c>
      <c r="J23" t="s">
        <v>55</v>
      </c>
      <c r="K23" t="s">
        <v>54</v>
      </c>
      <c r="M23" s="39">
        <f t="shared" si="1"/>
        <v>0.2</v>
      </c>
      <c r="N23" s="19">
        <f t="shared" si="2"/>
        <v>0.45</v>
      </c>
      <c r="O23" s="40">
        <f t="shared" si="3"/>
        <v>0.45</v>
      </c>
    </row>
    <row r="24" spans="8:15" ht="15.75" thickBot="1">
      <c r="H24" t="s">
        <v>56</v>
      </c>
      <c r="I24" t="s">
        <v>56</v>
      </c>
      <c r="J24" t="s">
        <v>56</v>
      </c>
      <c r="K24" t="s">
        <v>54</v>
      </c>
      <c r="M24" s="41">
        <f t="shared" si="1"/>
        <v>0.2</v>
      </c>
      <c r="N24" s="42">
        <f t="shared" si="2"/>
        <v>0.2</v>
      </c>
      <c r="O24" s="43">
        <f t="shared" si="3"/>
        <v>0.35</v>
      </c>
    </row>
    <row r="26" spans="8:15">
      <c r="M26" s="60" cm="1">
        <f t="array" ref="M26">SUM(M16:M24*N16:N24*O16:O24)</f>
        <v>0.59799999999999998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Audiovisuales Edificio AdPortas</dc:creator>
  <cp:keywords/>
  <dc:description/>
  <cp:lastModifiedBy>Sofia Isabella Endara Chitiva</cp:lastModifiedBy>
  <cp:revision/>
  <dcterms:created xsi:type="dcterms:W3CDTF">2024-07-30T21:45:21Z</dcterms:created>
  <dcterms:modified xsi:type="dcterms:W3CDTF">2024-08-14T23:20:10Z</dcterms:modified>
  <cp:category/>
  <cp:contentStatus/>
</cp:coreProperties>
</file>