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420FF609-7C8A-418A-A4DC-D855D149EB80}" xr6:coauthVersionLast="47" xr6:coauthVersionMax="47" xr10:uidLastSave="{00000000-0000-0000-0000-000000000000}"/>
  <bookViews>
    <workbookView xWindow="5385" yWindow="4335" windowWidth="21600" windowHeight="11265" activeTab="6" xr2:uid="{1D95E539-12A7-4BA2-BC6F-EA262326F83F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<sst xmlns="http://schemas.openxmlformats.org/spreadsheetml/2006/main" count="417" uniqueCount="137">
  <si>
    <t>1895121000013331</t>
  </si>
  <si>
    <t>1895121000018922</t>
  </si>
  <si>
    <t>1895121000013980</t>
  </si>
  <si>
    <t>1895121000014150</t>
  </si>
  <si>
    <t>1895121000013594</t>
  </si>
  <si>
    <t>1895121000013458</t>
  </si>
  <si>
    <t>1895121000014063</t>
  </si>
  <si>
    <t>1895121000013869</t>
  </si>
  <si>
    <t>1895121000013637</t>
  </si>
  <si>
    <t>1895121000015576</t>
  </si>
  <si>
    <t>1895121000013640</t>
  </si>
  <si>
    <t>1895121000013642</t>
  </si>
  <si>
    <t>1895121000013422</t>
  </si>
  <si>
    <t>1895121000013788</t>
  </si>
  <si>
    <t>1895121000015118</t>
  </si>
  <si>
    <t>1895121000016615</t>
  </si>
  <si>
    <t>1895121000014799</t>
  </si>
  <si>
    <t>1895121000014059</t>
  </si>
  <si>
    <t>1895121000014400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</si>
  <si>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</si>
  <si>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</si>
  <si>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</si>
  <si>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</si>
  <si>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</si>
  <si>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</si>
  <si>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</si>
  <si>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1895121000002956</t>
  </si>
  <si>
    <t>1895121000010949</t>
  </si>
  <si>
    <t>1895121000041975</t>
  </si>
  <si>
    <t>1895121000054853</t>
  </si>
  <si>
    <t>1895121000067213</t>
  </si>
  <si>
    <t>1895121000067568</t>
  </si>
  <si>
    <t>1895121000075734</t>
  </si>
  <si>
    <t>1895121000085572</t>
  </si>
  <si>
    <t>1895121000088490</t>
  </si>
  <si>
    <t>1895121000093210</t>
  </si>
  <si>
    <t>1895121000110910</t>
  </si>
  <si>
    <t>1895121000117961</t>
  </si>
  <si>
    <t>1895121000118926</t>
  </si>
  <si>
    <t>1895121000122325</t>
  </si>
  <si>
    <t>1895121000123500</t>
  </si>
  <si>
    <t>1895121000125200</t>
  </si>
  <si>
    <t>1895121000128265</t>
  </si>
  <si>
    <t>1895121000128382</t>
  </si>
  <si>
    <t>1895121000132774</t>
  </si>
  <si>
    <t>1895121000155374</t>
  </si>
  <si>
    <t>1895121000159835</t>
  </si>
  <si>
    <t>1895121000160418</t>
  </si>
  <si>
    <t>1895121000162977</t>
  </si>
  <si>
    <t>1895121000164266</t>
  </si>
  <si>
    <t>1895121000169810</t>
  </si>
  <si>
    <t>1895121000172431</t>
  </si>
  <si>
    <t>1895121000173678</t>
  </si>
  <si>
    <t>1895121000175665</t>
  </si>
  <si>
    <t>1895121000178003</t>
  </si>
  <si>
    <t>1895121000187221</t>
  </si>
  <si>
    <t>1895121000199018</t>
  </si>
  <si>
    <t>1895121000216629</t>
  </si>
  <si>
    <t>1895121000223751</t>
  </si>
  <si>
    <t>1895121000234833</t>
  </si>
  <si>
    <t>1895121000241412</t>
  </si>
  <si>
    <t>1895121000244292</t>
  </si>
  <si>
    <t>1895121000253770</t>
  </si>
  <si>
    <t>1895121000262172</t>
  </si>
  <si>
    <t>1895121000262956</t>
  </si>
  <si>
    <t>1895121000264698</t>
  </si>
  <si>
    <t>1895121000268767</t>
  </si>
  <si>
    <t>1895121000272445</t>
  </si>
  <si>
    <t>1895121000277383</t>
  </si>
  <si>
    <t>1895121000282708</t>
  </si>
  <si>
    <t>1895121000283061</t>
  </si>
  <si>
    <t>1895121000288066</t>
  </si>
  <si>
    <t>1895121000288886</t>
  </si>
  <si>
    <t>1895121000295695</t>
  </si>
  <si>
    <t>1895121000302732</t>
  </si>
  <si>
    <t>1895121000311400</t>
  </si>
  <si>
    <t>1895121000005589</t>
  </si>
  <si>
    <t>1895121000029150</t>
  </si>
  <si>
    <t>1895121000033449</t>
  </si>
  <si>
    <t>1895121000034343</t>
  </si>
  <si>
    <t>1895121000056592</t>
  </si>
  <si>
    <t>1895121000065092</t>
  </si>
  <si>
    <t>1895121000067594</t>
  </si>
  <si>
    <t>1895121000068424</t>
  </si>
  <si>
    <t>1895121000074215</t>
  </si>
  <si>
    <t>1895121000081779</t>
  </si>
  <si>
    <t>1895121000082828</t>
  </si>
  <si>
    <t>1895121000084168</t>
  </si>
  <si>
    <t>1895121000087090</t>
  </si>
  <si>
    <t>1895121000087850</t>
  </si>
  <si>
    <t>1895121000087903</t>
  </si>
  <si>
    <t>1895121000101087</t>
  </si>
  <si>
    <t>1895121000116111</t>
  </si>
  <si>
    <t>1895121000125833</t>
  </si>
  <si>
    <t>1895121000135408</t>
  </si>
  <si>
    <t>1895121000136894</t>
  </si>
  <si>
    <t>1895121000157651</t>
  </si>
  <si>
    <t>1895121000172575</t>
  </si>
  <si>
    <t>1895121000184445</t>
  </si>
  <si>
    <t>1895121000185862</t>
  </si>
  <si>
    <t>1895121000204318</t>
  </si>
  <si>
    <t>1895121000210768</t>
  </si>
  <si>
    <t>1895121000212654</t>
  </si>
  <si>
    <t>1895121000217343</t>
  </si>
  <si>
    <t>1895121000219116</t>
  </si>
  <si>
    <t>1895121000220756</t>
  </si>
  <si>
    <t>1895121000225073</t>
  </si>
  <si>
    <t>1895121000228060</t>
  </si>
  <si>
    <t>1895121000231976</t>
  </si>
  <si>
    <t>1895121000236788</t>
  </si>
  <si>
    <t>1895121000239174</t>
  </si>
  <si>
    <t>1895121000239534</t>
  </si>
  <si>
    <t>1895121000240572</t>
  </si>
  <si>
    <t>1895121000242774</t>
  </si>
  <si>
    <t>1895121000246360</t>
  </si>
  <si>
    <t>1895121000248575</t>
  </si>
  <si>
    <t>1895121000253814</t>
  </si>
  <si>
    <t>1895121000255058</t>
  </si>
  <si>
    <t>1895121000258024</t>
  </si>
  <si>
    <t>1895121000258312</t>
  </si>
  <si>
    <t>1895121000258710</t>
  </si>
  <si>
    <t>1895121000261983</t>
  </si>
  <si>
    <t>1895121000263026</t>
  </si>
  <si>
    <t>1895121000265158</t>
  </si>
  <si>
    <t>1895121000281764</t>
  </si>
  <si>
    <t>1895121000286783</t>
  </si>
  <si>
    <t>1895121000293184</t>
  </si>
  <si>
    <t>1895121000295948</t>
  </si>
  <si>
    <t>1895121000302052</t>
  </si>
  <si>
    <t>1895121000306490</t>
  </si>
  <si>
    <t>1895121000310834</t>
  </si>
  <si>
    <t>loan_account</t>
  </si>
  <si>
    <t>amount</t>
  </si>
  <si>
    <t>1895121000202811</t>
  </si>
  <si>
    <t>P</t>
  </si>
  <si>
    <t>1895121000147195</t>
  </si>
  <si>
    <t>1895121000258499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</si>
</sst>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3" fontId="1" fillId="0" borderId="0" xfId="0" applyNumberFormat="1" applyFont="1"/>
    <xf numFmtId="49" fontId="1" fillId="0" borderId="0" xfId="0" applyNumberFormat="1" applyFont="1" applyFill="1" applyAlignment="1"/>
    <xf numFmtId="3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F940-2BBE-4EC6-A272-4AA88E132CF2}">
  <dimension ref="A1:G20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7" x14ac:dyDescent="0.2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t="s">
        <v>24</v>
      </c>
      <c r="G1" t="s">
        <v>25</v>
      </c>
    </row>
    <row r="2" spans="1:7" x14ac:dyDescent="0.25">
      <c r="A2" s="1" t="s">
        <v>0</v>
      </c>
      <c r="B2" s="2">
        <v>494034</v>
      </c>
      <c r="C2" s="2">
        <f>IF(ISNA(VLOOKUP(A2,vlookup_a!A:B,2,FALSE)),0,(VLOOKUP(A2,vlookup_a!A:B,2,FALSE)))</f>
        <v>494036</v>
      </c>
      <c r="D2" s="2">
        <f>VLOOKUP(A2,vlookup_a!C:D,2,FALSE)</f>
        <v>0</v>
      </c>
      <c r="E2" s="2">
        <f>B2-C2</f>
        <v>-2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</v>
      </c>
      <c r="B3" s="2">
        <v>3957726</v>
      </c>
      <c r="C3" s="2">
        <f>IF(ISNA(VLOOKUP(A3,vlookup_a!A:B,2,FALSE)),0,(VLOOKUP(A3,vlookup_a!A:B,2,FALSE)))</f>
        <v>3957726</v>
      </c>
      <c r="D3" s="2">
        <f>VLOOKUP(A3,vlookup_a!C:D,2,FALSE)</f>
        <v>0</v>
      </c>
      <c r="E3" s="2">
        <f t="shared" ref="E3:E20" si="0">B3-C3</f>
        <v>0</v>
      </c>
      <c r="F3" t="str">
        <f t="shared" ref="F3:F20" si="1">IF(B3=C3,"aman",IF(B3&lt;C3,"aman","cek"))</f>
        <v>aman</v>
      </c>
      <c r="G3" t="str">
        <f t="shared" ref="G3:G20" si="2">IF(D3=B3,"no update","update")</f>
        <v>update</v>
      </c>
    </row>
    <row r="4" spans="1:7" x14ac:dyDescent="0.25">
      <c r="A4" s="1" t="s">
        <v>2</v>
      </c>
      <c r="B4" s="2">
        <v>305117</v>
      </c>
      <c r="C4" s="2">
        <f>IF(ISNA(VLOOKUP(A4,vlookup_a!A:B,2,FALSE)),0,(VLOOKUP(A4,vlookup_a!A:B,2,FALSE)))</f>
        <v>305117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</v>
      </c>
      <c r="B5" s="2">
        <v>3022718</v>
      </c>
      <c r="C5" s="2">
        <f>IF(ISNA(VLOOKUP(A5,vlookup_a!A:B,2,FALSE)),0,(VLOOKUP(A5,vlookup_a!A:B,2,FALSE)))</f>
        <v>3022718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</v>
      </c>
      <c r="B6" s="2">
        <v>9884816</v>
      </c>
      <c r="C6" s="2">
        <f>IF(ISNA(VLOOKUP(A6,vlookup_a!A:B,2,FALSE)),0,(VLOOKUP(A6,vlookup_a!A:B,2,FALSE)))</f>
        <v>9884816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</v>
      </c>
      <c r="B7" s="2">
        <v>1678714</v>
      </c>
      <c r="C7" s="2">
        <f>IF(ISNA(VLOOKUP(A7,vlookup_a!A:B,2,FALSE)),0,(VLOOKUP(A7,vlookup_a!A:B,2,FALSE)))</f>
        <v>1678714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</v>
      </c>
      <c r="B8" s="2">
        <v>3312905</v>
      </c>
      <c r="C8" s="2">
        <f>IF(ISNA(VLOOKUP(A8,vlookup_a!A:B,2,FALSE)),0,(VLOOKUP(A8,vlookup_a!A:B,2,FALSE)))</f>
        <v>3312905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7</v>
      </c>
      <c r="B9" s="2">
        <v>100000</v>
      </c>
      <c r="C9" s="2">
        <f>IF(ISNA(VLOOKUP(A9,vlookup_a!A:B,2,FALSE)),0,(VLOOKUP(A9,vlookup_a!A:B,2,FALSE)))</f>
        <v>100000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</v>
      </c>
      <c r="B10" s="2">
        <v>791792</v>
      </c>
      <c r="C10" s="2">
        <f>IF(ISNA(VLOOKUP(A10,vlookup_a!A:B,2,FALSE)),0,(VLOOKUP(A10,vlookup_a!A:B,2,FALSE)))</f>
        <v>791792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</v>
      </c>
      <c r="B11" s="2">
        <v>283153</v>
      </c>
      <c r="C11" s="2">
        <f>IF(ISNA(VLOOKUP(A11,vlookup_a!A:B,2,FALSE)),0,(VLOOKUP(A11,vlookup_a!A:B,2,FALSE)))</f>
        <v>283153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</v>
      </c>
      <c r="B12" s="2">
        <v>281683</v>
      </c>
      <c r="C12" s="2">
        <f>IF(ISNA(VLOOKUP(A12,vlookup_a!A:B,2,FALSE)),0,(VLOOKUP(A12,vlookup_a!A:B,2,FALSE)))</f>
        <v>281683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11</v>
      </c>
      <c r="B13" s="2">
        <v>974078</v>
      </c>
      <c r="C13" s="2">
        <f>IF(ISNA(VLOOKUP(A13,vlookup_a!A:B,2,FALSE)),0,(VLOOKUP(A13,vlookup_a!A:B,2,FALSE)))</f>
        <v>974078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12</v>
      </c>
      <c r="B14" s="2">
        <v>3375921</v>
      </c>
      <c r="C14" s="2">
        <f>IF(ISNA(VLOOKUP(A14,vlookup_a!A:B,2,FALSE)),0,(VLOOKUP(A14,vlookup_a!A:B,2,FALSE)))</f>
        <v>3375921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13</v>
      </c>
      <c r="B15" s="2">
        <v>2970104</v>
      </c>
      <c r="C15" s="2">
        <f>IF(ISNA(VLOOKUP(A15,vlookup_a!A:B,2,FALSE)),0,(VLOOKUP(A15,vlookup_a!A:B,2,FALSE)))</f>
        <v>2970104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168391</v>
      </c>
      <c r="C16" s="2">
        <f>IF(ISNA(VLOOKUP(A16,vlookup_a!A:B,2,FALSE)),0,(VLOOKUP(A16,vlookup_a!A:B,2,FALSE)))</f>
        <v>168391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15</v>
      </c>
      <c r="B17" s="2">
        <v>175630</v>
      </c>
      <c r="C17" s="2">
        <f>IF(ISNA(VLOOKUP(A17,vlookup_a!A:B,2,FALSE)),0,(VLOOKUP(A17,vlookup_a!A:B,2,FALSE)))</f>
        <v>175630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</v>
      </c>
      <c r="B18" s="2">
        <v>33716</v>
      </c>
      <c r="C18" s="2">
        <f>IF(ISNA(VLOOKUP(A18,vlookup_a!A:B,2,FALSE)),0,(VLOOKUP(A18,vlookup_a!A:B,2,FALSE)))</f>
        <v>33716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</v>
      </c>
      <c r="B19" s="2">
        <v>11581692</v>
      </c>
      <c r="C19" s="2">
        <f>IF(ISNA(VLOOKUP(A19,vlookup_a!A:B,2,FALSE)),0,(VLOOKUP(A19,vlookup_a!A:B,2,FALSE)))</f>
        <v>11581692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</v>
      </c>
      <c r="B20" s="2">
        <v>388864</v>
      </c>
      <c r="C20" s="2">
        <f>IF(ISNA(VLOOKUP(A20,vlookup_a!A:B,2,FALSE)),0,(VLOOKUP(A20,vlookup_a!A:B,2,FALSE)))</f>
        <v>388864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DF52-58DB-4F1D-AAF9-13BC85EFF03C}">
  <dimension ref="A1:D20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</v>
      </c>
      <c r="B1" s="2" t="s">
        <v>21</v>
      </c>
      <c r="C1" s="1" t="s">
        <v>19</v>
      </c>
      <c r="D1" s="2" t="s">
        <v>22</v>
      </c>
    </row>
    <row r="2" spans="1:4" x14ac:dyDescent="0.25">
      <c r="A2" s="1" t="s">
        <v>0</v>
      </c>
      <c r="B2" s="2">
        <v>494036</v>
      </c>
      <c r="C2" s="1" t="s">
        <v>0</v>
      </c>
      <c r="D2" s="2">
        <v>0</v>
      </c>
    </row>
    <row r="3" spans="1:4" x14ac:dyDescent="0.25">
      <c r="A3" s="1" t="s">
        <v>12</v>
      </c>
      <c r="B3" s="2">
        <v>3375921</v>
      </c>
      <c r="C3" s="1" t="s">
        <v>12</v>
      </c>
      <c r="D3" s="2">
        <v>0</v>
      </c>
    </row>
    <row r="4" spans="1:4" x14ac:dyDescent="0.25">
      <c r="A4" s="1" t="s">
        <v>5</v>
      </c>
      <c r="B4" s="2">
        <v>1678714</v>
      </c>
      <c r="C4" s="1" t="s">
        <v>5</v>
      </c>
      <c r="D4" s="2">
        <v>0</v>
      </c>
    </row>
    <row r="5" spans="1:4" x14ac:dyDescent="0.25">
      <c r="A5" s="1" t="s">
        <v>4</v>
      </c>
      <c r="B5" s="2">
        <v>9884816</v>
      </c>
      <c r="C5" s="1" t="s">
        <v>4</v>
      </c>
      <c r="D5" s="2">
        <v>0</v>
      </c>
    </row>
    <row r="6" spans="1:4" x14ac:dyDescent="0.25">
      <c r="A6" s="1" t="s">
        <v>8</v>
      </c>
      <c r="B6" s="2">
        <v>791792</v>
      </c>
      <c r="C6" s="1" t="s">
        <v>8</v>
      </c>
      <c r="D6" s="2">
        <v>0</v>
      </c>
    </row>
    <row r="7" spans="1:4" x14ac:dyDescent="0.25">
      <c r="A7" s="1" t="s">
        <v>10</v>
      </c>
      <c r="B7" s="2">
        <v>281683</v>
      </c>
      <c r="C7" s="1" t="s">
        <v>10</v>
      </c>
      <c r="D7" s="2">
        <v>0</v>
      </c>
    </row>
    <row r="8" spans="1:4" x14ac:dyDescent="0.25">
      <c r="A8" s="1" t="s">
        <v>11</v>
      </c>
      <c r="B8" s="2">
        <v>974078</v>
      </c>
      <c r="C8" s="1" t="s">
        <v>11</v>
      </c>
      <c r="D8" s="2">
        <v>0</v>
      </c>
    </row>
    <row r="9" spans="1:4" x14ac:dyDescent="0.25">
      <c r="A9" s="1" t="s">
        <v>13</v>
      </c>
      <c r="B9" s="2">
        <v>2970104</v>
      </c>
      <c r="C9" s="1" t="s">
        <v>13</v>
      </c>
      <c r="D9" s="2">
        <v>0</v>
      </c>
    </row>
    <row r="10" spans="1:4" x14ac:dyDescent="0.25">
      <c r="A10" s="1" t="s">
        <v>7</v>
      </c>
      <c r="B10" s="2">
        <v>100000</v>
      </c>
      <c r="C10" s="1" t="s">
        <v>7</v>
      </c>
      <c r="D10" s="2">
        <v>0</v>
      </c>
    </row>
    <row r="11" spans="1:4" x14ac:dyDescent="0.25">
      <c r="A11" s="1" t="s">
        <v>2</v>
      </c>
      <c r="B11" s="2">
        <v>305117</v>
      </c>
      <c r="C11" s="1" t="s">
        <v>2</v>
      </c>
      <c r="D11" s="2">
        <v>0</v>
      </c>
    </row>
    <row r="12" spans="1:4" x14ac:dyDescent="0.25">
      <c r="A12" s="1" t="s">
        <v>17</v>
      </c>
      <c r="B12" s="2">
        <v>11581692</v>
      </c>
      <c r="C12" s="1" t="s">
        <v>17</v>
      </c>
      <c r="D12" s="2">
        <v>0</v>
      </c>
    </row>
    <row r="13" spans="1:4" x14ac:dyDescent="0.25">
      <c r="A13" s="1" t="s">
        <v>6</v>
      </c>
      <c r="B13" s="2">
        <v>3312905</v>
      </c>
      <c r="C13" s="1" t="s">
        <v>6</v>
      </c>
      <c r="D13" s="2">
        <v>0</v>
      </c>
    </row>
    <row r="14" spans="1:4" x14ac:dyDescent="0.25">
      <c r="A14" s="1" t="s">
        <v>3</v>
      </c>
      <c r="B14" s="2">
        <v>3022718</v>
      </c>
      <c r="C14" s="1" t="s">
        <v>3</v>
      </c>
      <c r="D14" s="2">
        <v>0</v>
      </c>
    </row>
    <row r="15" spans="1:4" x14ac:dyDescent="0.25">
      <c r="A15" s="1" t="s">
        <v>18</v>
      </c>
      <c r="B15" s="2">
        <v>388864</v>
      </c>
      <c r="C15" s="1" t="s">
        <v>18</v>
      </c>
      <c r="D15" s="2">
        <v>0</v>
      </c>
    </row>
    <row r="16" spans="1:4" x14ac:dyDescent="0.25">
      <c r="A16" s="1" t="s">
        <v>16</v>
      </c>
      <c r="B16" s="2">
        <v>33716</v>
      </c>
      <c r="C16" s="1" t="s">
        <v>16</v>
      </c>
      <c r="D16" s="2">
        <v>0</v>
      </c>
    </row>
    <row r="17" spans="1:4" x14ac:dyDescent="0.25">
      <c r="A17" s="1" t="s">
        <v>14</v>
      </c>
      <c r="B17" s="2">
        <v>168391</v>
      </c>
      <c r="C17" s="1" t="s">
        <v>14</v>
      </c>
      <c r="D17" s="2">
        <v>0</v>
      </c>
    </row>
    <row r="18" spans="1:4" x14ac:dyDescent="0.25">
      <c r="A18" s="1" t="s">
        <v>9</v>
      </c>
      <c r="B18" s="2">
        <v>283153</v>
      </c>
      <c r="C18" s="1" t="s">
        <v>9</v>
      </c>
      <c r="D18" s="2">
        <v>0</v>
      </c>
    </row>
    <row r="19" spans="1:4" x14ac:dyDescent="0.25">
      <c r="A19" s="1" t="s">
        <v>15</v>
      </c>
      <c r="B19" s="2">
        <v>175630</v>
      </c>
      <c r="C19" s="1" t="s">
        <v>15</v>
      </c>
      <c r="D19" s="2">
        <v>0</v>
      </c>
    </row>
    <row r="20" spans="1:4" x14ac:dyDescent="0.25">
      <c r="A20" s="1" t="s">
        <v>1</v>
      </c>
      <c r="B20" s="2">
        <v>3957726</v>
      </c>
      <c r="C20" s="1" t="s">
        <v>1</v>
      </c>
      <c r="D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648A-70F4-43A7-8432-8CF769289355}">
  <dimension ref="A1:G51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t="s">
        <v>24</v>
      </c>
      <c r="G1" t="s">
        <v>25</v>
      </c>
    </row>
    <row r="2" spans="1:7" x14ac:dyDescent="0.25">
      <c r="A2" s="1" t="s">
        <v>26</v>
      </c>
      <c r="B2" s="2">
        <v>804791</v>
      </c>
      <c r="C2" s="2">
        <f>IF(ISNA(VLOOKUP(A2,vlookup_b!A:B,2,FALSE)),0,(VLOOKUP(A2,vlookup_b!A:B,2,FALSE)))</f>
        <v>804791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27</v>
      </c>
      <c r="B3" s="2">
        <v>24075</v>
      </c>
      <c r="C3" s="2">
        <f>IF(ISNA(VLOOKUP(A3,vlookup_b!A:B,2,FALSE)),0,(VLOOKUP(A3,vlookup_b!A:B,2,FALSE)))</f>
        <v>24075</v>
      </c>
      <c r="D3" s="2">
        <f>VLOOKUP(A3,vlookup_b!C:D,2,FALSE)</f>
        <v>0</v>
      </c>
      <c r="E3" s="2">
        <f t="shared" ref="E3:E51" si="0">B3-C3</f>
        <v>0</v>
      </c>
      <c r="F3" t="str">
        <f t="shared" ref="F3:F51" si="1">IF(B3=C3,"aman",IF(B3&lt;C3,"aman","cek"))</f>
        <v>aman</v>
      </c>
      <c r="G3" t="str">
        <f t="shared" ref="G3:G51" si="2">IF(D3=B3,"no update","update")</f>
        <v>update</v>
      </c>
    </row>
    <row r="4" spans="1:7" x14ac:dyDescent="0.25">
      <c r="A4" s="1" t="s">
        <v>28</v>
      </c>
      <c r="B4" s="2">
        <v>486109</v>
      </c>
      <c r="C4" s="2">
        <f>IF(ISNA(VLOOKUP(A4,vlookup_b!A:B,2,FALSE)),0,(VLOOKUP(A4,vlookup_b!A:B,2,FALSE)))</f>
        <v>486109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29</v>
      </c>
      <c r="B5" s="2">
        <v>108059</v>
      </c>
      <c r="C5" s="2">
        <f>IF(ISNA(VLOOKUP(A5,vlookup_b!A:B,2,FALSE)),0,(VLOOKUP(A5,vlookup_b!A:B,2,FALSE)))</f>
        <v>108059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30</v>
      </c>
      <c r="B6" s="2">
        <v>316538</v>
      </c>
      <c r="C6" s="2">
        <f>IF(ISNA(VLOOKUP(A6,vlookup_b!A:B,2,FALSE)),0,(VLOOKUP(A6,vlookup_b!A:B,2,FALSE)))</f>
        <v>316538</v>
      </c>
      <c r="D6" s="2">
        <f>VLOOKUP(A6,vlookup_b!C:D,2,FALSE)</f>
        <v>2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31</v>
      </c>
      <c r="B7" s="2">
        <v>50000</v>
      </c>
      <c r="C7" s="2">
        <f>IF(ISNA(VLOOKUP(A7,vlookup_b!A:B,2,FALSE)),0,(VLOOKUP(A7,vlookup_b!A:B,2,FALSE)))</f>
        <v>50000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32</v>
      </c>
      <c r="B8" s="2">
        <v>3228</v>
      </c>
      <c r="C8" s="2">
        <f>IF(ISNA(VLOOKUP(A8,vlookup_b!A:B,2,FALSE)),0,(VLOOKUP(A8,vlookup_b!A:B,2,FALSE)))</f>
        <v>3228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33</v>
      </c>
      <c r="B9" s="2">
        <v>27220</v>
      </c>
      <c r="C9" s="2">
        <f>IF(ISNA(VLOOKUP(A9,vlookup_b!A:B,2,FALSE)),0,(VLOOKUP(A9,vlookup_b!A:B,2,FALSE)))</f>
        <v>27220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34</v>
      </c>
      <c r="B10" s="2">
        <v>157038</v>
      </c>
      <c r="C10" s="2">
        <f>IF(ISNA(VLOOKUP(A10,vlookup_b!A:B,2,FALSE)),0,(VLOOKUP(A10,vlookup_b!A:B,2,FALSE)))</f>
        <v>472915</v>
      </c>
      <c r="D10" s="2">
        <f>VLOOKUP(A10,vlookup_b!C:D,2,FALSE)</f>
        <v>1</v>
      </c>
      <c r="E10" s="2">
        <f t="shared" si="0"/>
        <v>-315877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35</v>
      </c>
      <c r="B11" s="2">
        <v>301745</v>
      </c>
      <c r="C11" s="2">
        <f>IF(ISNA(VLOOKUP(A11,vlookup_b!A:B,2,FALSE)),0,(VLOOKUP(A11,vlookup_b!A:B,2,FALSE)))</f>
        <v>301745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36</v>
      </c>
      <c r="B12" s="2">
        <v>1706657</v>
      </c>
      <c r="C12" s="2">
        <f>IF(ISNA(VLOOKUP(A12,vlookup_b!A:B,2,FALSE)),0,(VLOOKUP(A12,vlookup_b!A:B,2,FALSE)))</f>
        <v>3757972</v>
      </c>
      <c r="D12" s="2">
        <f>VLOOKUP(A12,vlookup_b!C:D,2,FALSE)</f>
        <v>0</v>
      </c>
      <c r="E12" s="2">
        <f t="shared" si="0"/>
        <v>-2051315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37</v>
      </c>
      <c r="B13" s="2">
        <v>23398</v>
      </c>
      <c r="C13" s="2">
        <f>IF(ISNA(VLOOKUP(A13,vlookup_b!A:B,2,FALSE)),0,(VLOOKUP(A13,vlookup_b!A:B,2,FALSE)))</f>
        <v>23398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38</v>
      </c>
      <c r="B14" s="2">
        <v>40746</v>
      </c>
      <c r="C14" s="2">
        <f>IF(ISNA(VLOOKUP(A14,vlookup_b!A:B,2,FALSE)),0,(VLOOKUP(A14,vlookup_b!A:B,2,FALSE)))</f>
        <v>40746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39</v>
      </c>
      <c r="B15" s="2">
        <v>132646</v>
      </c>
      <c r="C15" s="2">
        <f>IF(ISNA(VLOOKUP(A15,vlookup_b!A:B,2,FALSE)),0,(VLOOKUP(A15,vlookup_b!A:B,2,FALSE)))</f>
        <v>132646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40</v>
      </c>
      <c r="B16" s="2">
        <v>19657</v>
      </c>
      <c r="C16" s="2">
        <f>IF(ISNA(VLOOKUP(A16,vlookup_b!A:B,2,FALSE)),0,(VLOOKUP(A16,vlookup_b!A:B,2,FALSE)))</f>
        <v>19657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41</v>
      </c>
      <c r="B17" s="2">
        <v>2510</v>
      </c>
      <c r="C17" s="2">
        <f>IF(ISNA(VLOOKUP(A17,vlookup_b!A:B,2,FALSE)),0,(VLOOKUP(A17,vlookup_b!A:B,2,FALSE)))</f>
        <v>2510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42</v>
      </c>
      <c r="B18" s="2">
        <v>924485</v>
      </c>
      <c r="C18" s="2">
        <f>IF(ISNA(VLOOKUP(A18,vlookup_b!A:B,2,FALSE)),0,(VLOOKUP(A18,vlookup_b!A:B,2,FALSE)))</f>
        <v>924485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43</v>
      </c>
      <c r="B19" s="2">
        <v>8074</v>
      </c>
      <c r="C19" s="2">
        <f>IF(ISNA(VLOOKUP(A19,vlookup_b!A:B,2,FALSE)),0,(VLOOKUP(A19,vlookup_b!A:B,2,FALSE)))</f>
        <v>8074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44</v>
      </c>
      <c r="B20" s="2">
        <v>784</v>
      </c>
      <c r="C20" s="2">
        <f>IF(ISNA(VLOOKUP(A20,vlookup_b!A:B,2,FALSE)),0,(VLOOKUP(A20,vlookup_b!A:B,2,FALSE)))</f>
        <v>784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45</v>
      </c>
      <c r="B21" s="2">
        <v>1</v>
      </c>
      <c r="C21" s="2">
        <f>IF(ISNA(VLOOKUP(A21,vlookup_b!A:B,2,FALSE)),0,(VLOOKUP(A21,vlookup_b!A:B,2,FALSE)))</f>
        <v>1</v>
      </c>
      <c r="D21" s="2">
        <f>VLOOKUP(A21,vlookup_b!C:D,2,FALSE)</f>
        <v>1</v>
      </c>
      <c r="E21" s="2">
        <f t="shared" si="0"/>
        <v>0</v>
      </c>
      <c r="F21" t="str">
        <f t="shared" si="1"/>
        <v>aman</v>
      </c>
      <c r="G21" t="str">
        <f t="shared" si="2"/>
        <v>no update</v>
      </c>
    </row>
    <row r="22" spans="1:7" x14ac:dyDescent="0.25">
      <c r="A22" s="1" t="s">
        <v>46</v>
      </c>
      <c r="B22" s="2">
        <v>860275</v>
      </c>
      <c r="C22" s="2">
        <f>IF(ISNA(VLOOKUP(A22,vlookup_b!A:B,2,FALSE)),0,(VLOOKUP(A22,vlookup_b!A:B,2,FALSE)))</f>
        <v>860275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47</v>
      </c>
      <c r="B23" s="2">
        <v>387176</v>
      </c>
      <c r="C23" s="2">
        <f>IF(ISNA(VLOOKUP(A23,vlookup_b!A:B,2,FALSE)),0,(VLOOKUP(A23,vlookup_b!A:B,2,FALSE)))</f>
        <v>387176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48</v>
      </c>
      <c r="B24" s="2">
        <v>132755</v>
      </c>
      <c r="C24" s="2">
        <f>IF(ISNA(VLOOKUP(A24,vlookup_b!A:B,2,FALSE)),0,(VLOOKUP(A24,vlookup_b!A:B,2,FALSE)))</f>
        <v>132755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49</v>
      </c>
      <c r="B25" s="2">
        <v>76500</v>
      </c>
      <c r="C25" s="2">
        <f>IF(ISNA(VLOOKUP(A25,vlookup_b!A:B,2,FALSE)),0,(VLOOKUP(A25,vlookup_b!A:B,2,FALSE)))</f>
        <v>76500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50</v>
      </c>
      <c r="B26" s="2">
        <v>152292</v>
      </c>
      <c r="C26" s="2">
        <f>IF(ISNA(VLOOKUP(A26,vlookup_b!A:B,2,FALSE)),0,(VLOOKUP(A26,vlookup_b!A:B,2,FALSE)))</f>
        <v>152292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51</v>
      </c>
      <c r="B27" s="2">
        <v>724286</v>
      </c>
      <c r="C27" s="2">
        <f>IF(ISNA(VLOOKUP(A27,vlookup_b!A:B,2,FALSE)),0,(VLOOKUP(A27,vlookup_b!A:B,2,FALSE)))</f>
        <v>724286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52</v>
      </c>
      <c r="B28" s="2">
        <v>258786</v>
      </c>
      <c r="C28" s="2">
        <f>IF(ISNA(VLOOKUP(A28,vlookup_b!A:B,2,FALSE)),0,(VLOOKUP(A28,vlookup_b!A:B,2,FALSE)))</f>
        <v>258786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53</v>
      </c>
      <c r="B29" s="2">
        <v>246883</v>
      </c>
      <c r="C29" s="2">
        <f>IF(ISNA(VLOOKUP(A29,vlookup_b!A:B,2,FALSE)),0,(VLOOKUP(A29,vlookup_b!A:B,2,FALSE)))</f>
        <v>246883</v>
      </c>
      <c r="D29" s="2">
        <f>VLOOKUP(A29,vlookup_b!C:D,2,FALSE)</f>
        <v>246883</v>
      </c>
      <c r="E29" s="2">
        <f t="shared" si="0"/>
        <v>0</v>
      </c>
      <c r="F29" t="str">
        <f t="shared" si="1"/>
        <v>aman</v>
      </c>
      <c r="G29" t="str">
        <f t="shared" si="2"/>
        <v>no update</v>
      </c>
    </row>
    <row r="30" spans="1:7" x14ac:dyDescent="0.25">
      <c r="A30" s="1" t="s">
        <v>54</v>
      </c>
      <c r="B30" s="2">
        <v>1644692</v>
      </c>
      <c r="C30" s="2">
        <f>IF(ISNA(VLOOKUP(A30,vlookup_b!A:B,2,FALSE)),0,(VLOOKUP(A30,vlookup_b!A:B,2,FALSE)))</f>
        <v>1644692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55</v>
      </c>
      <c r="B31" s="2">
        <v>501544</v>
      </c>
      <c r="C31" s="2">
        <f>IF(ISNA(VLOOKUP(A31,vlookup_b!A:B,2,FALSE)),0,(VLOOKUP(A31,vlookup_b!A:B,2,FALSE)))</f>
        <v>501544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56</v>
      </c>
      <c r="B32" s="2">
        <v>1661562</v>
      </c>
      <c r="C32" s="2">
        <f>IF(ISNA(VLOOKUP(A32,vlookup_b!A:B,2,FALSE)),0,(VLOOKUP(A32,vlookup_b!A:B,2,FALSE)))</f>
        <v>1661562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57</v>
      </c>
      <c r="B33" s="2">
        <v>112558</v>
      </c>
      <c r="C33" s="2">
        <f>IF(ISNA(VLOOKUP(A33,vlookup_b!A:B,2,FALSE)),0,(VLOOKUP(A33,vlookup_b!A:B,2,FALSE)))</f>
        <v>112558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58</v>
      </c>
      <c r="B34" s="2">
        <v>19340</v>
      </c>
      <c r="C34" s="2">
        <f>IF(ISNA(VLOOKUP(A34,vlookup_b!A:B,2,FALSE)),0,(VLOOKUP(A34,vlookup_b!A:B,2,FALSE)))</f>
        <v>291057</v>
      </c>
      <c r="D34" s="2">
        <f>VLOOKUP(A34,vlookup_b!C:D,2,FALSE)</f>
        <v>0</v>
      </c>
      <c r="E34" s="2">
        <f t="shared" si="0"/>
        <v>-271717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59</v>
      </c>
      <c r="B35" s="2">
        <v>990799</v>
      </c>
      <c r="C35" s="2">
        <f>IF(ISNA(VLOOKUP(A35,vlookup_b!A:B,2,FALSE)),0,(VLOOKUP(A35,vlookup_b!A:B,2,FALSE)))</f>
        <v>990799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60</v>
      </c>
      <c r="B36" s="2">
        <v>11056</v>
      </c>
      <c r="C36" s="2">
        <f>IF(ISNA(VLOOKUP(A36,vlookup_b!A:B,2,FALSE)),0,(VLOOKUP(A36,vlookup_b!A:B,2,FALSE)))</f>
        <v>22112</v>
      </c>
      <c r="D36" s="2">
        <f>VLOOKUP(A36,vlookup_b!C:D,2,FALSE)</f>
        <v>11056</v>
      </c>
      <c r="E36" s="2">
        <f t="shared" si="0"/>
        <v>-11056</v>
      </c>
      <c r="F36" t="str">
        <f t="shared" si="1"/>
        <v>aman</v>
      </c>
      <c r="G36" t="str">
        <f t="shared" si="2"/>
        <v>no update</v>
      </c>
    </row>
    <row r="37" spans="1:7" x14ac:dyDescent="0.25">
      <c r="A37" s="1" t="s">
        <v>61</v>
      </c>
      <c r="B37" s="2">
        <v>524815</v>
      </c>
      <c r="C37" s="2">
        <f>IF(ISNA(VLOOKUP(A37,vlookup_b!A:B,2,FALSE)),0,(VLOOKUP(A37,vlookup_b!A:B,2,FALSE)))</f>
        <v>524815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62</v>
      </c>
      <c r="B38" s="2">
        <v>1</v>
      </c>
      <c r="C38" s="2">
        <f>IF(ISNA(VLOOKUP(A38,vlookup_b!A:B,2,FALSE)),0,(VLOOKUP(A38,vlookup_b!A:B,2,FALSE)))</f>
        <v>1</v>
      </c>
      <c r="D38" s="2">
        <f>VLOOKUP(A38,vlookup_b!C:D,2,FALSE)</f>
        <v>5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63</v>
      </c>
      <c r="B39" s="2">
        <v>503306</v>
      </c>
      <c r="C39" s="2">
        <f>IF(ISNA(VLOOKUP(A39,vlookup_b!A:B,2,FALSE)),0,(VLOOKUP(A39,vlookup_b!A:B,2,FALSE)))</f>
        <v>503306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64</v>
      </c>
      <c r="B40" s="2">
        <v>79185</v>
      </c>
      <c r="C40" s="2">
        <f>IF(ISNA(VLOOKUP(A40,vlookup_b!A:B,2,FALSE)),0,(VLOOKUP(A40,vlookup_b!A:B,2,FALSE)))</f>
        <v>79185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65</v>
      </c>
      <c r="B41" s="2">
        <v>24222</v>
      </c>
      <c r="C41" s="2">
        <f>IF(ISNA(VLOOKUP(A41,vlookup_b!A:B,2,FALSE)),0,(VLOOKUP(A41,vlookup_b!A:B,2,FALSE)))</f>
        <v>874222</v>
      </c>
      <c r="D41" s="2">
        <f>VLOOKUP(A41,vlookup_b!C:D,2,FALSE)</f>
        <v>0</v>
      </c>
      <c r="E41" s="2">
        <f t="shared" si="0"/>
        <v>-850000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66</v>
      </c>
      <c r="B42" s="2">
        <v>3437</v>
      </c>
      <c r="C42" s="2">
        <f>IF(ISNA(VLOOKUP(A42,vlookup_b!A:B,2,FALSE)),0,(VLOOKUP(A42,vlookup_b!A:B,2,FALSE)))</f>
        <v>3437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67</v>
      </c>
      <c r="B43" s="2">
        <v>846591</v>
      </c>
      <c r="C43" s="2">
        <f>IF(ISNA(VLOOKUP(A43,vlookup_b!A:B,2,FALSE)),0,(VLOOKUP(A43,vlookup_b!A:B,2,FALSE)))</f>
        <v>846591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68</v>
      </c>
      <c r="B44" s="2">
        <v>406358</v>
      </c>
      <c r="C44" s="2">
        <f>IF(ISNA(VLOOKUP(A44,vlookup_b!A:B,2,FALSE)),0,(VLOOKUP(A44,vlookup_b!A:B,2,FALSE)))</f>
        <v>406358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69</v>
      </c>
      <c r="B45" s="2">
        <v>22303</v>
      </c>
      <c r="C45" s="2">
        <f>IF(ISNA(VLOOKUP(A45,vlookup_b!A:B,2,FALSE)),0,(VLOOKUP(A45,vlookup_b!A:B,2,FALSE)))</f>
        <v>22303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70</v>
      </c>
      <c r="B46" s="2">
        <v>1382730</v>
      </c>
      <c r="C46" s="2">
        <f>IF(ISNA(VLOOKUP(A46,vlookup_b!A:B,2,FALSE)),0,(VLOOKUP(A46,vlookup_b!A:B,2,FALSE)))</f>
        <v>1382730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71</v>
      </c>
      <c r="B47" s="2">
        <v>756994</v>
      </c>
      <c r="C47" s="2">
        <f>IF(ISNA(VLOOKUP(A47,vlookup_b!A:B,2,FALSE)),0,(VLOOKUP(A47,vlookup_b!A:B,2,FALSE)))</f>
        <v>756994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72</v>
      </c>
      <c r="B48" s="2">
        <v>427490</v>
      </c>
      <c r="C48" s="2">
        <f>IF(ISNA(VLOOKUP(A48,vlookup_b!A:B,2,FALSE)),0,(VLOOKUP(A48,vlookup_b!A:B,2,FALSE)))</f>
        <v>427490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73</v>
      </c>
      <c r="B49" s="2">
        <v>50000</v>
      </c>
      <c r="C49" s="2">
        <f>IF(ISNA(VLOOKUP(A49,vlookup_b!A:B,2,FALSE)),0,(VLOOKUP(A49,vlookup_b!A:B,2,FALSE)))</f>
        <v>50000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74</v>
      </c>
      <c r="B50" s="2">
        <v>124474</v>
      </c>
      <c r="C50" s="2">
        <f>IF(ISNA(VLOOKUP(A50,vlookup_b!A:B,2,FALSE)),0,(VLOOKUP(A50,vlookup_b!A:B,2,FALSE)))</f>
        <v>124474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75</v>
      </c>
      <c r="B51" s="2">
        <v>201383</v>
      </c>
      <c r="C51" s="2">
        <f>IF(ISNA(VLOOKUP(A51,vlookup_b!A:B,2,FALSE)),0,(VLOOKUP(A51,vlookup_b!A:B,2,FALSE)))</f>
        <v>201383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8DB6-F649-4EAE-A232-27312DF36C76}">
  <dimension ref="A1:D51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</v>
      </c>
      <c r="B1" s="2" t="s">
        <v>21</v>
      </c>
      <c r="C1" s="1" t="s">
        <v>19</v>
      </c>
      <c r="D1" s="2" t="s">
        <v>22</v>
      </c>
    </row>
    <row r="2" spans="1:4" x14ac:dyDescent="0.25">
      <c r="A2" s="1" t="s">
        <v>26</v>
      </c>
      <c r="B2" s="2">
        <v>804791</v>
      </c>
      <c r="C2" s="1" t="s">
        <v>26</v>
      </c>
      <c r="D2" s="2">
        <v>0</v>
      </c>
    </row>
    <row r="3" spans="1:4" x14ac:dyDescent="0.25">
      <c r="A3" s="1" t="s">
        <v>27</v>
      </c>
      <c r="B3" s="2">
        <v>24075</v>
      </c>
      <c r="C3" s="1" t="s">
        <v>27</v>
      </c>
      <c r="D3" s="2">
        <v>0</v>
      </c>
    </row>
    <row r="4" spans="1:4" x14ac:dyDescent="0.25">
      <c r="A4" s="1" t="s">
        <v>28</v>
      </c>
      <c r="B4" s="2">
        <v>486109</v>
      </c>
      <c r="C4" s="1" t="s">
        <v>28</v>
      </c>
      <c r="D4" s="2">
        <v>0</v>
      </c>
    </row>
    <row r="5" spans="1:4" x14ac:dyDescent="0.25">
      <c r="A5" s="1" t="s">
        <v>29</v>
      </c>
      <c r="B5" s="2">
        <v>108059</v>
      </c>
      <c r="C5" s="1" t="s">
        <v>29</v>
      </c>
      <c r="D5" s="2">
        <v>0</v>
      </c>
    </row>
    <row r="6" spans="1:4" x14ac:dyDescent="0.25">
      <c r="A6" s="1" t="s">
        <v>30</v>
      </c>
      <c r="B6" s="2">
        <v>316538</v>
      </c>
      <c r="C6" s="1" t="s">
        <v>30</v>
      </c>
      <c r="D6" s="2">
        <v>2</v>
      </c>
    </row>
    <row r="7" spans="1:4" x14ac:dyDescent="0.25">
      <c r="A7" s="1" t="s">
        <v>31</v>
      </c>
      <c r="B7" s="2">
        <v>50000</v>
      </c>
      <c r="C7" s="1" t="s">
        <v>31</v>
      </c>
      <c r="D7" s="2">
        <v>0</v>
      </c>
    </row>
    <row r="8" spans="1:4" x14ac:dyDescent="0.25">
      <c r="A8" s="1" t="s">
        <v>32</v>
      </c>
      <c r="B8" s="2">
        <v>3228</v>
      </c>
      <c r="C8" s="1" t="s">
        <v>32</v>
      </c>
      <c r="D8" s="2">
        <v>0</v>
      </c>
    </row>
    <row r="9" spans="1:4" x14ac:dyDescent="0.25">
      <c r="A9" s="1" t="s">
        <v>33</v>
      </c>
      <c r="B9" s="2">
        <v>27220</v>
      </c>
      <c r="C9" s="1" t="s">
        <v>33</v>
      </c>
      <c r="D9" s="2">
        <v>0</v>
      </c>
    </row>
    <row r="10" spans="1:4" x14ac:dyDescent="0.25">
      <c r="A10" s="1" t="s">
        <v>34</v>
      </c>
      <c r="B10" s="2">
        <v>472915</v>
      </c>
      <c r="C10" s="1" t="s">
        <v>34</v>
      </c>
      <c r="D10" s="2">
        <v>1</v>
      </c>
    </row>
    <row r="11" spans="1:4" x14ac:dyDescent="0.25">
      <c r="A11" s="1" t="s">
        <v>35</v>
      </c>
      <c r="B11" s="2">
        <v>301745</v>
      </c>
      <c r="C11" s="1" t="s">
        <v>35</v>
      </c>
      <c r="D11" s="2">
        <v>0</v>
      </c>
    </row>
    <row r="12" spans="1:4" x14ac:dyDescent="0.25">
      <c r="A12" s="1" t="s">
        <v>36</v>
      </c>
      <c r="B12" s="2">
        <v>3757972</v>
      </c>
      <c r="C12" s="1" t="s">
        <v>36</v>
      </c>
      <c r="D12" s="2">
        <v>0</v>
      </c>
    </row>
    <row r="13" spans="1:4" x14ac:dyDescent="0.25">
      <c r="A13" s="1" t="s">
        <v>37</v>
      </c>
      <c r="B13" s="2">
        <v>23398</v>
      </c>
      <c r="C13" s="1" t="s">
        <v>37</v>
      </c>
      <c r="D13" s="2">
        <v>0</v>
      </c>
    </row>
    <row r="14" spans="1:4" x14ac:dyDescent="0.25">
      <c r="A14" s="1" t="s">
        <v>38</v>
      </c>
      <c r="B14" s="2">
        <v>40746</v>
      </c>
      <c r="C14" s="1" t="s">
        <v>38</v>
      </c>
      <c r="D14" s="2">
        <v>0</v>
      </c>
    </row>
    <row r="15" spans="1:4" x14ac:dyDescent="0.25">
      <c r="A15" s="1" t="s">
        <v>39</v>
      </c>
      <c r="B15" s="2">
        <v>132646</v>
      </c>
      <c r="C15" s="1" t="s">
        <v>39</v>
      </c>
      <c r="D15" s="2">
        <v>0</v>
      </c>
    </row>
    <row r="16" spans="1:4" x14ac:dyDescent="0.25">
      <c r="A16" s="1" t="s">
        <v>40</v>
      </c>
      <c r="B16" s="2">
        <v>19657</v>
      </c>
      <c r="C16" s="1" t="s">
        <v>40</v>
      </c>
      <c r="D16" s="2">
        <v>0</v>
      </c>
    </row>
    <row r="17" spans="1:4" x14ac:dyDescent="0.25">
      <c r="A17" s="1" t="s">
        <v>41</v>
      </c>
      <c r="B17" s="2">
        <v>2510</v>
      </c>
      <c r="C17" s="1" t="s">
        <v>41</v>
      </c>
      <c r="D17" s="2">
        <v>0</v>
      </c>
    </row>
    <row r="18" spans="1:4" x14ac:dyDescent="0.25">
      <c r="A18" s="1" t="s">
        <v>42</v>
      </c>
      <c r="B18" s="2">
        <v>924485</v>
      </c>
      <c r="C18" s="1" t="s">
        <v>42</v>
      </c>
      <c r="D18" s="2">
        <v>0</v>
      </c>
    </row>
    <row r="19" spans="1:4" x14ac:dyDescent="0.25">
      <c r="A19" s="1" t="s">
        <v>43</v>
      </c>
      <c r="B19" s="2">
        <v>8074</v>
      </c>
      <c r="C19" s="1" t="s">
        <v>43</v>
      </c>
      <c r="D19" s="2">
        <v>0</v>
      </c>
    </row>
    <row r="20" spans="1:4" x14ac:dyDescent="0.25">
      <c r="A20" s="1" t="s">
        <v>44</v>
      </c>
      <c r="B20" s="2">
        <v>784</v>
      </c>
      <c r="C20" s="1" t="s">
        <v>44</v>
      </c>
      <c r="D20" s="2">
        <v>0</v>
      </c>
    </row>
    <row r="21" spans="1:4" x14ac:dyDescent="0.25">
      <c r="A21" s="1" t="s">
        <v>45</v>
      </c>
      <c r="B21" s="2">
        <v>1</v>
      </c>
      <c r="C21" s="1" t="s">
        <v>45</v>
      </c>
      <c r="D21" s="2">
        <v>1</v>
      </c>
    </row>
    <row r="22" spans="1:4" x14ac:dyDescent="0.25">
      <c r="A22" s="1" t="s">
        <v>46</v>
      </c>
      <c r="B22" s="2">
        <v>860275</v>
      </c>
      <c r="C22" s="1" t="s">
        <v>46</v>
      </c>
      <c r="D22" s="2">
        <v>0</v>
      </c>
    </row>
    <row r="23" spans="1:4" x14ac:dyDescent="0.25">
      <c r="A23" s="1" t="s">
        <v>47</v>
      </c>
      <c r="B23" s="2">
        <v>387176</v>
      </c>
      <c r="C23" s="1" t="s">
        <v>47</v>
      </c>
      <c r="D23" s="2">
        <v>0</v>
      </c>
    </row>
    <row r="24" spans="1:4" x14ac:dyDescent="0.25">
      <c r="A24" s="1" t="s">
        <v>48</v>
      </c>
      <c r="B24" s="2">
        <v>132755</v>
      </c>
      <c r="C24" s="1" t="s">
        <v>48</v>
      </c>
      <c r="D24" s="2">
        <v>0</v>
      </c>
    </row>
    <row r="25" spans="1:4" x14ac:dyDescent="0.25">
      <c r="A25" s="1" t="s">
        <v>49</v>
      </c>
      <c r="B25" s="2">
        <v>76500</v>
      </c>
      <c r="C25" s="1" t="s">
        <v>49</v>
      </c>
      <c r="D25" s="2">
        <v>0</v>
      </c>
    </row>
    <row r="26" spans="1:4" x14ac:dyDescent="0.25">
      <c r="A26" s="1" t="s">
        <v>50</v>
      </c>
      <c r="B26" s="2">
        <v>152292</v>
      </c>
      <c r="C26" s="1" t="s">
        <v>50</v>
      </c>
      <c r="D26" s="2">
        <v>0</v>
      </c>
    </row>
    <row r="27" spans="1:4" x14ac:dyDescent="0.25">
      <c r="A27" s="1" t="s">
        <v>51</v>
      </c>
      <c r="B27" s="2">
        <v>724286</v>
      </c>
      <c r="C27" s="1" t="s">
        <v>51</v>
      </c>
      <c r="D27" s="2">
        <v>0</v>
      </c>
    </row>
    <row r="28" spans="1:4" x14ac:dyDescent="0.25">
      <c r="A28" s="1" t="s">
        <v>52</v>
      </c>
      <c r="B28" s="2">
        <v>258786</v>
      </c>
      <c r="C28" s="1" t="s">
        <v>52</v>
      </c>
      <c r="D28" s="2">
        <v>0</v>
      </c>
    </row>
    <row r="29" spans="1:4" x14ac:dyDescent="0.25">
      <c r="A29" s="1" t="s">
        <v>53</v>
      </c>
      <c r="B29" s="2">
        <v>246883</v>
      </c>
      <c r="C29" s="1" t="s">
        <v>53</v>
      </c>
      <c r="D29" s="2">
        <v>246883</v>
      </c>
    </row>
    <row r="30" spans="1:4" x14ac:dyDescent="0.25">
      <c r="A30" s="1" t="s">
        <v>54</v>
      </c>
      <c r="B30" s="2">
        <v>1644692</v>
      </c>
      <c r="C30" s="1" t="s">
        <v>54</v>
      </c>
      <c r="D30" s="2">
        <v>0</v>
      </c>
    </row>
    <row r="31" spans="1:4" x14ac:dyDescent="0.25">
      <c r="A31" s="1" t="s">
        <v>55</v>
      </c>
      <c r="B31" s="2">
        <v>501544</v>
      </c>
      <c r="C31" s="1" t="s">
        <v>55</v>
      </c>
      <c r="D31" s="2">
        <v>0</v>
      </c>
    </row>
    <row r="32" spans="1:4" x14ac:dyDescent="0.25">
      <c r="A32" s="1" t="s">
        <v>56</v>
      </c>
      <c r="B32" s="2">
        <v>1661562</v>
      </c>
      <c r="C32" s="1" t="s">
        <v>56</v>
      </c>
      <c r="D32" s="2">
        <v>0</v>
      </c>
    </row>
    <row r="33" spans="1:4" x14ac:dyDescent="0.25">
      <c r="A33" s="1" t="s">
        <v>57</v>
      </c>
      <c r="B33" s="2">
        <v>112558</v>
      </c>
      <c r="C33" s="1" t="s">
        <v>57</v>
      </c>
      <c r="D33" s="2">
        <v>0</v>
      </c>
    </row>
    <row r="34" spans="1:4" x14ac:dyDescent="0.25">
      <c r="A34" s="1" t="s">
        <v>58</v>
      </c>
      <c r="B34" s="2">
        <v>291057</v>
      </c>
      <c r="C34" s="1" t="s">
        <v>58</v>
      </c>
      <c r="D34" s="2">
        <v>0</v>
      </c>
    </row>
    <row r="35" spans="1:4" x14ac:dyDescent="0.25">
      <c r="A35" s="1" t="s">
        <v>59</v>
      </c>
      <c r="B35" s="2">
        <v>990799</v>
      </c>
      <c r="C35" s="1" t="s">
        <v>59</v>
      </c>
      <c r="D35" s="2">
        <v>0</v>
      </c>
    </row>
    <row r="36" spans="1:4" x14ac:dyDescent="0.25">
      <c r="A36" s="1" t="s">
        <v>60</v>
      </c>
      <c r="B36" s="2">
        <v>22112</v>
      </c>
      <c r="C36" s="1" t="s">
        <v>60</v>
      </c>
      <c r="D36" s="2">
        <v>11056</v>
      </c>
    </row>
    <row r="37" spans="1:4" x14ac:dyDescent="0.25">
      <c r="A37" s="1" t="s">
        <v>61</v>
      </c>
      <c r="B37" s="2">
        <v>524815</v>
      </c>
      <c r="C37" s="1" t="s">
        <v>61</v>
      </c>
      <c r="D37" s="2">
        <v>0</v>
      </c>
    </row>
    <row r="38" spans="1:4" x14ac:dyDescent="0.25">
      <c r="A38" s="1" t="s">
        <v>62</v>
      </c>
      <c r="B38" s="2">
        <v>1</v>
      </c>
      <c r="C38" s="1" t="s">
        <v>62</v>
      </c>
      <c r="D38" s="2">
        <v>5</v>
      </c>
    </row>
    <row r="39" spans="1:4" x14ac:dyDescent="0.25">
      <c r="A39" s="1" t="s">
        <v>63</v>
      </c>
      <c r="B39" s="2">
        <v>503306</v>
      </c>
      <c r="C39" s="1" t="s">
        <v>63</v>
      </c>
      <c r="D39" s="2">
        <v>0</v>
      </c>
    </row>
    <row r="40" spans="1:4" x14ac:dyDescent="0.25">
      <c r="A40" s="1" t="s">
        <v>64</v>
      </c>
      <c r="B40" s="2">
        <v>79185</v>
      </c>
      <c r="C40" s="1" t="s">
        <v>64</v>
      </c>
      <c r="D40" s="2">
        <v>0</v>
      </c>
    </row>
    <row r="41" spans="1:4" x14ac:dyDescent="0.25">
      <c r="A41" s="1" t="s">
        <v>65</v>
      </c>
      <c r="B41" s="2">
        <v>874222</v>
      </c>
      <c r="C41" s="1" t="s">
        <v>65</v>
      </c>
      <c r="D41" s="2">
        <v>0</v>
      </c>
    </row>
    <row r="42" spans="1:4" x14ac:dyDescent="0.25">
      <c r="A42" s="1" t="s">
        <v>66</v>
      </c>
      <c r="B42" s="2">
        <v>3437</v>
      </c>
      <c r="C42" s="1" t="s">
        <v>66</v>
      </c>
      <c r="D42" s="2">
        <v>0</v>
      </c>
    </row>
    <row r="43" spans="1:4" x14ac:dyDescent="0.25">
      <c r="A43" s="1" t="s">
        <v>67</v>
      </c>
      <c r="B43" s="2">
        <v>846591</v>
      </c>
      <c r="C43" s="1" t="s">
        <v>67</v>
      </c>
      <c r="D43" s="2">
        <v>0</v>
      </c>
    </row>
    <row r="44" spans="1:4" x14ac:dyDescent="0.25">
      <c r="A44" s="1" t="s">
        <v>68</v>
      </c>
      <c r="B44" s="2">
        <v>406358</v>
      </c>
      <c r="C44" s="1" t="s">
        <v>68</v>
      </c>
      <c r="D44" s="2">
        <v>0</v>
      </c>
    </row>
    <row r="45" spans="1:4" x14ac:dyDescent="0.25">
      <c r="A45" s="1" t="s">
        <v>69</v>
      </c>
      <c r="B45" s="2">
        <v>22303</v>
      </c>
      <c r="C45" s="1" t="s">
        <v>69</v>
      </c>
      <c r="D45" s="2">
        <v>0</v>
      </c>
    </row>
    <row r="46" spans="1:4" x14ac:dyDescent="0.25">
      <c r="A46" s="1" t="s">
        <v>70</v>
      </c>
      <c r="B46" s="2">
        <v>1382730</v>
      </c>
      <c r="C46" s="1" t="s">
        <v>70</v>
      </c>
      <c r="D46" s="2">
        <v>0</v>
      </c>
    </row>
    <row r="47" spans="1:4" x14ac:dyDescent="0.25">
      <c r="A47" s="1" t="s">
        <v>71</v>
      </c>
      <c r="B47" s="2">
        <v>756994</v>
      </c>
      <c r="C47" s="1" t="s">
        <v>71</v>
      </c>
      <c r="D47" s="2">
        <v>0</v>
      </c>
    </row>
    <row r="48" spans="1:4" x14ac:dyDescent="0.25">
      <c r="A48" s="1" t="s">
        <v>72</v>
      </c>
      <c r="B48" s="2">
        <v>427490</v>
      </c>
      <c r="C48" s="1" t="s">
        <v>72</v>
      </c>
      <c r="D48" s="2">
        <v>0</v>
      </c>
    </row>
    <row r="49" spans="1:4" x14ac:dyDescent="0.25">
      <c r="A49" s="1" t="s">
        <v>73</v>
      </c>
      <c r="B49" s="2">
        <v>50000</v>
      </c>
      <c r="C49" s="1" t="s">
        <v>73</v>
      </c>
      <c r="D49" s="2">
        <v>0</v>
      </c>
    </row>
    <row r="50" spans="1:4" x14ac:dyDescent="0.25">
      <c r="A50" s="1" t="s">
        <v>74</v>
      </c>
      <c r="B50" s="2">
        <v>124474</v>
      </c>
      <c r="C50" s="1" t="s">
        <v>74</v>
      </c>
      <c r="D50" s="2">
        <v>0</v>
      </c>
    </row>
    <row r="51" spans="1:4" x14ac:dyDescent="0.25">
      <c r="A51" s="1" t="s">
        <v>75</v>
      </c>
      <c r="B51" s="2">
        <v>201383</v>
      </c>
      <c r="C51" s="1" t="s">
        <v>75</v>
      </c>
      <c r="D5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00B5-D742-4395-8BD3-3194A74CF271}">
  <dimension ref="A1:G57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t="s">
        <v>24</v>
      </c>
      <c r="G1" t="s">
        <v>25</v>
      </c>
    </row>
    <row r="2" spans="1:7" x14ac:dyDescent="0.25">
      <c r="A2" s="1" t="s">
        <v>76</v>
      </c>
      <c r="B2" s="2">
        <v>370863</v>
      </c>
      <c r="C2" s="2">
        <f>IF(ISNA(VLOOKUP(A2,vlookup_c!A:B,2,FALSE)),0,(VLOOKUP(A2,vlookup_c!A:B,2,FALSE)))</f>
        <v>370863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77</v>
      </c>
      <c r="B3" s="2">
        <v>659648</v>
      </c>
      <c r="C3" s="2">
        <f>IF(ISNA(VLOOKUP(A3,vlookup_c!A:B,2,FALSE)),0,(VLOOKUP(A3,vlookup_c!A:B,2,FALSE)))</f>
        <v>659648</v>
      </c>
      <c r="D3" s="2">
        <f>VLOOKUP(A3,vlookup_c!C:D,2,FALSE)</f>
        <v>329824</v>
      </c>
      <c r="E3" s="2">
        <f t="shared" ref="E3:E57" si="0">B3-C3</f>
        <v>0</v>
      </c>
      <c r="F3" t="str">
        <f t="shared" ref="F3:F57" si="1">IF(B3=C3,"aman",IF(B3&lt;C3,"aman","cek"))</f>
        <v>aman</v>
      </c>
      <c r="G3" t="str">
        <f t="shared" ref="G3:G57" si="2">IF(D3=B3,"no update","update")</f>
        <v>update</v>
      </c>
    </row>
    <row r="4" spans="1:7" x14ac:dyDescent="0.25">
      <c r="A4" s="1" t="s">
        <v>78</v>
      </c>
      <c r="B4" s="2">
        <v>309949</v>
      </c>
      <c r="C4" s="2">
        <f>IF(ISNA(VLOOKUP(A4,vlookup_c!A:B,2,FALSE)),0,(VLOOKUP(A4,vlookup_c!A:B,2,FALSE)))</f>
        <v>309949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79</v>
      </c>
      <c r="B5" s="2">
        <v>1678850</v>
      </c>
      <c r="C5" s="2">
        <f>IF(ISNA(VLOOKUP(A5,vlookup_c!A:B,2,FALSE)),0,(VLOOKUP(A5,vlookup_c!A:B,2,FALSE)))</f>
        <v>1678850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80</v>
      </c>
      <c r="B6" s="2">
        <v>372471</v>
      </c>
      <c r="C6" s="2">
        <f>IF(ISNA(VLOOKUP(A6,vlookup_c!A:B,2,FALSE)),0,(VLOOKUP(A6,vlookup_c!A:B,2,FALSE)))</f>
        <v>372471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81</v>
      </c>
      <c r="B7" s="2">
        <v>490000</v>
      </c>
      <c r="C7" s="2">
        <f>IF(ISNA(VLOOKUP(A7,vlookup_c!A:B,2,FALSE)),0,(VLOOKUP(A7,vlookup_c!A:B,2,FALSE)))</f>
        <v>490000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82</v>
      </c>
      <c r="B8" s="2">
        <v>506235</v>
      </c>
      <c r="C8" s="2">
        <f>IF(ISNA(VLOOKUP(A8,vlookup_c!A:B,2,FALSE)),0,(VLOOKUP(A8,vlookup_c!A:B,2,FALSE)))</f>
        <v>506235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83</v>
      </c>
      <c r="B9" s="2">
        <v>882000</v>
      </c>
      <c r="C9" s="2">
        <f>IF(ISNA(VLOOKUP(A9,vlookup_c!A:B,2,FALSE)),0,(VLOOKUP(A9,vlookup_c!A:B,2,FALSE)))</f>
        <v>882000</v>
      </c>
      <c r="D9" s="2">
        <f>VLOOKUP(A9,vlookup_c!C:D,2,FALSE)</f>
        <v>526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84</v>
      </c>
      <c r="B10" s="2">
        <v>86880</v>
      </c>
      <c r="C10" s="2">
        <f>IF(ISNA(VLOOKUP(A10,vlookup_c!A:B,2,FALSE)),0,(VLOOKUP(A10,vlookup_c!A:B,2,FALSE)))</f>
        <v>86880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85</v>
      </c>
      <c r="B11" s="2">
        <v>562686</v>
      </c>
      <c r="C11" s="2">
        <f>IF(ISNA(VLOOKUP(A11,vlookup_c!A:B,2,FALSE)),0,(VLOOKUP(A11,vlookup_c!A:B,2,FALSE)))</f>
        <v>562686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86</v>
      </c>
      <c r="B12" s="2">
        <v>777021</v>
      </c>
      <c r="C12" s="2">
        <f>IF(ISNA(VLOOKUP(A12,vlookup_c!A:B,2,FALSE)),0,(VLOOKUP(A12,vlookup_c!A:B,2,FALSE)))</f>
        <v>777021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87</v>
      </c>
      <c r="B13" s="2">
        <v>76159</v>
      </c>
      <c r="C13" s="2">
        <f>IF(ISNA(VLOOKUP(A13,vlookup_c!A:B,2,FALSE)),0,(VLOOKUP(A13,vlookup_c!A:B,2,FALSE)))</f>
        <v>76159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88</v>
      </c>
      <c r="B14" s="2">
        <v>63358</v>
      </c>
      <c r="C14" s="2">
        <f>IF(ISNA(VLOOKUP(A14,vlookup_c!A:B,2,FALSE)),0,(VLOOKUP(A14,vlookup_c!A:B,2,FALSE)))</f>
        <v>63358</v>
      </c>
      <c r="D14" s="2">
        <f>VLOOKUP(A14,vlookup_c!C:D,2,FALSE)</f>
        <v>63358</v>
      </c>
      <c r="E14" s="2">
        <f t="shared" si="0"/>
        <v>0</v>
      </c>
      <c r="F14" t="str">
        <f t="shared" si="1"/>
        <v>aman</v>
      </c>
      <c r="G14" t="str">
        <f t="shared" si="2"/>
        <v>no update</v>
      </c>
    </row>
    <row r="15" spans="1:7" x14ac:dyDescent="0.25">
      <c r="A15" s="1" t="s">
        <v>89</v>
      </c>
      <c r="B15" s="2">
        <v>1449630</v>
      </c>
      <c r="C15" s="2">
        <f>IF(ISNA(VLOOKUP(A15,vlookup_c!A:B,2,FALSE)),0,(VLOOKUP(A15,vlookup_c!A:B,2,FALSE)))</f>
        <v>1449630</v>
      </c>
      <c r="D15" s="2">
        <f>VLOOKUP(A15,vlookup_c!C:D,2,FALSE)</f>
        <v>3467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90</v>
      </c>
      <c r="B16" s="2">
        <v>89891</v>
      </c>
      <c r="C16" s="2">
        <f>IF(ISNA(VLOOKUP(A16,vlookup_c!A:B,2,FALSE)),0,(VLOOKUP(A16,vlookup_c!A:B,2,FALSE)))</f>
        <v>89891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91</v>
      </c>
      <c r="B17" s="2">
        <v>307361</v>
      </c>
      <c r="C17" s="2">
        <f>IF(ISNA(VLOOKUP(A17,vlookup_c!A:B,2,FALSE)),0,(VLOOKUP(A17,vlookup_c!A:B,2,FALSE)))</f>
        <v>307361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92</v>
      </c>
      <c r="B18" s="2">
        <v>450000</v>
      </c>
      <c r="C18" s="2">
        <f>IF(ISNA(VLOOKUP(A18,vlookup_c!A:B,2,FALSE)),0,(VLOOKUP(A18,vlookup_c!A:B,2,FALSE)))</f>
        <v>450000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93</v>
      </c>
      <c r="B19" s="2">
        <v>298117</v>
      </c>
      <c r="C19" s="2">
        <f>IF(ISNA(VLOOKUP(A19,vlookup_c!A:B,2,FALSE)),0,(VLOOKUP(A19,vlookup_c!A:B,2,FALSE)))</f>
        <v>298117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94</v>
      </c>
      <c r="B20" s="2">
        <v>84310</v>
      </c>
      <c r="C20" s="2">
        <f>IF(ISNA(VLOOKUP(A20,vlookup_c!A:B,2,FALSE)),0,(VLOOKUP(A20,vlookup_c!A:B,2,FALSE)))</f>
        <v>84310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95</v>
      </c>
      <c r="B21" s="2">
        <v>247443</v>
      </c>
      <c r="C21" s="2">
        <f>IF(ISNA(VLOOKUP(A21,vlookup_c!A:B,2,FALSE)),0,(VLOOKUP(A21,vlookup_c!A:B,2,FALSE)))</f>
        <v>247443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96</v>
      </c>
      <c r="B22" s="2">
        <v>211243</v>
      </c>
      <c r="C22" s="2">
        <f>IF(ISNA(VLOOKUP(A22,vlookup_c!A:B,2,FALSE)),0,(VLOOKUP(A22,vlookup_c!A:B,2,FALSE)))</f>
        <v>211243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97</v>
      </c>
      <c r="B23" s="2">
        <v>450000</v>
      </c>
      <c r="C23" s="2">
        <f>IF(ISNA(VLOOKUP(A23,vlookup_c!A:B,2,FALSE)),0,(VLOOKUP(A23,vlookup_c!A:B,2,FALSE)))</f>
        <v>450000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98</v>
      </c>
      <c r="B24" s="2">
        <v>1233459</v>
      </c>
      <c r="C24" s="2">
        <f>IF(ISNA(VLOOKUP(A24,vlookup_c!A:B,2,FALSE)),0,(VLOOKUP(A24,vlookup_c!A:B,2,FALSE)))</f>
        <v>1233459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99</v>
      </c>
      <c r="B25" s="2">
        <v>946810</v>
      </c>
      <c r="C25" s="2">
        <f>IF(ISNA(VLOOKUP(A25,vlookup_c!A:B,2,FALSE)),0,(VLOOKUP(A25,vlookup_c!A:B,2,FALSE)))</f>
        <v>946810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100</v>
      </c>
      <c r="B26" s="2">
        <v>245000</v>
      </c>
      <c r="C26" s="2">
        <f>IF(ISNA(VLOOKUP(A26,vlookup_c!A:B,2,FALSE)),0,(VLOOKUP(A26,vlookup_c!A:B,2,FALSE)))</f>
        <v>245000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101</v>
      </c>
      <c r="B27" s="2">
        <v>200000</v>
      </c>
      <c r="C27" s="2">
        <f>IF(ISNA(VLOOKUP(A27,vlookup_c!A:B,2,FALSE)),0,(VLOOKUP(A27,vlookup_c!A:B,2,FALSE)))</f>
        <v>200000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102</v>
      </c>
      <c r="B28" s="2">
        <v>34668</v>
      </c>
      <c r="C28" s="2">
        <f>IF(ISNA(VLOOKUP(A28,vlookup_c!A:B,2,FALSE)),0,(VLOOKUP(A28,vlookup_c!A:B,2,FALSE)))</f>
        <v>34668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103</v>
      </c>
      <c r="B29" s="2">
        <v>452885</v>
      </c>
      <c r="C29" s="2">
        <f>IF(ISNA(VLOOKUP(A29,vlookup_c!A:B,2,FALSE)),0,(VLOOKUP(A29,vlookup_c!A:B,2,FALSE)))</f>
        <v>452885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104</v>
      </c>
      <c r="B30" s="2">
        <v>138932</v>
      </c>
      <c r="C30" s="2">
        <f>IF(ISNA(VLOOKUP(A30,vlookup_c!A:B,2,FALSE)),0,(VLOOKUP(A30,vlookup_c!A:B,2,FALSE)))</f>
        <v>138932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105</v>
      </c>
      <c r="B31" s="2">
        <v>18818</v>
      </c>
      <c r="C31" s="2">
        <f>IF(ISNA(VLOOKUP(A31,vlookup_c!A:B,2,FALSE)),0,(VLOOKUP(A31,vlookup_c!A:B,2,FALSE)))</f>
        <v>18818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106</v>
      </c>
      <c r="B32" s="2">
        <v>116842</v>
      </c>
      <c r="C32" s="2">
        <f>IF(ISNA(VLOOKUP(A32,vlookup_c!A:B,2,FALSE)),0,(VLOOKUP(A32,vlookup_c!A:B,2,FALSE)))</f>
        <v>116842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107</v>
      </c>
      <c r="B33" s="2">
        <v>999605</v>
      </c>
      <c r="C33" s="2">
        <f>IF(ISNA(VLOOKUP(A33,vlookup_c!A:B,2,FALSE)),0,(VLOOKUP(A33,vlookup_c!A:B,2,FALSE)))</f>
        <v>999605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108</v>
      </c>
      <c r="B34" s="2">
        <v>971730</v>
      </c>
      <c r="C34" s="2">
        <f>IF(ISNA(VLOOKUP(A34,vlookup_c!A:B,2,FALSE)),0,(VLOOKUP(A34,vlookup_c!A:B,2,FALSE)))</f>
        <v>971730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109</v>
      </c>
      <c r="B35" s="2">
        <v>182974</v>
      </c>
      <c r="C35" s="2">
        <f>IF(ISNA(VLOOKUP(A35,vlookup_c!A:B,2,FALSE)),0,(VLOOKUP(A35,vlookup_c!A:B,2,FALSE)))</f>
        <v>182974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110</v>
      </c>
      <c r="B36" s="2">
        <v>1456</v>
      </c>
      <c r="C36" s="2">
        <f>IF(ISNA(VLOOKUP(A36,vlookup_c!A:B,2,FALSE)),0,(VLOOKUP(A36,vlookup_c!A:B,2,FALSE)))</f>
        <v>1456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111</v>
      </c>
      <c r="B37" s="2">
        <v>62354</v>
      </c>
      <c r="C37" s="2">
        <f>IF(ISNA(VLOOKUP(A37,vlookup_c!A:B,2,FALSE)),0,(VLOOKUP(A37,vlookup_c!A:B,2,FALSE)))</f>
        <v>62354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112</v>
      </c>
      <c r="B38" s="2">
        <v>581418</v>
      </c>
      <c r="C38" s="2">
        <f>IF(ISNA(VLOOKUP(A38,vlookup_c!A:B,2,FALSE)),0,(VLOOKUP(A38,vlookup_c!A:B,2,FALSE)))</f>
        <v>581418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60</v>
      </c>
      <c r="B39" s="2">
        <v>11056</v>
      </c>
      <c r="C39" s="2">
        <f>IF(ISNA(VLOOKUP(A39,vlookup_c!A:B,2,FALSE)),0,(VLOOKUP(A39,vlookup_c!A:B,2,FALSE)))</f>
        <v>22112</v>
      </c>
      <c r="D39" s="2">
        <f>VLOOKUP(A39,vlookup_c!C:D,2,FALSE)</f>
        <v>11056</v>
      </c>
      <c r="E39" s="2">
        <f t="shared" si="0"/>
        <v>-11056</v>
      </c>
      <c r="F39" t="str">
        <f t="shared" si="1"/>
        <v>aman</v>
      </c>
      <c r="G39" t="str">
        <f t="shared" si="2"/>
        <v>no update</v>
      </c>
    </row>
    <row r="40" spans="1:7" x14ac:dyDescent="0.25">
      <c r="A40" s="1" t="s">
        <v>113</v>
      </c>
      <c r="B40" s="2">
        <v>2000000</v>
      </c>
      <c r="C40" s="2">
        <f>IF(ISNA(VLOOKUP(A40,vlookup_c!A:B,2,FALSE)),0,(VLOOKUP(A40,vlookup_c!A:B,2,FALSE)))</f>
        <v>2000000</v>
      </c>
      <c r="D40" s="2">
        <f>VLOOKUP(A40,vlookup_c!C:D,2,FALSE)</f>
        <v>406521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114</v>
      </c>
      <c r="B41" s="2">
        <v>3057742</v>
      </c>
      <c r="C41" s="2">
        <f>IF(ISNA(VLOOKUP(A41,vlookup_c!A:B,2,FALSE)),0,(VLOOKUP(A41,vlookup_c!A:B,2,FALSE)))</f>
        <v>3057742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115</v>
      </c>
      <c r="B42" s="2">
        <v>200000</v>
      </c>
      <c r="C42" s="2">
        <f>IF(ISNA(VLOOKUP(A42,vlookup_c!A:B,2,FALSE)),0,(VLOOKUP(A42,vlookup_c!A:B,2,FALSE)))</f>
        <v>200000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116</v>
      </c>
      <c r="B43" s="2">
        <v>742738</v>
      </c>
      <c r="C43" s="2">
        <f>IF(ISNA(VLOOKUP(A43,vlookup_c!A:B,2,FALSE)),0,(VLOOKUP(A43,vlookup_c!A:B,2,FALSE)))</f>
        <v>742738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117</v>
      </c>
      <c r="B44" s="2">
        <v>989813</v>
      </c>
      <c r="C44" s="2">
        <f>IF(ISNA(VLOOKUP(A44,vlookup_c!A:B,2,FALSE)),0,(VLOOKUP(A44,vlookup_c!A:B,2,FALSE)))</f>
        <v>989813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118</v>
      </c>
      <c r="B45" s="2">
        <v>48966</v>
      </c>
      <c r="C45" s="2">
        <f>IF(ISNA(VLOOKUP(A45,vlookup_c!A:B,2,FALSE)),0,(VLOOKUP(A45,vlookup_c!A:B,2,FALSE)))</f>
        <v>48966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119</v>
      </c>
      <c r="B46" s="2">
        <v>334404</v>
      </c>
      <c r="C46" s="2">
        <f>IF(ISNA(VLOOKUP(A46,vlookup_c!A:B,2,FALSE)),0,(VLOOKUP(A46,vlookup_c!A:B,2,FALSE)))</f>
        <v>334404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120</v>
      </c>
      <c r="B47" s="2">
        <v>226084</v>
      </c>
      <c r="C47" s="2">
        <f>IF(ISNA(VLOOKUP(A47,vlookup_c!A:B,2,FALSE)),0,(VLOOKUP(A47,vlookup_c!A:B,2,FALSE)))</f>
        <v>226084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121</v>
      </c>
      <c r="B48" s="2">
        <v>24489</v>
      </c>
      <c r="C48" s="2">
        <f>IF(ISNA(VLOOKUP(A48,vlookup_c!A:B,2,FALSE)),0,(VLOOKUP(A48,vlookup_c!A:B,2,FALSE)))</f>
        <v>939489</v>
      </c>
      <c r="D48" s="2">
        <f>VLOOKUP(A48,vlookup_c!C:D,2,FALSE)</f>
        <v>0</v>
      </c>
      <c r="E48" s="2">
        <f t="shared" si="0"/>
        <v>-915000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122</v>
      </c>
      <c r="B49" s="2">
        <v>100000</v>
      </c>
      <c r="C49" s="2">
        <f>IF(ISNA(VLOOKUP(A49,vlookup_c!A:B,2,FALSE)),0,(VLOOKUP(A49,vlookup_c!A:B,2,FALSE)))</f>
        <v>100000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123</v>
      </c>
      <c r="B50" s="2">
        <v>595614</v>
      </c>
      <c r="C50" s="2">
        <f>IF(ISNA(VLOOKUP(A50,vlookup_c!A:B,2,FALSE)),0,(VLOOKUP(A50,vlookup_c!A:B,2,FALSE)))</f>
        <v>6814112</v>
      </c>
      <c r="D50" s="2">
        <f>VLOOKUP(A50,vlookup_c!C:D,2,FALSE)</f>
        <v>0</v>
      </c>
      <c r="E50" s="2">
        <f t="shared" si="0"/>
        <v>-6218498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124</v>
      </c>
      <c r="B51" s="2">
        <v>298027</v>
      </c>
      <c r="C51" s="2">
        <f>IF(ISNA(VLOOKUP(A51,vlookup_c!A:B,2,FALSE)),0,(VLOOKUP(A51,vlookup_c!A:B,2,FALSE)))</f>
        <v>298027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125</v>
      </c>
      <c r="B52" s="2">
        <v>24023</v>
      </c>
      <c r="C52" s="2">
        <f>IF(ISNA(VLOOKUP(A52,vlookup_c!A:B,2,FALSE)),0,(VLOOKUP(A52,vlookup_c!A:B,2,FALSE)))</f>
        <v>24023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126</v>
      </c>
      <c r="B53" s="2">
        <v>197000</v>
      </c>
      <c r="C53" s="2">
        <f>IF(ISNA(VLOOKUP(A53,vlookup_c!A:B,2,FALSE)),0,(VLOOKUP(A53,vlookup_c!A:B,2,FALSE)))</f>
        <v>197000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127</v>
      </c>
      <c r="B54" s="2">
        <v>2315601</v>
      </c>
      <c r="C54" s="2">
        <f>IF(ISNA(VLOOKUP(A54,vlookup_c!A:B,2,FALSE)),0,(VLOOKUP(A54,vlookup_c!A:B,2,FALSE)))</f>
        <v>2315601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128</v>
      </c>
      <c r="B55" s="2">
        <v>190755</v>
      </c>
      <c r="C55" s="2">
        <f>IF(ISNA(VLOOKUP(A55,vlookup_c!A:B,2,FALSE)),0,(VLOOKUP(A55,vlookup_c!A:B,2,FALSE)))</f>
        <v>190755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129</v>
      </c>
      <c r="B56" s="2">
        <v>332400</v>
      </c>
      <c r="C56" s="2">
        <f>IF(ISNA(VLOOKUP(A56,vlookup_c!A:B,2,FALSE)),0,(VLOOKUP(A56,vlookup_c!A:B,2,FALSE)))</f>
        <v>332400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130</v>
      </c>
      <c r="B57" s="2">
        <v>1168200</v>
      </c>
      <c r="C57" s="2">
        <f>IF(ISNA(VLOOKUP(A57,vlookup_c!A:B,2,FALSE)),0,(VLOOKUP(A57,vlookup_c!A:B,2,FALSE)))</f>
        <v>1168200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F8A0-A26F-4D1B-AFD4-4A4507B05707}">
  <dimension ref="A1:D5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19</v>
      </c>
      <c r="B1" s="2" t="s">
        <v>21</v>
      </c>
      <c r="C1" s="1" t="s">
        <v>19</v>
      </c>
      <c r="D1" s="2" t="s">
        <v>22</v>
      </c>
    </row>
    <row r="2" spans="1:4" x14ac:dyDescent="0.25">
      <c r="A2" s="1" t="s">
        <v>76</v>
      </c>
      <c r="B2" s="2">
        <v>370863</v>
      </c>
      <c r="C2" s="1" t="s">
        <v>76</v>
      </c>
      <c r="D2" s="2">
        <v>0</v>
      </c>
    </row>
    <row r="3" spans="1:4" x14ac:dyDescent="0.25">
      <c r="A3" s="1" t="s">
        <v>77</v>
      </c>
      <c r="B3" s="2">
        <v>659648</v>
      </c>
      <c r="C3" s="1" t="s">
        <v>77</v>
      </c>
      <c r="D3" s="2">
        <v>329824</v>
      </c>
    </row>
    <row r="4" spans="1:4" x14ac:dyDescent="0.25">
      <c r="A4" s="1" t="s">
        <v>78</v>
      </c>
      <c r="B4" s="2">
        <v>309949</v>
      </c>
      <c r="C4" s="1" t="s">
        <v>78</v>
      </c>
      <c r="D4" s="2">
        <v>0</v>
      </c>
    </row>
    <row r="5" spans="1:4" x14ac:dyDescent="0.25">
      <c r="A5" s="1" t="s">
        <v>79</v>
      </c>
      <c r="B5" s="2">
        <v>1678850</v>
      </c>
      <c r="C5" s="1" t="s">
        <v>79</v>
      </c>
      <c r="D5" s="2">
        <v>0</v>
      </c>
    </row>
    <row r="6" spans="1:4" x14ac:dyDescent="0.25">
      <c r="A6" s="1" t="s">
        <v>80</v>
      </c>
      <c r="B6" s="2">
        <v>372471</v>
      </c>
      <c r="C6" s="1" t="s">
        <v>80</v>
      </c>
      <c r="D6" s="2">
        <v>0</v>
      </c>
    </row>
    <row r="7" spans="1:4" x14ac:dyDescent="0.25">
      <c r="A7" s="1" t="s">
        <v>81</v>
      </c>
      <c r="B7" s="2">
        <v>490000</v>
      </c>
      <c r="C7" s="1" t="s">
        <v>81</v>
      </c>
      <c r="D7" s="2">
        <v>0</v>
      </c>
    </row>
    <row r="8" spans="1:4" x14ac:dyDescent="0.25">
      <c r="A8" s="1" t="s">
        <v>82</v>
      </c>
      <c r="B8" s="2">
        <v>506235</v>
      </c>
      <c r="C8" s="1" t="s">
        <v>82</v>
      </c>
      <c r="D8" s="2">
        <v>0</v>
      </c>
    </row>
    <row r="9" spans="1:4" x14ac:dyDescent="0.25">
      <c r="A9" s="1" t="s">
        <v>83</v>
      </c>
      <c r="B9" s="2">
        <v>882000</v>
      </c>
      <c r="C9" s="1" t="s">
        <v>83</v>
      </c>
      <c r="D9" s="2">
        <v>526</v>
      </c>
    </row>
    <row r="10" spans="1:4" x14ac:dyDescent="0.25">
      <c r="A10" s="1" t="s">
        <v>84</v>
      </c>
      <c r="B10" s="2">
        <v>86880</v>
      </c>
      <c r="C10" s="1" t="s">
        <v>84</v>
      </c>
      <c r="D10" s="2">
        <v>0</v>
      </c>
    </row>
    <row r="11" spans="1:4" x14ac:dyDescent="0.25">
      <c r="A11" s="1" t="s">
        <v>85</v>
      </c>
      <c r="B11" s="2">
        <v>562686</v>
      </c>
      <c r="C11" s="1" t="s">
        <v>85</v>
      </c>
      <c r="D11" s="2">
        <v>0</v>
      </c>
    </row>
    <row r="12" spans="1:4" x14ac:dyDescent="0.25">
      <c r="A12" s="1" t="s">
        <v>86</v>
      </c>
      <c r="B12" s="2">
        <v>777021</v>
      </c>
      <c r="C12" s="1" t="s">
        <v>86</v>
      </c>
      <c r="D12" s="2">
        <v>0</v>
      </c>
    </row>
    <row r="13" spans="1:4" x14ac:dyDescent="0.25">
      <c r="A13" s="1" t="s">
        <v>87</v>
      </c>
      <c r="B13" s="2">
        <v>76159</v>
      </c>
      <c r="C13" s="1" t="s">
        <v>87</v>
      </c>
      <c r="D13" s="2">
        <v>0</v>
      </c>
    </row>
    <row r="14" spans="1:4" x14ac:dyDescent="0.25">
      <c r="A14" s="1" t="s">
        <v>88</v>
      </c>
      <c r="B14" s="2">
        <v>63358</v>
      </c>
      <c r="C14" s="1" t="s">
        <v>88</v>
      </c>
      <c r="D14" s="2">
        <v>63358</v>
      </c>
    </row>
    <row r="15" spans="1:4" x14ac:dyDescent="0.25">
      <c r="A15" s="1" t="s">
        <v>89</v>
      </c>
      <c r="B15" s="2">
        <v>1449630</v>
      </c>
      <c r="C15" s="1" t="s">
        <v>89</v>
      </c>
      <c r="D15" s="2">
        <v>3467</v>
      </c>
    </row>
    <row r="16" spans="1:4" x14ac:dyDescent="0.25">
      <c r="A16" s="1" t="s">
        <v>90</v>
      </c>
      <c r="B16" s="2">
        <v>89891</v>
      </c>
      <c r="C16" s="1" t="s">
        <v>90</v>
      </c>
      <c r="D16" s="2">
        <v>0</v>
      </c>
    </row>
    <row r="17" spans="1:4" x14ac:dyDescent="0.25">
      <c r="A17" s="1" t="s">
        <v>91</v>
      </c>
      <c r="B17" s="2">
        <v>307361</v>
      </c>
      <c r="C17" s="1" t="s">
        <v>91</v>
      </c>
      <c r="D17" s="2">
        <v>0</v>
      </c>
    </row>
    <row r="18" spans="1:4" x14ac:dyDescent="0.25">
      <c r="A18" s="1" t="s">
        <v>92</v>
      </c>
      <c r="B18" s="2">
        <v>450000</v>
      </c>
      <c r="C18" s="1" t="s">
        <v>92</v>
      </c>
      <c r="D18" s="2">
        <v>0</v>
      </c>
    </row>
    <row r="19" spans="1:4" x14ac:dyDescent="0.25">
      <c r="A19" s="1" t="s">
        <v>93</v>
      </c>
      <c r="B19" s="2">
        <v>298117</v>
      </c>
      <c r="C19" s="1" t="s">
        <v>93</v>
      </c>
      <c r="D19" s="2">
        <v>0</v>
      </c>
    </row>
    <row r="20" spans="1:4" x14ac:dyDescent="0.25">
      <c r="A20" s="1" t="s">
        <v>94</v>
      </c>
      <c r="B20" s="2">
        <v>84310</v>
      </c>
      <c r="C20" s="1" t="s">
        <v>94</v>
      </c>
      <c r="D20" s="2">
        <v>0</v>
      </c>
    </row>
    <row r="21" spans="1:4" x14ac:dyDescent="0.25">
      <c r="A21" s="1" t="s">
        <v>95</v>
      </c>
      <c r="B21" s="2">
        <v>247443</v>
      </c>
      <c r="C21" s="1" t="s">
        <v>95</v>
      </c>
      <c r="D21" s="2">
        <v>0</v>
      </c>
    </row>
    <row r="22" spans="1:4" x14ac:dyDescent="0.25">
      <c r="A22" s="1" t="s">
        <v>96</v>
      </c>
      <c r="B22" s="2">
        <v>211243</v>
      </c>
      <c r="C22" s="1" t="s">
        <v>96</v>
      </c>
      <c r="D22" s="2">
        <v>0</v>
      </c>
    </row>
    <row r="23" spans="1:4" x14ac:dyDescent="0.25">
      <c r="A23" s="1" t="s">
        <v>97</v>
      </c>
      <c r="B23" s="2">
        <v>450000</v>
      </c>
      <c r="C23" s="1" t="s">
        <v>97</v>
      </c>
      <c r="D23" s="2">
        <v>0</v>
      </c>
    </row>
    <row r="24" spans="1:4" x14ac:dyDescent="0.25">
      <c r="A24" s="1" t="s">
        <v>98</v>
      </c>
      <c r="B24" s="2">
        <v>1233459</v>
      </c>
      <c r="C24" s="1" t="s">
        <v>98</v>
      </c>
      <c r="D24" s="2">
        <v>0</v>
      </c>
    </row>
    <row r="25" spans="1:4" x14ac:dyDescent="0.25">
      <c r="A25" s="1" t="s">
        <v>99</v>
      </c>
      <c r="B25" s="2">
        <v>946810</v>
      </c>
      <c r="C25" s="1" t="s">
        <v>99</v>
      </c>
      <c r="D25" s="2">
        <v>0</v>
      </c>
    </row>
    <row r="26" spans="1:4" x14ac:dyDescent="0.25">
      <c r="A26" s="1" t="s">
        <v>100</v>
      </c>
      <c r="B26" s="2">
        <v>245000</v>
      </c>
      <c r="C26" s="1" t="s">
        <v>100</v>
      </c>
      <c r="D26" s="2">
        <v>0</v>
      </c>
    </row>
    <row r="27" spans="1:4" x14ac:dyDescent="0.25">
      <c r="A27" s="1" t="s">
        <v>101</v>
      </c>
      <c r="B27" s="2">
        <v>200000</v>
      </c>
      <c r="C27" s="1" t="s">
        <v>101</v>
      </c>
      <c r="D27" s="2">
        <v>0</v>
      </c>
    </row>
    <row r="28" spans="1:4" x14ac:dyDescent="0.25">
      <c r="A28" s="1" t="s">
        <v>102</v>
      </c>
      <c r="B28" s="2">
        <v>34668</v>
      </c>
      <c r="C28" s="1" t="s">
        <v>102</v>
      </c>
      <c r="D28" s="2">
        <v>0</v>
      </c>
    </row>
    <row r="29" spans="1:4" x14ac:dyDescent="0.25">
      <c r="A29" s="1" t="s">
        <v>103</v>
      </c>
      <c r="B29" s="2">
        <v>452885</v>
      </c>
      <c r="C29" s="1" t="s">
        <v>103</v>
      </c>
      <c r="D29" s="2">
        <v>0</v>
      </c>
    </row>
    <row r="30" spans="1:4" x14ac:dyDescent="0.25">
      <c r="A30" s="1" t="s">
        <v>104</v>
      </c>
      <c r="B30" s="2">
        <v>138932</v>
      </c>
      <c r="C30" s="1" t="s">
        <v>104</v>
      </c>
      <c r="D30" s="2">
        <v>0</v>
      </c>
    </row>
    <row r="31" spans="1:4" x14ac:dyDescent="0.25">
      <c r="A31" s="1" t="s">
        <v>105</v>
      </c>
      <c r="B31" s="2">
        <v>18818</v>
      </c>
      <c r="C31" s="1" t="s">
        <v>105</v>
      </c>
      <c r="D31" s="2">
        <v>0</v>
      </c>
    </row>
    <row r="32" spans="1:4" x14ac:dyDescent="0.25">
      <c r="A32" s="1" t="s">
        <v>106</v>
      </c>
      <c r="B32" s="2">
        <v>116842</v>
      </c>
      <c r="C32" s="1" t="s">
        <v>106</v>
      </c>
      <c r="D32" s="2">
        <v>0</v>
      </c>
    </row>
    <row r="33" spans="1:4" x14ac:dyDescent="0.25">
      <c r="A33" s="1" t="s">
        <v>107</v>
      </c>
      <c r="B33" s="2">
        <v>999605</v>
      </c>
      <c r="C33" s="1" t="s">
        <v>107</v>
      </c>
      <c r="D33" s="2">
        <v>0</v>
      </c>
    </row>
    <row r="34" spans="1:4" x14ac:dyDescent="0.25">
      <c r="A34" s="1" t="s">
        <v>108</v>
      </c>
      <c r="B34" s="2">
        <v>971730</v>
      </c>
      <c r="C34" s="1" t="s">
        <v>108</v>
      </c>
      <c r="D34" s="2">
        <v>0</v>
      </c>
    </row>
    <row r="35" spans="1:4" x14ac:dyDescent="0.25">
      <c r="A35" s="1" t="s">
        <v>109</v>
      </c>
      <c r="B35" s="2">
        <v>182974</v>
      </c>
      <c r="C35" s="1" t="s">
        <v>109</v>
      </c>
      <c r="D35" s="2">
        <v>0</v>
      </c>
    </row>
    <row r="36" spans="1:4" x14ac:dyDescent="0.25">
      <c r="A36" s="1" t="s">
        <v>110</v>
      </c>
      <c r="B36" s="2">
        <v>1456</v>
      </c>
      <c r="C36" s="1" t="s">
        <v>110</v>
      </c>
      <c r="D36" s="2">
        <v>0</v>
      </c>
    </row>
    <row r="37" spans="1:4" x14ac:dyDescent="0.25">
      <c r="A37" s="1" t="s">
        <v>111</v>
      </c>
      <c r="B37" s="2">
        <v>62354</v>
      </c>
      <c r="C37" s="1" t="s">
        <v>111</v>
      </c>
      <c r="D37" s="2">
        <v>0</v>
      </c>
    </row>
    <row r="38" spans="1:4" x14ac:dyDescent="0.25">
      <c r="A38" s="1" t="s">
        <v>112</v>
      </c>
      <c r="B38" s="2">
        <v>581418</v>
      </c>
      <c r="C38" s="1" t="s">
        <v>112</v>
      </c>
      <c r="D38" s="2">
        <v>0</v>
      </c>
    </row>
    <row r="39" spans="1:4" x14ac:dyDescent="0.25">
      <c r="A39" s="1" t="s">
        <v>60</v>
      </c>
      <c r="B39" s="2">
        <v>22112</v>
      </c>
      <c r="C39" s="1" t="s">
        <v>60</v>
      </c>
      <c r="D39" s="2">
        <v>11056</v>
      </c>
    </row>
    <row r="40" spans="1:4" x14ac:dyDescent="0.25">
      <c r="A40" s="1" t="s">
        <v>113</v>
      </c>
      <c r="B40" s="2">
        <v>2000000</v>
      </c>
      <c r="C40" s="1" t="s">
        <v>113</v>
      </c>
      <c r="D40" s="2">
        <v>406521</v>
      </c>
    </row>
    <row r="41" spans="1:4" x14ac:dyDescent="0.25">
      <c r="A41" s="1" t="s">
        <v>114</v>
      </c>
      <c r="B41" s="2">
        <v>3057742</v>
      </c>
      <c r="C41" s="1" t="s">
        <v>114</v>
      </c>
      <c r="D41" s="2">
        <v>0</v>
      </c>
    </row>
    <row r="42" spans="1:4" x14ac:dyDescent="0.25">
      <c r="A42" s="1" t="s">
        <v>115</v>
      </c>
      <c r="B42" s="2">
        <v>200000</v>
      </c>
      <c r="C42" s="1" t="s">
        <v>115</v>
      </c>
      <c r="D42" s="2">
        <v>0</v>
      </c>
    </row>
    <row r="43" spans="1:4" x14ac:dyDescent="0.25">
      <c r="A43" s="1" t="s">
        <v>116</v>
      </c>
      <c r="B43" s="2">
        <v>742738</v>
      </c>
      <c r="C43" s="1" t="s">
        <v>116</v>
      </c>
      <c r="D43" s="2">
        <v>0</v>
      </c>
    </row>
    <row r="44" spans="1:4" x14ac:dyDescent="0.25">
      <c r="A44" s="1" t="s">
        <v>117</v>
      </c>
      <c r="B44" s="2">
        <v>989813</v>
      </c>
      <c r="C44" s="1" t="s">
        <v>117</v>
      </c>
      <c r="D44" s="2">
        <v>0</v>
      </c>
    </row>
    <row r="45" spans="1:4" x14ac:dyDescent="0.25">
      <c r="A45" s="1" t="s">
        <v>118</v>
      </c>
      <c r="B45" s="2">
        <v>48966</v>
      </c>
      <c r="C45" s="1" t="s">
        <v>118</v>
      </c>
      <c r="D45" s="2">
        <v>0</v>
      </c>
    </row>
    <row r="46" spans="1:4" x14ac:dyDescent="0.25">
      <c r="A46" s="1" t="s">
        <v>119</v>
      </c>
      <c r="B46" s="2">
        <v>334404</v>
      </c>
      <c r="C46" s="1" t="s">
        <v>119</v>
      </c>
      <c r="D46" s="2">
        <v>0</v>
      </c>
    </row>
    <row r="47" spans="1:4" x14ac:dyDescent="0.25">
      <c r="A47" s="1" t="s">
        <v>120</v>
      </c>
      <c r="B47" s="2">
        <v>226084</v>
      </c>
      <c r="C47" s="1" t="s">
        <v>120</v>
      </c>
      <c r="D47" s="2">
        <v>0</v>
      </c>
    </row>
    <row r="48" spans="1:4" x14ac:dyDescent="0.25">
      <c r="A48" s="1" t="s">
        <v>121</v>
      </c>
      <c r="B48" s="2">
        <v>939489</v>
      </c>
      <c r="C48" s="1" t="s">
        <v>121</v>
      </c>
      <c r="D48" s="2">
        <v>0</v>
      </c>
    </row>
    <row r="49" spans="1:4" x14ac:dyDescent="0.25">
      <c r="A49" s="1" t="s">
        <v>122</v>
      </c>
      <c r="B49" s="2">
        <v>100000</v>
      </c>
      <c r="C49" s="1" t="s">
        <v>122</v>
      </c>
      <c r="D49" s="2">
        <v>0</v>
      </c>
    </row>
    <row r="50" spans="1:4" x14ac:dyDescent="0.25">
      <c r="A50" s="1" t="s">
        <v>123</v>
      </c>
      <c r="B50" s="2">
        <v>6814112</v>
      </c>
      <c r="C50" s="1" t="s">
        <v>123</v>
      </c>
      <c r="D50" s="2">
        <v>0</v>
      </c>
    </row>
    <row r="51" spans="1:4" x14ac:dyDescent="0.25">
      <c r="A51" s="1" t="s">
        <v>124</v>
      </c>
      <c r="B51" s="2">
        <v>298027</v>
      </c>
      <c r="C51" s="1" t="s">
        <v>124</v>
      </c>
      <c r="D51" s="2">
        <v>0</v>
      </c>
    </row>
    <row r="52" spans="1:4" x14ac:dyDescent="0.25">
      <c r="A52" s="1" t="s">
        <v>125</v>
      </c>
      <c r="B52" s="2">
        <v>24023</v>
      </c>
      <c r="C52" s="1" t="s">
        <v>125</v>
      </c>
      <c r="D52" s="2">
        <v>0</v>
      </c>
    </row>
    <row r="53" spans="1:4" x14ac:dyDescent="0.25">
      <c r="A53" s="1" t="s">
        <v>126</v>
      </c>
      <c r="B53" s="2">
        <v>197000</v>
      </c>
      <c r="C53" s="1" t="s">
        <v>126</v>
      </c>
      <c r="D53" s="2">
        <v>0</v>
      </c>
    </row>
    <row r="54" spans="1:4" x14ac:dyDescent="0.25">
      <c r="A54" s="1" t="s">
        <v>127</v>
      </c>
      <c r="B54" s="2">
        <v>2315601</v>
      </c>
      <c r="C54" s="1" t="s">
        <v>127</v>
      </c>
      <c r="D54" s="2">
        <v>0</v>
      </c>
    </row>
    <row r="55" spans="1:4" x14ac:dyDescent="0.25">
      <c r="A55" s="1" t="s">
        <v>128</v>
      </c>
      <c r="B55" s="2">
        <v>190755</v>
      </c>
      <c r="C55" s="1" t="s">
        <v>128</v>
      </c>
      <c r="D55" s="2">
        <v>0</v>
      </c>
    </row>
    <row r="56" spans="1:4" x14ac:dyDescent="0.25">
      <c r="A56" s="1" t="s">
        <v>129</v>
      </c>
      <c r="B56" s="2">
        <v>332400</v>
      </c>
      <c r="C56" s="1" t="s">
        <v>129</v>
      </c>
      <c r="D56" s="2">
        <v>0</v>
      </c>
    </row>
    <row r="57" spans="1:4" x14ac:dyDescent="0.25">
      <c r="A57" s="1" t="s">
        <v>130</v>
      </c>
      <c r="B57" s="2">
        <v>1168200</v>
      </c>
      <c r="C57" s="1" t="s">
        <v>130</v>
      </c>
      <c r="D57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370-D041-4E7C-86D0-391850556F3F}">
  <dimension ref="A1:C4"/>
  <sheetViews>
    <sheetView tabSelected="1" workbookViewId="0"/>
  </sheetViews>
  <sheetFormatPr defaultRowHeight="15" x14ac:dyDescent="0.25"/>
  <cols>
    <col min="1" max="1" width="17.28515625" style="3" bestFit="1" customWidth="1"/>
    <col min="2" max="2" width="7.85546875" style="4" bestFit="1" customWidth="1"/>
    <col min="3" max="3" width="6.28515625" style="3" bestFit="1" customWidth="1"/>
  </cols>
  <sheetData>
    <row r="1" spans="1:3" x14ac:dyDescent="0.25">
      <c r="A1" s="3" t="s">
        <v>131</v>
      </c>
      <c r="B1" s="4" t="s">
        <v>132</v>
      </c>
      <c r="C1" s="3" t="s">
        <v>24</v>
      </c>
    </row>
    <row r="2" spans="1:3" x14ac:dyDescent="0.25">
      <c r="A2" s="3" t="s">
        <v>133</v>
      </c>
      <c r="B2" s="4">
        <v>52274</v>
      </c>
      <c r="C2" s="3" t="s">
        <v>134</v>
      </c>
    </row>
    <row r="3" spans="1:3" x14ac:dyDescent="0.25">
      <c r="A3" s="3" t="s">
        <v>135</v>
      </c>
      <c r="B3" s="4">
        <v>66142</v>
      </c>
      <c r="C3" s="3" t="s">
        <v>134</v>
      </c>
    </row>
    <row r="4" spans="1:3" x14ac:dyDescent="0.25">
      <c r="A4" s="3" t="s">
        <v>136</v>
      </c>
      <c r="B4" s="4">
        <v>883651</v>
      </c>
      <c r="C4" s="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2023-04-08T12:41:17Z</dcterms:created>
  <dcterms:modified xsi:type="dcterms:W3CDTF">2023-04-08T12:42:30Z</dcterms:modified>
</cp:coreProperties>
</file>