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April\"/>
    </mc:Choice>
  </mc:AlternateContent>
  <xr:revisionPtr revIDLastSave="0" documentId="13_ncr:1_{82A91AF6-A3B4-43D0-B043-C988BDC247E2}" xr6:coauthVersionLast="47" xr6:coauthVersionMax="47" xr10:uidLastSave="{00000000-0000-0000-0000-000000000000}"/>
  <bookViews>
    <workbookView xWindow="-120" yWindow="-120" windowWidth="29040" windowHeight="15840" activeTab="4" xr2:uid="{8513D618-2A6F-4805-9C84-4C589CCDEF0E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  <sheet name="briva redem" sheetId="7" r:id="rId7"/>
  </sheets>
  <definedNames>
    <definedName name="_xlnm._FilterDatabase" localSheetId="0" hidden="1">autopay!$A$1:$G$19</definedName>
    <definedName name="_xlnm._FilterDatabase" localSheetId="2" hidden="1">'briva repay'!$A$1:$G$19</definedName>
    <definedName name="_xlnm._FilterDatabase" localSheetId="4" hidden="1">'customer payout'!$A$1:$G$25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<sst xmlns="http://schemas.openxmlformats.org/spreadsheetml/2006/main" count="216" uniqueCount="67">
  <si>
    <t>1895121000013331</t>
  </si>
  <si>
    <t>1895121000014603</t>
  </si>
  <si>
    <t>1895121000017379</t>
  </si>
  <si>
    <t>1895121000014300</t>
  </si>
  <si>
    <t>1895121000013620</t>
  </si>
  <si>
    <t>1895121000014437</t>
  </si>
  <si>
    <t>1895121000013888</t>
  </si>
  <si>
    <t>1895121000013906</t>
  </si>
  <si>
    <t>1895121000013833</t>
  </si>
  <si>
    <t>1895121000014993</t>
  </si>
  <si>
    <t>1895121000013642</t>
  </si>
  <si>
    <t>1895121000015118</t>
  </si>
  <si>
    <t>1895121000013162</t>
  </si>
  <si>
    <t>1895121000013474</t>
  </si>
  <si>
    <t>1895121000014422</t>
  </si>
  <si>
    <t>1895121000014222</t>
  </si>
  <si>
    <t>1895121000013456</t>
  </si>
  <si>
    <t>1895121000014005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</si>
  <si>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</si>
  <si>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</si>
  <si>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</si>
  <si>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</si>
  <si>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</si>
  <si>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</si>
  <si>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</si>
  <si>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1895121000013867</t>
  </si>
  <si>
    <t>1895121000014286</t>
  </si>
  <si>
    <t>1895121000063817</t>
  </si>
  <si>
    <t>1895121000092154</t>
  </si>
  <si>
    <t>1895121000097700</t>
  </si>
  <si>
    <t>1895121000111499</t>
  </si>
  <si>
    <t>1895121000117486</t>
  </si>
  <si>
    <t>1895121000117556</t>
  </si>
  <si>
    <t>1895121000123103</t>
  </si>
  <si>
    <t>1895121000172047</t>
  </si>
  <si>
    <t>1895121000184805</t>
  </si>
  <si>
    <t>1895121000196575</t>
  </si>
  <si>
    <t>1895121000196590</t>
  </si>
  <si>
    <t>1895121000208222</t>
  </si>
  <si>
    <t>1895121000259564</t>
  </si>
  <si>
    <t>1895121000261589</t>
  </si>
  <si>
    <t>1895121000292147</t>
  </si>
  <si>
    <t>1895121000312658</t>
  </si>
  <si>
    <t>1895121000007522</t>
  </si>
  <si>
    <t>1895121000014314</t>
  </si>
  <si>
    <t>1895121000022154</t>
  </si>
  <si>
    <t>1895121000063195</t>
  </si>
  <si>
    <t>1895121000089504</t>
  </si>
  <si>
    <t>1895121000093002</t>
  </si>
  <si>
    <t>1895121000101278</t>
  </si>
  <si>
    <t>1895121000109432</t>
  </si>
  <si>
    <t>1895121000117867</t>
  </si>
  <si>
    <t>1895121000138330</t>
  </si>
  <si>
    <t>1895121000191035</t>
  </si>
  <si>
    <t>1895121000240210</t>
  </si>
  <si>
    <t>1895121000242095</t>
  </si>
  <si>
    <t>1895121000243305</t>
  </si>
  <si>
    <t>1895121000248878</t>
  </si>
  <si>
    <t>1895121000256288</t>
  </si>
  <si>
    <t>1895121000257620</t>
  </si>
  <si>
    <t>1895121000280858</t>
  </si>
  <si>
    <t>1895121000292554</t>
  </si>
  <si>
    <t>1895121000299435</t>
  </si>
  <si>
    <t>1895121000307837</t>
  </si>
  <si>
    <t>1895121000312237</t>
  </si>
  <si>
    <t>loan_account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</si>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</sst>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3" fontId="1" fillId="0" borderId="0" xfId="0" applyNumberFormat="1" applyFont="1"/>
    <xf numFmtId="4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CE04-D60E-449B-8D78-BAF262AD8BB6}">
  <dimension ref="A1:G19"/>
  <sheetViews>
    <sheetView workbookViewId="0">
      <selection activeCell="J26" sqref="J26"/>
    </sheetView>
  </sheetViews>
  <sheetFormatPr defaultRowHeight="15" x14ac:dyDescent="0.25"/>
  <cols>
    <col min="1" max="1" width="20.85546875" style="1" customWidth="1"/>
    <col min="2" max="2" width="18.7109375" style="2" customWidth="1"/>
    <col min="3" max="3" width="21.5703125" style="2" customWidth="1"/>
    <col min="4" max="4" width="14.140625" style="2" bestFit="1" customWidth="1"/>
    <col min="5" max="5" width="15.42578125" style="2" customWidth="1"/>
    <col min="6" max="6" width="15.5703125" customWidth="1"/>
    <col min="7" max="7" width="18.140625" customWidth="1"/>
    <col min="8" max="8" width="120.42578125" customWidth="1"/>
  </cols>
  <sheetData>
    <row r="1" spans="1:7" x14ac:dyDescent="0.25">
      <c r="A1" s="3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5" t="s">
        <v>23</v>
      </c>
      <c r="G1" s="5" t="s">
        <v>24</v>
      </c>
    </row>
    <row r="2" spans="1:7" x14ac:dyDescent="0.25">
      <c r="A2" s="3" t="s">
        <v>0</v>
      </c>
      <c r="B2" s="4">
        <v>42061</v>
      </c>
      <c r="C2" s="4">
        <f>IF(ISNA(VLOOKUP(A2,vlookup_a!A:B,2,FALSE)),0,(VLOOKUP(A2,vlookup_a!A:B,2,FALSE)))</f>
        <v>42061</v>
      </c>
      <c r="D2" s="4">
        <f>VLOOKUP(A2,vlookup_a!C:D,2,FALSE)</f>
        <v>0</v>
      </c>
      <c r="E2" s="4">
        <f>B2-C2</f>
        <v>0</v>
      </c>
      <c r="F2" s="5" t="str">
        <f>IF(B2=C2,"aman",IF(B2&lt;C2,"aman","cek"))</f>
        <v>aman</v>
      </c>
      <c r="G2" s="5" t="str">
        <f>IF(D2=B2,"no update","update")</f>
        <v>update</v>
      </c>
    </row>
    <row r="3" spans="1:7" x14ac:dyDescent="0.25">
      <c r="A3" s="3" t="s">
        <v>1</v>
      </c>
      <c r="B3" s="4">
        <v>252319</v>
      </c>
      <c r="C3" s="4">
        <f>IF(ISNA(VLOOKUP(A3,vlookup_a!A:B,2,FALSE)),0,(VLOOKUP(A3,vlookup_a!A:B,2,FALSE)))</f>
        <v>252319</v>
      </c>
      <c r="D3" s="4">
        <f>VLOOKUP(A3,vlookup_a!C:D,2,FALSE)</f>
        <v>0</v>
      </c>
      <c r="E3" s="4">
        <f t="shared" ref="E3:E19" si="0">B3-C3</f>
        <v>0</v>
      </c>
      <c r="F3" s="5" t="str">
        <f t="shared" ref="F3:F19" si="1">IF(B3=C3,"aman",IF(B3&lt;C3,"aman","cek"))</f>
        <v>aman</v>
      </c>
      <c r="G3" s="5" t="str">
        <f t="shared" ref="G3:G19" si="2">IF(D3=B3,"no update","update")</f>
        <v>update</v>
      </c>
    </row>
    <row r="4" spans="1:7" x14ac:dyDescent="0.25">
      <c r="A4" s="3" t="s">
        <v>2</v>
      </c>
      <c r="B4" s="4">
        <v>1917686</v>
      </c>
      <c r="C4" s="4">
        <f>IF(ISNA(VLOOKUP(A4,vlookup_a!A:B,2,FALSE)),0,(VLOOKUP(A4,vlookup_a!A:B,2,FALSE)))</f>
        <v>1917686</v>
      </c>
      <c r="D4" s="4">
        <f>VLOOKUP(A4,vlookup_a!C:D,2,FALSE)</f>
        <v>0</v>
      </c>
      <c r="E4" s="4">
        <f t="shared" si="0"/>
        <v>0</v>
      </c>
      <c r="F4" s="5" t="str">
        <f t="shared" si="1"/>
        <v>aman</v>
      </c>
      <c r="G4" s="5" t="str">
        <f t="shared" si="2"/>
        <v>update</v>
      </c>
    </row>
    <row r="5" spans="1:7" x14ac:dyDescent="0.25">
      <c r="A5" s="3" t="s">
        <v>3</v>
      </c>
      <c r="B5" s="4">
        <v>175649</v>
      </c>
      <c r="C5" s="4">
        <f>IF(ISNA(VLOOKUP(A5,vlookup_a!A:B,2,FALSE)),0,(VLOOKUP(A5,vlookup_a!A:B,2,FALSE)))</f>
        <v>175649</v>
      </c>
      <c r="D5" s="4">
        <f>VLOOKUP(A5,vlookup_a!C:D,2,FALSE)</f>
        <v>0</v>
      </c>
      <c r="E5" s="4">
        <f t="shared" si="0"/>
        <v>0</v>
      </c>
      <c r="F5" s="5" t="str">
        <f t="shared" si="1"/>
        <v>aman</v>
      </c>
      <c r="G5" s="5" t="str">
        <f t="shared" si="2"/>
        <v>update</v>
      </c>
    </row>
    <row r="6" spans="1:7" x14ac:dyDescent="0.25">
      <c r="A6" s="3" t="s">
        <v>4</v>
      </c>
      <c r="B6" s="4">
        <v>841494</v>
      </c>
      <c r="C6" s="4">
        <f>IF(ISNA(VLOOKUP(A6,vlookup_a!A:B,2,FALSE)),0,(VLOOKUP(A6,vlookup_a!A:B,2,FALSE)))</f>
        <v>841494</v>
      </c>
      <c r="D6" s="4">
        <f>VLOOKUP(A6,vlookup_a!C:D,2,FALSE)</f>
        <v>0</v>
      </c>
      <c r="E6" s="4">
        <f t="shared" si="0"/>
        <v>0</v>
      </c>
      <c r="F6" s="5" t="str">
        <f t="shared" si="1"/>
        <v>aman</v>
      </c>
      <c r="G6" s="5" t="str">
        <f t="shared" si="2"/>
        <v>update</v>
      </c>
    </row>
    <row r="7" spans="1:7" x14ac:dyDescent="0.25">
      <c r="A7" s="3" t="s">
        <v>5</v>
      </c>
      <c r="B7" s="4">
        <v>1895430</v>
      </c>
      <c r="C7" s="4">
        <f>IF(ISNA(VLOOKUP(A7,vlookup_a!A:B,2,FALSE)),0,(VLOOKUP(A7,vlookup_a!A:B,2,FALSE)))</f>
        <v>1895430</v>
      </c>
      <c r="D7" s="4">
        <f>VLOOKUP(A7,vlookup_a!C:D,2,FALSE)</f>
        <v>0</v>
      </c>
      <c r="E7" s="4">
        <f t="shared" si="0"/>
        <v>0</v>
      </c>
      <c r="F7" s="5" t="str">
        <f t="shared" si="1"/>
        <v>aman</v>
      </c>
      <c r="G7" s="5" t="str">
        <f t="shared" si="2"/>
        <v>update</v>
      </c>
    </row>
    <row r="8" spans="1:7" x14ac:dyDescent="0.25">
      <c r="A8" s="3" t="s">
        <v>6</v>
      </c>
      <c r="B8" s="4">
        <v>662935</v>
      </c>
      <c r="C8" s="4">
        <f>IF(ISNA(VLOOKUP(A8,vlookup_a!A:B,2,FALSE)),0,(VLOOKUP(A8,vlookup_a!A:B,2,FALSE)))</f>
        <v>662935</v>
      </c>
      <c r="D8" s="4">
        <f>VLOOKUP(A8,vlookup_a!C:D,2,FALSE)</f>
        <v>0</v>
      </c>
      <c r="E8" s="4">
        <f t="shared" si="0"/>
        <v>0</v>
      </c>
      <c r="F8" s="5" t="str">
        <f t="shared" si="1"/>
        <v>aman</v>
      </c>
      <c r="G8" s="5" t="str">
        <f t="shared" si="2"/>
        <v>update</v>
      </c>
    </row>
    <row r="9" spans="1:7" x14ac:dyDescent="0.25">
      <c r="A9" s="3" t="s">
        <v>7</v>
      </c>
      <c r="B9" s="4">
        <v>6382000</v>
      </c>
      <c r="C9" s="4">
        <f>IF(ISNA(VLOOKUP(A9,vlookup_a!A:B,2,FALSE)),0,(VLOOKUP(A9,vlookup_a!A:B,2,FALSE)))</f>
        <v>6382000</v>
      </c>
      <c r="D9" s="4">
        <f>VLOOKUP(A9,vlookup_a!C:D,2,FALSE)</f>
        <v>0</v>
      </c>
      <c r="E9" s="4">
        <f t="shared" si="0"/>
        <v>0</v>
      </c>
      <c r="F9" s="5" t="str">
        <f t="shared" si="1"/>
        <v>aman</v>
      </c>
      <c r="G9" s="5" t="str">
        <f t="shared" si="2"/>
        <v>update</v>
      </c>
    </row>
    <row r="10" spans="1:7" x14ac:dyDescent="0.25">
      <c r="A10" s="3" t="s">
        <v>8</v>
      </c>
      <c r="B10" s="4">
        <v>93916</v>
      </c>
      <c r="C10" s="4">
        <f>IF(ISNA(VLOOKUP(A10,vlookup_a!A:B,2,FALSE)),0,(VLOOKUP(A10,vlookup_a!A:B,2,FALSE)))</f>
        <v>93916</v>
      </c>
      <c r="D10" s="4">
        <f>VLOOKUP(A10,vlookup_a!C:D,2,FALSE)</f>
        <v>0</v>
      </c>
      <c r="E10" s="4">
        <f t="shared" si="0"/>
        <v>0</v>
      </c>
      <c r="F10" s="5" t="str">
        <f t="shared" si="1"/>
        <v>aman</v>
      </c>
      <c r="G10" s="5" t="str">
        <f t="shared" si="2"/>
        <v>update</v>
      </c>
    </row>
    <row r="11" spans="1:7" x14ac:dyDescent="0.25">
      <c r="A11" s="3" t="s">
        <v>9</v>
      </c>
      <c r="B11" s="4">
        <v>830392</v>
      </c>
      <c r="C11" s="4">
        <f>IF(ISNA(VLOOKUP(A11,vlookup_a!A:B,2,FALSE)),0,(VLOOKUP(A11,vlookup_a!A:B,2,FALSE)))</f>
        <v>830392</v>
      </c>
      <c r="D11" s="4">
        <f>VLOOKUP(A11,vlookup_a!C:D,2,FALSE)</f>
        <v>0</v>
      </c>
      <c r="E11" s="4">
        <f t="shared" si="0"/>
        <v>0</v>
      </c>
      <c r="F11" s="5" t="str">
        <f t="shared" si="1"/>
        <v>aman</v>
      </c>
      <c r="G11" s="5" t="str">
        <f t="shared" si="2"/>
        <v>update</v>
      </c>
    </row>
    <row r="12" spans="1:7" x14ac:dyDescent="0.25">
      <c r="A12" s="3" t="s">
        <v>10</v>
      </c>
      <c r="B12" s="4">
        <v>128350</v>
      </c>
      <c r="C12" s="4">
        <f>IF(ISNA(VLOOKUP(A12,vlookup_a!A:B,2,FALSE)),0,(VLOOKUP(A12,vlookup_a!A:B,2,FALSE)))</f>
        <v>128350</v>
      </c>
      <c r="D12" s="4">
        <f>VLOOKUP(A12,vlookup_a!C:D,2,FALSE)</f>
        <v>0</v>
      </c>
      <c r="E12" s="4">
        <f t="shared" si="0"/>
        <v>0</v>
      </c>
      <c r="F12" s="5" t="str">
        <f t="shared" si="1"/>
        <v>aman</v>
      </c>
      <c r="G12" s="5" t="str">
        <f t="shared" si="2"/>
        <v>update</v>
      </c>
    </row>
    <row r="13" spans="1:7" x14ac:dyDescent="0.25">
      <c r="A13" s="3" t="s">
        <v>11</v>
      </c>
      <c r="B13" s="4">
        <v>155154</v>
      </c>
      <c r="C13" s="4">
        <f>IF(ISNA(VLOOKUP(A13,vlookup_a!A:B,2,FALSE)),0,(VLOOKUP(A13,vlookup_a!A:B,2,FALSE)))</f>
        <v>155154</v>
      </c>
      <c r="D13" s="4">
        <f>VLOOKUP(A13,vlookup_a!C:D,2,FALSE)</f>
        <v>0</v>
      </c>
      <c r="E13" s="4">
        <f t="shared" si="0"/>
        <v>0</v>
      </c>
      <c r="F13" s="5" t="str">
        <f t="shared" si="1"/>
        <v>aman</v>
      </c>
      <c r="G13" s="5" t="str">
        <f t="shared" si="2"/>
        <v>update</v>
      </c>
    </row>
    <row r="14" spans="1:7" x14ac:dyDescent="0.25">
      <c r="A14" s="3" t="s">
        <v>12</v>
      </c>
      <c r="B14" s="4">
        <v>896928</v>
      </c>
      <c r="C14" s="4">
        <f>IF(ISNA(VLOOKUP(A14,vlookup_a!A:B,2,FALSE)),0,(VLOOKUP(A14,vlookup_a!A:B,2,FALSE)))</f>
        <v>896928</v>
      </c>
      <c r="D14" s="4">
        <f>VLOOKUP(A14,vlookup_a!C:D,2,FALSE)</f>
        <v>0</v>
      </c>
      <c r="E14" s="4">
        <f t="shared" si="0"/>
        <v>0</v>
      </c>
      <c r="F14" s="5" t="str">
        <f t="shared" si="1"/>
        <v>aman</v>
      </c>
      <c r="G14" s="5" t="str">
        <f t="shared" si="2"/>
        <v>update</v>
      </c>
    </row>
    <row r="15" spans="1:7" x14ac:dyDescent="0.25">
      <c r="A15" s="3" t="s">
        <v>13</v>
      </c>
      <c r="B15" s="4">
        <v>24777</v>
      </c>
      <c r="C15" s="4">
        <f>IF(ISNA(VLOOKUP(A15,vlookup_a!A:B,2,FALSE)),0,(VLOOKUP(A15,vlookup_a!A:B,2,FALSE)))</f>
        <v>24777</v>
      </c>
      <c r="D15" s="4">
        <f>VLOOKUP(A15,vlookup_a!C:D,2,FALSE)</f>
        <v>0</v>
      </c>
      <c r="E15" s="4">
        <f t="shared" si="0"/>
        <v>0</v>
      </c>
      <c r="F15" s="5" t="str">
        <f t="shared" si="1"/>
        <v>aman</v>
      </c>
      <c r="G15" s="5" t="str">
        <f t="shared" si="2"/>
        <v>update</v>
      </c>
    </row>
    <row r="16" spans="1:7" x14ac:dyDescent="0.25">
      <c r="A16" s="3" t="s">
        <v>14</v>
      </c>
      <c r="B16" s="4">
        <v>148350</v>
      </c>
      <c r="C16" s="4">
        <f>IF(ISNA(VLOOKUP(A16,vlookup_a!A:B,2,FALSE)),0,(VLOOKUP(A16,vlookup_a!A:B,2,FALSE)))</f>
        <v>148350</v>
      </c>
      <c r="D16" s="4">
        <f>VLOOKUP(A16,vlookup_a!C:D,2,FALSE)</f>
        <v>0</v>
      </c>
      <c r="E16" s="4">
        <f t="shared" si="0"/>
        <v>0</v>
      </c>
      <c r="F16" s="5" t="str">
        <f t="shared" si="1"/>
        <v>aman</v>
      </c>
      <c r="G16" s="5" t="str">
        <f t="shared" si="2"/>
        <v>update</v>
      </c>
    </row>
    <row r="17" spans="1:7" x14ac:dyDescent="0.25">
      <c r="A17" s="3" t="s">
        <v>15</v>
      </c>
      <c r="B17" s="4">
        <v>315346</v>
      </c>
      <c r="C17" s="4">
        <f>IF(ISNA(VLOOKUP(A17,vlookup_a!A:B,2,FALSE)),0,(VLOOKUP(A17,vlookup_a!A:B,2,FALSE)))</f>
        <v>315346</v>
      </c>
      <c r="D17" s="4">
        <f>VLOOKUP(A17,vlookup_a!C:D,2,FALSE)</f>
        <v>0</v>
      </c>
      <c r="E17" s="4">
        <f t="shared" si="0"/>
        <v>0</v>
      </c>
      <c r="F17" s="5" t="str">
        <f t="shared" si="1"/>
        <v>aman</v>
      </c>
      <c r="G17" s="5" t="str">
        <f t="shared" si="2"/>
        <v>update</v>
      </c>
    </row>
    <row r="18" spans="1:7" x14ac:dyDescent="0.25">
      <c r="A18" s="3" t="s">
        <v>16</v>
      </c>
      <c r="B18" s="4">
        <v>70580</v>
      </c>
      <c r="C18" s="4">
        <f>IF(ISNA(VLOOKUP(A18,vlookup_a!A:B,2,FALSE)),0,(VLOOKUP(A18,vlookup_a!A:B,2,FALSE)))</f>
        <v>70580</v>
      </c>
      <c r="D18" s="4">
        <f>VLOOKUP(A18,vlookup_a!C:D,2,FALSE)</f>
        <v>0</v>
      </c>
      <c r="E18" s="4">
        <f t="shared" si="0"/>
        <v>0</v>
      </c>
      <c r="F18" s="5" t="str">
        <f t="shared" si="1"/>
        <v>aman</v>
      </c>
      <c r="G18" s="5" t="str">
        <f t="shared" si="2"/>
        <v>update</v>
      </c>
    </row>
    <row r="19" spans="1:7" x14ac:dyDescent="0.25">
      <c r="A19" s="3" t="s">
        <v>17</v>
      </c>
      <c r="B19" s="4">
        <v>824405</v>
      </c>
      <c r="C19" s="4">
        <f>IF(ISNA(VLOOKUP(A19,vlookup_a!A:B,2,FALSE)),0,(VLOOKUP(A19,vlookup_a!A:B,2,FALSE)))</f>
        <v>824405</v>
      </c>
      <c r="D19" s="4">
        <f>VLOOKUP(A19,vlookup_a!C:D,2,FALSE)</f>
        <v>0</v>
      </c>
      <c r="E19" s="4">
        <f t="shared" si="0"/>
        <v>0</v>
      </c>
      <c r="F19" s="5" t="str">
        <f t="shared" si="1"/>
        <v>aman</v>
      </c>
      <c r="G19" s="5" t="str">
        <f t="shared" si="2"/>
        <v>update</v>
      </c>
    </row>
  </sheetData>
  <autoFilter ref="A1:G19" xr:uid="{4ED0CE04-D60E-449B-8D78-BAF262AD8BB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60BDF-8555-4D99-BD78-E4299AFE2916}">
  <dimension ref="A1:D19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18</v>
      </c>
      <c r="B1" s="2" t="s">
        <v>20</v>
      </c>
      <c r="C1" s="1" t="s">
        <v>18</v>
      </c>
      <c r="D1" s="2" t="s">
        <v>21</v>
      </c>
    </row>
    <row r="2" spans="1:4" x14ac:dyDescent="0.25">
      <c r="A2" s="1" t="s">
        <v>12</v>
      </c>
      <c r="B2" s="2">
        <v>896928</v>
      </c>
      <c r="C2" s="1" t="s">
        <v>12</v>
      </c>
      <c r="D2" s="2">
        <v>0</v>
      </c>
    </row>
    <row r="3" spans="1:4" x14ac:dyDescent="0.25">
      <c r="A3" s="1" t="s">
        <v>0</v>
      </c>
      <c r="B3" s="2">
        <v>42061</v>
      </c>
      <c r="C3" s="1" t="s">
        <v>0</v>
      </c>
      <c r="D3" s="2">
        <v>0</v>
      </c>
    </row>
    <row r="4" spans="1:4" x14ac:dyDescent="0.25">
      <c r="A4" s="1" t="s">
        <v>16</v>
      </c>
      <c r="B4" s="2">
        <v>70580</v>
      </c>
      <c r="C4" s="1" t="s">
        <v>16</v>
      </c>
      <c r="D4" s="2">
        <v>0</v>
      </c>
    </row>
    <row r="5" spans="1:4" x14ac:dyDescent="0.25">
      <c r="A5" s="1" t="s">
        <v>13</v>
      </c>
      <c r="B5" s="2">
        <v>24777</v>
      </c>
      <c r="C5" s="1" t="s">
        <v>13</v>
      </c>
      <c r="D5" s="2">
        <v>0</v>
      </c>
    </row>
    <row r="6" spans="1:4" x14ac:dyDescent="0.25">
      <c r="A6" s="1" t="s">
        <v>4</v>
      </c>
      <c r="B6" s="2">
        <v>841494</v>
      </c>
      <c r="C6" s="1" t="s">
        <v>4</v>
      </c>
      <c r="D6" s="2">
        <v>0</v>
      </c>
    </row>
    <row r="7" spans="1:4" x14ac:dyDescent="0.25">
      <c r="A7" s="1" t="s">
        <v>10</v>
      </c>
      <c r="B7" s="2">
        <v>128350</v>
      </c>
      <c r="C7" s="1" t="s">
        <v>10</v>
      </c>
      <c r="D7" s="2">
        <v>0</v>
      </c>
    </row>
    <row r="8" spans="1:4" x14ac:dyDescent="0.25">
      <c r="A8" s="1" t="s">
        <v>8</v>
      </c>
      <c r="B8" s="2">
        <v>93916</v>
      </c>
      <c r="C8" s="1" t="s">
        <v>8</v>
      </c>
      <c r="D8" s="2">
        <v>0</v>
      </c>
    </row>
    <row r="9" spans="1:4" x14ac:dyDescent="0.25">
      <c r="A9" s="1" t="s">
        <v>6</v>
      </c>
      <c r="B9" s="2">
        <v>662935</v>
      </c>
      <c r="C9" s="1" t="s">
        <v>6</v>
      </c>
      <c r="D9" s="2">
        <v>0</v>
      </c>
    </row>
    <row r="10" spans="1:4" x14ac:dyDescent="0.25">
      <c r="A10" s="1" t="s">
        <v>7</v>
      </c>
      <c r="B10" s="2">
        <v>6382000</v>
      </c>
      <c r="C10" s="1" t="s">
        <v>7</v>
      </c>
      <c r="D10" s="2">
        <v>0</v>
      </c>
    </row>
    <row r="11" spans="1:4" x14ac:dyDescent="0.25">
      <c r="A11" s="1" t="s">
        <v>17</v>
      </c>
      <c r="B11" s="2">
        <v>824405</v>
      </c>
      <c r="C11" s="1" t="s">
        <v>17</v>
      </c>
      <c r="D11" s="2">
        <v>0</v>
      </c>
    </row>
    <row r="12" spans="1:4" x14ac:dyDescent="0.25">
      <c r="A12" s="1" t="s">
        <v>15</v>
      </c>
      <c r="B12" s="2">
        <v>315346</v>
      </c>
      <c r="C12" s="1" t="s">
        <v>15</v>
      </c>
      <c r="D12" s="2">
        <v>0</v>
      </c>
    </row>
    <row r="13" spans="1:4" x14ac:dyDescent="0.25">
      <c r="A13" s="1" t="s">
        <v>3</v>
      </c>
      <c r="B13" s="2">
        <v>175649</v>
      </c>
      <c r="C13" s="1" t="s">
        <v>3</v>
      </c>
      <c r="D13" s="2">
        <v>0</v>
      </c>
    </row>
    <row r="14" spans="1:4" x14ac:dyDescent="0.25">
      <c r="A14" s="1" t="s">
        <v>14</v>
      </c>
      <c r="B14" s="2">
        <v>148350</v>
      </c>
      <c r="C14" s="1" t="s">
        <v>14</v>
      </c>
      <c r="D14" s="2">
        <v>0</v>
      </c>
    </row>
    <row r="15" spans="1:4" x14ac:dyDescent="0.25">
      <c r="A15" s="1" t="s">
        <v>5</v>
      </c>
      <c r="B15" s="2">
        <v>1895430</v>
      </c>
      <c r="C15" s="1" t="s">
        <v>5</v>
      </c>
      <c r="D15" s="2">
        <v>0</v>
      </c>
    </row>
    <row r="16" spans="1:4" x14ac:dyDescent="0.25">
      <c r="A16" s="1" t="s">
        <v>1</v>
      </c>
      <c r="B16" s="2">
        <v>252319</v>
      </c>
      <c r="C16" s="1" t="s">
        <v>1</v>
      </c>
      <c r="D16" s="2">
        <v>0</v>
      </c>
    </row>
    <row r="17" spans="1:4" x14ac:dyDescent="0.25">
      <c r="A17" s="1" t="s">
        <v>9</v>
      </c>
      <c r="B17" s="2">
        <v>830392</v>
      </c>
      <c r="C17" s="1" t="s">
        <v>9</v>
      </c>
      <c r="D17" s="2">
        <v>0</v>
      </c>
    </row>
    <row r="18" spans="1:4" x14ac:dyDescent="0.25">
      <c r="A18" s="1" t="s">
        <v>11</v>
      </c>
      <c r="B18" s="2">
        <v>155154</v>
      </c>
      <c r="C18" s="1" t="s">
        <v>11</v>
      </c>
      <c r="D18" s="2">
        <v>0</v>
      </c>
    </row>
    <row r="19" spans="1:4" x14ac:dyDescent="0.25">
      <c r="A19" s="1" t="s">
        <v>2</v>
      </c>
      <c r="B19" s="2">
        <v>1917686</v>
      </c>
      <c r="C19" s="1" t="s">
        <v>2</v>
      </c>
      <c r="D19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01396-FAB6-4550-BF9E-0224D27304C1}">
  <dimension ref="A1:G19"/>
  <sheetViews>
    <sheetView workbookViewId="0">
      <selection activeCell="R22" sqref="R22"/>
    </sheetView>
  </sheetViews>
  <sheetFormatPr defaultRowHeight="15" x14ac:dyDescent="0.25"/>
  <cols>
    <col min="1" max="1" width="21.42578125" style="1" customWidth="1"/>
    <col min="2" max="2" width="20" style="2" customWidth="1"/>
    <col min="3" max="3" width="27.140625" style="2" customWidth="1"/>
    <col min="4" max="4" width="22.42578125" style="2" customWidth="1"/>
    <col min="5" max="5" width="15.85546875" style="2" customWidth="1"/>
    <col min="6" max="6" width="18.5703125" customWidth="1"/>
    <col min="7" max="7" width="22.5703125" customWidth="1"/>
  </cols>
  <sheetData>
    <row r="1" spans="1:7" x14ac:dyDescent="0.25">
      <c r="A1" s="3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5" t="s">
        <v>23</v>
      </c>
      <c r="G1" s="5" t="s">
        <v>24</v>
      </c>
    </row>
    <row r="2" spans="1:7" x14ac:dyDescent="0.25">
      <c r="A2" s="3" t="s">
        <v>25</v>
      </c>
      <c r="B2" s="4">
        <v>902560</v>
      </c>
      <c r="C2" s="4">
        <f>IF(ISNA(VLOOKUP(A2,vlookup_b!A:B,2,FALSE)),0,(VLOOKUP(A2,vlookup_b!A:B,2,FALSE)))</f>
        <v>902560</v>
      </c>
      <c r="D2" s="4">
        <f>VLOOKUP(A2,vlookup_b!C:D,2,FALSE)</f>
        <v>73841</v>
      </c>
      <c r="E2" s="4">
        <f>B2-C2</f>
        <v>0</v>
      </c>
      <c r="F2" s="5" t="str">
        <f>IF(B2=C2,"aman",IF(B2&lt;C2,"aman","cek"))</f>
        <v>aman</v>
      </c>
      <c r="G2" s="5" t="str">
        <f>IF(D2=B2,"no update","update")</f>
        <v>update</v>
      </c>
    </row>
    <row r="3" spans="1:7" x14ac:dyDescent="0.25">
      <c r="A3" s="3" t="s">
        <v>26</v>
      </c>
      <c r="B3" s="4">
        <v>2851082</v>
      </c>
      <c r="C3" s="4">
        <f>IF(ISNA(VLOOKUP(A3,vlookup_b!A:B,2,FALSE)),0,(VLOOKUP(A3,vlookup_b!A:B,2,FALSE)))</f>
        <v>2851082</v>
      </c>
      <c r="D3" s="4">
        <f>VLOOKUP(A3,vlookup_b!C:D,2,FALSE)</f>
        <v>0</v>
      </c>
      <c r="E3" s="4">
        <f t="shared" ref="E3:E19" si="0">B3-C3</f>
        <v>0</v>
      </c>
      <c r="F3" s="5" t="str">
        <f t="shared" ref="F3:F19" si="1">IF(B3=C3,"aman",IF(B3&lt;C3,"aman","cek"))</f>
        <v>aman</v>
      </c>
      <c r="G3" s="5" t="str">
        <f t="shared" ref="G3:G19" si="2">IF(D3=B3,"no update","update")</f>
        <v>update</v>
      </c>
    </row>
    <row r="4" spans="1:7" x14ac:dyDescent="0.25">
      <c r="A4" s="3" t="s">
        <v>27</v>
      </c>
      <c r="B4" s="4">
        <v>1216599</v>
      </c>
      <c r="C4" s="4">
        <f>IF(ISNA(VLOOKUP(A4,vlookup_b!A:B,2,FALSE)),0,(VLOOKUP(A4,vlookup_b!A:B,2,FALSE)))</f>
        <v>1216599</v>
      </c>
      <c r="D4" s="4">
        <f>VLOOKUP(A4,vlookup_b!C:D,2,FALSE)</f>
        <v>0</v>
      </c>
      <c r="E4" s="4">
        <f t="shared" si="0"/>
        <v>0</v>
      </c>
      <c r="F4" s="5" t="str">
        <f t="shared" si="1"/>
        <v>aman</v>
      </c>
      <c r="G4" s="5" t="str">
        <f t="shared" si="2"/>
        <v>update</v>
      </c>
    </row>
    <row r="5" spans="1:7" x14ac:dyDescent="0.25">
      <c r="A5" s="3" t="s">
        <v>28</v>
      </c>
      <c r="B5" s="4">
        <v>25000</v>
      </c>
      <c r="C5" s="4">
        <f>IF(ISNA(VLOOKUP(A5,vlookup_b!A:B,2,FALSE)),0,(VLOOKUP(A5,vlookup_b!A:B,2,FALSE)))</f>
        <v>25000</v>
      </c>
      <c r="D5" s="4">
        <f>VLOOKUP(A5,vlookup_b!C:D,2,FALSE)</f>
        <v>0</v>
      </c>
      <c r="E5" s="4">
        <f t="shared" si="0"/>
        <v>0</v>
      </c>
      <c r="F5" s="5" t="str">
        <f t="shared" si="1"/>
        <v>aman</v>
      </c>
      <c r="G5" s="5" t="str">
        <f t="shared" si="2"/>
        <v>update</v>
      </c>
    </row>
    <row r="6" spans="1:7" x14ac:dyDescent="0.25">
      <c r="A6" s="3" t="s">
        <v>29</v>
      </c>
      <c r="B6" s="4">
        <v>106013</v>
      </c>
      <c r="C6" s="4">
        <f>IF(ISNA(VLOOKUP(A6,vlookup_b!A:B,2,FALSE)),0,(VLOOKUP(A6,vlookup_b!A:B,2,FALSE)))</f>
        <v>106013</v>
      </c>
      <c r="D6" s="4">
        <f>VLOOKUP(A6,vlookup_b!C:D,2,FALSE)</f>
        <v>0</v>
      </c>
      <c r="E6" s="4">
        <f t="shared" si="0"/>
        <v>0</v>
      </c>
      <c r="F6" s="5" t="str">
        <f t="shared" si="1"/>
        <v>aman</v>
      </c>
      <c r="G6" s="5" t="str">
        <f t="shared" si="2"/>
        <v>update</v>
      </c>
    </row>
    <row r="7" spans="1:7" x14ac:dyDescent="0.25">
      <c r="A7" s="3" t="s">
        <v>30</v>
      </c>
      <c r="B7" s="4">
        <v>42752</v>
      </c>
      <c r="C7" s="4">
        <f>IF(ISNA(VLOOKUP(A7,vlookup_b!A:B,2,FALSE)),0,(VLOOKUP(A7,vlookup_b!A:B,2,FALSE)))</f>
        <v>42752</v>
      </c>
      <c r="D7" s="4">
        <f>VLOOKUP(A7,vlookup_b!C:D,2,FALSE)</f>
        <v>0</v>
      </c>
      <c r="E7" s="4">
        <f t="shared" si="0"/>
        <v>0</v>
      </c>
      <c r="F7" s="5" t="str">
        <f t="shared" si="1"/>
        <v>aman</v>
      </c>
      <c r="G7" s="5" t="str">
        <f t="shared" si="2"/>
        <v>update</v>
      </c>
    </row>
    <row r="8" spans="1:7" x14ac:dyDescent="0.25">
      <c r="A8" s="3" t="s">
        <v>31</v>
      </c>
      <c r="B8" s="4">
        <v>21348</v>
      </c>
      <c r="C8" s="4">
        <f>IF(ISNA(VLOOKUP(A8,vlookup_b!A:B,2,FALSE)),0,(VLOOKUP(A8,vlookup_b!A:B,2,FALSE)))</f>
        <v>21348</v>
      </c>
      <c r="D8" s="4">
        <f>VLOOKUP(A8,vlookup_b!C:D,2,FALSE)</f>
        <v>0</v>
      </c>
      <c r="E8" s="4">
        <f t="shared" si="0"/>
        <v>0</v>
      </c>
      <c r="F8" s="5" t="str">
        <f t="shared" si="1"/>
        <v>aman</v>
      </c>
      <c r="G8" s="5" t="str">
        <f t="shared" si="2"/>
        <v>update</v>
      </c>
    </row>
    <row r="9" spans="1:7" x14ac:dyDescent="0.25">
      <c r="A9" s="3" t="s">
        <v>32</v>
      </c>
      <c r="B9" s="4">
        <v>267444</v>
      </c>
      <c r="C9" s="4">
        <f>IF(ISNA(VLOOKUP(A9,vlookup_b!A:B,2,FALSE)),0,(VLOOKUP(A9,vlookup_b!A:B,2,FALSE)))</f>
        <v>267444</v>
      </c>
      <c r="D9" s="4">
        <f>VLOOKUP(A9,vlookup_b!C:D,2,FALSE)</f>
        <v>0</v>
      </c>
      <c r="E9" s="4">
        <f t="shared" si="0"/>
        <v>0</v>
      </c>
      <c r="F9" s="5" t="str">
        <f t="shared" si="1"/>
        <v>aman</v>
      </c>
      <c r="G9" s="5" t="str">
        <f t="shared" si="2"/>
        <v>update</v>
      </c>
    </row>
    <row r="10" spans="1:7" x14ac:dyDescent="0.25">
      <c r="A10" s="3" t="s">
        <v>33</v>
      </c>
      <c r="B10" s="4">
        <v>89243</v>
      </c>
      <c r="C10" s="4">
        <f>IF(ISNA(VLOOKUP(A10,vlookup_b!A:B,2,FALSE)),0,(VLOOKUP(A10,vlookup_b!A:B,2,FALSE)))</f>
        <v>89243</v>
      </c>
      <c r="D10" s="4">
        <f>VLOOKUP(A10,vlookup_b!C:D,2,FALSE)</f>
        <v>713944</v>
      </c>
      <c r="E10" s="4">
        <f t="shared" si="0"/>
        <v>0</v>
      </c>
      <c r="F10" s="5" t="str">
        <f t="shared" si="1"/>
        <v>aman</v>
      </c>
      <c r="G10" s="5" t="str">
        <f t="shared" si="2"/>
        <v>update</v>
      </c>
    </row>
    <row r="11" spans="1:7" x14ac:dyDescent="0.25">
      <c r="A11" s="3" t="s">
        <v>34</v>
      </c>
      <c r="B11" s="4">
        <v>14899</v>
      </c>
      <c r="C11" s="4">
        <f>IF(ISNA(VLOOKUP(A11,vlookup_b!A:B,2,FALSE)),0,(VLOOKUP(A11,vlookup_b!A:B,2,FALSE)))</f>
        <v>14899</v>
      </c>
      <c r="D11" s="4">
        <f>VLOOKUP(A11,vlookup_b!C:D,2,FALSE)</f>
        <v>0</v>
      </c>
      <c r="E11" s="4">
        <f t="shared" si="0"/>
        <v>0</v>
      </c>
      <c r="F11" s="5" t="str">
        <f t="shared" si="1"/>
        <v>aman</v>
      </c>
      <c r="G11" s="5" t="str">
        <f t="shared" si="2"/>
        <v>update</v>
      </c>
    </row>
    <row r="12" spans="1:7" x14ac:dyDescent="0.25">
      <c r="A12" s="3" t="s">
        <v>35</v>
      </c>
      <c r="B12" s="4">
        <v>87718</v>
      </c>
      <c r="C12" s="4">
        <f>IF(ISNA(VLOOKUP(A12,vlookup_b!A:B,2,FALSE)),0,(VLOOKUP(A12,vlookup_b!A:B,2,FALSE)))</f>
        <v>87718</v>
      </c>
      <c r="D12" s="4">
        <f>VLOOKUP(A12,vlookup_b!C:D,2,FALSE)</f>
        <v>261230</v>
      </c>
      <c r="E12" s="4">
        <f t="shared" si="0"/>
        <v>0</v>
      </c>
      <c r="F12" s="5" t="str">
        <f t="shared" si="1"/>
        <v>aman</v>
      </c>
      <c r="G12" s="5" t="str">
        <f t="shared" si="2"/>
        <v>update</v>
      </c>
    </row>
    <row r="13" spans="1:7" x14ac:dyDescent="0.25">
      <c r="A13" s="3" t="s">
        <v>36</v>
      </c>
      <c r="B13" s="4">
        <v>684984</v>
      </c>
      <c r="C13" s="4">
        <f>IF(ISNA(VLOOKUP(A13,vlookup_b!A:B,2,FALSE)),0,(VLOOKUP(A13,vlookup_b!A:B,2,FALSE)))</f>
        <v>684984</v>
      </c>
      <c r="D13" s="4">
        <f>VLOOKUP(A13,vlookup_b!C:D,2,FALSE)</f>
        <v>0</v>
      </c>
      <c r="E13" s="4">
        <f t="shared" si="0"/>
        <v>0</v>
      </c>
      <c r="F13" s="5" t="str">
        <f t="shared" si="1"/>
        <v>aman</v>
      </c>
      <c r="G13" s="5" t="str">
        <f t="shared" si="2"/>
        <v>update</v>
      </c>
    </row>
    <row r="14" spans="1:7" x14ac:dyDescent="0.25">
      <c r="A14" s="3" t="s">
        <v>37</v>
      </c>
      <c r="B14" s="4">
        <v>181438</v>
      </c>
      <c r="C14" s="4">
        <f>IF(ISNA(VLOOKUP(A14,vlookup_b!A:B,2,FALSE)),0,(VLOOKUP(A14,vlookup_b!A:B,2,FALSE)))</f>
        <v>181438</v>
      </c>
      <c r="D14" s="4">
        <f>VLOOKUP(A14,vlookup_b!C:D,2,FALSE)</f>
        <v>0</v>
      </c>
      <c r="E14" s="4">
        <f t="shared" si="0"/>
        <v>0</v>
      </c>
      <c r="F14" s="5" t="str">
        <f t="shared" si="1"/>
        <v>aman</v>
      </c>
      <c r="G14" s="5" t="str">
        <f t="shared" si="2"/>
        <v>update</v>
      </c>
    </row>
    <row r="15" spans="1:7" x14ac:dyDescent="0.25">
      <c r="A15" s="3" t="s">
        <v>38</v>
      </c>
      <c r="B15" s="4">
        <v>11663</v>
      </c>
      <c r="C15" s="4">
        <f>IF(ISNA(VLOOKUP(A15,vlookup_b!A:B,2,FALSE)),0,(VLOOKUP(A15,vlookup_b!A:B,2,FALSE)))</f>
        <v>11663</v>
      </c>
      <c r="D15" s="4">
        <f>VLOOKUP(A15,vlookup_b!C:D,2,FALSE)</f>
        <v>0</v>
      </c>
      <c r="E15" s="4">
        <f t="shared" si="0"/>
        <v>0</v>
      </c>
      <c r="F15" s="5" t="str">
        <f t="shared" si="1"/>
        <v>aman</v>
      </c>
      <c r="G15" s="5" t="str">
        <f t="shared" si="2"/>
        <v>update</v>
      </c>
    </row>
    <row r="16" spans="1:7" x14ac:dyDescent="0.25">
      <c r="A16" s="3" t="s">
        <v>39</v>
      </c>
      <c r="B16" s="4">
        <v>229994</v>
      </c>
      <c r="C16" s="4">
        <f>IF(ISNA(VLOOKUP(A16,vlookup_b!A:B,2,FALSE)),0,(VLOOKUP(A16,vlookup_b!A:B,2,FALSE)))</f>
        <v>229994</v>
      </c>
      <c r="D16" s="4">
        <f>VLOOKUP(A16,vlookup_b!C:D,2,FALSE)</f>
        <v>0</v>
      </c>
      <c r="E16" s="4">
        <f t="shared" si="0"/>
        <v>0</v>
      </c>
      <c r="F16" s="5" t="str">
        <f t="shared" si="1"/>
        <v>aman</v>
      </c>
      <c r="G16" s="5" t="str">
        <f t="shared" si="2"/>
        <v>update</v>
      </c>
    </row>
    <row r="17" spans="1:7" x14ac:dyDescent="0.25">
      <c r="A17" s="3" t="s">
        <v>40</v>
      </c>
      <c r="B17" s="4">
        <v>743685</v>
      </c>
      <c r="C17" s="4">
        <f>IF(ISNA(VLOOKUP(A17,vlookup_b!A:B,2,FALSE)),0,(VLOOKUP(A17,vlookup_b!A:B,2,FALSE)))</f>
        <v>743685</v>
      </c>
      <c r="D17" s="4">
        <f>VLOOKUP(A17,vlookup_b!C:D,2,FALSE)</f>
        <v>0</v>
      </c>
      <c r="E17" s="4">
        <f t="shared" si="0"/>
        <v>0</v>
      </c>
      <c r="F17" s="5" t="str">
        <f t="shared" si="1"/>
        <v>aman</v>
      </c>
      <c r="G17" s="5" t="str">
        <f t="shared" si="2"/>
        <v>update</v>
      </c>
    </row>
    <row r="18" spans="1:7" x14ac:dyDescent="0.25">
      <c r="A18" s="3" t="s">
        <v>41</v>
      </c>
      <c r="B18" s="4">
        <v>7535</v>
      </c>
      <c r="C18" s="4">
        <f>IF(ISNA(VLOOKUP(A18,vlookup_b!A:B,2,FALSE)),0,(VLOOKUP(A18,vlookup_b!A:B,2,FALSE)))</f>
        <v>7535</v>
      </c>
      <c r="D18" s="4">
        <f>VLOOKUP(A18,vlookup_b!C:D,2,FALSE)</f>
        <v>0</v>
      </c>
      <c r="E18" s="4">
        <f t="shared" si="0"/>
        <v>0</v>
      </c>
      <c r="F18" s="5" t="str">
        <f t="shared" si="1"/>
        <v>aman</v>
      </c>
      <c r="G18" s="5" t="str">
        <f t="shared" si="2"/>
        <v>update</v>
      </c>
    </row>
    <row r="19" spans="1:7" x14ac:dyDescent="0.25">
      <c r="A19" s="3" t="s">
        <v>42</v>
      </c>
      <c r="B19" s="4">
        <v>1745</v>
      </c>
      <c r="C19" s="4">
        <f>IF(ISNA(VLOOKUP(A19,vlookup_b!A:B,2,FALSE)),0,(VLOOKUP(A19,vlookup_b!A:B,2,FALSE)))</f>
        <v>3490</v>
      </c>
      <c r="D19" s="4">
        <f>VLOOKUP(A19,vlookup_b!C:D,2,FALSE)</f>
        <v>1745</v>
      </c>
      <c r="E19" s="4">
        <f t="shared" si="0"/>
        <v>-1745</v>
      </c>
      <c r="F19" s="5" t="str">
        <f t="shared" si="1"/>
        <v>aman</v>
      </c>
      <c r="G19" s="5" t="str">
        <f t="shared" si="2"/>
        <v>no update</v>
      </c>
    </row>
  </sheetData>
  <autoFilter ref="A1:G19" xr:uid="{3F801396-FAB6-4550-BF9E-0224D27304C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70FA-9D82-41FF-807B-3F85EE355253}">
  <dimension ref="A1:D19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18</v>
      </c>
      <c r="B1" s="2" t="s">
        <v>20</v>
      </c>
      <c r="C1" s="1" t="s">
        <v>18</v>
      </c>
      <c r="D1" s="2" t="s">
        <v>21</v>
      </c>
    </row>
    <row r="2" spans="1:4" x14ac:dyDescent="0.25">
      <c r="A2" s="1" t="s">
        <v>25</v>
      </c>
      <c r="B2" s="2">
        <v>902560</v>
      </c>
      <c r="C2" s="1" t="s">
        <v>25</v>
      </c>
      <c r="D2" s="2">
        <v>73841</v>
      </c>
    </row>
    <row r="3" spans="1:4" x14ac:dyDescent="0.25">
      <c r="A3" s="1" t="s">
        <v>26</v>
      </c>
      <c r="B3" s="2">
        <v>2851082</v>
      </c>
      <c r="C3" s="1" t="s">
        <v>26</v>
      </c>
      <c r="D3" s="2">
        <v>0</v>
      </c>
    </row>
    <row r="4" spans="1:4" x14ac:dyDescent="0.25">
      <c r="A4" s="1" t="s">
        <v>27</v>
      </c>
      <c r="B4" s="2">
        <v>1216599</v>
      </c>
      <c r="C4" s="1" t="s">
        <v>27</v>
      </c>
      <c r="D4" s="2">
        <v>0</v>
      </c>
    </row>
    <row r="5" spans="1:4" x14ac:dyDescent="0.25">
      <c r="A5" s="1" t="s">
        <v>28</v>
      </c>
      <c r="B5" s="2">
        <v>25000</v>
      </c>
      <c r="C5" s="1" t="s">
        <v>28</v>
      </c>
      <c r="D5" s="2">
        <v>0</v>
      </c>
    </row>
    <row r="6" spans="1:4" x14ac:dyDescent="0.25">
      <c r="A6" s="1" t="s">
        <v>29</v>
      </c>
      <c r="B6" s="2">
        <v>106013</v>
      </c>
      <c r="C6" s="1" t="s">
        <v>29</v>
      </c>
      <c r="D6" s="2">
        <v>0</v>
      </c>
    </row>
    <row r="7" spans="1:4" x14ac:dyDescent="0.25">
      <c r="A7" s="1" t="s">
        <v>30</v>
      </c>
      <c r="B7" s="2">
        <v>42752</v>
      </c>
      <c r="C7" s="1" t="s">
        <v>30</v>
      </c>
      <c r="D7" s="2">
        <v>0</v>
      </c>
    </row>
    <row r="8" spans="1:4" x14ac:dyDescent="0.25">
      <c r="A8" s="1" t="s">
        <v>31</v>
      </c>
      <c r="B8" s="2">
        <v>21348</v>
      </c>
      <c r="C8" s="1" t="s">
        <v>31</v>
      </c>
      <c r="D8" s="2">
        <v>0</v>
      </c>
    </row>
    <row r="9" spans="1:4" x14ac:dyDescent="0.25">
      <c r="A9" s="1" t="s">
        <v>32</v>
      </c>
      <c r="B9" s="2">
        <v>267444</v>
      </c>
      <c r="C9" s="1" t="s">
        <v>32</v>
      </c>
      <c r="D9" s="2">
        <v>0</v>
      </c>
    </row>
    <row r="10" spans="1:4" x14ac:dyDescent="0.25">
      <c r="A10" s="1" t="s">
        <v>33</v>
      </c>
      <c r="B10" s="2">
        <v>89243</v>
      </c>
      <c r="C10" s="1" t="s">
        <v>33</v>
      </c>
      <c r="D10" s="2">
        <v>713944</v>
      </c>
    </row>
    <row r="11" spans="1:4" x14ac:dyDescent="0.25">
      <c r="A11" s="1" t="s">
        <v>34</v>
      </c>
      <c r="B11" s="2">
        <v>14899</v>
      </c>
      <c r="C11" s="1" t="s">
        <v>34</v>
      </c>
      <c r="D11" s="2">
        <v>0</v>
      </c>
    </row>
    <row r="12" spans="1:4" x14ac:dyDescent="0.25">
      <c r="A12" s="1" t="s">
        <v>35</v>
      </c>
      <c r="B12" s="2">
        <v>87718</v>
      </c>
      <c r="C12" s="1" t="s">
        <v>35</v>
      </c>
      <c r="D12" s="2">
        <v>261230</v>
      </c>
    </row>
    <row r="13" spans="1:4" x14ac:dyDescent="0.25">
      <c r="A13" s="1" t="s">
        <v>36</v>
      </c>
      <c r="B13" s="2">
        <v>684984</v>
      </c>
      <c r="C13" s="1" t="s">
        <v>36</v>
      </c>
      <c r="D13" s="2">
        <v>0</v>
      </c>
    </row>
    <row r="14" spans="1:4" x14ac:dyDescent="0.25">
      <c r="A14" s="1" t="s">
        <v>37</v>
      </c>
      <c r="B14" s="2">
        <v>181438</v>
      </c>
      <c r="C14" s="1" t="s">
        <v>37</v>
      </c>
      <c r="D14" s="2">
        <v>0</v>
      </c>
    </row>
    <row r="15" spans="1:4" x14ac:dyDescent="0.25">
      <c r="A15" s="1" t="s">
        <v>38</v>
      </c>
      <c r="B15" s="2">
        <v>11663</v>
      </c>
      <c r="C15" s="1" t="s">
        <v>38</v>
      </c>
      <c r="D15" s="2">
        <v>0</v>
      </c>
    </row>
    <row r="16" spans="1:4" x14ac:dyDescent="0.25">
      <c r="A16" s="1" t="s">
        <v>39</v>
      </c>
      <c r="B16" s="2">
        <v>229994</v>
      </c>
      <c r="C16" s="1" t="s">
        <v>39</v>
      </c>
      <c r="D16" s="2">
        <v>0</v>
      </c>
    </row>
    <row r="17" spans="1:4" x14ac:dyDescent="0.25">
      <c r="A17" s="1" t="s">
        <v>40</v>
      </c>
      <c r="B17" s="2">
        <v>743685</v>
      </c>
      <c r="C17" s="1" t="s">
        <v>40</v>
      </c>
      <c r="D17" s="2">
        <v>0</v>
      </c>
    </row>
    <row r="18" spans="1:4" x14ac:dyDescent="0.25">
      <c r="A18" s="1" t="s">
        <v>41</v>
      </c>
      <c r="B18" s="2">
        <v>7535</v>
      </c>
      <c r="C18" s="1" t="s">
        <v>41</v>
      </c>
      <c r="D18" s="2">
        <v>0</v>
      </c>
    </row>
    <row r="19" spans="1:4" x14ac:dyDescent="0.25">
      <c r="A19" s="1" t="s">
        <v>42</v>
      </c>
      <c r="B19" s="2">
        <v>3490</v>
      </c>
      <c r="C19" s="1" t="s">
        <v>42</v>
      </c>
      <c r="D19" s="2">
        <v>1745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EC72-2013-4854-9520-331341378D52}">
  <dimension ref="A1:G25"/>
  <sheetViews>
    <sheetView tabSelected="1" workbookViewId="0">
      <selection activeCell="K18" sqref="K18"/>
    </sheetView>
  </sheetViews>
  <sheetFormatPr defaultRowHeight="15" x14ac:dyDescent="0.25"/>
  <cols>
    <col min="1" max="1" width="34.5703125" style="1" customWidth="1"/>
    <col min="2" max="2" width="18.42578125" style="2" customWidth="1"/>
    <col min="3" max="3" width="32.5703125" style="2" customWidth="1"/>
    <col min="4" max="4" width="14.140625" style="2" bestFit="1" customWidth="1"/>
    <col min="5" max="5" width="24.42578125" style="2" customWidth="1"/>
    <col min="6" max="6" width="19.42578125" customWidth="1"/>
    <col min="7" max="7" width="20.42578125" customWidth="1"/>
  </cols>
  <sheetData>
    <row r="1" spans="1:7" x14ac:dyDescent="0.25">
      <c r="A1" s="3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5" t="s">
        <v>23</v>
      </c>
      <c r="G1" s="5" t="s">
        <v>24</v>
      </c>
    </row>
    <row r="2" spans="1:7" x14ac:dyDescent="0.25">
      <c r="A2" s="3" t="s">
        <v>43</v>
      </c>
      <c r="B2" s="4">
        <v>223245</v>
      </c>
      <c r="C2" s="4">
        <f>IF(ISNA(VLOOKUP(A2,vlookup_c!A:B,2,FALSE)),0,(VLOOKUP(A2,vlookup_c!A:B,2,FALSE)))</f>
        <v>223245</v>
      </c>
      <c r="D2" s="4">
        <f>VLOOKUP(A2,vlookup_c!C:D,2,FALSE)</f>
        <v>0</v>
      </c>
      <c r="E2" s="4">
        <f>B2-C2</f>
        <v>0</v>
      </c>
      <c r="F2" s="5" t="str">
        <f>IF(B2=C2,"aman",IF(B2&lt;C2,"aman","cek"))</f>
        <v>aman</v>
      </c>
      <c r="G2" s="5" t="str">
        <f>IF(D2=B2,"no update","update")</f>
        <v>update</v>
      </c>
    </row>
    <row r="3" spans="1:7" x14ac:dyDescent="0.25">
      <c r="A3" s="3" t="s">
        <v>13</v>
      </c>
      <c r="B3" s="4">
        <v>2060423</v>
      </c>
      <c r="C3" s="4">
        <f>IF(ISNA(VLOOKUP(A3,vlookup_c!A:B,2,FALSE)),0,(VLOOKUP(A3,vlookup_c!A:B,2,FALSE)))</f>
        <v>2085200</v>
      </c>
      <c r="D3" s="4">
        <f>VLOOKUP(A3,vlookup_c!C:D,2,FALSE)</f>
        <v>0</v>
      </c>
      <c r="E3" s="4">
        <f t="shared" ref="E3:E25" si="0">B3-C3</f>
        <v>-24777</v>
      </c>
      <c r="F3" s="5" t="str">
        <f t="shared" ref="F3:F25" si="1">IF(B3=C3,"aman",IF(B3&lt;C3,"aman","cek"))</f>
        <v>aman</v>
      </c>
      <c r="G3" s="5" t="str">
        <f t="shared" ref="G3:G25" si="2">IF(D3=B3,"no update","update")</f>
        <v>update</v>
      </c>
    </row>
    <row r="4" spans="1:7" x14ac:dyDescent="0.25">
      <c r="A4" s="3" t="s">
        <v>44</v>
      </c>
      <c r="B4" s="4">
        <v>325453</v>
      </c>
      <c r="C4" s="4">
        <f>IF(ISNA(VLOOKUP(A4,vlookup_c!A:B,2,FALSE)),0,(VLOOKUP(A4,vlookup_c!A:B,2,FALSE)))</f>
        <v>325453</v>
      </c>
      <c r="D4" s="4">
        <f>VLOOKUP(A4,vlookup_c!C:D,2,FALSE)</f>
        <v>0</v>
      </c>
      <c r="E4" s="4">
        <f t="shared" si="0"/>
        <v>0</v>
      </c>
      <c r="F4" s="5" t="str">
        <f t="shared" si="1"/>
        <v>aman</v>
      </c>
      <c r="G4" s="5" t="str">
        <f t="shared" si="2"/>
        <v>update</v>
      </c>
    </row>
    <row r="5" spans="1:7" x14ac:dyDescent="0.25">
      <c r="A5" s="3" t="s">
        <v>45</v>
      </c>
      <c r="B5" s="4">
        <v>1597748</v>
      </c>
      <c r="C5" s="4">
        <f>IF(ISNA(VLOOKUP(A5,vlookup_c!A:B,2,FALSE)),0,(VLOOKUP(A5,vlookup_c!A:B,2,FALSE)))</f>
        <v>1597748</v>
      </c>
      <c r="D5" s="4">
        <f>VLOOKUP(A5,vlookup_c!C:D,2,FALSE)</f>
        <v>0</v>
      </c>
      <c r="E5" s="4">
        <f t="shared" si="0"/>
        <v>0</v>
      </c>
      <c r="F5" s="5" t="str">
        <f t="shared" si="1"/>
        <v>aman</v>
      </c>
      <c r="G5" s="5" t="str">
        <f t="shared" si="2"/>
        <v>update</v>
      </c>
    </row>
    <row r="6" spans="1:7" x14ac:dyDescent="0.25">
      <c r="A6" s="3" t="s">
        <v>46</v>
      </c>
      <c r="B6" s="4">
        <v>379398</v>
      </c>
      <c r="C6" s="4">
        <f>IF(ISNA(VLOOKUP(A6,vlookup_c!A:B,2,FALSE)),0,(VLOOKUP(A6,vlookup_c!A:B,2,FALSE)))</f>
        <v>379398</v>
      </c>
      <c r="D6" s="4">
        <f>VLOOKUP(A6,vlookup_c!C:D,2,FALSE)</f>
        <v>0</v>
      </c>
      <c r="E6" s="4">
        <f t="shared" si="0"/>
        <v>0</v>
      </c>
      <c r="F6" s="5" t="str">
        <f t="shared" si="1"/>
        <v>aman</v>
      </c>
      <c r="G6" s="5" t="str">
        <f t="shared" si="2"/>
        <v>update</v>
      </c>
    </row>
    <row r="7" spans="1:7" x14ac:dyDescent="0.25">
      <c r="A7" s="3" t="s">
        <v>47</v>
      </c>
      <c r="B7" s="4">
        <v>100000</v>
      </c>
      <c r="C7" s="4">
        <f>IF(ISNA(VLOOKUP(A7,vlookup_c!A:B,2,FALSE)),0,(VLOOKUP(A7,vlookup_c!A:B,2,FALSE)))</f>
        <v>100000</v>
      </c>
      <c r="D7" s="4">
        <f>VLOOKUP(A7,vlookup_c!C:D,2,FALSE)</f>
        <v>50125</v>
      </c>
      <c r="E7" s="4">
        <f t="shared" si="0"/>
        <v>0</v>
      </c>
      <c r="F7" s="5" t="str">
        <f t="shared" si="1"/>
        <v>aman</v>
      </c>
      <c r="G7" s="5" t="str">
        <f t="shared" si="2"/>
        <v>update</v>
      </c>
    </row>
    <row r="8" spans="1:7" x14ac:dyDescent="0.25">
      <c r="A8" s="3" t="s">
        <v>48</v>
      </c>
      <c r="B8" s="4">
        <v>70666</v>
      </c>
      <c r="C8" s="4">
        <f>IF(ISNA(VLOOKUP(A8,vlookup_c!A:B,2,FALSE)),0,(VLOOKUP(A8,vlookup_c!A:B,2,FALSE)))</f>
        <v>70666</v>
      </c>
      <c r="D8" s="4">
        <f>VLOOKUP(A8,vlookup_c!C:D,2,FALSE)</f>
        <v>0</v>
      </c>
      <c r="E8" s="4">
        <f t="shared" si="0"/>
        <v>0</v>
      </c>
      <c r="F8" s="5" t="str">
        <f t="shared" si="1"/>
        <v>aman</v>
      </c>
      <c r="G8" s="5" t="str">
        <f t="shared" si="2"/>
        <v>update</v>
      </c>
    </row>
    <row r="9" spans="1:7" x14ac:dyDescent="0.25">
      <c r="A9" s="3" t="s">
        <v>49</v>
      </c>
      <c r="B9" s="4">
        <v>1008489</v>
      </c>
      <c r="C9" s="4">
        <f>IF(ISNA(VLOOKUP(A9,vlookup_c!A:B,2,FALSE)),0,(VLOOKUP(A9,vlookup_c!A:B,2,FALSE)))</f>
        <v>1008489</v>
      </c>
      <c r="D9" s="4">
        <f>VLOOKUP(A9,vlookup_c!C:D,2,FALSE)</f>
        <v>0</v>
      </c>
      <c r="E9" s="4">
        <f t="shared" si="0"/>
        <v>0</v>
      </c>
      <c r="F9" s="5" t="str">
        <f t="shared" si="1"/>
        <v>aman</v>
      </c>
      <c r="G9" s="5" t="str">
        <f t="shared" si="2"/>
        <v>update</v>
      </c>
    </row>
    <row r="10" spans="1:7" x14ac:dyDescent="0.25">
      <c r="A10" s="3" t="s">
        <v>50</v>
      </c>
      <c r="B10" s="4">
        <v>2042905</v>
      </c>
      <c r="C10" s="4">
        <f>IF(ISNA(VLOOKUP(A10,vlookup_c!A:B,2,FALSE)),0,(VLOOKUP(A10,vlookup_c!A:B,2,FALSE)))</f>
        <v>2042905</v>
      </c>
      <c r="D10" s="4">
        <f>VLOOKUP(A10,vlookup_c!C:D,2,FALSE)</f>
        <v>0</v>
      </c>
      <c r="E10" s="4">
        <f t="shared" si="0"/>
        <v>0</v>
      </c>
      <c r="F10" s="5" t="str">
        <f t="shared" si="1"/>
        <v>aman</v>
      </c>
      <c r="G10" s="5" t="str">
        <f t="shared" si="2"/>
        <v>update</v>
      </c>
    </row>
    <row r="11" spans="1:7" x14ac:dyDescent="0.25">
      <c r="A11" s="3" t="s">
        <v>51</v>
      </c>
      <c r="B11" s="4">
        <v>334276</v>
      </c>
      <c r="C11" s="4">
        <f>IF(ISNA(VLOOKUP(A11,vlookup_c!A:B,2,FALSE)),0,(VLOOKUP(A11,vlookup_c!A:B,2,FALSE)))</f>
        <v>334276</v>
      </c>
      <c r="D11" s="4">
        <f>VLOOKUP(A11,vlookup_c!C:D,2,FALSE)</f>
        <v>0</v>
      </c>
      <c r="E11" s="4">
        <f t="shared" si="0"/>
        <v>0</v>
      </c>
      <c r="F11" s="5" t="str">
        <f t="shared" si="1"/>
        <v>aman</v>
      </c>
      <c r="G11" s="5" t="str">
        <f t="shared" si="2"/>
        <v>update</v>
      </c>
    </row>
    <row r="12" spans="1:7" x14ac:dyDescent="0.25">
      <c r="A12" s="3" t="s">
        <v>52</v>
      </c>
      <c r="B12" s="4">
        <v>460543</v>
      </c>
      <c r="C12" s="4">
        <f>IF(ISNA(VLOOKUP(A12,vlookup_c!A:B,2,FALSE)),0,(VLOOKUP(A12,vlookup_c!A:B,2,FALSE)))</f>
        <v>460543</v>
      </c>
      <c r="D12" s="4">
        <f>VLOOKUP(A12,vlookup_c!C:D,2,FALSE)</f>
        <v>0</v>
      </c>
      <c r="E12" s="4">
        <f t="shared" si="0"/>
        <v>0</v>
      </c>
      <c r="F12" s="5" t="str">
        <f t="shared" si="1"/>
        <v>aman</v>
      </c>
      <c r="G12" s="5" t="str">
        <f t="shared" si="2"/>
        <v>update</v>
      </c>
    </row>
    <row r="13" spans="1:7" x14ac:dyDescent="0.25">
      <c r="A13" s="3" t="s">
        <v>53</v>
      </c>
      <c r="B13" s="4">
        <v>1463726</v>
      </c>
      <c r="C13" s="4">
        <f>IF(ISNA(VLOOKUP(A13,vlookup_c!A:B,2,FALSE)),0,(VLOOKUP(A13,vlookup_c!A:B,2,FALSE)))</f>
        <v>1463726</v>
      </c>
      <c r="D13" s="4">
        <f>VLOOKUP(A13,vlookup_c!C:D,2,FALSE)</f>
        <v>0</v>
      </c>
      <c r="E13" s="4">
        <f t="shared" si="0"/>
        <v>0</v>
      </c>
      <c r="F13" s="5" t="str">
        <f t="shared" si="1"/>
        <v>aman</v>
      </c>
      <c r="G13" s="5" t="str">
        <f t="shared" si="2"/>
        <v>update</v>
      </c>
    </row>
    <row r="14" spans="1:7" x14ac:dyDescent="0.25">
      <c r="A14" s="3" t="s">
        <v>54</v>
      </c>
      <c r="B14" s="4">
        <v>300000</v>
      </c>
      <c r="C14" s="4">
        <f>IF(ISNA(VLOOKUP(A14,vlookup_c!A:B,2,FALSE)),0,(VLOOKUP(A14,vlookup_c!A:B,2,FALSE)))</f>
        <v>300000</v>
      </c>
      <c r="D14" s="4">
        <f>VLOOKUP(A14,vlookup_c!C:D,2,FALSE)</f>
        <v>0</v>
      </c>
      <c r="E14" s="4">
        <f t="shared" si="0"/>
        <v>0</v>
      </c>
      <c r="F14" s="5" t="str">
        <f t="shared" si="1"/>
        <v>aman</v>
      </c>
      <c r="G14" s="5" t="str">
        <f t="shared" si="2"/>
        <v>update</v>
      </c>
    </row>
    <row r="15" spans="1:7" x14ac:dyDescent="0.25">
      <c r="A15" s="3" t="s">
        <v>55</v>
      </c>
      <c r="B15" s="4">
        <v>971730</v>
      </c>
      <c r="C15" s="4">
        <f>IF(ISNA(VLOOKUP(A15,vlookup_c!A:B,2,FALSE)),0,(VLOOKUP(A15,vlookup_c!A:B,2,FALSE)))</f>
        <v>971730</v>
      </c>
      <c r="D15" s="4">
        <f>VLOOKUP(A15,vlookup_c!C:D,2,FALSE)</f>
        <v>0</v>
      </c>
      <c r="E15" s="4">
        <f t="shared" si="0"/>
        <v>0</v>
      </c>
      <c r="F15" s="5" t="str">
        <f t="shared" si="1"/>
        <v>aman</v>
      </c>
      <c r="G15" s="5" t="str">
        <f t="shared" si="2"/>
        <v>update</v>
      </c>
    </row>
    <row r="16" spans="1:7" x14ac:dyDescent="0.25">
      <c r="A16" s="3" t="s">
        <v>56</v>
      </c>
      <c r="B16" s="4">
        <v>130000</v>
      </c>
      <c r="C16" s="4">
        <f>IF(ISNA(VLOOKUP(A16,vlookup_c!A:B,2,FALSE)),0,(VLOOKUP(A16,vlookup_c!A:B,2,FALSE)))</f>
        <v>130000</v>
      </c>
      <c r="D16" s="4">
        <f>VLOOKUP(A16,vlookup_c!C:D,2,FALSE)</f>
        <v>0</v>
      </c>
      <c r="E16" s="4">
        <f t="shared" si="0"/>
        <v>0</v>
      </c>
      <c r="F16" s="5" t="str">
        <f t="shared" si="1"/>
        <v>aman</v>
      </c>
      <c r="G16" s="5" t="str">
        <f t="shared" si="2"/>
        <v>update</v>
      </c>
    </row>
    <row r="17" spans="1:7" x14ac:dyDescent="0.25">
      <c r="A17" s="3" t="s">
        <v>57</v>
      </c>
      <c r="B17" s="4">
        <v>1484770</v>
      </c>
      <c r="C17" s="4">
        <f>IF(ISNA(VLOOKUP(A17,vlookup_c!A:B,2,FALSE)),0,(VLOOKUP(A17,vlookup_c!A:B,2,FALSE)))</f>
        <v>1484770</v>
      </c>
      <c r="D17" s="4">
        <f>VLOOKUP(A17,vlookup_c!C:D,2,FALSE)</f>
        <v>1201929</v>
      </c>
      <c r="E17" s="4">
        <f t="shared" si="0"/>
        <v>0</v>
      </c>
      <c r="F17" s="5" t="str">
        <f t="shared" si="1"/>
        <v>aman</v>
      </c>
      <c r="G17" s="5" t="str">
        <f t="shared" si="2"/>
        <v>update</v>
      </c>
    </row>
    <row r="18" spans="1:7" x14ac:dyDescent="0.25">
      <c r="A18" s="3" t="s">
        <v>58</v>
      </c>
      <c r="B18" s="4">
        <v>710639</v>
      </c>
      <c r="C18" s="4">
        <f>IF(ISNA(VLOOKUP(A18,vlookup_c!A:B,2,FALSE)),0,(VLOOKUP(A18,vlookup_c!A:B,2,FALSE)))</f>
        <v>710639</v>
      </c>
      <c r="D18" s="4">
        <f>VLOOKUP(A18,vlookup_c!C:D,2,FALSE)</f>
        <v>0</v>
      </c>
      <c r="E18" s="4">
        <f t="shared" si="0"/>
        <v>0</v>
      </c>
      <c r="F18" s="5" t="str">
        <f t="shared" si="1"/>
        <v>aman</v>
      </c>
      <c r="G18" s="5" t="str">
        <f t="shared" si="2"/>
        <v>update</v>
      </c>
    </row>
    <row r="19" spans="1:7" x14ac:dyDescent="0.25">
      <c r="A19" s="3" t="s">
        <v>59</v>
      </c>
      <c r="B19" s="4">
        <v>350000</v>
      </c>
      <c r="C19" s="4">
        <f>IF(ISNA(VLOOKUP(A19,vlookup_c!A:B,2,FALSE)),0,(VLOOKUP(A19,vlookup_c!A:B,2,FALSE)))</f>
        <v>350000</v>
      </c>
      <c r="D19" s="4">
        <f>VLOOKUP(A19,vlookup_c!C:D,2,FALSE)</f>
        <v>0</v>
      </c>
      <c r="E19" s="4">
        <f t="shared" si="0"/>
        <v>0</v>
      </c>
      <c r="F19" s="5" t="str">
        <f t="shared" si="1"/>
        <v>aman</v>
      </c>
      <c r="G19" s="5" t="str">
        <f t="shared" si="2"/>
        <v>update</v>
      </c>
    </row>
    <row r="20" spans="1:7" x14ac:dyDescent="0.25">
      <c r="A20" s="3" t="s">
        <v>60</v>
      </c>
      <c r="B20" s="4">
        <v>1916</v>
      </c>
      <c r="C20" s="4">
        <f>IF(ISNA(VLOOKUP(A20,vlookup_c!A:B,2,FALSE)),0,(VLOOKUP(A20,vlookup_c!A:B,2,FALSE)))</f>
        <v>1916</v>
      </c>
      <c r="D20" s="4">
        <f>VLOOKUP(A20,vlookup_c!C:D,2,FALSE)</f>
        <v>0</v>
      </c>
      <c r="E20" s="4">
        <f t="shared" si="0"/>
        <v>0</v>
      </c>
      <c r="F20" s="5" t="str">
        <f t="shared" si="1"/>
        <v>aman</v>
      </c>
      <c r="G20" s="5" t="str">
        <f t="shared" si="2"/>
        <v>update</v>
      </c>
    </row>
    <row r="21" spans="1:7" x14ac:dyDescent="0.25">
      <c r="A21" s="3" t="s">
        <v>61</v>
      </c>
      <c r="B21" s="4">
        <v>122061</v>
      </c>
      <c r="C21" s="4">
        <f>IF(ISNA(VLOOKUP(A21,vlookup_c!A:B,2,FALSE)),0,(VLOOKUP(A21,vlookup_c!A:B,2,FALSE)))</f>
        <v>122061</v>
      </c>
      <c r="D21" s="4">
        <f>VLOOKUP(A21,vlookup_c!C:D,2,FALSE)</f>
        <v>0</v>
      </c>
      <c r="E21" s="4">
        <f t="shared" si="0"/>
        <v>0</v>
      </c>
      <c r="F21" s="5" t="str">
        <f t="shared" si="1"/>
        <v>aman</v>
      </c>
      <c r="G21" s="5" t="str">
        <f t="shared" si="2"/>
        <v>update</v>
      </c>
    </row>
    <row r="22" spans="1:7" x14ac:dyDescent="0.25">
      <c r="A22" s="3" t="s">
        <v>62</v>
      </c>
      <c r="B22" s="4">
        <v>200000</v>
      </c>
      <c r="C22" s="4">
        <f>IF(ISNA(VLOOKUP(A22,vlookup_c!A:B,2,FALSE)),0,(VLOOKUP(A22,vlookup_c!A:B,2,FALSE)))</f>
        <v>200000</v>
      </c>
      <c r="D22" s="4">
        <f>VLOOKUP(A22,vlookup_c!C:D,2,FALSE)</f>
        <v>0</v>
      </c>
      <c r="E22" s="4">
        <f t="shared" si="0"/>
        <v>0</v>
      </c>
      <c r="F22" s="5" t="str">
        <f t="shared" si="1"/>
        <v>aman</v>
      </c>
      <c r="G22" s="5" t="str">
        <f t="shared" si="2"/>
        <v>update</v>
      </c>
    </row>
    <row r="23" spans="1:7" x14ac:dyDescent="0.25">
      <c r="A23" s="3" t="s">
        <v>63</v>
      </c>
      <c r="B23" s="4">
        <v>225329</v>
      </c>
      <c r="C23" s="4">
        <f>IF(ISNA(VLOOKUP(A23,vlookup_c!A:B,2,FALSE)),0,(VLOOKUP(A23,vlookup_c!A:B,2,FALSE)))</f>
        <v>225329</v>
      </c>
      <c r="D23" s="4">
        <f>VLOOKUP(A23,vlookup_c!C:D,2,FALSE)</f>
        <v>0</v>
      </c>
      <c r="E23" s="4">
        <f t="shared" si="0"/>
        <v>0</v>
      </c>
      <c r="F23" s="5" t="str">
        <f t="shared" si="1"/>
        <v>aman</v>
      </c>
      <c r="G23" s="5" t="str">
        <f t="shared" si="2"/>
        <v>update</v>
      </c>
    </row>
    <row r="24" spans="1:7" x14ac:dyDescent="0.25">
      <c r="A24" s="3" t="s">
        <v>64</v>
      </c>
      <c r="B24" s="4">
        <v>958500</v>
      </c>
      <c r="C24" s="4">
        <f>IF(ISNA(VLOOKUP(A24,vlookup_c!A:B,2,FALSE)),0,(VLOOKUP(A24,vlookup_c!A:B,2,FALSE)))</f>
        <v>958500</v>
      </c>
      <c r="D24" s="4">
        <f>VLOOKUP(A24,vlookup_c!C:D,2,FALSE)</f>
        <v>0</v>
      </c>
      <c r="E24" s="4">
        <f t="shared" si="0"/>
        <v>0</v>
      </c>
      <c r="F24" s="5" t="str">
        <f t="shared" si="1"/>
        <v>aman</v>
      </c>
      <c r="G24" s="5" t="str">
        <f t="shared" si="2"/>
        <v>update</v>
      </c>
    </row>
    <row r="25" spans="1:7" x14ac:dyDescent="0.25">
      <c r="A25" s="3" t="s">
        <v>42</v>
      </c>
      <c r="B25" s="4">
        <v>1745</v>
      </c>
      <c r="C25" s="4">
        <f>IF(ISNA(VLOOKUP(A25,vlookup_c!A:B,2,FALSE)),0,(VLOOKUP(A25,vlookup_c!A:B,2,FALSE)))</f>
        <v>3490</v>
      </c>
      <c r="D25" s="4">
        <f>VLOOKUP(A25,vlookup_c!C:D,2,FALSE)</f>
        <v>1745</v>
      </c>
      <c r="E25" s="4">
        <f t="shared" si="0"/>
        <v>-1745</v>
      </c>
      <c r="F25" s="5" t="str">
        <f t="shared" si="1"/>
        <v>aman</v>
      </c>
      <c r="G25" s="5" t="str">
        <f t="shared" si="2"/>
        <v>no update</v>
      </c>
    </row>
  </sheetData>
  <autoFilter ref="A1:G25" xr:uid="{AB56EC72-2013-4854-9520-331341378D5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15A5-9E87-4BF0-9236-B1D0616FB857}">
  <dimension ref="A1:D25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18</v>
      </c>
      <c r="B1" s="2" t="s">
        <v>20</v>
      </c>
      <c r="C1" s="1" t="s">
        <v>18</v>
      </c>
      <c r="D1" s="2" t="s">
        <v>21</v>
      </c>
    </row>
    <row r="2" spans="1:4" x14ac:dyDescent="0.25">
      <c r="A2" s="1" t="s">
        <v>43</v>
      </c>
      <c r="B2" s="2">
        <v>223245</v>
      </c>
      <c r="C2" s="1" t="s">
        <v>43</v>
      </c>
      <c r="D2" s="2">
        <v>0</v>
      </c>
    </row>
    <row r="3" spans="1:4" x14ac:dyDescent="0.25">
      <c r="A3" s="1" t="s">
        <v>13</v>
      </c>
      <c r="B3" s="2">
        <v>2085200</v>
      </c>
      <c r="C3" s="1" t="s">
        <v>13</v>
      </c>
      <c r="D3" s="2">
        <v>0</v>
      </c>
    </row>
    <row r="4" spans="1:4" x14ac:dyDescent="0.25">
      <c r="A4" s="1" t="s">
        <v>44</v>
      </c>
      <c r="B4" s="2">
        <v>325453</v>
      </c>
      <c r="C4" s="1" t="s">
        <v>44</v>
      </c>
      <c r="D4" s="2">
        <v>0</v>
      </c>
    </row>
    <row r="5" spans="1:4" x14ac:dyDescent="0.25">
      <c r="A5" s="1" t="s">
        <v>45</v>
      </c>
      <c r="B5" s="2">
        <v>1597748</v>
      </c>
      <c r="C5" s="1" t="s">
        <v>45</v>
      </c>
      <c r="D5" s="2">
        <v>0</v>
      </c>
    </row>
    <row r="6" spans="1:4" x14ac:dyDescent="0.25">
      <c r="A6" s="1" t="s">
        <v>46</v>
      </c>
      <c r="B6" s="2">
        <v>379398</v>
      </c>
      <c r="C6" s="1" t="s">
        <v>46</v>
      </c>
      <c r="D6" s="2">
        <v>0</v>
      </c>
    </row>
    <row r="7" spans="1:4" x14ac:dyDescent="0.25">
      <c r="A7" s="1" t="s">
        <v>47</v>
      </c>
      <c r="B7" s="2">
        <v>100000</v>
      </c>
      <c r="C7" s="1" t="s">
        <v>47</v>
      </c>
      <c r="D7" s="2">
        <v>50125</v>
      </c>
    </row>
    <row r="8" spans="1:4" x14ac:dyDescent="0.25">
      <c r="A8" s="1" t="s">
        <v>48</v>
      </c>
      <c r="B8" s="2">
        <v>70666</v>
      </c>
      <c r="C8" s="1" t="s">
        <v>48</v>
      </c>
      <c r="D8" s="2">
        <v>0</v>
      </c>
    </row>
    <row r="9" spans="1:4" x14ac:dyDescent="0.25">
      <c r="A9" s="1" t="s">
        <v>49</v>
      </c>
      <c r="B9" s="2">
        <v>1008489</v>
      </c>
      <c r="C9" s="1" t="s">
        <v>49</v>
      </c>
      <c r="D9" s="2">
        <v>0</v>
      </c>
    </row>
    <row r="10" spans="1:4" x14ac:dyDescent="0.25">
      <c r="A10" s="1" t="s">
        <v>50</v>
      </c>
      <c r="B10" s="2">
        <v>2042905</v>
      </c>
      <c r="C10" s="1" t="s">
        <v>50</v>
      </c>
      <c r="D10" s="2">
        <v>0</v>
      </c>
    </row>
    <row r="11" spans="1:4" x14ac:dyDescent="0.25">
      <c r="A11" s="1" t="s">
        <v>51</v>
      </c>
      <c r="B11" s="2">
        <v>334276</v>
      </c>
      <c r="C11" s="1" t="s">
        <v>51</v>
      </c>
      <c r="D11" s="2">
        <v>0</v>
      </c>
    </row>
    <row r="12" spans="1:4" x14ac:dyDescent="0.25">
      <c r="A12" s="1" t="s">
        <v>52</v>
      </c>
      <c r="B12" s="2">
        <v>460543</v>
      </c>
      <c r="C12" s="1" t="s">
        <v>52</v>
      </c>
      <c r="D12" s="2">
        <v>0</v>
      </c>
    </row>
    <row r="13" spans="1:4" x14ac:dyDescent="0.25">
      <c r="A13" s="1" t="s">
        <v>53</v>
      </c>
      <c r="B13" s="2">
        <v>1463726</v>
      </c>
      <c r="C13" s="1" t="s">
        <v>53</v>
      </c>
      <c r="D13" s="2">
        <v>0</v>
      </c>
    </row>
    <row r="14" spans="1:4" x14ac:dyDescent="0.25">
      <c r="A14" s="1" t="s">
        <v>54</v>
      </c>
      <c r="B14" s="2">
        <v>300000</v>
      </c>
      <c r="C14" s="1" t="s">
        <v>54</v>
      </c>
      <c r="D14" s="2">
        <v>0</v>
      </c>
    </row>
    <row r="15" spans="1:4" x14ac:dyDescent="0.25">
      <c r="A15" s="1" t="s">
        <v>55</v>
      </c>
      <c r="B15" s="2">
        <v>971730</v>
      </c>
      <c r="C15" s="1" t="s">
        <v>55</v>
      </c>
      <c r="D15" s="2">
        <v>0</v>
      </c>
    </row>
    <row r="16" spans="1:4" x14ac:dyDescent="0.25">
      <c r="A16" s="1" t="s">
        <v>56</v>
      </c>
      <c r="B16" s="2">
        <v>130000</v>
      </c>
      <c r="C16" s="1" t="s">
        <v>56</v>
      </c>
      <c r="D16" s="2">
        <v>0</v>
      </c>
    </row>
    <row r="17" spans="1:4" x14ac:dyDescent="0.25">
      <c r="A17" s="1" t="s">
        <v>57</v>
      </c>
      <c r="B17" s="2">
        <v>1484770</v>
      </c>
      <c r="C17" s="1" t="s">
        <v>57</v>
      </c>
      <c r="D17" s="2">
        <v>1201929</v>
      </c>
    </row>
    <row r="18" spans="1:4" x14ac:dyDescent="0.25">
      <c r="A18" s="1" t="s">
        <v>58</v>
      </c>
      <c r="B18" s="2">
        <v>710639</v>
      </c>
      <c r="C18" s="1" t="s">
        <v>58</v>
      </c>
      <c r="D18" s="2">
        <v>0</v>
      </c>
    </row>
    <row r="19" spans="1:4" x14ac:dyDescent="0.25">
      <c r="A19" s="1" t="s">
        <v>59</v>
      </c>
      <c r="B19" s="2">
        <v>350000</v>
      </c>
      <c r="C19" s="1" t="s">
        <v>59</v>
      </c>
      <c r="D19" s="2">
        <v>0</v>
      </c>
    </row>
    <row r="20" spans="1:4" x14ac:dyDescent="0.25">
      <c r="A20" s="1" t="s">
        <v>60</v>
      </c>
      <c r="B20" s="2">
        <v>1916</v>
      </c>
      <c r="C20" s="1" t="s">
        <v>60</v>
      </c>
      <c r="D20" s="2">
        <v>0</v>
      </c>
    </row>
    <row r="21" spans="1:4" x14ac:dyDescent="0.25">
      <c r="A21" s="1" t="s">
        <v>61</v>
      </c>
      <c r="B21" s="2">
        <v>122061</v>
      </c>
      <c r="C21" s="1" t="s">
        <v>61</v>
      </c>
      <c r="D21" s="2">
        <v>0</v>
      </c>
    </row>
    <row r="22" spans="1:4" x14ac:dyDescent="0.25">
      <c r="A22" s="1" t="s">
        <v>62</v>
      </c>
      <c r="B22" s="2">
        <v>200000</v>
      </c>
      <c r="C22" s="1" t="s">
        <v>62</v>
      </c>
      <c r="D22" s="2">
        <v>0</v>
      </c>
    </row>
    <row r="23" spans="1:4" x14ac:dyDescent="0.25">
      <c r="A23" s="1" t="s">
        <v>63</v>
      </c>
      <c r="B23" s="2">
        <v>225329</v>
      </c>
      <c r="C23" s="1" t="s">
        <v>63</v>
      </c>
      <c r="D23" s="2">
        <v>0</v>
      </c>
    </row>
    <row r="24" spans="1:4" x14ac:dyDescent="0.25">
      <c r="A24" s="1" t="s">
        <v>64</v>
      </c>
      <c r="B24" s="2">
        <v>958500</v>
      </c>
      <c r="C24" s="1" t="s">
        <v>64</v>
      </c>
      <c r="D24" s="2">
        <v>0</v>
      </c>
    </row>
    <row r="25" spans="1:4" x14ac:dyDescent="0.25">
      <c r="A25" s="1" t="s">
        <v>42</v>
      </c>
      <c r="B25" s="2">
        <v>3490</v>
      </c>
      <c r="C25" s="1" t="s">
        <v>42</v>
      </c>
      <c r="D25" s="2">
        <v>1745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3757-FB8C-49F8-A020-68F684FBB875}">
  <dimension ref="A1:C1"/>
  <sheetViews>
    <sheetView workbookViewId="0"/>
  </sheetViews>
  <sheetFormatPr defaultRowHeight="15" x14ac:dyDescent="0.25"/>
  <cols>
    <col min="1" max="1" width="12.7109375" style="1" bestFit="1" customWidth="1"/>
    <col min="2" max="2" width="7.85546875" style="2" bestFit="1" customWidth="1"/>
    <col min="3" max="3" width="6.28515625" style="1" bestFit="1" customWidth="1"/>
  </cols>
  <sheetData>
    <row r="1" spans="1:3" x14ac:dyDescent="0.25">
      <c r="A1" s="1" t="s">
        <v>65</v>
      </c>
      <c r="B1" s="2" t="s">
        <v>66</v>
      </c>
      <c r="C1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autopay</vt:lpstr>
      <vt:lpstr>vlookup_a</vt:lpstr>
      <vt:lpstr>briva repay</vt:lpstr>
      <vt:lpstr>vlookup_b</vt:lpstr>
      <vt:lpstr>customer payout</vt:lpstr>
      <vt:lpstr>vlookup_c</vt:lpstr>
      <vt:lpstr>briva redem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2023-04-09T16:33:32Z</dcterms:created>
  <dcterms:modified xsi:type="dcterms:W3CDTF">2023-04-09T16:45:03Z</dcterms:modified>
</cp:coreProperties>
</file>