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t\python\excel\"/>
    </mc:Choice>
  </mc:AlternateContent>
  <bookViews>
    <workbookView xWindow="600" yWindow="30" windowWidth="12120" windowHeight="8580"/>
  </bookViews>
  <sheets>
    <sheet name="דו&quot;ח מכירות ושכר מחלקתי" sheetId="1" r:id="rId1"/>
    <sheet name="הסכמי שכר עובדים" sheetId="6" r:id="rId2"/>
  </sheets>
  <definedNames>
    <definedName name="_xlnm._FilterDatabase" localSheetId="0" hidden="1">'דו"ח מכירות ושכר מחלקתי'!$A$3:$E$30</definedName>
  </definedName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</calcChain>
</file>

<file path=xl/sharedStrings.xml><?xml version="1.0" encoding="utf-8"?>
<sst xmlns="http://schemas.openxmlformats.org/spreadsheetml/2006/main" count="86" uniqueCount="37">
  <si>
    <t>עיר</t>
  </si>
  <si>
    <t>אילנה דיינית</t>
  </si>
  <si>
    <t>י-ם</t>
  </si>
  <si>
    <t>רמה"ש</t>
  </si>
  <si>
    <t>ת"א</t>
  </si>
  <si>
    <t>גבי פריס</t>
  </si>
  <si>
    <t>גד כץ</t>
  </si>
  <si>
    <t>גולדה מעירה</t>
  </si>
  <si>
    <t>חיים שעשוע</t>
  </si>
  <si>
    <t>פסח אביבי</t>
  </si>
  <si>
    <t>ריקי בדיחי</t>
  </si>
  <si>
    <t>שי מהיר</t>
  </si>
  <si>
    <t>מכירות</t>
  </si>
  <si>
    <t>שכר לפי מכירות</t>
  </si>
  <si>
    <t>סה"כ שכר</t>
  </si>
  <si>
    <t>מס. סוכן</t>
  </si>
  <si>
    <t>שם סוכן</t>
  </si>
  <si>
    <t>תאריך</t>
  </si>
  <si>
    <t>שכר יסוד</t>
  </si>
  <si>
    <t>בונוס נוסף</t>
  </si>
  <si>
    <t>גליון מעקב מכירות ושכר מחלקתי</t>
  </si>
  <si>
    <t>הסכמי שכר עובדים</t>
  </si>
  <si>
    <t>גדי ששון</t>
  </si>
  <si>
    <t>דני לוי</t>
  </si>
  <si>
    <t>רינה לייבוביץ'</t>
  </si>
  <si>
    <t>גבריאל הלוי</t>
  </si>
  <si>
    <t>גילה ראובני</t>
  </si>
  <si>
    <t>גילי חיימוביץ'</t>
  </si>
  <si>
    <t>שירי מצליח</t>
  </si>
  <si>
    <t>חיים רזון</t>
  </si>
  <si>
    <t>חנוך אביבי</t>
  </si>
  <si>
    <t>בילהה דניאלי</t>
  </si>
  <si>
    <t>שלמה שלום</t>
  </si>
  <si>
    <t>בני גאון</t>
  </si>
  <si>
    <t>ויקי מנוחה</t>
  </si>
  <si>
    <t>חזום חזום</t>
  </si>
  <si>
    <t>עמלה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</si>
</sst>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&quot;₪&quot;\ #,##0.00"/>
  </numFmts>
  <fonts count="8" x14ac:knownFonts="1">
    <font>
      <sz val="10"/>
      <name val="Arial"/>
      <charset val="177"/>
    </font>
    <font>
      <sz val="10"/>
      <name val="Arial"/>
      <charset val="177"/>
    </font>
    <font>
      <b/>
      <sz val="12"/>
      <name val="Arial"/>
      <family val="2"/>
      <charset val="177"/>
    </font>
    <font>
      <b/>
      <sz val="10"/>
      <name val="Arial"/>
      <family val="2"/>
      <charset val="177"/>
    </font>
    <font>
      <sz val="10"/>
      <name val="Arial"/>
      <family val="2"/>
      <charset val="177"/>
    </font>
    <font>
      <sz val="11"/>
      <name val="Arial"/>
      <family val="2"/>
      <charset val="177"/>
    </font>
    <font>
      <b/>
      <sz val="14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65" fontId="0" fillId="0" borderId="0" xfId="1" applyNumberFormat="1" applyFont="1"/>
    <xf numFmtId="165" fontId="4" fillId="0" borderId="0" xfId="1" applyNumberFormat="1" applyFo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4" fillId="4" borderId="1" xfId="0" applyFont="1" applyFill="1" applyBorder="1" applyProtection="1">
      <protection locked="0"/>
    </xf>
    <xf numFmtId="166" fontId="0" fillId="0" borderId="1" xfId="0" applyNumberFormat="1" applyBorder="1"/>
    <xf numFmtId="0" fontId="7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0" fillId="5" borderId="1" xfId="0" applyNumberFormat="1" applyFill="1" applyBorder="1" applyProtection="1">
      <protection locked="0"/>
    </xf>
    <xf numFmtId="166" fontId="0" fillId="6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tabSelected="1" workbookViewId="0">
      <selection activeCell="H4" sqref="H4:H30"/>
    </sheetView>
  </sheetViews>
  <sheetFormatPr defaultRowHeight="12.75" x14ac:dyDescent="0.2"/>
  <cols>
    <col min="1" max="1" width="9.85546875" style="3" bestFit="1" customWidth="1"/>
    <col min="2" max="2" width="14.85546875" style="5" bestFit="1" customWidth="1"/>
    <col min="3" max="3" width="7.140625" style="3" bestFit="1" customWidth="1"/>
    <col min="4" max="4" width="11.28515625" style="3" bestFit="1" customWidth="1"/>
    <col min="5" max="5" width="12" style="6" bestFit="1" customWidth="1"/>
    <col min="6" max="6" width="10.85546875" customWidth="1"/>
    <col min="7" max="7" width="13" customWidth="1"/>
    <col min="8" max="8" width="11" bestFit="1" customWidth="1"/>
  </cols>
  <sheetData>
    <row r="1" spans="1:8" ht="18" x14ac:dyDescent="0.25">
      <c r="A1" s="19" t="s">
        <v>20</v>
      </c>
      <c r="B1" s="19"/>
      <c r="C1" s="19"/>
      <c r="D1" s="19"/>
      <c r="E1" s="19"/>
      <c r="F1" s="19"/>
      <c r="G1" s="19"/>
      <c r="H1" s="19"/>
    </row>
    <row r="2" spans="1:8" ht="18" x14ac:dyDescent="0.25">
      <c r="A2" s="8"/>
      <c r="B2" s="8"/>
      <c r="C2" s="8"/>
      <c r="D2" s="8"/>
      <c r="E2" s="8"/>
      <c r="F2" s="8"/>
      <c r="G2" s="8"/>
      <c r="H2" s="8"/>
    </row>
    <row r="3" spans="1:8" s="1" customFormat="1" ht="36" customHeight="1" x14ac:dyDescent="0.2">
      <c r="A3" s="9" t="s">
        <v>15</v>
      </c>
      <c r="B3" s="9" t="s">
        <v>16</v>
      </c>
      <c r="C3" s="9" t="s">
        <v>0</v>
      </c>
      <c r="D3" s="9" t="s">
        <v>17</v>
      </c>
      <c r="E3" s="9" t="s">
        <v>12</v>
      </c>
      <c r="F3" s="9" t="s">
        <v>13</v>
      </c>
      <c r="G3" s="9" t="s">
        <v>19</v>
      </c>
      <c r="H3" s="9" t="s">
        <v>14</v>
      </c>
    </row>
    <row r="4" spans="1:8" ht="14.25" x14ac:dyDescent="0.2">
      <c r="A4" s="10">
        <f>INDEX('הסכמי שכר עובדים'!$A$3:$E$25,MATCH(B4,'הסכמי שכר עובדים'!$B$3:$B$25,0),MATCH('דו"ח מכירות ושכר מחלקתי'!$A$3,'הסכמי שכר עובדים'!$A$3:$E$3,0))</f>
        <v>101002</v>
      </c>
      <c r="B4" s="11" t="s">
        <v>5</v>
      </c>
      <c r="C4" s="13" t="str">
        <f>VLOOKUP(A4,'הסכמי שכר עובדים'!$A$3:$E$25,3,0)</f>
        <v>י-ם</v>
      </c>
      <c r="D4" s="12">
        <v>36526</v>
      </c>
      <c r="E4" s="15">
        <v>173250</v>
      </c>
      <c r="F4" s="14">
        <f>VLOOKUP(A4,'הסכמי שכר עובדים'!$A$3:$E$25,4,0)*(1+VLOOKUP(A4,'הסכמי שכר עובדים'!$A$3:$E$25,5,0))</f>
        <v>2625</v>
      </c>
      <c r="G4" s="21">
        <f>IF(AND(E4&gt;=50000,E4&lt;=100000),1%,IF(AND(E4&gt;100000,E4&lt;=200000),2%,3%))*E4</f>
        <v>3465</v>
      </c>
      <c r="H4" s="22">
        <f>G4+F4</f>
        <v>6090</v>
      </c>
    </row>
    <row r="5" spans="1:8" ht="14.25" x14ac:dyDescent="0.2">
      <c r="A5" s="10">
        <f>INDEX('הסכמי שכר עובדים'!$A$3:$E$25,MATCH(B5,'הסכמי שכר עובדים'!$B$3:$B$25,0),MATCH('דו"ח מכירות ושכר מחלקתי'!$A$3,'הסכמי שכר עובדים'!$A$3:$E$3,0))</f>
        <v>101003</v>
      </c>
      <c r="B5" s="11" t="s">
        <v>7</v>
      </c>
      <c r="C5" s="13" t="str">
        <f>VLOOKUP(A5,'הסכמי שכר עובדים'!$A$3:$E$25,3,0)</f>
        <v>ת"א</v>
      </c>
      <c r="D5" s="12">
        <v>36558</v>
      </c>
      <c r="E5" s="15">
        <v>38500</v>
      </c>
      <c r="F5" s="14">
        <f>VLOOKUP(A5,'הסכמי שכר עובדים'!$A$3:$E$25,4,0)*(1+VLOOKUP(A5,'הסכמי שכר עובדים'!$A$3:$E$25,5,0))</f>
        <v>2846.25</v>
      </c>
      <c r="G5" s="21">
        <f t="shared" ref="G5:G30" si="0">IF(AND(E5&gt;=50000,E5&lt;=100000),1%,IF(AND(E5&gt;100000,E5&lt;=200000),2%,3%))*E5</f>
        <v>1155</v>
      </c>
      <c r="H5" s="22">
        <f t="shared" ref="H5:H30" si="1">G5+F5</f>
        <v>4001.25</v>
      </c>
    </row>
    <row r="6" spans="1:8" ht="14.25" x14ac:dyDescent="0.2">
      <c r="A6" s="10">
        <f>INDEX('הסכמי שכר עובדים'!$A$3:$E$25,MATCH(B6,'הסכמי שכר עובדים'!$B$3:$B$25,0),MATCH('דו"ח מכירות ושכר מחלקתי'!$A$3,'הסכמי שכר עובדים'!$A$3:$E$3,0))</f>
        <v>101004</v>
      </c>
      <c r="B6" s="11" t="s">
        <v>9</v>
      </c>
      <c r="C6" s="13" t="str">
        <f>VLOOKUP(A6,'הסכמי שכר עובדים'!$A$3:$E$25,3,0)</f>
        <v>רמה"ש</v>
      </c>
      <c r="D6" s="12">
        <v>36590</v>
      </c>
      <c r="E6" s="15">
        <v>35800</v>
      </c>
      <c r="F6" s="14">
        <f>VLOOKUP(A6,'הסכמי שכר עובדים'!$A$3:$E$25,4,0)*(1+VLOOKUP(A6,'הסכמי שכר עובדים'!$A$3:$E$25,5,0))</f>
        <v>2140</v>
      </c>
      <c r="G6" s="21">
        <f t="shared" si="0"/>
        <v>1074</v>
      </c>
      <c r="H6" s="22">
        <f t="shared" si="1"/>
        <v>3214</v>
      </c>
    </row>
    <row r="7" spans="1:8" ht="14.25" x14ac:dyDescent="0.2">
      <c r="A7" s="10">
        <f>INDEX('הסכמי שכר עובדים'!$A$3:$E$25,MATCH(B7,'הסכמי שכר עובדים'!$B$3:$B$25,0),MATCH('דו"ח מכירות ושכר מחלקתי'!$A$3,'הסכמי שכר עובדים'!$A$3:$E$3,0))</f>
        <v>101005</v>
      </c>
      <c r="B7" s="11" t="s">
        <v>11</v>
      </c>
      <c r="C7" s="13" t="str">
        <f>VLOOKUP(A7,'הסכמי שכר עובדים'!$A$3:$E$25,3,0)</f>
        <v>י-ם</v>
      </c>
      <c r="D7" s="12">
        <v>36622</v>
      </c>
      <c r="E7" s="15">
        <v>46900</v>
      </c>
      <c r="F7" s="14">
        <f>VLOOKUP(A7,'הסכמי שכר עובדים'!$A$3:$E$25,4,0)*(1+VLOOKUP(A7,'הסכמי שכר עובדים'!$A$3:$E$25,5,0))</f>
        <v>2625</v>
      </c>
      <c r="G7" s="21">
        <f t="shared" si="0"/>
        <v>1407</v>
      </c>
      <c r="H7" s="22">
        <f t="shared" si="1"/>
        <v>4032</v>
      </c>
    </row>
    <row r="8" spans="1:8" ht="14.25" x14ac:dyDescent="0.2">
      <c r="A8" s="10">
        <f>INDEX('הסכמי שכר עובדים'!$A$3:$E$25,MATCH(B8,'הסכמי שכר עובדים'!$B$3:$B$25,0),MATCH('דו"ח מכירות ושכר מחלקתי'!$A$3,'הסכמי שכר עובדים'!$A$3:$E$3,0))</f>
        <v>101006</v>
      </c>
      <c r="B8" s="11" t="s">
        <v>1</v>
      </c>
      <c r="C8" s="13" t="str">
        <f>VLOOKUP(A8,'הסכמי שכר עובדים'!$A$3:$E$25,3,0)</f>
        <v>י-ם</v>
      </c>
      <c r="D8" s="12">
        <v>36654</v>
      </c>
      <c r="E8" s="15">
        <v>30000</v>
      </c>
      <c r="F8" s="14">
        <f>VLOOKUP(A8,'הסכמי שכר עובדים'!$A$3:$E$25,4,0)*(1+VLOOKUP(A8,'הסכמי שכר עובדים'!$A$3:$E$25,5,0))</f>
        <v>2625</v>
      </c>
      <c r="G8" s="21">
        <f t="shared" si="0"/>
        <v>900</v>
      </c>
      <c r="H8" s="22">
        <f t="shared" si="1"/>
        <v>3525</v>
      </c>
    </row>
    <row r="9" spans="1:8" ht="14.25" x14ac:dyDescent="0.2">
      <c r="A9" s="10">
        <f>INDEX('הסכמי שכר עובדים'!$A$3:$E$25,MATCH(B9,'הסכמי שכר עובדים'!$B$3:$B$25,0),MATCH('דו"ח מכירות ושכר מחלקתי'!$A$3,'הסכמי שכר עובדים'!$A$3:$E$3,0))</f>
        <v>101002</v>
      </c>
      <c r="B9" s="11" t="s">
        <v>5</v>
      </c>
      <c r="C9" s="13" t="str">
        <f>VLOOKUP(A9,'הסכמי שכר עובדים'!$A$3:$E$25,3,0)</f>
        <v>י-ם</v>
      </c>
      <c r="D9" s="12">
        <v>36686</v>
      </c>
      <c r="E9" s="15">
        <v>45600</v>
      </c>
      <c r="F9" s="14">
        <f>VLOOKUP(A9,'הסכמי שכר עובדים'!$A$3:$E$25,4,0)*(1+VLOOKUP(A9,'הסכמי שכר עובדים'!$A$3:$E$25,5,0))</f>
        <v>2625</v>
      </c>
      <c r="G9" s="21">
        <f t="shared" si="0"/>
        <v>1368</v>
      </c>
      <c r="H9" s="22">
        <f t="shared" si="1"/>
        <v>3993</v>
      </c>
    </row>
    <row r="10" spans="1:8" ht="14.25" x14ac:dyDescent="0.2">
      <c r="A10" s="10">
        <f>INDEX('הסכמי שכר עובדים'!$A$3:$E$25,MATCH(B10,'הסכמי שכר עובדים'!$B$3:$B$25,0),MATCH('דו"ח מכירות ושכר מחלקתי'!$A$3,'הסכמי שכר עובדים'!$A$3:$E$3,0))</f>
        <v>101003</v>
      </c>
      <c r="B10" s="11" t="s">
        <v>7</v>
      </c>
      <c r="C10" s="13" t="str">
        <f>VLOOKUP(A10,'הסכמי שכר עובדים'!$A$3:$E$25,3,0)</f>
        <v>ת"א</v>
      </c>
      <c r="D10" s="12">
        <v>36718</v>
      </c>
      <c r="E10" s="15">
        <v>175000</v>
      </c>
      <c r="F10" s="14">
        <f>VLOOKUP(A10,'הסכמי שכר עובדים'!$A$3:$E$25,4,0)*(1+VLOOKUP(A10,'הסכמי שכר עובדים'!$A$3:$E$25,5,0))</f>
        <v>2846.25</v>
      </c>
      <c r="G10" s="21">
        <f t="shared" si="0"/>
        <v>3500</v>
      </c>
      <c r="H10" s="22">
        <f t="shared" si="1"/>
        <v>6346.25</v>
      </c>
    </row>
    <row r="11" spans="1:8" ht="14.25" x14ac:dyDescent="0.2">
      <c r="A11" s="10">
        <f>INDEX('הסכמי שכר עובדים'!$A$3:$E$25,MATCH(B11,'הסכמי שכר עובדים'!$B$3:$B$25,0),MATCH('דו"ח מכירות ושכר מחלקתי'!$A$3,'הסכמי שכר עובדים'!$A$3:$E$3,0))</f>
        <v>101004</v>
      </c>
      <c r="B11" s="11" t="s">
        <v>9</v>
      </c>
      <c r="C11" s="13" t="str">
        <f>VLOOKUP(A11,'הסכמי שכר עובדים'!$A$3:$E$25,3,0)</f>
        <v>רמה"ש</v>
      </c>
      <c r="D11" s="12">
        <v>36750</v>
      </c>
      <c r="E11" s="15">
        <v>49900</v>
      </c>
      <c r="F11" s="14">
        <f>VLOOKUP(A11,'הסכמי שכר עובדים'!$A$3:$E$25,4,0)*(1+VLOOKUP(A11,'הסכמי שכר עובדים'!$A$3:$E$25,5,0))</f>
        <v>2140</v>
      </c>
      <c r="G11" s="21">
        <f t="shared" si="0"/>
        <v>1497</v>
      </c>
      <c r="H11" s="22">
        <f t="shared" si="1"/>
        <v>3637</v>
      </c>
    </row>
    <row r="12" spans="1:8" ht="14.25" x14ac:dyDescent="0.2">
      <c r="A12" s="10">
        <f>INDEX('הסכמי שכר עובדים'!$A$3:$E$25,MATCH(B12,'הסכמי שכר עובדים'!$B$3:$B$25,0),MATCH('דו"ח מכירות ושכר מחלקתי'!$A$3,'הסכמי שכר עובדים'!$A$3:$E$3,0))</f>
        <v>101005</v>
      </c>
      <c r="B12" s="11" t="s">
        <v>11</v>
      </c>
      <c r="C12" s="13" t="str">
        <f>VLOOKUP(A12,'הסכמי שכר עובדים'!$A$3:$E$25,3,0)</f>
        <v>י-ם</v>
      </c>
      <c r="D12" s="12">
        <v>36782</v>
      </c>
      <c r="E12" s="15">
        <v>40000</v>
      </c>
      <c r="F12" s="14">
        <f>VLOOKUP(A12,'הסכמי שכר עובדים'!$A$3:$E$25,4,0)*(1+VLOOKUP(A12,'הסכמי שכר עובדים'!$A$3:$E$25,5,0))</f>
        <v>2625</v>
      </c>
      <c r="G12" s="21">
        <f t="shared" si="0"/>
        <v>1200</v>
      </c>
      <c r="H12" s="22">
        <f t="shared" si="1"/>
        <v>3825</v>
      </c>
    </row>
    <row r="13" spans="1:8" ht="14.25" x14ac:dyDescent="0.2">
      <c r="A13" s="10">
        <f>INDEX('הסכמי שכר עובדים'!$A$3:$E$25,MATCH(B13,'הסכמי שכר עובדים'!$B$3:$B$25,0),MATCH('דו"ח מכירות ושכר מחלקתי'!$A$3,'הסכמי שכר עובדים'!$A$3:$E$3,0))</f>
        <v>101006</v>
      </c>
      <c r="B13" s="11" t="s">
        <v>1</v>
      </c>
      <c r="C13" s="13" t="str">
        <f>VLOOKUP(A13,'הסכמי שכר עובדים'!$A$3:$E$25,3,0)</f>
        <v>י-ם</v>
      </c>
      <c r="D13" s="12">
        <v>36814</v>
      </c>
      <c r="E13" s="15">
        <v>35800</v>
      </c>
      <c r="F13" s="14">
        <f>VLOOKUP(A13,'הסכמי שכר עובדים'!$A$3:$E$25,4,0)*(1+VLOOKUP(A13,'הסכמי שכר עובדים'!$A$3:$E$25,5,0))</f>
        <v>2625</v>
      </c>
      <c r="G13" s="21">
        <f t="shared" si="0"/>
        <v>1074</v>
      </c>
      <c r="H13" s="22">
        <f t="shared" si="1"/>
        <v>3699</v>
      </c>
    </row>
    <row r="14" spans="1:8" ht="14.25" x14ac:dyDescent="0.2">
      <c r="A14" s="10">
        <f>INDEX('הסכמי שכר עובדים'!$A$3:$E$25,MATCH(B14,'הסכמי שכר עובדים'!$B$3:$B$25,0),MATCH('דו"ח מכירות ושכר מחלקתי'!$A$3,'הסכמי שכר עובדים'!$A$3:$E$3,0))</f>
        <v>101002</v>
      </c>
      <c r="B14" s="11" t="s">
        <v>5</v>
      </c>
      <c r="C14" s="13" t="str">
        <f>VLOOKUP(A14,'הסכמי שכר עובדים'!$A$3:$E$25,3,0)</f>
        <v>י-ם</v>
      </c>
      <c r="D14" s="12">
        <v>36846</v>
      </c>
      <c r="E14" s="15">
        <v>258101</v>
      </c>
      <c r="F14" s="14">
        <f>VLOOKUP(A14,'הסכמי שכר עובדים'!$A$3:$E$25,4,0)*(1+VLOOKUP(A14,'הסכמי שכר עובדים'!$A$3:$E$25,5,0))</f>
        <v>2625</v>
      </c>
      <c r="G14" s="21">
        <f t="shared" si="0"/>
        <v>7743.03</v>
      </c>
      <c r="H14" s="22">
        <f t="shared" si="1"/>
        <v>10368.029999999999</v>
      </c>
    </row>
    <row r="15" spans="1:8" ht="14.25" x14ac:dyDescent="0.2">
      <c r="A15" s="10">
        <f>INDEX('הסכמי שכר עובדים'!$A$3:$E$25,MATCH(B15,'הסכמי שכר עובדים'!$B$3:$B$25,0),MATCH('דו"ח מכירות ושכר מחלקתי'!$A$3,'הסכמי שכר עובדים'!$A$3:$E$3,0))</f>
        <v>101003</v>
      </c>
      <c r="B15" s="11" t="s">
        <v>7</v>
      </c>
      <c r="C15" s="13" t="str">
        <f>VLOOKUP(A15,'הסכמי שכר עובדים'!$A$3:$E$25,3,0)</f>
        <v>ת"א</v>
      </c>
      <c r="D15" s="12">
        <v>36878</v>
      </c>
      <c r="E15" s="15">
        <v>45600</v>
      </c>
      <c r="F15" s="14">
        <f>VLOOKUP(A15,'הסכמי שכר עובדים'!$A$3:$E$25,4,0)*(1+VLOOKUP(A15,'הסכמי שכר עובדים'!$A$3:$E$25,5,0))</f>
        <v>2846.25</v>
      </c>
      <c r="G15" s="21">
        <f t="shared" si="0"/>
        <v>1368</v>
      </c>
      <c r="H15" s="22">
        <f t="shared" si="1"/>
        <v>4214.25</v>
      </c>
    </row>
    <row r="16" spans="1:8" ht="14.25" x14ac:dyDescent="0.2">
      <c r="A16" s="10">
        <f>INDEX('הסכמי שכר עובדים'!$A$3:$E$25,MATCH(B16,'הסכמי שכר עובדים'!$B$3:$B$25,0),MATCH('דו"ח מכירות ושכר מחלקתי'!$A$3,'הסכמי שכר עובדים'!$A$3:$E$3,0))</f>
        <v>101004</v>
      </c>
      <c r="B16" s="11" t="s">
        <v>9</v>
      </c>
      <c r="C16" s="13" t="str">
        <f>VLOOKUP(A16,'הסכמי שכר עובדים'!$A$3:$E$25,3,0)</f>
        <v>רמה"ש</v>
      </c>
      <c r="D16" s="12">
        <v>36910</v>
      </c>
      <c r="E16" s="15">
        <v>35000</v>
      </c>
      <c r="F16" s="14">
        <f>VLOOKUP(A16,'הסכמי שכר עובדים'!$A$3:$E$25,4,0)*(1+VLOOKUP(A16,'הסכמי שכר עובדים'!$A$3:$E$25,5,0))</f>
        <v>2140</v>
      </c>
      <c r="G16" s="21">
        <f t="shared" si="0"/>
        <v>1050</v>
      </c>
      <c r="H16" s="22">
        <f t="shared" si="1"/>
        <v>3190</v>
      </c>
    </row>
    <row r="17" spans="1:8" ht="14.25" x14ac:dyDescent="0.2">
      <c r="A17" s="10">
        <f>INDEX('הסכמי שכר עובדים'!$A$3:$E$25,MATCH(B17,'הסכמי שכר עובדים'!$B$3:$B$25,0),MATCH('דו"ח מכירות ושכר מחלקתי'!$A$3,'הסכמי שכר עובדים'!$A$3:$E$3,0))</f>
        <v>101005</v>
      </c>
      <c r="B17" s="11" t="s">
        <v>11</v>
      </c>
      <c r="C17" s="13" t="str">
        <f>VLOOKUP(A17,'הסכמי שכר עובדים'!$A$3:$E$25,3,0)</f>
        <v>י-ם</v>
      </c>
      <c r="D17" s="12">
        <v>36942</v>
      </c>
      <c r="E17" s="15">
        <v>25690</v>
      </c>
      <c r="F17" s="14">
        <f>VLOOKUP(A17,'הסכמי שכר עובדים'!$A$3:$E$25,4,0)*(1+VLOOKUP(A17,'הסכמי שכר עובדים'!$A$3:$E$25,5,0))</f>
        <v>2625</v>
      </c>
      <c r="G17" s="21">
        <f t="shared" si="0"/>
        <v>770.69999999999993</v>
      </c>
      <c r="H17" s="22">
        <f t="shared" si="1"/>
        <v>3395.7</v>
      </c>
    </row>
    <row r="18" spans="1:8" ht="14.25" x14ac:dyDescent="0.2">
      <c r="A18" s="10">
        <f>INDEX('הסכמי שכר עובדים'!$A$3:$E$25,MATCH(B18,'הסכמי שכר עובדים'!$B$3:$B$25,0),MATCH('דו"ח מכירות ושכר מחלקתי'!$A$3,'הסכמי שכר עובדים'!$A$3:$E$3,0))</f>
        <v>101006</v>
      </c>
      <c r="B18" s="11" t="s">
        <v>1</v>
      </c>
      <c r="C18" s="13" t="str">
        <f>VLOOKUP(A18,'הסכמי שכר עובדים'!$A$3:$E$25,3,0)</f>
        <v>י-ם</v>
      </c>
      <c r="D18" s="12">
        <v>36974</v>
      </c>
      <c r="E18" s="15">
        <v>25690</v>
      </c>
      <c r="F18" s="14">
        <f>VLOOKUP(A18,'הסכמי שכר עובדים'!$A$3:$E$25,4,0)*(1+VLOOKUP(A18,'הסכמי שכר עובדים'!$A$3:$E$25,5,0))</f>
        <v>2625</v>
      </c>
      <c r="G18" s="21">
        <f t="shared" si="0"/>
        <v>770.69999999999993</v>
      </c>
      <c r="H18" s="22">
        <f t="shared" si="1"/>
        <v>3395.7</v>
      </c>
    </row>
    <row r="19" spans="1:8" ht="14.25" x14ac:dyDescent="0.2">
      <c r="A19" s="10">
        <f>INDEX('הסכמי שכר עובדים'!$A$3:$E$25,MATCH(B19,'הסכמי שכר עובדים'!$B$3:$B$25,0),MATCH('דו"ח מכירות ושכר מחלקתי'!$A$3,'הסכמי שכר עובדים'!$A$3:$E$3,0))</f>
        <v>101002</v>
      </c>
      <c r="B19" s="11" t="s">
        <v>5</v>
      </c>
      <c r="C19" s="13" t="str">
        <f>VLOOKUP(A19,'הסכמי שכר עובדים'!$A$3:$E$25,3,0)</f>
        <v>י-ם</v>
      </c>
      <c r="D19" s="12">
        <v>37006</v>
      </c>
      <c r="E19" s="15">
        <v>35000</v>
      </c>
      <c r="F19" s="14">
        <f>VLOOKUP(A19,'הסכמי שכר עובדים'!$A$3:$E$25,4,0)*(1+VLOOKUP(A19,'הסכמי שכר עובדים'!$A$3:$E$25,5,0))</f>
        <v>2625</v>
      </c>
      <c r="G19" s="21">
        <f t="shared" si="0"/>
        <v>1050</v>
      </c>
      <c r="H19" s="22">
        <f t="shared" si="1"/>
        <v>3675</v>
      </c>
    </row>
    <row r="20" spans="1:8" ht="14.25" x14ac:dyDescent="0.2">
      <c r="A20" s="10">
        <f>INDEX('הסכמי שכר עובדים'!$A$3:$E$25,MATCH(B20,'הסכמי שכר עובדים'!$B$3:$B$25,0),MATCH('דו"ח מכירות ושכר מחלקתי'!$A$3,'הסכמי שכר עובדים'!$A$3:$E$3,0))</f>
        <v>101003</v>
      </c>
      <c r="B20" s="11" t="s">
        <v>7</v>
      </c>
      <c r="C20" s="13" t="str">
        <f>VLOOKUP(A20,'הסכמי שכר עובדים'!$A$3:$E$25,3,0)</f>
        <v>ת"א</v>
      </c>
      <c r="D20" s="12">
        <v>37038</v>
      </c>
      <c r="E20" s="15">
        <v>174100</v>
      </c>
      <c r="F20" s="14">
        <f>VLOOKUP(A20,'הסכמי שכר עובדים'!$A$3:$E$25,4,0)*(1+VLOOKUP(A20,'הסכמי שכר עובדים'!$A$3:$E$25,5,0))</f>
        <v>2846.25</v>
      </c>
      <c r="G20" s="21">
        <f t="shared" si="0"/>
        <v>3482</v>
      </c>
      <c r="H20" s="22">
        <f t="shared" si="1"/>
        <v>6328.25</v>
      </c>
    </row>
    <row r="21" spans="1:8" ht="14.25" x14ac:dyDescent="0.2">
      <c r="A21" s="10">
        <f>INDEX('הסכמי שכר עובדים'!$A$3:$E$25,MATCH(B21,'הסכמי שכר עובדים'!$B$3:$B$25,0),MATCH('דו"ח מכירות ושכר מחלקתי'!$A$3,'הסכמי שכר עובדים'!$A$3:$E$3,0))</f>
        <v>101004</v>
      </c>
      <c r="B21" s="11" t="s">
        <v>9</v>
      </c>
      <c r="C21" s="13" t="str">
        <f>VLOOKUP(A21,'הסכמי שכר עובדים'!$A$3:$E$25,3,0)</f>
        <v>רמה"ש</v>
      </c>
      <c r="D21" s="12">
        <v>37070</v>
      </c>
      <c r="E21" s="15">
        <v>25690</v>
      </c>
      <c r="F21" s="14">
        <f>VLOOKUP(A21,'הסכמי שכר עובדים'!$A$3:$E$25,4,0)*(1+VLOOKUP(A21,'הסכמי שכר עובדים'!$A$3:$E$25,5,0))</f>
        <v>2140</v>
      </c>
      <c r="G21" s="21">
        <f t="shared" si="0"/>
        <v>770.69999999999993</v>
      </c>
      <c r="H21" s="22">
        <f t="shared" si="1"/>
        <v>2910.7</v>
      </c>
    </row>
    <row r="22" spans="1:8" ht="14.25" x14ac:dyDescent="0.2">
      <c r="A22" s="10">
        <f>INDEX('הסכמי שכר עובדים'!$A$3:$E$25,MATCH(B22,'הסכמי שכר עובדים'!$B$3:$B$25,0),MATCH('דו"ח מכירות ושכר מחלקתי'!$A$3,'הסכמי שכר עובדים'!$A$3:$E$3,0))</f>
        <v>101005</v>
      </c>
      <c r="B22" s="11" t="s">
        <v>11</v>
      </c>
      <c r="C22" s="13" t="str">
        <f>VLOOKUP(A22,'הסכמי שכר עובדים'!$A$3:$E$25,3,0)</f>
        <v>י-ם</v>
      </c>
      <c r="D22" s="12">
        <v>37102</v>
      </c>
      <c r="E22" s="15">
        <v>30000</v>
      </c>
      <c r="F22" s="14">
        <f>VLOOKUP(A22,'הסכמי שכר עובדים'!$A$3:$E$25,4,0)*(1+VLOOKUP(A22,'הסכמי שכר עובדים'!$A$3:$E$25,5,0))</f>
        <v>2625</v>
      </c>
      <c r="G22" s="21">
        <f t="shared" si="0"/>
        <v>900</v>
      </c>
      <c r="H22" s="22">
        <f t="shared" si="1"/>
        <v>3525</v>
      </c>
    </row>
    <row r="23" spans="1:8" ht="14.25" x14ac:dyDescent="0.2">
      <c r="A23" s="10">
        <f>INDEX('הסכמי שכר עובדים'!$A$3:$E$25,MATCH(B23,'הסכמי שכר עובדים'!$B$3:$B$25,0),MATCH('דו"ח מכירות ושכר מחלקתי'!$A$3,'הסכמי שכר עובדים'!$A$3:$E$3,0))</f>
        <v>101006</v>
      </c>
      <c r="B23" s="11" t="s">
        <v>1</v>
      </c>
      <c r="C23" s="13" t="str">
        <f>VLOOKUP(A23,'הסכמי שכר עובדים'!$A$3:$E$25,3,0)</f>
        <v>י-ם</v>
      </c>
      <c r="D23" s="12">
        <v>37134</v>
      </c>
      <c r="E23" s="15">
        <v>250000</v>
      </c>
      <c r="F23" s="14">
        <f>VLOOKUP(A23,'הסכמי שכר עובדים'!$A$3:$E$25,4,0)*(1+VLOOKUP(A23,'הסכמי שכר עובדים'!$A$3:$E$25,5,0))</f>
        <v>2625</v>
      </c>
      <c r="G23" s="21">
        <f t="shared" si="0"/>
        <v>7500</v>
      </c>
      <c r="H23" s="22">
        <f t="shared" si="1"/>
        <v>10125</v>
      </c>
    </row>
    <row r="24" spans="1:8" ht="14.25" x14ac:dyDescent="0.2">
      <c r="A24" s="10">
        <f>INDEX('הסכמי שכר עובדים'!$A$3:$E$25,MATCH(B24,'הסכמי שכר עובדים'!$B$3:$B$25,0),MATCH('דו"ח מכירות ושכר מחלקתי'!$A$3,'הסכמי שכר עובדים'!$A$3:$E$3,0))</f>
        <v>101002</v>
      </c>
      <c r="B24" s="11" t="s">
        <v>5</v>
      </c>
      <c r="C24" s="13" t="str">
        <f>VLOOKUP(A24,'הסכמי שכר עובדים'!$A$3:$E$25,3,0)</f>
        <v>י-ם</v>
      </c>
      <c r="D24" s="12">
        <v>37166</v>
      </c>
      <c r="E24" s="15">
        <v>40000</v>
      </c>
      <c r="F24" s="14">
        <f>VLOOKUP(A24,'הסכמי שכר עובדים'!$A$3:$E$25,4,0)*(1+VLOOKUP(A24,'הסכמי שכר עובדים'!$A$3:$E$25,5,0))</f>
        <v>2625</v>
      </c>
      <c r="G24" s="21">
        <f t="shared" si="0"/>
        <v>1200</v>
      </c>
      <c r="H24" s="22">
        <f t="shared" si="1"/>
        <v>3825</v>
      </c>
    </row>
    <row r="25" spans="1:8" ht="14.25" x14ac:dyDescent="0.2">
      <c r="A25" s="10">
        <f>INDEX('הסכמי שכר עובדים'!$A$3:$E$25,MATCH(B25,'הסכמי שכר עובדים'!$B$3:$B$25,0),MATCH('דו"ח מכירות ושכר מחלקתי'!$A$3,'הסכמי שכר עובדים'!$A$3:$E$3,0))</f>
        <v>101003</v>
      </c>
      <c r="B25" s="11" t="s">
        <v>7</v>
      </c>
      <c r="C25" s="13" t="str">
        <f>VLOOKUP(A25,'הסכמי שכר עובדים'!$A$3:$E$25,3,0)</f>
        <v>ת"א</v>
      </c>
      <c r="D25" s="12">
        <v>37198</v>
      </c>
      <c r="E25" s="15">
        <v>189000</v>
      </c>
      <c r="F25" s="14">
        <f>VLOOKUP(A25,'הסכמי שכר עובדים'!$A$3:$E$25,4,0)*(1+VLOOKUP(A25,'הסכמי שכר עובדים'!$A$3:$E$25,5,0))</f>
        <v>2846.25</v>
      </c>
      <c r="G25" s="21">
        <f t="shared" si="0"/>
        <v>3780</v>
      </c>
      <c r="H25" s="22">
        <f t="shared" si="1"/>
        <v>6626.25</v>
      </c>
    </row>
    <row r="26" spans="1:8" ht="14.25" x14ac:dyDescent="0.2">
      <c r="A26" s="10">
        <f>INDEX('הסכמי שכר עובדים'!$A$3:$E$25,MATCH(B26,'הסכמי שכר עובדים'!$B$3:$B$25,0),MATCH('דו"ח מכירות ושכר מחלקתי'!$A$3,'הסכמי שכר עובדים'!$A$3:$E$3,0))</f>
        <v>101004</v>
      </c>
      <c r="B26" s="11" t="s">
        <v>9</v>
      </c>
      <c r="C26" s="13" t="str">
        <f>VLOOKUP(A26,'הסכמי שכר עובדים'!$A$3:$E$25,3,0)</f>
        <v>רמה"ש</v>
      </c>
      <c r="D26" s="12">
        <v>37230</v>
      </c>
      <c r="E26" s="15">
        <v>251251</v>
      </c>
      <c r="F26" s="14">
        <f>VLOOKUP(A26,'הסכמי שכר עובדים'!$A$3:$E$25,4,0)*(1+VLOOKUP(A26,'הסכמי שכר עובדים'!$A$3:$E$25,5,0))</f>
        <v>2140</v>
      </c>
      <c r="G26" s="21">
        <f t="shared" si="0"/>
        <v>7537.53</v>
      </c>
      <c r="H26" s="22">
        <f t="shared" si="1"/>
        <v>9677.5299999999988</v>
      </c>
    </row>
    <row r="27" spans="1:8" ht="14.25" x14ac:dyDescent="0.2">
      <c r="A27" s="10">
        <f>INDEX('הסכמי שכר עובדים'!$A$3:$E$25,MATCH(B27,'הסכמי שכר עובדים'!$B$3:$B$25,0),MATCH('דו"ח מכירות ושכר מחלקתי'!$A$3,'הסכמי שכר עובדים'!$A$3:$E$3,0))</f>
        <v>101005</v>
      </c>
      <c r="B27" s="11" t="s">
        <v>11</v>
      </c>
      <c r="C27" s="13" t="str">
        <f>VLOOKUP(A27,'הסכמי שכר עובדים'!$A$3:$E$25,3,0)</f>
        <v>י-ם</v>
      </c>
      <c r="D27" s="12">
        <v>37262</v>
      </c>
      <c r="E27" s="15">
        <v>47800</v>
      </c>
      <c r="F27" s="14">
        <f>VLOOKUP(A27,'הסכמי שכר עובדים'!$A$3:$E$25,4,0)*(1+VLOOKUP(A27,'הסכמי שכר עובדים'!$A$3:$E$25,5,0))</f>
        <v>2625</v>
      </c>
      <c r="G27" s="21">
        <f t="shared" si="0"/>
        <v>1434</v>
      </c>
      <c r="H27" s="22">
        <f t="shared" si="1"/>
        <v>4059</v>
      </c>
    </row>
    <row r="28" spans="1:8" ht="14.25" x14ac:dyDescent="0.2">
      <c r="A28" s="10">
        <f>INDEX('הסכמי שכר עובדים'!$A$3:$E$25,MATCH(B28,'הסכמי שכר עובדים'!$B$3:$B$25,0),MATCH('דו"ח מכירות ושכר מחלקתי'!$A$3,'הסכמי שכר עובדים'!$A$3:$E$3,0))</f>
        <v>101006</v>
      </c>
      <c r="B28" s="11" t="s">
        <v>1</v>
      </c>
      <c r="C28" s="13" t="str">
        <f>VLOOKUP(A28,'הסכמי שכר עובדים'!$A$3:$E$25,3,0)</f>
        <v>י-ם</v>
      </c>
      <c r="D28" s="12">
        <v>37294</v>
      </c>
      <c r="E28" s="15">
        <v>175000</v>
      </c>
      <c r="F28" s="14">
        <f>VLOOKUP(A28,'הסכמי שכר עובדים'!$A$3:$E$25,4,0)*(1+VLOOKUP(A28,'הסכמי שכר עובדים'!$A$3:$E$25,5,0))</f>
        <v>2625</v>
      </c>
      <c r="G28" s="21">
        <f t="shared" si="0"/>
        <v>3500</v>
      </c>
      <c r="H28" s="22">
        <f t="shared" si="1"/>
        <v>6125</v>
      </c>
    </row>
    <row r="29" spans="1:8" ht="14.25" x14ac:dyDescent="0.2">
      <c r="A29" s="10">
        <f>INDEX('הסכמי שכר עובדים'!$A$3:$E$25,MATCH(B29,'הסכמי שכר עובדים'!$B$3:$B$25,0),MATCH('דו"ח מכירות ושכר מחלקתי'!$A$3,'הסכמי שכר עובדים'!$A$3:$E$3,0))</f>
        <v>101002</v>
      </c>
      <c r="B29" s="11" t="s">
        <v>5</v>
      </c>
      <c r="C29" s="13" t="str">
        <f>VLOOKUP(A29,'הסכמי שכר עובדים'!$A$3:$E$25,3,0)</f>
        <v>י-ם</v>
      </c>
      <c r="D29" s="12">
        <v>37326</v>
      </c>
      <c r="E29" s="15">
        <v>35800</v>
      </c>
      <c r="F29" s="14">
        <f>VLOOKUP(A29,'הסכמי שכר עובדים'!$A$3:$E$25,4,0)*(1+VLOOKUP(A29,'הסכמי שכר עובדים'!$A$3:$E$25,5,0))</f>
        <v>2625</v>
      </c>
      <c r="G29" s="21">
        <f t="shared" si="0"/>
        <v>1074</v>
      </c>
      <c r="H29" s="22">
        <f t="shared" si="1"/>
        <v>3699</v>
      </c>
    </row>
    <row r="30" spans="1:8" ht="14.25" x14ac:dyDescent="0.2">
      <c r="A30" s="10">
        <f>INDEX('הסכמי שכר עובדים'!$A$3:$E$25,MATCH(B30,'הסכמי שכר עובדים'!$B$3:$B$25,0),MATCH('דו"ח מכירות ושכר מחלקתי'!$A$3,'הסכמי שכר עובדים'!$A$3:$E$3,0))</f>
        <v>101003</v>
      </c>
      <c r="B30" s="11" t="s">
        <v>7</v>
      </c>
      <c r="C30" s="13" t="str">
        <f>VLOOKUP(A30,'הסכמי שכר עובדים'!$A$3:$E$25,3,0)</f>
        <v>ת"א</v>
      </c>
      <c r="D30" s="12">
        <v>37358</v>
      </c>
      <c r="E30" s="15">
        <v>184123</v>
      </c>
      <c r="F30" s="14">
        <f>VLOOKUP(A30,'הסכמי שכר עובדים'!$A$3:$E$25,4,0)*(1+VLOOKUP(A30,'הסכמי שכר עובדים'!$A$3:$E$25,5,0))</f>
        <v>2846.25</v>
      </c>
      <c r="G30" s="21">
        <f t="shared" si="0"/>
        <v>3682.46</v>
      </c>
      <c r="H30" s="22">
        <f t="shared" si="1"/>
        <v>6528.71</v>
      </c>
    </row>
    <row r="31" spans="1:8" ht="14.25" x14ac:dyDescent="0.2">
      <c r="A31" s="4"/>
      <c r="C31" s="5"/>
      <c r="D31" s="5"/>
      <c r="E31" s="7"/>
      <c r="F31" s="2"/>
    </row>
    <row r="32" spans="1:8" ht="14.25" x14ac:dyDescent="0.2">
      <c r="A32" s="4"/>
      <c r="C32" s="5"/>
      <c r="D32" s="5"/>
      <c r="E32" s="7"/>
      <c r="F32" s="2"/>
    </row>
    <row r="33" spans="1:1" ht="14.25" x14ac:dyDescent="0.2">
      <c r="A33" s="4"/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workbookViewId="0">
      <selection activeCell="E4" sqref="E4"/>
    </sheetView>
  </sheetViews>
  <sheetFormatPr defaultRowHeight="12.75" x14ac:dyDescent="0.2"/>
  <cols>
    <col min="1" max="1" width="11.5703125" bestFit="1" customWidth="1"/>
    <col min="2" max="2" width="10.85546875" bestFit="1" customWidth="1"/>
    <col min="3" max="3" width="6.28515625" bestFit="1" customWidth="1"/>
    <col min="4" max="4" width="9.7109375" bestFit="1" customWidth="1"/>
  </cols>
  <sheetData>
    <row r="1" spans="1:5" ht="15.75" x14ac:dyDescent="0.25">
      <c r="A1" s="20" t="s">
        <v>21</v>
      </c>
      <c r="B1" s="20"/>
      <c r="C1" s="20"/>
      <c r="D1" s="20"/>
      <c r="E1" s="20"/>
    </row>
    <row r="3" spans="1:5" ht="15.75" x14ac:dyDescent="0.25">
      <c r="A3" s="9" t="s">
        <v>15</v>
      </c>
      <c r="B3" s="9" t="s">
        <v>16</v>
      </c>
      <c r="C3" s="16" t="s">
        <v>0</v>
      </c>
      <c r="D3" s="16" t="s">
        <v>18</v>
      </c>
      <c r="E3" s="16" t="s">
        <v>36</v>
      </c>
    </row>
    <row r="4" spans="1:5" x14ac:dyDescent="0.2">
      <c r="A4" s="17">
        <v>101006</v>
      </c>
      <c r="B4" s="17" t="s">
        <v>1</v>
      </c>
      <c r="C4" s="17" t="s">
        <v>2</v>
      </c>
      <c r="D4" s="17">
        <v>2500</v>
      </c>
      <c r="E4" s="18">
        <v>0.05</v>
      </c>
    </row>
    <row r="5" spans="1:5" x14ac:dyDescent="0.2">
      <c r="A5" s="17">
        <v>101019</v>
      </c>
      <c r="B5" s="17" t="s">
        <v>31</v>
      </c>
      <c r="C5" s="17" t="s">
        <v>2</v>
      </c>
      <c r="D5" s="17">
        <v>2500</v>
      </c>
      <c r="E5" s="18">
        <v>0.05</v>
      </c>
    </row>
    <row r="6" spans="1:5" x14ac:dyDescent="0.2">
      <c r="A6" s="17">
        <v>101021</v>
      </c>
      <c r="B6" s="17" t="s">
        <v>33</v>
      </c>
      <c r="C6" s="17" t="s">
        <v>4</v>
      </c>
      <c r="D6" s="17">
        <v>2750</v>
      </c>
      <c r="E6" s="18">
        <v>3.5000000000000003E-2</v>
      </c>
    </row>
    <row r="7" spans="1:5" x14ac:dyDescent="0.2">
      <c r="A7" s="17">
        <v>101002</v>
      </c>
      <c r="B7" s="17" t="s">
        <v>5</v>
      </c>
      <c r="C7" s="17" t="s">
        <v>2</v>
      </c>
      <c r="D7" s="17">
        <v>2500</v>
      </c>
      <c r="E7" s="17">
        <v>0.05</v>
      </c>
    </row>
    <row r="8" spans="1:5" x14ac:dyDescent="0.2">
      <c r="A8" s="17">
        <v>101010</v>
      </c>
      <c r="B8" s="17" t="s">
        <v>25</v>
      </c>
      <c r="C8" s="17" t="s">
        <v>3</v>
      </c>
      <c r="D8" s="17">
        <v>2000</v>
      </c>
      <c r="E8" s="18">
        <v>7.0000000000000007E-2</v>
      </c>
    </row>
    <row r="9" spans="1:5" x14ac:dyDescent="0.2">
      <c r="A9" s="17">
        <v>101015</v>
      </c>
      <c r="B9" s="17" t="s">
        <v>6</v>
      </c>
      <c r="C9" s="17" t="s">
        <v>4</v>
      </c>
      <c r="D9" s="17">
        <v>2750</v>
      </c>
      <c r="E9" s="18">
        <v>3.5000000000000003E-2</v>
      </c>
    </row>
    <row r="10" spans="1:5" x14ac:dyDescent="0.2">
      <c r="A10" s="17">
        <v>101007</v>
      </c>
      <c r="B10" s="17" t="s">
        <v>22</v>
      </c>
      <c r="C10" s="17" t="s">
        <v>2</v>
      </c>
      <c r="D10" s="17">
        <v>2500</v>
      </c>
      <c r="E10" s="18">
        <v>0.05</v>
      </c>
    </row>
    <row r="11" spans="1:5" x14ac:dyDescent="0.2">
      <c r="A11" s="17">
        <v>101003</v>
      </c>
      <c r="B11" s="17" t="s">
        <v>7</v>
      </c>
      <c r="C11" s="17" t="s">
        <v>4</v>
      </c>
      <c r="D11" s="17">
        <v>2750</v>
      </c>
      <c r="E11" s="18">
        <v>3.5000000000000003E-2</v>
      </c>
    </row>
    <row r="12" spans="1:5" x14ac:dyDescent="0.2">
      <c r="A12" s="17">
        <v>101011</v>
      </c>
      <c r="B12" s="17" t="s">
        <v>26</v>
      </c>
      <c r="C12" s="17" t="s">
        <v>2</v>
      </c>
      <c r="D12" s="17">
        <v>2500</v>
      </c>
      <c r="E12" s="18">
        <v>0.05</v>
      </c>
    </row>
    <row r="13" spans="1:5" x14ac:dyDescent="0.2">
      <c r="A13" s="17">
        <v>101013</v>
      </c>
      <c r="B13" s="17" t="s">
        <v>27</v>
      </c>
      <c r="C13" s="17" t="s">
        <v>2</v>
      </c>
      <c r="D13" s="17">
        <v>2500</v>
      </c>
      <c r="E13" s="18">
        <v>0.05</v>
      </c>
    </row>
    <row r="14" spans="1:5" x14ac:dyDescent="0.2">
      <c r="A14" s="17">
        <v>101008</v>
      </c>
      <c r="B14" s="17" t="s">
        <v>23</v>
      </c>
      <c r="C14" s="17" t="s">
        <v>2</v>
      </c>
      <c r="D14" s="17">
        <v>2500</v>
      </c>
      <c r="E14" s="18">
        <v>0.05</v>
      </c>
    </row>
    <row r="15" spans="1:5" x14ac:dyDescent="0.2">
      <c r="A15" s="17">
        <v>101022</v>
      </c>
      <c r="B15" s="17" t="s">
        <v>34</v>
      </c>
      <c r="C15" s="17" t="s">
        <v>3</v>
      </c>
      <c r="D15" s="17">
        <v>2000</v>
      </c>
      <c r="E15" s="18">
        <v>7.0000000000000007E-2</v>
      </c>
    </row>
    <row r="16" spans="1:5" x14ac:dyDescent="0.2">
      <c r="A16" s="17">
        <v>101023</v>
      </c>
      <c r="B16" s="17" t="s">
        <v>35</v>
      </c>
      <c r="C16" s="17" t="s">
        <v>2</v>
      </c>
      <c r="D16" s="17">
        <v>2500</v>
      </c>
      <c r="E16" s="18">
        <v>0.05</v>
      </c>
    </row>
    <row r="17" spans="1:5" x14ac:dyDescent="0.2">
      <c r="A17" s="17">
        <v>101017</v>
      </c>
      <c r="B17" s="17" t="s">
        <v>29</v>
      </c>
      <c r="C17" s="17" t="s">
        <v>2</v>
      </c>
      <c r="D17" s="17">
        <v>2500</v>
      </c>
      <c r="E17" s="18">
        <v>0.05</v>
      </c>
    </row>
    <row r="18" spans="1:5" x14ac:dyDescent="0.2">
      <c r="A18" s="17">
        <v>101012</v>
      </c>
      <c r="B18" s="17" t="s">
        <v>8</v>
      </c>
      <c r="C18" s="17" t="s">
        <v>2</v>
      </c>
      <c r="D18" s="17">
        <v>2500</v>
      </c>
      <c r="E18" s="18">
        <v>0.05</v>
      </c>
    </row>
    <row r="19" spans="1:5" x14ac:dyDescent="0.2">
      <c r="A19" s="17">
        <v>101018</v>
      </c>
      <c r="B19" s="17" t="s">
        <v>30</v>
      </c>
      <c r="C19" s="17" t="s">
        <v>2</v>
      </c>
      <c r="D19" s="17">
        <v>2500</v>
      </c>
      <c r="E19" s="18">
        <v>0.05</v>
      </c>
    </row>
    <row r="20" spans="1:5" x14ac:dyDescent="0.2">
      <c r="A20" s="17">
        <v>101004</v>
      </c>
      <c r="B20" s="17" t="s">
        <v>9</v>
      </c>
      <c r="C20" s="17" t="s">
        <v>3</v>
      </c>
      <c r="D20" s="17">
        <v>2000</v>
      </c>
      <c r="E20" s="18">
        <v>7.0000000000000007E-2</v>
      </c>
    </row>
    <row r="21" spans="1:5" x14ac:dyDescent="0.2">
      <c r="A21" s="17">
        <v>101009</v>
      </c>
      <c r="B21" s="17" t="s">
        <v>24</v>
      </c>
      <c r="C21" s="17" t="s">
        <v>4</v>
      </c>
      <c r="D21" s="17">
        <v>2750</v>
      </c>
      <c r="E21" s="18">
        <v>3.5000000000000003E-2</v>
      </c>
    </row>
    <row r="22" spans="1:5" x14ac:dyDescent="0.2">
      <c r="A22" s="17">
        <v>101014</v>
      </c>
      <c r="B22" s="17" t="s">
        <v>10</v>
      </c>
      <c r="C22" s="17" t="s">
        <v>2</v>
      </c>
      <c r="D22" s="17">
        <v>2500</v>
      </c>
      <c r="E22" s="18">
        <v>0.05</v>
      </c>
    </row>
    <row r="23" spans="1:5" x14ac:dyDescent="0.2">
      <c r="A23" s="17">
        <v>101005</v>
      </c>
      <c r="B23" s="17" t="s">
        <v>11</v>
      </c>
      <c r="C23" s="17" t="s">
        <v>2</v>
      </c>
      <c r="D23" s="17">
        <v>2500</v>
      </c>
      <c r="E23" s="18">
        <v>0.05</v>
      </c>
    </row>
    <row r="24" spans="1:5" x14ac:dyDescent="0.2">
      <c r="A24" s="17">
        <v>101016</v>
      </c>
      <c r="B24" s="17" t="s">
        <v>28</v>
      </c>
      <c r="C24" s="17" t="s">
        <v>3</v>
      </c>
      <c r="D24" s="17">
        <v>2000</v>
      </c>
      <c r="E24" s="18">
        <v>7.0000000000000007E-2</v>
      </c>
    </row>
    <row r="25" spans="1:5" x14ac:dyDescent="0.2">
      <c r="A25" s="17">
        <v>101020</v>
      </c>
      <c r="B25" s="17" t="s">
        <v>32</v>
      </c>
      <c r="C25" s="17" t="s">
        <v>2</v>
      </c>
      <c r="D25" s="17">
        <v>2500</v>
      </c>
      <c r="E25" s="18">
        <v>0.05</v>
      </c>
    </row>
  </sheetData>
  <mergeCells count="1">
    <mergeCell ref="A1:E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דו"ח מכירות ושכר מחלקתי</vt:lpstr>
      <vt:lpstr>הסכמי שכר עובדים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</dc:creator>
  <cp:lastModifiedBy>jbt</cp:lastModifiedBy>
  <dcterms:created xsi:type="dcterms:W3CDTF">2000-04-30T17:42:40Z</dcterms:created>
  <dcterms:modified xsi:type="dcterms:W3CDTF">2025-03-09T19:03:24Z</dcterms:modified>
</cp:coreProperties>
</file>