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eglinw/Documents/boeglin.1/Fusion/Fusion_Products/DataAnalysis/"/>
    </mc:Choice>
  </mc:AlternateContent>
  <xr:revisionPtr revIDLastSave="0" documentId="8_{01728A24-DCCC-5E4E-A415-9FB0C1D5AD0A}" xr6:coauthVersionLast="45" xr6:coauthVersionMax="45" xr10:uidLastSave="{00000000-0000-0000-0000-000000000000}"/>
  <bookViews>
    <workbookView xWindow="1000" yWindow="500" windowWidth="29040" windowHeight="15840" xr2:uid="{E8006A52-0C13-4E83-9541-62C28444CD31}"/>
  </bookViews>
  <sheets>
    <sheet name="RP_Pos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2" l="1"/>
  <c r="A30" i="2"/>
  <c r="B29" i="2"/>
  <c r="D6" i="2"/>
  <c r="C4" i="2"/>
  <c r="B24" i="2"/>
  <c r="E11" i="2"/>
  <c r="E12" i="2" s="1"/>
  <c r="B16" i="2"/>
  <c r="C3" i="2" s="1"/>
  <c r="B12" i="2"/>
  <c r="A5" i="2" s="1"/>
  <c r="C5" i="2" s="1"/>
  <c r="E4" i="2"/>
  <c r="D3" i="2" l="1"/>
  <c r="E3" i="2" s="1"/>
  <c r="A4" i="2"/>
  <c r="B4" i="2" s="1"/>
  <c r="C6" i="2"/>
  <c r="D5" i="2"/>
  <c r="E5" i="2" s="1"/>
  <c r="A6" i="2"/>
  <c r="B6" i="2" s="1"/>
  <c r="B3" i="2"/>
</calcChain>
</file>

<file path=xl/sharedStrings.xml><?xml version="1.0" encoding="utf-8"?>
<sst xmlns="http://schemas.openxmlformats.org/spreadsheetml/2006/main" count="30" uniqueCount="28">
  <si>
    <t xml:space="preserve">RP Positioning Calculator </t>
  </si>
  <si>
    <t>PLC Position (mm)</t>
  </si>
  <si>
    <t>Voltage (V)</t>
  </si>
  <si>
    <t>Shaft End Radius (m)</t>
  </si>
  <si>
    <t>Probe Top Radius. Air Off (m)</t>
  </si>
  <si>
    <t>Probe Top Radius. Air On (m)</t>
  </si>
  <si>
    <t>*Enter values in the yellow cells.</t>
  </si>
  <si>
    <t>Slow Drive Calibration (XD7.1/XD7.2 Output)</t>
  </si>
  <si>
    <t>Reciprocation Max</t>
  </si>
  <si>
    <t>Position (mm)</t>
  </si>
  <si>
    <t>Voltage (mV)</t>
  </si>
  <si>
    <t>RP Minimum Calculated R</t>
  </si>
  <si>
    <t>RP Estimated Actual R</t>
  </si>
  <si>
    <t>* Range = 0 to 1200mm</t>
  </si>
  <si>
    <t>* Range = 0 to +/- 5V</t>
  </si>
  <si>
    <t>RP Ruler Zero Position r (mm)</t>
  </si>
  <si>
    <t>RP Ruler Home Position r (mm)</t>
  </si>
  <si>
    <t>Modified home pos by -104mm from CalCam calibration done on 27/03/23.</t>
  </si>
  <si>
    <t>Mach Probe Top to Shaft End (mm)</t>
  </si>
  <si>
    <t>Fast Drive Calibration</t>
  </si>
  <si>
    <t>Distance (mm)</t>
  </si>
  <si>
    <t>Fast Drive Full Insertion</t>
  </si>
  <si>
    <t>Fast Drive Full Retraction</t>
  </si>
  <si>
    <t>Range</t>
  </si>
  <si>
    <t>Fast Drive Calculator</t>
  </si>
  <si>
    <t>Voltage Offset (V)</t>
  </si>
  <si>
    <t>Piston Movement (mm)</t>
  </si>
  <si>
    <t>PD to Shft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</si>
</sst>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3" borderId="0" xfId="0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4356-D75A-4FDA-B192-A2EF0C306427}">
  <dimension ref="A1:G30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" max="1" width="37.5" bestFit="1" customWidth="1"/>
    <col min="2" max="2" width="22.1640625" customWidth="1"/>
    <col min="3" max="3" width="24.83203125" customWidth="1"/>
    <col min="4" max="4" width="29.83203125" bestFit="1" customWidth="1"/>
    <col min="5" max="5" width="25.6640625" bestFit="1" customWidth="1"/>
  </cols>
  <sheetData>
    <row r="1" spans="1:7" x14ac:dyDescent="0.2">
      <c r="A1" s="1" t="s">
        <v>0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2" t="s">
        <v>6</v>
      </c>
    </row>
    <row r="3" spans="1:7" x14ac:dyDescent="0.2">
      <c r="A3" s="3">
        <v>-300</v>
      </c>
      <c r="B3" s="4">
        <f>(A3*($B$12/$A$12))/1000</f>
        <v>-1.2498000000000002</v>
      </c>
      <c r="C3" s="4">
        <f>($B$16+A3)/1000</f>
        <v>1.6765350943602901</v>
      </c>
      <c r="D3" s="4">
        <f>C3-($B$18/1000)</f>
        <v>1.5267550943602901</v>
      </c>
      <c r="E3" s="4">
        <f>D3+($C$24/1000)</f>
        <v>1.6191550943602901</v>
      </c>
    </row>
    <row r="4" spans="1:7" x14ac:dyDescent="0.2">
      <c r="A4" s="5">
        <f>((C4*1000)-$B$16)</f>
        <v>-216.75509436028983</v>
      </c>
      <c r="B4" s="4">
        <f>(A4*($B$12/$A$12))/1000</f>
        <v>-0.90300172310496751</v>
      </c>
      <c r="C4" s="4">
        <f>D4+$B$18/1000</f>
        <v>1.7597800000000001</v>
      </c>
      <c r="D4" s="6">
        <v>1.61</v>
      </c>
      <c r="E4" s="4">
        <f>D4+($C$24/1000)</f>
        <v>1.7024000000000001</v>
      </c>
    </row>
    <row r="5" spans="1:7" x14ac:dyDescent="0.2">
      <c r="A5" s="5">
        <f>(B5*1000)*($A$12/$B$12)</f>
        <v>-308.92942870859332</v>
      </c>
      <c r="B5" s="2">
        <v>-1.2869999999999999</v>
      </c>
      <c r="C5" s="4">
        <f>(B16+A5)/1000</f>
        <v>1.6676056656516967</v>
      </c>
      <c r="D5" s="4">
        <f>C5-($B$18/1000)</f>
        <v>1.5178256656516966</v>
      </c>
      <c r="E5" s="4">
        <f>D5+($C$24/1000)</f>
        <v>1.6102256656516967</v>
      </c>
    </row>
    <row r="6" spans="1:7" x14ac:dyDescent="0.2">
      <c r="A6">
        <f>(C6*1000)-$B$16</f>
        <v>-309.15509436028992</v>
      </c>
      <c r="B6">
        <f>(A6*($B$12/$A$12))/1000</f>
        <v>-1.2879401231049679</v>
      </c>
      <c r="C6">
        <f>D6+($B$18/1000)</f>
        <v>1.6673800000000001</v>
      </c>
      <c r="D6">
        <f>E6-($C$24/1000)</f>
        <v>1.5176000000000001</v>
      </c>
      <c r="E6" s="2">
        <v>1.61</v>
      </c>
    </row>
    <row r="10" spans="1:7" x14ac:dyDescent="0.2">
      <c r="A10" t="s">
        <v>7</v>
      </c>
      <c r="D10" t="s">
        <v>8</v>
      </c>
      <c r="E10">
        <v>0.12</v>
      </c>
    </row>
    <row r="11" spans="1:7" x14ac:dyDescent="0.2">
      <c r="A11" t="s">
        <v>9</v>
      </c>
      <c r="B11" t="s">
        <v>10</v>
      </c>
      <c r="D11" t="s">
        <v>11</v>
      </c>
      <c r="E11">
        <f>E6-E10</f>
        <v>1.4900000000000002</v>
      </c>
    </row>
    <row r="12" spans="1:7" x14ac:dyDescent="0.2">
      <c r="A12">
        <v>1200</v>
      </c>
      <c r="B12">
        <f>A12*4.166</f>
        <v>4999.2000000000007</v>
      </c>
      <c r="D12" t="s">
        <v>12</v>
      </c>
      <c r="E12">
        <f>E11-0.12</f>
        <v>1.37</v>
      </c>
    </row>
    <row r="13" spans="1:7" x14ac:dyDescent="0.2">
      <c r="A13" t="s">
        <v>13</v>
      </c>
      <c r="B13" t="s">
        <v>14</v>
      </c>
    </row>
    <row r="15" spans="1:7" x14ac:dyDescent="0.2">
      <c r="A15" t="s">
        <v>15</v>
      </c>
      <c r="B15">
        <v>2667.8350943602936</v>
      </c>
    </row>
    <row r="16" spans="1:7" x14ac:dyDescent="0.2">
      <c r="A16" t="s">
        <v>16</v>
      </c>
      <c r="B16">
        <f>2080.83509436029 - 104.3</f>
        <v>1976.53509436029</v>
      </c>
      <c r="C16" s="8" t="s">
        <v>17</v>
      </c>
    </row>
    <row r="17" spans="1:5" x14ac:dyDescent="0.2">
      <c r="C17" s="8"/>
    </row>
    <row r="18" spans="1:5" x14ac:dyDescent="0.2">
      <c r="A18" s="7" t="s">
        <v>18</v>
      </c>
      <c r="B18" s="7">
        <v>149.78</v>
      </c>
      <c r="C18" s="8">
        <v>165</v>
      </c>
      <c r="D18" s="7">
        <v>149.78</v>
      </c>
      <c r="E18" t="s">
        <v>27</v>
      </c>
    </row>
    <row r="20" spans="1:5" x14ac:dyDescent="0.2">
      <c r="A20" s="1" t="s">
        <v>19</v>
      </c>
      <c r="B20" s="1"/>
      <c r="C20" s="1"/>
    </row>
    <row r="21" spans="1:5" x14ac:dyDescent="0.2">
      <c r="A21" s="1"/>
      <c r="B21" s="1" t="s">
        <v>2</v>
      </c>
      <c r="C21" s="1" t="s">
        <v>20</v>
      </c>
    </row>
    <row r="22" spans="1:5" x14ac:dyDescent="0.2">
      <c r="A22" t="s">
        <v>21</v>
      </c>
      <c r="B22">
        <v>3</v>
      </c>
      <c r="C22">
        <v>22</v>
      </c>
    </row>
    <row r="23" spans="1:5" x14ac:dyDescent="0.2">
      <c r="A23" t="s">
        <v>22</v>
      </c>
      <c r="B23">
        <v>1</v>
      </c>
      <c r="C23">
        <v>115</v>
      </c>
    </row>
    <row r="24" spans="1:5" x14ac:dyDescent="0.2">
      <c r="A24" t="s">
        <v>23</v>
      </c>
      <c r="B24">
        <f>B22-B23</f>
        <v>2</v>
      </c>
      <c r="C24">
        <v>92.4</v>
      </c>
    </row>
    <row r="26" spans="1:5" x14ac:dyDescent="0.2">
      <c r="A26" s="1" t="s">
        <v>24</v>
      </c>
    </row>
    <row r="27" spans="1:5" x14ac:dyDescent="0.2">
      <c r="A27" t="s">
        <v>25</v>
      </c>
      <c r="B27">
        <v>1</v>
      </c>
    </row>
    <row r="28" spans="1:5" x14ac:dyDescent="0.2">
      <c r="A28" s="1" t="s">
        <v>2</v>
      </c>
      <c r="B28" s="1" t="s">
        <v>26</v>
      </c>
    </row>
    <row r="29" spans="1:5" x14ac:dyDescent="0.2">
      <c r="A29" s="2">
        <v>3.2</v>
      </c>
      <c r="B29">
        <f>-46.2*(A29-$B$27)</f>
        <v>-101.64000000000001</v>
      </c>
      <c r="C29">
        <f>ABS(B29)-C24</f>
        <v>9.2400000000000091</v>
      </c>
    </row>
    <row r="30" spans="1:5" x14ac:dyDescent="0.2">
      <c r="A30" s="4">
        <f>(B30/-46.2)+$B$27</f>
        <v>1</v>
      </c>
      <c r="B30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C56F-0B24-4F09-B4D8-C1DC62A8736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RP_Pos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Allan, Scott Y</dc:creator>
  <cp:keywords/>
  <dc:description/>
  <cp:lastModifiedBy>Microsoft Office User</cp:lastModifiedBy>
  <cp:revision/>
  <dcterms:created xsi:type="dcterms:W3CDTF">2023-09-12T08:32:23Z</dcterms:created>
  <dcterms:modified xsi:type="dcterms:W3CDTF">2023-10-16T13:56:27Z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759de7-3255-46b5-8dfe-736652f9c6c1_Enabled">
    <vt:lpwstr>true</vt:lpwstr>
  </property>
  <property fmtid="{D5CDD505-2E9C-101B-9397-08002B2CF9AE}" pid="3" name="MSIP_Label_22759de7-3255-46b5-8dfe-736652f9c6c1_SetDate">
    <vt:lpwstr>2023-09-12T08:39:20Z</vt:lpwstr>
  </property>
  <property fmtid="{D5CDD505-2E9C-101B-9397-08002B2CF9AE}" pid="4" name="MSIP_Label_22759de7-3255-46b5-8dfe-736652f9c6c1_Method">
    <vt:lpwstr>Standard</vt:lpwstr>
  </property>
  <property fmtid="{D5CDD505-2E9C-101B-9397-08002B2CF9AE}" pid="5" name="MSIP_Label_22759de7-3255-46b5-8dfe-736652f9c6c1_Name">
    <vt:lpwstr>22759de7-3255-46b5-8dfe-736652f9c6c1</vt:lpwstr>
  </property>
  <property fmtid="{D5CDD505-2E9C-101B-9397-08002B2CF9AE}" pid="6" name="MSIP_Label_22759de7-3255-46b5-8dfe-736652f9c6c1_SiteId">
    <vt:lpwstr>c6ac664b-ae27-4d5d-b4e6-bb5717196fc7</vt:lpwstr>
  </property>
  <property fmtid="{D5CDD505-2E9C-101B-9397-08002B2CF9AE}" pid="7" name="MSIP_Label_22759de7-3255-46b5-8dfe-736652f9c6c1_ActionId">
    <vt:lpwstr>08c91ba5-d231-4783-8b23-1dab0b0ac9d2</vt:lpwstr>
  </property>
  <property fmtid="{D5CDD505-2E9C-101B-9397-08002B2CF9AE}" pid="8" name="MSIP_Label_22759de7-3255-46b5-8dfe-736652f9c6c1_ContentBits">
    <vt:lpwstr>0</vt:lpwstr>
  </property>
</Properties>
</file>