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60" yWindow="140" windowWidth="25000" windowHeight="12960" activeTab="1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Sheet1!$A$1:$F$15</definedName>
    <definedName name="ExternalData_1" localSheetId="1">Sheet2!$B$1:$C$12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D16" i="2"/>
  <c r="D15" i="2"/>
  <c r="D14" i="2"/>
  <c r="G12" i="2"/>
  <c r="H10" i="2"/>
  <c r="I12" i="2"/>
  <c r="J11" i="2"/>
  <c r="K12" i="2"/>
  <c r="L10" i="2"/>
  <c r="C12" i="2"/>
  <c r="D11" i="2"/>
  <c r="E12" i="2"/>
  <c r="F11" i="2"/>
  <c r="F4" i="2"/>
  <c r="F6" i="2"/>
  <c r="F8" i="2"/>
  <c r="F10" i="2"/>
  <c r="H3" i="2"/>
  <c r="H5" i="2"/>
  <c r="H7" i="2"/>
  <c r="H9" i="2"/>
  <c r="H11" i="2"/>
  <c r="J4" i="2"/>
  <c r="J6" i="2"/>
  <c r="J8" i="2"/>
  <c r="J10" i="2"/>
  <c r="L3" i="2"/>
  <c r="L5" i="2"/>
  <c r="L7" i="2"/>
  <c r="L9" i="2"/>
  <c r="L11" i="2"/>
  <c r="D4" i="2"/>
  <c r="D6" i="2"/>
  <c r="D8" i="2"/>
  <c r="D10" i="2"/>
  <c r="F3" i="2"/>
  <c r="F5" i="2"/>
  <c r="F7" i="2"/>
  <c r="F9" i="2"/>
  <c r="H4" i="2"/>
  <c r="H6" i="2"/>
  <c r="H8" i="2"/>
  <c r="J3" i="2"/>
  <c r="J5" i="2"/>
  <c r="J7" i="2"/>
  <c r="J9" i="2"/>
  <c r="L4" i="2"/>
  <c r="L6" i="2"/>
  <c r="L8" i="2"/>
  <c r="D3" i="2"/>
  <c r="D5" i="2"/>
  <c r="D7" i="2"/>
  <c r="D9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file://C:\Users\katzdav\AppData\Local\Temp\SAS Temporary Files\_TD1852_PHGX745GY5VVD1_\sashtml.htm#IDX25" htmlTables="1">
      <tables count="1">
        <x v="607"/>
      </tables>
    </webPr>
  </connection>
  <connection id="2" name="Connection1" type="4" refreshedVersion="4" background="1" saveData="1">
    <webPr sourceData="1" parsePre="1" consecutive="1" xl2000="1" url="file://C:\Users\katzdav\AppData\Local\Temp\SAS Temporary Files\_TD1852_PHGX745GY5VVD1_\sashtml.htm#IDX25" htmlTables="1">
      <tables count="1">
        <x v="607"/>
      </tables>
    </webPr>
  </connection>
</connections>
</file>

<file path=xl/sharedStrings.xml><?xml version="1.0" encoding="utf-8"?>
<sst xmlns="http://schemas.openxmlformats.org/spreadsheetml/2006/main" count="45" uniqueCount="25">
  <si>
    <t>Table of testingreason by yeardx</t>
  </si>
  <si>
    <t>testingreason(testingreason)</t>
  </si>
  <si>
    <t>yeardx</t>
  </si>
  <si>
    <t>Total</t>
  </si>
  <si>
    <t>.</t>
  </si>
  <si>
    <t>partner contacted re: new HIV dx</t>
  </si>
  <si>
    <t>health dept contacted re: HIV exposure</t>
  </si>
  <si>
    <t>partner contacted re: STD exposure</t>
  </si>
  <si>
    <t>health dept contacted re: STD exposure</t>
  </si>
  <si>
    <t>HIV seroconversion sx</t>
  </si>
  <si>
    <t>STD sx</t>
  </si>
  <si>
    <t>regular testing</t>
  </si>
  <si>
    <t>HIV+ partner, not recently diagnosed</t>
  </si>
  <si>
    <t>other</t>
  </si>
  <si>
    <t>refused</t>
  </si>
  <si>
    <t>%</t>
  </si>
  <si>
    <t>n</t>
  </si>
  <si>
    <t>could be new dx but not new exposure</t>
  </si>
  <si>
    <t>3-6 months</t>
  </si>
  <si>
    <t>Yellow</t>
  </si>
  <si>
    <t>Orange</t>
  </si>
  <si>
    <t>Other</t>
  </si>
  <si>
    <t>DATA ARE KC MSM ONLY</t>
  </si>
  <si>
    <t>Could also possibly find the diagnosis date of the partner (long-term)</t>
  </si>
  <si>
    <t>2/2/15: "other" could incorporate other risk-based tests like "positive partner's condom broke",  "partner cheated"…David will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</si>
</sst>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growShrinkType="overwriteClea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4" sqref="G4:K4"/>
    </sheetView>
  </sheetViews>
  <sheetFormatPr baseColWidth="10" defaultColWidth="8.83203125" defaultRowHeight="14" x14ac:dyDescent="0"/>
  <cols>
    <col min="1" max="1" width="36.5" bestFit="1" customWidth="1"/>
    <col min="2" max="2" width="7" bestFit="1" customWidth="1"/>
    <col min="3" max="5" width="5" bestFit="1" customWidth="1"/>
    <col min="6" max="6" width="5.5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</row>
    <row r="3" spans="1:6">
      <c r="B3">
        <v>2010</v>
      </c>
      <c r="C3">
        <v>2011</v>
      </c>
      <c r="D3">
        <v>2012</v>
      </c>
      <c r="E3">
        <v>2013</v>
      </c>
      <c r="F3" t="s">
        <v>3</v>
      </c>
    </row>
    <row r="4" spans="1:6">
      <c r="A4" t="s">
        <v>4</v>
      </c>
      <c r="B4">
        <v>128</v>
      </c>
      <c r="C4">
        <v>118</v>
      </c>
      <c r="D4">
        <v>131</v>
      </c>
      <c r="E4">
        <v>150</v>
      </c>
      <c r="F4">
        <v>527</v>
      </c>
    </row>
    <row r="5" spans="1:6">
      <c r="A5" t="s">
        <v>5</v>
      </c>
      <c r="B5">
        <v>14</v>
      </c>
      <c r="C5">
        <v>19</v>
      </c>
      <c r="D5">
        <v>12</v>
      </c>
      <c r="E5">
        <v>14</v>
      </c>
      <c r="F5">
        <v>59</v>
      </c>
    </row>
    <row r="6" spans="1:6">
      <c r="A6" t="s">
        <v>6</v>
      </c>
      <c r="B6">
        <v>1</v>
      </c>
      <c r="C6">
        <v>0</v>
      </c>
      <c r="D6">
        <v>3</v>
      </c>
      <c r="E6">
        <v>0</v>
      </c>
      <c r="F6">
        <v>4</v>
      </c>
    </row>
    <row r="7" spans="1:6">
      <c r="A7" t="s">
        <v>7</v>
      </c>
      <c r="B7">
        <v>6</v>
      </c>
      <c r="C7">
        <v>9</v>
      </c>
      <c r="D7">
        <v>8</v>
      </c>
      <c r="E7">
        <v>7</v>
      </c>
      <c r="F7">
        <v>30</v>
      </c>
    </row>
    <row r="8" spans="1:6">
      <c r="A8" t="s">
        <v>8</v>
      </c>
      <c r="B8">
        <v>1</v>
      </c>
      <c r="C8">
        <v>3</v>
      </c>
      <c r="D8">
        <v>3</v>
      </c>
      <c r="E8">
        <v>2</v>
      </c>
      <c r="F8">
        <v>9</v>
      </c>
    </row>
    <row r="9" spans="1:6">
      <c r="A9" t="s">
        <v>9</v>
      </c>
      <c r="B9">
        <v>29</v>
      </c>
      <c r="C9">
        <v>23</v>
      </c>
      <c r="D9">
        <v>21</v>
      </c>
      <c r="E9">
        <v>17</v>
      </c>
      <c r="F9">
        <v>90</v>
      </c>
    </row>
    <row r="10" spans="1:6">
      <c r="A10" t="s">
        <v>10</v>
      </c>
      <c r="B10">
        <v>22</v>
      </c>
      <c r="C10">
        <v>23</v>
      </c>
      <c r="D10">
        <v>21</v>
      </c>
      <c r="E10">
        <v>11</v>
      </c>
      <c r="F10">
        <v>77</v>
      </c>
    </row>
    <row r="11" spans="1:6">
      <c r="A11" t="s">
        <v>11</v>
      </c>
      <c r="B11">
        <v>77</v>
      </c>
      <c r="C11">
        <v>45</v>
      </c>
      <c r="D11">
        <v>51</v>
      </c>
      <c r="E11">
        <v>35</v>
      </c>
      <c r="F11">
        <v>208</v>
      </c>
    </row>
    <row r="12" spans="1:6">
      <c r="A12" t="s">
        <v>12</v>
      </c>
      <c r="B12">
        <v>5</v>
      </c>
      <c r="C12">
        <v>6</v>
      </c>
      <c r="D12">
        <v>4</v>
      </c>
      <c r="E12">
        <v>4</v>
      </c>
      <c r="F12">
        <v>19</v>
      </c>
    </row>
    <row r="13" spans="1:6">
      <c r="A13" t="s">
        <v>13</v>
      </c>
      <c r="B13">
        <v>61</v>
      </c>
      <c r="C13">
        <v>62</v>
      </c>
      <c r="D13">
        <v>38</v>
      </c>
      <c r="E13">
        <v>30</v>
      </c>
      <c r="F13">
        <v>191</v>
      </c>
    </row>
    <row r="14" spans="1:6">
      <c r="A14" t="s">
        <v>14</v>
      </c>
      <c r="B14">
        <v>0</v>
      </c>
      <c r="C14">
        <v>1</v>
      </c>
      <c r="D14">
        <v>0</v>
      </c>
      <c r="E14">
        <v>1</v>
      </c>
      <c r="F14">
        <v>2</v>
      </c>
    </row>
    <row r="15" spans="1:6">
      <c r="A15" t="s">
        <v>3</v>
      </c>
      <c r="B15">
        <v>344</v>
      </c>
      <c r="C15">
        <v>309</v>
      </c>
      <c r="D15">
        <v>292</v>
      </c>
      <c r="E15">
        <v>271</v>
      </c>
      <c r="F15">
        <v>1216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25" zoomScaleNormal="125" zoomScalePageLayoutView="125" workbookViewId="0">
      <selection activeCell="B18" sqref="B18"/>
    </sheetView>
  </sheetViews>
  <sheetFormatPr baseColWidth="10" defaultColWidth="8.83203125" defaultRowHeight="14" x14ac:dyDescent="0"/>
  <cols>
    <col min="1" max="1" width="31.5" customWidth="1"/>
    <col min="2" max="2" width="36.5" bestFit="1" customWidth="1"/>
    <col min="3" max="4" width="8.83203125" style="1"/>
    <col min="5" max="5" width="9.33203125" style="1" bestFit="1" customWidth="1"/>
    <col min="6" max="12" width="8.83203125" style="1"/>
  </cols>
  <sheetData>
    <row r="1" spans="1:12">
      <c r="A1" s="7" t="s">
        <v>22</v>
      </c>
      <c r="C1" s="8" t="s">
        <v>3</v>
      </c>
      <c r="D1" s="8"/>
      <c r="E1" s="8">
        <v>2010</v>
      </c>
      <c r="F1" s="8"/>
      <c r="G1" s="8">
        <v>2011</v>
      </c>
      <c r="H1" s="8"/>
      <c r="I1" s="8">
        <v>2012</v>
      </c>
      <c r="J1" s="8"/>
      <c r="K1" s="8">
        <v>2013</v>
      </c>
      <c r="L1" s="8"/>
    </row>
    <row r="2" spans="1:12"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1" t="s">
        <v>15</v>
      </c>
      <c r="I2" s="1" t="s">
        <v>16</v>
      </c>
      <c r="J2" s="1" t="s">
        <v>15</v>
      </c>
      <c r="K2" s="1" t="s">
        <v>16</v>
      </c>
      <c r="L2" s="1" t="s">
        <v>15</v>
      </c>
    </row>
    <row r="3" spans="1:12">
      <c r="A3" t="s">
        <v>17</v>
      </c>
      <c r="B3" s="3" t="s">
        <v>5</v>
      </c>
      <c r="C3" s="1">
        <v>59</v>
      </c>
      <c r="D3" s="2">
        <f>C3/C12</f>
        <v>8.5880640465793301E-2</v>
      </c>
      <c r="E3" s="1">
        <v>14</v>
      </c>
      <c r="F3" s="2">
        <f>E3/E12</f>
        <v>6.4814814814814811E-2</v>
      </c>
      <c r="G3" s="1">
        <v>19</v>
      </c>
      <c r="H3" s="2">
        <f>G3/G12</f>
        <v>0.1</v>
      </c>
      <c r="I3" s="1">
        <v>12</v>
      </c>
      <c r="J3" s="2">
        <f>I3/I12</f>
        <v>7.4534161490683232E-2</v>
      </c>
      <c r="K3" s="1">
        <v>14</v>
      </c>
      <c r="L3" s="2">
        <f>K3/K12</f>
        <v>0.11666666666666667</v>
      </c>
    </row>
    <row r="4" spans="1:12">
      <c r="B4" s="3" t="s">
        <v>6</v>
      </c>
      <c r="C4" s="1">
        <v>4</v>
      </c>
      <c r="D4" s="2">
        <f>C4/C12</f>
        <v>5.822416302765648E-3</v>
      </c>
      <c r="E4" s="1">
        <v>1</v>
      </c>
      <c r="F4" s="2">
        <f>E4/E12</f>
        <v>4.6296296296296294E-3</v>
      </c>
      <c r="G4" s="1">
        <v>0</v>
      </c>
      <c r="H4" s="2">
        <f>G4/G12</f>
        <v>0</v>
      </c>
      <c r="I4" s="1">
        <v>3</v>
      </c>
      <c r="J4" s="2">
        <f>I4/I12</f>
        <v>1.8633540372670808E-2</v>
      </c>
      <c r="K4" s="1">
        <v>0</v>
      </c>
      <c r="L4" s="2">
        <f>K4/K12</f>
        <v>0</v>
      </c>
    </row>
    <row r="5" spans="1:12">
      <c r="B5" s="3" t="s">
        <v>7</v>
      </c>
      <c r="C5" s="1">
        <v>30</v>
      </c>
      <c r="D5" s="2">
        <f>C5/C12</f>
        <v>4.3668122270742356E-2</v>
      </c>
      <c r="E5" s="1">
        <v>6</v>
      </c>
      <c r="F5" s="2">
        <f>E5/E12</f>
        <v>2.7777777777777776E-2</v>
      </c>
      <c r="G5" s="1">
        <v>9</v>
      </c>
      <c r="H5" s="2">
        <f>G5/G12</f>
        <v>4.736842105263158E-2</v>
      </c>
      <c r="I5" s="1">
        <v>8</v>
      </c>
      <c r="J5" s="2">
        <f>I5/I12</f>
        <v>4.9689440993788817E-2</v>
      </c>
      <c r="K5" s="1">
        <v>7</v>
      </c>
      <c r="L5" s="2">
        <f>K5/K12</f>
        <v>5.8333333333333334E-2</v>
      </c>
    </row>
    <row r="6" spans="1:12">
      <c r="B6" s="3" t="s">
        <v>8</v>
      </c>
      <c r="C6" s="1">
        <v>9</v>
      </c>
      <c r="D6" s="2">
        <f>C6/C12</f>
        <v>1.3100436681222707E-2</v>
      </c>
      <c r="E6" s="1">
        <v>1</v>
      </c>
      <c r="F6" s="2">
        <f>E6/E12</f>
        <v>4.6296296296296294E-3</v>
      </c>
      <c r="G6" s="1">
        <v>3</v>
      </c>
      <c r="H6" s="2">
        <f>G6/G12</f>
        <v>1.5789473684210527E-2</v>
      </c>
      <c r="I6" s="1">
        <v>3</v>
      </c>
      <c r="J6" s="2">
        <f>I6/I12</f>
        <v>1.8633540372670808E-2</v>
      </c>
      <c r="K6" s="1">
        <v>2</v>
      </c>
      <c r="L6" s="2">
        <f>K6/K12</f>
        <v>1.6666666666666666E-2</v>
      </c>
    </row>
    <row r="7" spans="1:12">
      <c r="A7" t="s">
        <v>18</v>
      </c>
      <c r="B7" s="4" t="s">
        <v>9</v>
      </c>
      <c r="C7" s="1">
        <v>90</v>
      </c>
      <c r="D7" s="2">
        <f>C7/C12</f>
        <v>0.13100436681222707</v>
      </c>
      <c r="E7" s="1">
        <v>29</v>
      </c>
      <c r="F7" s="2">
        <f>E7/E12</f>
        <v>0.13425925925925927</v>
      </c>
      <c r="G7" s="1">
        <v>23</v>
      </c>
      <c r="H7" s="2">
        <f>G7/G12</f>
        <v>0.12105263157894737</v>
      </c>
      <c r="I7" s="1">
        <v>21</v>
      </c>
      <c r="J7" s="2">
        <f>I7/I12</f>
        <v>0.13043478260869565</v>
      </c>
      <c r="K7" s="1">
        <v>17</v>
      </c>
      <c r="L7" s="2">
        <f>K7/K12</f>
        <v>0.14166666666666666</v>
      </c>
    </row>
    <row r="8" spans="1:12">
      <c r="B8" s="4" t="s">
        <v>10</v>
      </c>
      <c r="C8" s="1">
        <v>77</v>
      </c>
      <c r="D8" s="2">
        <f>C8/C12</f>
        <v>0.11208151382823872</v>
      </c>
      <c r="E8" s="1">
        <v>22</v>
      </c>
      <c r="F8" s="2">
        <f>E8/E12</f>
        <v>0.10185185185185185</v>
      </c>
      <c r="G8" s="1">
        <v>23</v>
      </c>
      <c r="H8" s="2">
        <f>G8/G12</f>
        <v>0.12105263157894737</v>
      </c>
      <c r="I8" s="1">
        <v>21</v>
      </c>
      <c r="J8" s="2">
        <f>I8/I12</f>
        <v>0.13043478260869565</v>
      </c>
      <c r="K8" s="1">
        <v>11</v>
      </c>
      <c r="L8" s="2">
        <f>K8/K12</f>
        <v>9.166666666666666E-2</v>
      </c>
    </row>
    <row r="9" spans="1:12">
      <c r="B9" t="s">
        <v>11</v>
      </c>
      <c r="C9" s="1">
        <v>208</v>
      </c>
      <c r="D9" s="2">
        <f>C9/C12</f>
        <v>0.3027656477438137</v>
      </c>
      <c r="E9" s="1">
        <v>77</v>
      </c>
      <c r="F9" s="2">
        <f>E9/E12</f>
        <v>0.35648148148148145</v>
      </c>
      <c r="G9" s="1">
        <v>45</v>
      </c>
      <c r="H9" s="2">
        <f>G9/G12</f>
        <v>0.23684210526315788</v>
      </c>
      <c r="I9" s="1">
        <v>51</v>
      </c>
      <c r="J9" s="2">
        <f>I9/I12</f>
        <v>0.31677018633540371</v>
      </c>
      <c r="K9" s="1">
        <v>35</v>
      </c>
      <c r="L9" s="2">
        <f>K9/K12</f>
        <v>0.29166666666666669</v>
      </c>
    </row>
    <row r="10" spans="1:12">
      <c r="B10" s="4" t="s">
        <v>12</v>
      </c>
      <c r="C10" s="1">
        <v>19</v>
      </c>
      <c r="D10" s="2">
        <f>C10/C12</f>
        <v>2.7656477438136828E-2</v>
      </c>
      <c r="E10" s="1">
        <v>5</v>
      </c>
      <c r="F10" s="2">
        <f>E10/E12</f>
        <v>2.3148148148148147E-2</v>
      </c>
      <c r="G10" s="1">
        <v>6</v>
      </c>
      <c r="H10" s="2">
        <f>G10/G12</f>
        <v>3.1578947368421054E-2</v>
      </c>
      <c r="I10" s="1">
        <v>4</v>
      </c>
      <c r="J10" s="2">
        <f>I10/I12</f>
        <v>2.4844720496894408E-2</v>
      </c>
      <c r="K10" s="1">
        <v>4</v>
      </c>
      <c r="L10" s="2">
        <f>K10/K12</f>
        <v>3.3333333333333333E-2</v>
      </c>
    </row>
    <row r="11" spans="1:12">
      <c r="B11" t="s">
        <v>13</v>
      </c>
      <c r="C11" s="1">
        <v>191</v>
      </c>
      <c r="D11" s="2">
        <f>C11/C12</f>
        <v>0.27802037845705968</v>
      </c>
      <c r="E11" s="1">
        <v>61</v>
      </c>
      <c r="F11" s="2">
        <f>E11/E12</f>
        <v>0.28240740740740738</v>
      </c>
      <c r="G11" s="1">
        <v>62</v>
      </c>
      <c r="H11" s="2">
        <f>G11/G12</f>
        <v>0.32631578947368423</v>
      </c>
      <c r="I11" s="1">
        <v>38</v>
      </c>
      <c r="J11" s="2">
        <f>I11/I12</f>
        <v>0.2360248447204969</v>
      </c>
      <c r="K11" s="1">
        <v>30</v>
      </c>
      <c r="L11" s="2">
        <f>K11/K12</f>
        <v>0.25</v>
      </c>
    </row>
    <row r="12" spans="1:12">
      <c r="B12" t="s">
        <v>3</v>
      </c>
      <c r="C12" s="1">
        <f>SUM(C3:C11)</f>
        <v>687</v>
      </c>
      <c r="E12" s="1">
        <f>SUM(E3:E11)</f>
        <v>216</v>
      </c>
      <c r="G12" s="1">
        <f t="shared" ref="G12:K12" si="0">SUM(G3:G11)</f>
        <v>190</v>
      </c>
      <c r="I12" s="1">
        <f t="shared" si="0"/>
        <v>161</v>
      </c>
      <c r="K12" s="1">
        <f t="shared" si="0"/>
        <v>120</v>
      </c>
    </row>
    <row r="14" spans="1:12">
      <c r="B14" t="s">
        <v>19</v>
      </c>
      <c r="D14" s="5">
        <f>SUM(D3:D6)</f>
        <v>0.148471615720524</v>
      </c>
      <c r="E14" s="6">
        <f t="shared" ref="E14:L14" si="1">SUM(E3:E6)</f>
        <v>22</v>
      </c>
      <c r="F14" s="5">
        <f t="shared" si="1"/>
        <v>0.10185185185185186</v>
      </c>
      <c r="G14" s="6">
        <f t="shared" si="1"/>
        <v>31</v>
      </c>
      <c r="H14" s="5">
        <f t="shared" si="1"/>
        <v>0.16315789473684211</v>
      </c>
      <c r="I14" s="6">
        <f t="shared" si="1"/>
        <v>26</v>
      </c>
      <c r="J14" s="5">
        <f t="shared" si="1"/>
        <v>0.16149068322981366</v>
      </c>
      <c r="K14" s="6">
        <f t="shared" si="1"/>
        <v>23</v>
      </c>
      <c r="L14" s="5">
        <f t="shared" si="1"/>
        <v>0.19166666666666665</v>
      </c>
    </row>
    <row r="15" spans="1:12">
      <c r="B15" t="s">
        <v>20</v>
      </c>
      <c r="D15" s="5">
        <f>SUM(D7:D8,D10)</f>
        <v>0.27074235807860264</v>
      </c>
      <c r="E15" s="6">
        <f t="shared" ref="E15:L15" si="2">SUM(E7:E8,E10)</f>
        <v>56</v>
      </c>
      <c r="F15" s="5">
        <f t="shared" si="2"/>
        <v>0.25925925925925924</v>
      </c>
      <c r="G15" s="6">
        <f t="shared" si="2"/>
        <v>52</v>
      </c>
      <c r="H15" s="5">
        <f t="shared" si="2"/>
        <v>0.27368421052631581</v>
      </c>
      <c r="I15" s="6">
        <f t="shared" si="2"/>
        <v>46</v>
      </c>
      <c r="J15" s="5">
        <f t="shared" si="2"/>
        <v>0.2857142857142857</v>
      </c>
      <c r="K15" s="6">
        <f t="shared" si="2"/>
        <v>32</v>
      </c>
      <c r="L15" s="5">
        <f t="shared" si="2"/>
        <v>0.26666666666666666</v>
      </c>
    </row>
    <row r="16" spans="1:12">
      <c r="B16" t="s">
        <v>21</v>
      </c>
      <c r="D16" s="5">
        <f>SUM(D9,D11)</f>
        <v>0.58078602620087338</v>
      </c>
      <c r="E16" s="6">
        <f t="shared" ref="E16:L16" si="3">SUM(E9,E11)</f>
        <v>138</v>
      </c>
      <c r="F16" s="5">
        <f t="shared" si="3"/>
        <v>0.63888888888888884</v>
      </c>
      <c r="G16" s="6">
        <f t="shared" si="3"/>
        <v>107</v>
      </c>
      <c r="H16" s="5">
        <f t="shared" si="3"/>
        <v>0.56315789473684208</v>
      </c>
      <c r="I16" s="6">
        <f t="shared" si="3"/>
        <v>89</v>
      </c>
      <c r="J16" s="5">
        <f t="shared" si="3"/>
        <v>0.55279503105590067</v>
      </c>
      <c r="K16" s="6">
        <f t="shared" si="3"/>
        <v>65</v>
      </c>
      <c r="L16" s="5">
        <f t="shared" si="3"/>
        <v>0.54166666666666674</v>
      </c>
    </row>
    <row r="18" spans="2:2">
      <c r="B18" t="s">
        <v>24</v>
      </c>
    </row>
    <row r="19" spans="2:2">
      <c r="B19" t="s">
        <v>23</v>
      </c>
    </row>
  </sheetData>
  <mergeCells count="5">
    <mergeCell ref="E1:F1"/>
    <mergeCell ref="G1:H1"/>
    <mergeCell ref="I1:J1"/>
    <mergeCell ref="K1:L1"/>
    <mergeCell ref="C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King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Katz, David</dc:creator>
  <cp:lastModifiedBy>Jeanette Birnbaum</cp:lastModifiedBy>
  <dcterms:created xsi:type="dcterms:W3CDTF">2014-07-23T21:25:04Z</dcterms:created>
  <dcterms:modified xsi:type="dcterms:W3CDTF">2015-02-02T19:06:08Z</dcterms:modified>
</cp:coreProperties>
</file>