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yhv862_mocs_utc_edu/Documents/Local/Research/analytical hierarchy process/survey data/"/>
    </mc:Choice>
  </mc:AlternateContent>
  <xr:revisionPtr revIDLastSave="237" documentId="11_F25DC773A252ABDACC10482B19186F4E5BDE58F5" xr6:coauthVersionLast="47" xr6:coauthVersionMax="47" xr10:uidLastSave="{F97B07D3-3F29-4860-9430-CC643FB9D601}"/>
  <bookViews>
    <workbookView xWindow="-23148" yWindow="-804" windowWidth="23256" windowHeight="12456" activeTab="1" xr2:uid="{00000000-000D-0000-FFFF-FFFF00000000}"/>
  </bookViews>
  <sheets>
    <sheet name="social" sheetId="1" r:id="rId1"/>
    <sheet name="en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2" l="1"/>
  <c r="O21" i="2"/>
  <c r="O22" i="2"/>
  <c r="N20" i="2"/>
  <c r="N21" i="2"/>
  <c r="N22" i="2"/>
  <c r="M20" i="2"/>
  <c r="M21" i="2"/>
  <c r="M22" i="2"/>
  <c r="O19" i="2"/>
  <c r="N19" i="2"/>
  <c r="M19" i="2"/>
  <c r="L20" i="2"/>
  <c r="L21" i="2"/>
  <c r="L22" i="2"/>
  <c r="L19" i="2"/>
  <c r="O11" i="2"/>
  <c r="O12" i="2"/>
  <c r="O13" i="2"/>
  <c r="O10" i="2"/>
  <c r="N10" i="2"/>
  <c r="N11" i="2"/>
  <c r="N12" i="2"/>
  <c r="N13" i="2"/>
  <c r="M11" i="2"/>
  <c r="M12" i="2"/>
  <c r="M13" i="2"/>
  <c r="M10" i="2"/>
  <c r="L11" i="2"/>
  <c r="L12" i="2"/>
  <c r="L13" i="2"/>
  <c r="L10" i="2"/>
  <c r="N8" i="1"/>
  <c r="N9" i="1"/>
  <c r="N7" i="1"/>
  <c r="F3" i="2"/>
  <c r="F4" i="2"/>
  <c r="F5" i="2"/>
  <c r="F2" i="2"/>
  <c r="E3" i="2"/>
  <c r="E4" i="2"/>
  <c r="E5" i="2"/>
  <c r="E2" i="2"/>
  <c r="C6" i="2"/>
  <c r="B6" i="2"/>
  <c r="O6" i="1"/>
  <c r="F3" i="1"/>
  <c r="F2" i="1"/>
  <c r="F4" i="1"/>
  <c r="V9" i="1"/>
  <c r="V8" i="1"/>
  <c r="V6" i="1"/>
  <c r="U9" i="1"/>
  <c r="U8" i="1"/>
  <c r="U7" i="1"/>
  <c r="U6" i="1"/>
  <c r="B12" i="1"/>
  <c r="C12" i="1"/>
  <c r="B6" i="1"/>
  <c r="B14" i="1"/>
  <c r="B13" i="1"/>
  <c r="W16" i="1"/>
  <c r="V16" i="1"/>
  <c r="U16" i="1"/>
  <c r="X15" i="1"/>
  <c r="V15" i="1"/>
  <c r="U15" i="1"/>
  <c r="X14" i="1"/>
  <c r="W14" i="1"/>
  <c r="U14" i="1"/>
  <c r="X13" i="1"/>
  <c r="W13" i="1"/>
  <c r="V13" i="1"/>
  <c r="W9" i="1"/>
  <c r="X8" i="1"/>
  <c r="X7" i="1"/>
  <c r="W7" i="1"/>
  <c r="X6" i="1"/>
  <c r="W6" i="1"/>
  <c r="P16" i="1"/>
  <c r="O16" i="1"/>
  <c r="N16" i="1"/>
  <c r="Q15" i="1"/>
  <c r="O15" i="1"/>
  <c r="N15" i="1"/>
  <c r="Q14" i="1"/>
  <c r="P14" i="1"/>
  <c r="N14" i="1"/>
  <c r="Q13" i="1"/>
  <c r="P13" i="1"/>
  <c r="O13" i="1"/>
  <c r="O8" i="1"/>
  <c r="P7" i="1"/>
  <c r="P6" i="1"/>
  <c r="Q7" i="1"/>
  <c r="Q8" i="1"/>
  <c r="Q6" i="1"/>
  <c r="P9" i="1"/>
  <c r="O9" i="1"/>
  <c r="I3" i="1"/>
  <c r="I4" i="1"/>
  <c r="I5" i="1"/>
  <c r="I2" i="1"/>
  <c r="H3" i="1"/>
  <c r="H4" i="1"/>
  <c r="H5" i="1"/>
  <c r="H2" i="1"/>
  <c r="G3" i="1"/>
  <c r="G4" i="1"/>
  <c r="G5" i="1"/>
  <c r="G2" i="1"/>
  <c r="F5" i="1"/>
  <c r="C6" i="1"/>
  <c r="D6" i="1"/>
  <c r="D13" i="1" s="1"/>
  <c r="E6" i="1"/>
  <c r="E15" i="1" s="1"/>
  <c r="E13" i="1"/>
  <c r="E14" i="1"/>
  <c r="C13" i="1"/>
  <c r="C14" i="1"/>
  <c r="C15" i="1"/>
  <c r="E12" i="1"/>
  <c r="B15" i="1"/>
  <c r="D15" i="1" l="1"/>
  <c r="D14" i="1"/>
  <c r="D12" i="1"/>
</calcChain>
</file>

<file path=xl/sharedStrings.xml><?xml version="1.0" encoding="utf-8"?>
<sst xmlns="http://schemas.openxmlformats.org/spreadsheetml/2006/main" count="76" uniqueCount="15">
  <si>
    <t>Recreational use</t>
  </si>
  <si>
    <t>Health benefit</t>
  </si>
  <si>
    <t>Job creation benefit</t>
  </si>
  <si>
    <t>Property value increase</t>
  </si>
  <si>
    <t>­­­25% GI</t>
  </si>
  <si>
    <t>50% GI</t>
  </si>
  <si>
    <t>75% GI</t>
  </si>
  <si>
    <t>100% GI</t>
  </si>
  <si>
    <t>Rec</t>
  </si>
  <si>
    <t>Health</t>
  </si>
  <si>
    <t>Job</t>
  </si>
  <si>
    <t>Prop</t>
  </si>
  <si>
    <t>Storm</t>
  </si>
  <si>
    <t>Air</t>
  </si>
  <si>
    <t>25% 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</si>
</sst>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-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/>
    </xf>
    <xf numFmtId="6" fontId="2" fillId="0" borderId="0" xfId="0" applyNumberFormat="1" applyFont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5" xfId="0" applyFont="1" applyBorder="1"/>
    <xf numFmtId="6" fontId="0" fillId="0" borderId="0" xfId="0" applyNumberForma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calcChain.xml" Type="http://schemas.openxmlformats.org/officeDocument/2006/relationships/calcChai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workbookViewId="0">
      <selection activeCell="O6" sqref="O6"/>
    </sheetView>
  </sheetViews>
  <sheetFormatPr defaultRowHeight="15"/>
  <cols>
    <col min="1" max="1" width="16" customWidth="1"/>
    <col min="2" max="2" width="11.42578125" bestFit="1" customWidth="1"/>
    <col min="3" max="5" width="12.42578125" bestFit="1" customWidth="1"/>
    <col min="6" max="6" width="12" bestFit="1" customWidth="1"/>
  </cols>
  <sheetData>
    <row r="1" spans="1:24" ht="45.75" thickBot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24" ht="15.75" thickBot="1">
      <c r="A2" s="3" t="s">
        <v>4</v>
      </c>
      <c r="B2" s="4">
        <v>4684956</v>
      </c>
      <c r="C2" s="4">
        <v>294200000</v>
      </c>
      <c r="D2" s="4">
        <v>28000000</v>
      </c>
      <c r="E2" s="4">
        <v>77123000</v>
      </c>
      <c r="F2">
        <f>1+((B2-$B$2)/$B$6)</f>
        <v>1</v>
      </c>
      <c r="G2">
        <f>1+((C2-$C$2)/$C$6)</f>
        <v>1</v>
      </c>
      <c r="H2">
        <f>1+((D2-$D$2)/$D$6)</f>
        <v>1</v>
      </c>
      <c r="I2">
        <f>1+((E2-$E$2)/$E$6)</f>
        <v>1</v>
      </c>
    </row>
    <row r="3" spans="1:24" ht="15.75" thickBot="1">
      <c r="A3" s="3" t="s">
        <v>5</v>
      </c>
      <c r="B3" s="4">
        <v>34016111</v>
      </c>
      <c r="C3" s="4">
        <v>420900000</v>
      </c>
      <c r="D3" s="4">
        <v>60000000</v>
      </c>
      <c r="E3" s="4">
        <v>154246000</v>
      </c>
      <c r="F3">
        <f>1+((B3-$B$2)/$B$6)</f>
        <v>3.0149314070990387</v>
      </c>
      <c r="G3">
        <f t="shared" ref="G3:G5" si="0">1+((C3-$C$2)/$C$6)</f>
        <v>2.3336842105263158</v>
      </c>
      <c r="H3">
        <f t="shared" ref="H3:H5" si="1">1+((D3-$D$2)/$D$6)</f>
        <v>2.3763440860215055</v>
      </c>
      <c r="I3">
        <f t="shared" ref="I3:I5" si="2">1+((E3-$E$2)/$E$6)</f>
        <v>2.333333333333333</v>
      </c>
    </row>
    <row r="4" spans="1:24" ht="15.75" thickBot="1">
      <c r="A4" s="3" t="s">
        <v>6</v>
      </c>
      <c r="B4" s="4">
        <v>51271313</v>
      </c>
      <c r="C4" s="4">
        <v>547500000</v>
      </c>
      <c r="D4" s="4">
        <v>93000000</v>
      </c>
      <c r="E4" s="4">
        <v>231369000</v>
      </c>
      <c r="F4">
        <f>1+((B4-$B$2)/$B$6)</f>
        <v>4.2002938125562448</v>
      </c>
      <c r="G4">
        <f t="shared" si="0"/>
        <v>3.6663157894736842</v>
      </c>
      <c r="H4">
        <f t="shared" si="1"/>
        <v>3.795698924731183</v>
      </c>
      <c r="I4">
        <f t="shared" si="2"/>
        <v>3.6666666666666665</v>
      </c>
    </row>
    <row r="5" spans="1:24" ht="15.75" thickBot="1">
      <c r="A5" s="3" t="s">
        <v>7</v>
      </c>
      <c r="B5" s="4">
        <v>62912556</v>
      </c>
      <c r="C5" s="4">
        <v>674200000</v>
      </c>
      <c r="D5" s="4">
        <v>121000000</v>
      </c>
      <c r="E5" s="4">
        <v>308492000</v>
      </c>
      <c r="F5">
        <f t="shared" ref="F5" si="3">1+((B5-$B$2)/$B$6)</f>
        <v>5</v>
      </c>
      <c r="G5">
        <f t="shared" si="0"/>
        <v>5</v>
      </c>
      <c r="H5">
        <f t="shared" si="1"/>
        <v>5</v>
      </c>
      <c r="I5">
        <f t="shared" si="2"/>
        <v>5</v>
      </c>
      <c r="M5" t="s">
        <v>8</v>
      </c>
      <c r="N5" t="s">
        <v>4</v>
      </c>
      <c r="O5" t="s">
        <v>5</v>
      </c>
      <c r="P5" t="s">
        <v>6</v>
      </c>
      <c r="Q5" t="s">
        <v>7</v>
      </c>
      <c r="T5" t="s">
        <v>10</v>
      </c>
      <c r="U5" t="s">
        <v>4</v>
      </c>
      <c r="V5" t="s">
        <v>5</v>
      </c>
      <c r="W5" t="s">
        <v>6</v>
      </c>
      <c r="X5" t="s">
        <v>7</v>
      </c>
    </row>
    <row r="6" spans="1:24">
      <c r="B6">
        <f>(B5-B2)/4</f>
        <v>14556900</v>
      </c>
      <c r="C6">
        <f t="shared" ref="C6:E6" si="4">(C5-C2)/4</f>
        <v>95000000</v>
      </c>
      <c r="D6">
        <f t="shared" si="4"/>
        <v>23250000</v>
      </c>
      <c r="E6">
        <f t="shared" si="4"/>
        <v>57842250</v>
      </c>
      <c r="M6" t="s">
        <v>4</v>
      </c>
      <c r="N6" s="6">
        <v>1</v>
      </c>
      <c r="O6" s="6">
        <f>F2/F3</f>
        <v>0.33168250449923109</v>
      </c>
      <c r="P6" s="6">
        <f>F2/F4</f>
        <v>0.23807858321973263</v>
      </c>
      <c r="Q6" s="6">
        <f>1/N9</f>
        <v>0.2</v>
      </c>
      <c r="T6" t="s">
        <v>4</v>
      </c>
      <c r="U6" s="6">
        <f>1</f>
        <v>1</v>
      </c>
      <c r="V6" s="6">
        <f>H2/H3</f>
        <v>0.42081447963800905</v>
      </c>
      <c r="W6" s="6">
        <f>H2/H4</f>
        <v>0.26345609065155806</v>
      </c>
      <c r="X6" s="6">
        <f>H2/H5</f>
        <v>0.2</v>
      </c>
    </row>
    <row r="7" spans="1:24">
      <c r="M7" t="s">
        <v>5</v>
      </c>
      <c r="N7" s="6">
        <f>F3/F2</f>
        <v>3.0149314070990387</v>
      </c>
      <c r="O7" s="6">
        <v>1</v>
      </c>
      <c r="P7" s="6">
        <f>F3/F4</f>
        <v>0.7177905979068141</v>
      </c>
      <c r="Q7" s="6">
        <f>1/O9</f>
        <v>0.6029862814198077</v>
      </c>
      <c r="T7" t="s">
        <v>5</v>
      </c>
      <c r="U7" s="6">
        <f>H3/H2</f>
        <v>2.3763440860215055</v>
      </c>
      <c r="V7" s="6">
        <v>1</v>
      </c>
      <c r="W7" s="6">
        <f>H3/H4</f>
        <v>0.62606232294617559</v>
      </c>
      <c r="X7" s="6">
        <f>H3/H5</f>
        <v>0.47526881720430109</v>
      </c>
    </row>
    <row r="8" spans="1:24">
      <c r="M8" t="s">
        <v>6</v>
      </c>
      <c r="N8" s="6">
        <f>F4/F2</f>
        <v>4.2002938125562448</v>
      </c>
      <c r="O8" s="6">
        <f>F4/F3</f>
        <v>1.3931639713812791</v>
      </c>
      <c r="P8" s="6">
        <v>1</v>
      </c>
      <c r="Q8" s="6">
        <f>1/P9</f>
        <v>0.84005876251124889</v>
      </c>
      <c r="T8" t="s">
        <v>6</v>
      </c>
      <c r="U8" s="6">
        <f>H4/H2</f>
        <v>3.795698924731183</v>
      </c>
      <c r="V8" s="6">
        <f>H4/H3</f>
        <v>1.5972850678733033</v>
      </c>
      <c r="W8" s="6">
        <v>1</v>
      </c>
      <c r="X8" s="6">
        <f>H4/H5</f>
        <v>0.75913978494623657</v>
      </c>
    </row>
    <row r="9" spans="1:24">
      <c r="M9" t="s">
        <v>7</v>
      </c>
      <c r="N9" s="6">
        <f>$F$5/F2</f>
        <v>5</v>
      </c>
      <c r="O9" s="6">
        <f>F5/F3</f>
        <v>1.6584125224961555</v>
      </c>
      <c r="P9" s="6">
        <f>F5/F4</f>
        <v>1.1903929160986633</v>
      </c>
      <c r="Q9" s="6">
        <v>1</v>
      </c>
      <c r="T9" t="s">
        <v>7</v>
      </c>
      <c r="U9" s="6">
        <f>H5/H2</f>
        <v>5</v>
      </c>
      <c r="V9" s="6">
        <f>H5/H3</f>
        <v>2.1040723981900453</v>
      </c>
      <c r="W9" s="6">
        <f>H5/H4</f>
        <v>1.3172804532577902</v>
      </c>
      <c r="X9" s="6">
        <v>1</v>
      </c>
    </row>
    <row r="10" spans="1:24" ht="15.75" thickBot="1"/>
    <row r="11" spans="1:24" ht="45.75" thickBot="1">
      <c r="A11" s="1"/>
      <c r="B11" s="2" t="s">
        <v>0</v>
      </c>
      <c r="C11" s="2" t="s">
        <v>1</v>
      </c>
      <c r="D11" s="2" t="s">
        <v>2</v>
      </c>
      <c r="E11" s="2" t="s">
        <v>3</v>
      </c>
    </row>
    <row r="12" spans="1:24" ht="15.75" thickBot="1">
      <c r="A12" s="3" t="s">
        <v>4</v>
      </c>
      <c r="B12" s="4">
        <f>1 + ((B5-B2)/(5-1))</f>
        <v>14556901</v>
      </c>
      <c r="C12" s="4">
        <f>C2/$C$6</f>
        <v>3.0968421052631578</v>
      </c>
      <c r="D12" s="4">
        <f>D2/$D$6</f>
        <v>1.2043010752688172</v>
      </c>
      <c r="E12" s="5">
        <f>E2/$E$6</f>
        <v>1.3333333333333333</v>
      </c>
      <c r="M12" t="s">
        <v>9</v>
      </c>
      <c r="N12" t="s">
        <v>4</v>
      </c>
      <c r="O12" t="s">
        <v>5</v>
      </c>
      <c r="P12" t="s">
        <v>6</v>
      </c>
      <c r="Q12" t="s">
        <v>7</v>
      </c>
      <c r="T12" t="s">
        <v>11</v>
      </c>
      <c r="U12" t="s">
        <v>4</v>
      </c>
      <c r="V12" t="s">
        <v>5</v>
      </c>
      <c r="W12" t="s">
        <v>6</v>
      </c>
      <c r="X12" t="s">
        <v>7</v>
      </c>
    </row>
    <row r="13" spans="1:24" ht="15.75" thickBot="1">
      <c r="A13" s="3" t="s">
        <v>5</v>
      </c>
      <c r="B13" s="4">
        <f>B3/$B$6</f>
        <v>2.3367688862326457</v>
      </c>
      <c r="C13" s="4">
        <f t="shared" ref="C13:C15" si="5">C3/$C$6</f>
        <v>4.4305263157894741</v>
      </c>
      <c r="D13" s="4">
        <f t="shared" ref="D13:D15" si="6">D3/$D$6</f>
        <v>2.5806451612903225</v>
      </c>
      <c r="E13" s="5">
        <f t="shared" ref="E13:E15" si="7">E3/$E$6</f>
        <v>2.6666666666666665</v>
      </c>
      <c r="M13" t="s">
        <v>4</v>
      </c>
      <c r="N13" s="6">
        <v>1</v>
      </c>
      <c r="O13" s="6">
        <f>G2/G3</f>
        <v>0.42850699142986015</v>
      </c>
      <c r="P13" s="6">
        <f>G2/G4</f>
        <v>0.27275337352856732</v>
      </c>
      <c r="Q13" s="6">
        <f>G2/G5</f>
        <v>0.2</v>
      </c>
      <c r="T13" t="s">
        <v>4</v>
      </c>
      <c r="U13" s="6">
        <v>1</v>
      </c>
      <c r="V13" s="6">
        <f>I2/I3</f>
        <v>0.4285714285714286</v>
      </c>
      <c r="W13" s="6">
        <f>I2/I4</f>
        <v>0.27272727272727276</v>
      </c>
      <c r="X13" s="6">
        <f>I2/I5</f>
        <v>0.2</v>
      </c>
    </row>
    <row r="14" spans="1:24" ht="15.75" thickBot="1">
      <c r="A14" s="3" t="s">
        <v>6</v>
      </c>
      <c r="B14" s="4">
        <f>B4/$B$6</f>
        <v>3.5221312916898517</v>
      </c>
      <c r="C14" s="4">
        <f t="shared" si="5"/>
        <v>5.7631578947368425</v>
      </c>
      <c r="D14" s="4">
        <f t="shared" si="6"/>
        <v>4</v>
      </c>
      <c r="E14" s="5">
        <f t="shared" si="7"/>
        <v>4</v>
      </c>
      <c r="M14" t="s">
        <v>5</v>
      </c>
      <c r="N14" s="6">
        <f>G3/G2</f>
        <v>2.3336842105263158</v>
      </c>
      <c r="O14" s="6">
        <v>1</v>
      </c>
      <c r="P14" s="6">
        <f>G3/G4</f>
        <v>0.63652024117140393</v>
      </c>
      <c r="Q14" s="6">
        <f>G3/G4</f>
        <v>0.63652024117140393</v>
      </c>
      <c r="T14" t="s">
        <v>5</v>
      </c>
      <c r="U14" s="6">
        <f>I3/I2</f>
        <v>2.333333333333333</v>
      </c>
      <c r="V14" s="6">
        <v>1</v>
      </c>
      <c r="W14" s="6">
        <f>I3/I4</f>
        <v>0.63636363636363635</v>
      </c>
      <c r="X14" s="6">
        <f>I3/I5</f>
        <v>0.46666666666666662</v>
      </c>
    </row>
    <row r="15" spans="1:24" ht="15.75" thickBot="1">
      <c r="A15" s="3" t="s">
        <v>7</v>
      </c>
      <c r="B15" s="4">
        <f t="shared" ref="B15" si="8">B5/$B$6</f>
        <v>4.3218374791336069</v>
      </c>
      <c r="C15" s="4">
        <f t="shared" si="5"/>
        <v>7.0968421052631578</v>
      </c>
      <c r="D15" s="4">
        <f t="shared" si="6"/>
        <v>5.204301075268817</v>
      </c>
      <c r="E15" s="5">
        <f t="shared" si="7"/>
        <v>5.333333333333333</v>
      </c>
      <c r="M15" t="s">
        <v>6</v>
      </c>
      <c r="N15" s="6">
        <f>G4/G2</f>
        <v>3.6663157894736842</v>
      </c>
      <c r="O15" s="6">
        <f>G4/G3</f>
        <v>1.5710419485791609</v>
      </c>
      <c r="P15" s="6">
        <v>1</v>
      </c>
      <c r="Q15" s="6">
        <f>G4/G5</f>
        <v>0.73326315789473684</v>
      </c>
      <c r="T15" t="s">
        <v>6</v>
      </c>
      <c r="U15" s="6">
        <f>I4/I2</f>
        <v>3.6666666666666665</v>
      </c>
      <c r="V15" s="6">
        <f>I4/I3</f>
        <v>1.5714285714285716</v>
      </c>
      <c r="W15" s="6">
        <v>1</v>
      </c>
      <c r="X15" s="6">
        <f>I4/I5</f>
        <v>0.73333333333333328</v>
      </c>
    </row>
    <row r="16" spans="1:24">
      <c r="M16" t="s">
        <v>7</v>
      </c>
      <c r="N16" s="6">
        <f>G5/G2</f>
        <v>5</v>
      </c>
      <c r="O16" s="6">
        <f>G5/G3</f>
        <v>2.1425349571493006</v>
      </c>
      <c r="P16" s="6">
        <f>G5/G4</f>
        <v>1.3637668676428367</v>
      </c>
      <c r="Q16" s="6">
        <v>1</v>
      </c>
      <c r="T16" t="s">
        <v>7</v>
      </c>
      <c r="U16" s="6">
        <f>I5/I2</f>
        <v>5</v>
      </c>
      <c r="V16" s="6">
        <f>I5/I3</f>
        <v>2.1428571428571432</v>
      </c>
      <c r="W16" s="6">
        <f>I5/I4</f>
        <v>1.3636363636363638</v>
      </c>
      <c r="X16" s="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2671-93BD-4B6D-AC11-A08ED09C6C4D}">
  <dimension ref="A1:O22"/>
  <sheetViews>
    <sheetView tabSelected="1" workbookViewId="0">
      <selection activeCell="I7" sqref="I7"/>
    </sheetView>
  </sheetViews>
  <sheetFormatPr defaultRowHeight="15"/>
  <cols>
    <col min="1" max="1" width="11.5703125" customWidth="1"/>
    <col min="2" max="2" width="12.5703125" customWidth="1"/>
    <col min="3" max="3" width="14.140625" customWidth="1"/>
    <col min="11" max="11" width="11.140625" bestFit="1" customWidth="1"/>
    <col min="12" max="12" width="10.85546875" bestFit="1" customWidth="1"/>
    <col min="13" max="15" width="11.85546875" bestFit="1" customWidth="1"/>
  </cols>
  <sheetData>
    <row r="1" spans="1:15" ht="15.75" thickBot="1">
      <c r="A1" s="1"/>
      <c r="B1" s="9" t="s">
        <v>12</v>
      </c>
      <c r="C1" s="9" t="s">
        <v>13</v>
      </c>
    </row>
    <row r="2" spans="1:15" ht="24" customHeight="1" thickBot="1">
      <c r="A2" s="8" t="s">
        <v>14</v>
      </c>
      <c r="B2" s="10">
        <v>6713580</v>
      </c>
      <c r="C2" s="10">
        <v>9820003</v>
      </c>
      <c r="E2">
        <f>1+(B2-$B$2)/$B$6</f>
        <v>1</v>
      </c>
      <c r="F2">
        <f>1+(C2-$C$2)/$C$6</f>
        <v>1</v>
      </c>
    </row>
    <row r="3" spans="1:15" ht="24" customHeight="1" thickBot="1">
      <c r="A3" s="8" t="s">
        <v>5</v>
      </c>
      <c r="B3" s="10">
        <v>16307399</v>
      </c>
      <c r="C3" s="10">
        <v>22391744</v>
      </c>
      <c r="E3">
        <f t="shared" ref="E3:E5" si="0">1+(B3-$B$2)/$B$6</f>
        <v>2.7691330886084735</v>
      </c>
      <c r="F3">
        <f t="shared" ref="F3:F5" si="1">1+(C3-$C$2)/$C$6</f>
        <v>2.7109804932024653</v>
      </c>
    </row>
    <row r="4" spans="1:15" ht="23.25" customHeight="1" thickBot="1">
      <c r="A4" s="8" t="s">
        <v>6</v>
      </c>
      <c r="B4" s="10">
        <v>22785416</v>
      </c>
      <c r="C4" s="10">
        <v>31204186</v>
      </c>
      <c r="E4">
        <f t="shared" si="0"/>
        <v>3.9637016147885276</v>
      </c>
      <c r="F4">
        <f t="shared" si="1"/>
        <v>3.910330397044592</v>
      </c>
    </row>
    <row r="5" spans="1:15" ht="27" customHeight="1" thickBot="1">
      <c r="A5" s="8" t="s">
        <v>7</v>
      </c>
      <c r="B5" s="10">
        <v>28405151</v>
      </c>
      <c r="C5" s="10">
        <v>39210732</v>
      </c>
      <c r="E5">
        <f t="shared" si="0"/>
        <v>5</v>
      </c>
      <c r="F5">
        <f t="shared" si="1"/>
        <v>5</v>
      </c>
    </row>
    <row r="6" spans="1:15">
      <c r="B6">
        <f>(B5-B2)/4</f>
        <v>5422892.75</v>
      </c>
      <c r="C6">
        <f>(C5-C2)/4</f>
        <v>7347682.25</v>
      </c>
    </row>
    <row r="7" spans="1:15">
      <c r="K7" s="7"/>
      <c r="L7" s="11"/>
      <c r="M7" s="11"/>
    </row>
    <row r="8" spans="1:15">
      <c r="K8" s="12"/>
      <c r="M8" s="11"/>
      <c r="N8" s="11"/>
      <c r="O8" s="11"/>
    </row>
    <row r="9" spans="1:15">
      <c r="K9" t="s">
        <v>12</v>
      </c>
      <c r="L9" t="s">
        <v>4</v>
      </c>
      <c r="M9" t="s">
        <v>5</v>
      </c>
      <c r="N9" t="s">
        <v>6</v>
      </c>
      <c r="O9" t="s">
        <v>7</v>
      </c>
    </row>
    <row r="10" spans="1:15">
      <c r="K10" t="s">
        <v>4</v>
      </c>
      <c r="L10" s="6">
        <f>E2/$E$2</f>
        <v>1</v>
      </c>
      <c r="M10" s="6">
        <f>E2/$E$3</f>
        <v>0.36112384923417074</v>
      </c>
      <c r="N10" s="6">
        <f>E2/$E$4</f>
        <v>0.25228942468045801</v>
      </c>
      <c r="O10" s="6">
        <f>E2/$E$5</f>
        <v>0.2</v>
      </c>
    </row>
    <row r="11" spans="1:15">
      <c r="K11" t="s">
        <v>5</v>
      </c>
      <c r="L11" s="6">
        <f t="shared" ref="L11:L13" si="2">E3/$E$2</f>
        <v>2.7691330886084735</v>
      </c>
      <c r="M11" s="6">
        <f t="shared" ref="M11:M13" si="3">E3/$E$3</f>
        <v>1</v>
      </c>
      <c r="N11" s="6">
        <f t="shared" ref="N11:N13" si="4">E3/$E$4</f>
        <v>0.69862299378865156</v>
      </c>
      <c r="O11" s="6">
        <f t="shared" ref="O11:O13" si="5">E3/$E$5</f>
        <v>0.55382661772169473</v>
      </c>
    </row>
    <row r="12" spans="1:15">
      <c r="K12" t="s">
        <v>6</v>
      </c>
      <c r="L12" s="6">
        <f t="shared" si="2"/>
        <v>3.9637016147885276</v>
      </c>
      <c r="M12" s="6">
        <f t="shared" si="3"/>
        <v>1.4313871843481314</v>
      </c>
      <c r="N12" s="6">
        <f t="shared" si="4"/>
        <v>1</v>
      </c>
      <c r="O12" s="6">
        <f t="shared" si="5"/>
        <v>0.79274032295770547</v>
      </c>
    </row>
    <row r="13" spans="1:15">
      <c r="K13" t="s">
        <v>7</v>
      </c>
      <c r="L13" s="6">
        <f t="shared" si="2"/>
        <v>5</v>
      </c>
      <c r="M13" s="6">
        <f t="shared" si="3"/>
        <v>1.8056192461708538</v>
      </c>
      <c r="N13" s="6">
        <f t="shared" si="4"/>
        <v>1.2614471234022899</v>
      </c>
      <c r="O13" s="6">
        <f t="shared" si="5"/>
        <v>1</v>
      </c>
    </row>
    <row r="18" spans="11:15">
      <c r="K18" t="s">
        <v>13</v>
      </c>
      <c r="L18" t="s">
        <v>4</v>
      </c>
      <c r="M18" t="s">
        <v>5</v>
      </c>
      <c r="N18" t="s">
        <v>6</v>
      </c>
      <c r="O18" t="s">
        <v>7</v>
      </c>
    </row>
    <row r="19" spans="11:15">
      <c r="K19" t="s">
        <v>4</v>
      </c>
      <c r="L19" s="6">
        <f>F2/$F$2</f>
        <v>1</v>
      </c>
      <c r="M19" s="6">
        <f>F2/$F$3</f>
        <v>0.36887023071815095</v>
      </c>
      <c r="N19" s="6">
        <f>F2/$F$4</f>
        <v>0.25573286614240959</v>
      </c>
      <c r="O19" s="6">
        <f>F2/$F$5</f>
        <v>0.2</v>
      </c>
    </row>
    <row r="20" spans="11:15">
      <c r="K20" t="s">
        <v>5</v>
      </c>
      <c r="L20" s="6">
        <f t="shared" ref="L20:L22" si="6">F3/$F$2</f>
        <v>2.7109804932024653</v>
      </c>
      <c r="M20" s="6">
        <f t="shared" ref="M20:M22" si="7">F3/$F$3</f>
        <v>1</v>
      </c>
      <c r="N20" s="6">
        <f t="shared" ref="N20:N22" si="8">F3/$F$4</f>
        <v>0.69328681158282957</v>
      </c>
      <c r="O20" s="6">
        <f t="shared" ref="O20:O22" si="9">F3/$F$5</f>
        <v>0.54219609864049301</v>
      </c>
    </row>
    <row r="21" spans="11:15">
      <c r="K21" t="s">
        <v>6</v>
      </c>
      <c r="L21" s="6">
        <f t="shared" si="6"/>
        <v>3.910330397044592</v>
      </c>
      <c r="M21" s="6">
        <f t="shared" si="7"/>
        <v>1.4424044757420373</v>
      </c>
      <c r="N21" s="6">
        <f t="shared" si="8"/>
        <v>1</v>
      </c>
      <c r="O21" s="6">
        <f t="shared" si="9"/>
        <v>0.78206607940891837</v>
      </c>
    </row>
    <row r="22" spans="11:15">
      <c r="K22" t="s">
        <v>7</v>
      </c>
      <c r="L22" s="6">
        <f t="shared" si="6"/>
        <v>5</v>
      </c>
      <c r="M22" s="6">
        <f t="shared" si="7"/>
        <v>1.8443511535907546</v>
      </c>
      <c r="N22" s="6">
        <f t="shared" si="8"/>
        <v>1.278664330712048</v>
      </c>
      <c r="O22" s="6">
        <f t="shared" si="9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Md Kamrul Hasan Sabbir</dc:creator>
  <cp:lastModifiedBy>Md Kamrul Hasan Sabbir</cp:lastModifiedBy>
  <dcterms:modified xsi:type="dcterms:W3CDTF">2023-05-22T19:59:24Z</dcterms:modified>
</cp:coreProperties>
</file>