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0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1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2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14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5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16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51-SALAMA ROAD\MCC\"/>
    </mc:Choice>
  </mc:AlternateContent>
  <xr:revisionPtr revIDLastSave="0" documentId="13_ncr:1_{B02A2611-3C5E-48B2-99F4-76AA425CD6A2}" xr6:coauthVersionLast="45" xr6:coauthVersionMax="45" xr10:uidLastSave="{00000000-0000-0000-0000-000000000000}"/>
  <bookViews>
    <workbookView xWindow="-120" yWindow="-120" windowWidth="20730" windowHeight="11160" tabRatio="910" firstSheet="12" activeTab="16" xr2:uid="{00000000-000D-0000-FFFF-FFFF00000000}"/>
  </bookViews>
  <sheets>
    <sheet name="23.9.19 SALAMA - MUNYONYO" sheetId="93" r:id="rId1"/>
    <sheet name="23.9.19-MUNYONYO-SALAMA" sheetId="94" r:id="rId2"/>
    <sheet name="24.09 SALAMA-MUNYONYO" sheetId="95" r:id="rId3"/>
    <sheet name="24.09 MUNYONYO-SALAMA" sheetId="96" r:id="rId4"/>
    <sheet name="25.09 SALAMA-MUNYONYO" sheetId="97" r:id="rId5"/>
    <sheet name="25.09 MUNYONYO-SALAMA" sheetId="98" r:id="rId6"/>
    <sheet name="26.09 Salama-Munyonyo" sheetId="101" r:id="rId7"/>
    <sheet name="26.09 Munyonyo-Salama" sheetId="109" r:id="rId8"/>
    <sheet name="27.09 Salama-Munyonyo" sheetId="99" r:id="rId9"/>
    <sheet name="27.09 Munyonyo-Salama" sheetId="100" r:id="rId10"/>
    <sheet name="28.09 Salama-Munyonyo-24h" sheetId="105" r:id="rId11"/>
    <sheet name="28.09 Munyonyo-Salama-24h" sheetId="110" r:id="rId12"/>
    <sheet name="29.09 Salama-Munyonyo" sheetId="103" r:id="rId13"/>
    <sheet name="29.09 Munyonyo-Salama" sheetId="104" r:id="rId14"/>
    <sheet name="Avg Week Salama-Munyonyo" sheetId="107" r:id="rId15"/>
    <sheet name="Avg Week Munyonyo-Salama" sheetId="108" r:id="rId16"/>
    <sheet name="Avg Week Salama-Munyonyo-2Dir" sheetId="111" r:id="rId17"/>
  </sheets>
  <externalReferences>
    <externalReference r:id="rId18"/>
    <externalReference r:id="rId19"/>
    <externalReference r:id="rId20"/>
  </externalReferences>
  <definedNames>
    <definedName name="_xlnm.Print_Area" localSheetId="0">'23.9.19 SALAMA - MUNYONYO'!$A$1:$AF$60</definedName>
    <definedName name="_xlnm.Print_Area" localSheetId="1">'23.9.19-MUNYONYO-SALAMA'!$A$1:$AF$60</definedName>
    <definedName name="_xlnm.Print_Area" localSheetId="3">'24.09 MUNYONYO-SALAMA'!$A$1:$AF$60</definedName>
    <definedName name="_xlnm.Print_Area" localSheetId="2">'24.09 SALAMA-MUNYONYO'!$A$1:$AF$60</definedName>
    <definedName name="_xlnm.Print_Area" localSheetId="5">'25.09 MUNYONYO-SALAMA'!$A$1:$AF$60</definedName>
    <definedName name="_xlnm.Print_Area" localSheetId="4">'25.09 SALAMA-MUNYONYO'!$A$1:$AF$60</definedName>
    <definedName name="_xlnm.Print_Area" localSheetId="7">'26.09 Munyonyo-Salama'!$A$1:$AF$108</definedName>
    <definedName name="_xlnm.Print_Area" localSheetId="6">'26.09 Salama-Munyonyo'!$A$1:$AF$108</definedName>
    <definedName name="_xlnm.Print_Area" localSheetId="9">'27.09 Munyonyo-Salama'!$A$1:$AF$60</definedName>
    <definedName name="_xlnm.Print_Area" localSheetId="8">'27.09 Salama-Munyonyo'!$A$1:$AF$60</definedName>
    <definedName name="_xlnm.Print_Area" localSheetId="11">'28.09 Munyonyo-Salama-24h'!$A$1:$AF$108</definedName>
    <definedName name="_xlnm.Print_Area" localSheetId="10">'28.09 Salama-Munyonyo-24h'!$A$1:$AF$108</definedName>
    <definedName name="_xlnm.Print_Area" localSheetId="13">'29.09 Munyonyo-Salama'!$A$1:$AF$60</definedName>
    <definedName name="_xlnm.Print_Area" localSheetId="12">'29.09 Salama-Munyonyo'!$A$1:$AF$60</definedName>
    <definedName name="_xlnm.Print_Area" localSheetId="15">'Avg Week Munyonyo-Salama'!$A$1:$AF$108</definedName>
    <definedName name="_xlnm.Print_Area" localSheetId="14">'Avg Week Salama-Munyonyo'!$A$1:$AF$108</definedName>
    <definedName name="_xlnm.Print_Area" localSheetId="16">'Avg Week Salama-Munyonyo-2Dir'!$A$1:$AF$108</definedName>
    <definedName name="_xlnm.Print_Titles" localSheetId="0">'23.9.19 SALAMA - MUNYONYO'!$1:$8</definedName>
    <definedName name="_xlnm.Print_Titles" localSheetId="1">'23.9.19-MUNYONYO-SALAMA'!$1:$8</definedName>
    <definedName name="_xlnm.Print_Titles" localSheetId="3">'24.09 MUNYONYO-SALAMA'!$1:$8</definedName>
    <definedName name="_xlnm.Print_Titles" localSheetId="2">'24.09 SALAMA-MUNYONYO'!$1:$8</definedName>
    <definedName name="_xlnm.Print_Titles" localSheetId="5">'25.09 MUNYONYO-SALAMA'!$1:$8</definedName>
    <definedName name="_xlnm.Print_Titles" localSheetId="4">'25.09 SALAMA-MUNYONYO'!$1:$8</definedName>
    <definedName name="_xlnm.Print_Titles" localSheetId="7">'26.09 Munyonyo-Salama'!$1:$8</definedName>
    <definedName name="_xlnm.Print_Titles" localSheetId="6">'26.09 Salama-Munyonyo'!$1:$8</definedName>
    <definedName name="_xlnm.Print_Titles" localSheetId="9">'27.09 Munyonyo-Salama'!$1:$8</definedName>
    <definedName name="_xlnm.Print_Titles" localSheetId="8">'27.09 Salama-Munyonyo'!$1:$8</definedName>
    <definedName name="_xlnm.Print_Titles" localSheetId="11">'28.09 Munyonyo-Salama-24h'!$1:$8</definedName>
    <definedName name="_xlnm.Print_Titles" localSheetId="10">'28.09 Salama-Munyonyo-24h'!$1:$8</definedName>
    <definedName name="_xlnm.Print_Titles" localSheetId="13">'29.09 Munyonyo-Salama'!$1:$8</definedName>
    <definedName name="_xlnm.Print_Titles" localSheetId="12">'29.09 Salama-Munyonyo'!$1:$8</definedName>
    <definedName name="_xlnm.Print_Titles" localSheetId="15">'Avg Week Munyonyo-Salama'!$1:$8</definedName>
    <definedName name="_xlnm.Print_Titles" localSheetId="14">'Avg Week Salama-Munyonyo'!$1:$8</definedName>
    <definedName name="_xlnm.Print_Titles" localSheetId="16">'Avg Week Salama-Munyonyo-2Dir'!$1:$8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6" i="108" l="1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106" i="111"/>
  <c r="E106" i="111"/>
  <c r="F106" i="111"/>
  <c r="G106" i="111"/>
  <c r="H106" i="111"/>
  <c r="I106" i="111"/>
  <c r="J106" i="111"/>
  <c r="K106" i="111"/>
  <c r="L106" i="111"/>
  <c r="M106" i="111"/>
  <c r="N106" i="111"/>
  <c r="O106" i="111"/>
  <c r="P106" i="111"/>
  <c r="C106" i="111"/>
  <c r="M58" i="111" l="1"/>
  <c r="J59" i="111"/>
  <c r="L61" i="111"/>
  <c r="I62" i="111"/>
  <c r="K64" i="111"/>
  <c r="H65" i="111"/>
  <c r="J67" i="111"/>
  <c r="G68" i="111"/>
  <c r="N79" i="111"/>
  <c r="J91" i="111"/>
  <c r="N96" i="111"/>
  <c r="M99" i="111"/>
  <c r="L102" i="111"/>
  <c r="K105" i="111"/>
  <c r="C87" i="111"/>
  <c r="P70" i="108"/>
  <c r="P102" i="108"/>
  <c r="O86" i="108"/>
  <c r="D58" i="108"/>
  <c r="E58" i="108"/>
  <c r="F58" i="108"/>
  <c r="V22" i="108" s="1"/>
  <c r="G58" i="108"/>
  <c r="H58" i="108"/>
  <c r="I58" i="108"/>
  <c r="J58" i="108"/>
  <c r="K58" i="108"/>
  <c r="L58" i="108"/>
  <c r="M58" i="108"/>
  <c r="N58" i="108"/>
  <c r="AD22" i="108" s="1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O60" i="108" s="1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O62" i="108" s="1"/>
  <c r="E62" i="108"/>
  <c r="F62" i="108"/>
  <c r="G62" i="108"/>
  <c r="H62" i="108"/>
  <c r="I62" i="108"/>
  <c r="J62" i="108"/>
  <c r="Z23" i="108" s="1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V24" i="108" s="1"/>
  <c r="G66" i="108"/>
  <c r="H66" i="108"/>
  <c r="I66" i="108"/>
  <c r="J66" i="108"/>
  <c r="K66" i="108"/>
  <c r="L66" i="108"/>
  <c r="M66" i="108"/>
  <c r="N66" i="108"/>
  <c r="AD24" i="108" s="1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O68" i="108" s="1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O70" i="108" s="1"/>
  <c r="E70" i="108"/>
  <c r="F70" i="108"/>
  <c r="G70" i="108"/>
  <c r="H70" i="108"/>
  <c r="I70" i="108"/>
  <c r="J70" i="108"/>
  <c r="Z25" i="108" s="1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V26" i="108" s="1"/>
  <c r="G74" i="108"/>
  <c r="H74" i="108"/>
  <c r="I74" i="108"/>
  <c r="J74" i="108"/>
  <c r="K74" i="108"/>
  <c r="L74" i="108"/>
  <c r="AB26" i="108" s="1"/>
  <c r="M74" i="108"/>
  <c r="N74" i="108"/>
  <c r="AD26" i="108" s="1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P76" i="108" s="1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P78" i="108" s="1"/>
  <c r="E78" i="108"/>
  <c r="F78" i="108"/>
  <c r="G78" i="108"/>
  <c r="H78" i="108"/>
  <c r="X27" i="108" s="1"/>
  <c r="I78" i="108"/>
  <c r="J78" i="108"/>
  <c r="Z27" i="108" s="1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T28" i="108" s="1"/>
  <c r="E82" i="108"/>
  <c r="F82" i="108"/>
  <c r="V28" i="108" s="1"/>
  <c r="G82" i="108"/>
  <c r="H82" i="108"/>
  <c r="I82" i="108"/>
  <c r="J82" i="108"/>
  <c r="K82" i="108"/>
  <c r="L82" i="108"/>
  <c r="AB28" i="108" s="1"/>
  <c r="M82" i="108"/>
  <c r="N82" i="108"/>
  <c r="AD28" i="108" s="1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P84" i="108" s="1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P86" i="108" s="1"/>
  <c r="E86" i="108"/>
  <c r="F86" i="108"/>
  <c r="G86" i="108"/>
  <c r="H86" i="108"/>
  <c r="X29" i="108" s="1"/>
  <c r="I86" i="108"/>
  <c r="J86" i="108"/>
  <c r="Z29" i="108" s="1"/>
  <c r="K86" i="108"/>
  <c r="AA29" i="108" s="1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T30" i="108" s="1"/>
  <c r="E90" i="108"/>
  <c r="F90" i="108"/>
  <c r="V30" i="108" s="1"/>
  <c r="G90" i="108"/>
  <c r="H90" i="108"/>
  <c r="I90" i="108"/>
  <c r="J90" i="108"/>
  <c r="K90" i="108"/>
  <c r="L90" i="108"/>
  <c r="AB30" i="108" s="1"/>
  <c r="M90" i="108"/>
  <c r="N90" i="108"/>
  <c r="AD30" i="108" s="1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O92" i="108" s="1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O94" i="108" s="1"/>
  <c r="E94" i="108"/>
  <c r="F94" i="108"/>
  <c r="G94" i="108"/>
  <c r="H94" i="108"/>
  <c r="X31" i="108" s="1"/>
  <c r="I94" i="108"/>
  <c r="J94" i="108"/>
  <c r="Z31" i="108" s="1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T32" i="108" s="1"/>
  <c r="E98" i="108"/>
  <c r="F98" i="108"/>
  <c r="V32" i="108" s="1"/>
  <c r="G98" i="108"/>
  <c r="H98" i="108"/>
  <c r="I98" i="108"/>
  <c r="J98" i="108"/>
  <c r="K98" i="108"/>
  <c r="L98" i="108"/>
  <c r="AB32" i="108" s="1"/>
  <c r="M98" i="108"/>
  <c r="N98" i="108"/>
  <c r="AD32" i="108" s="1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O100" i="108" s="1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O102" i="108" s="1"/>
  <c r="E102" i="108"/>
  <c r="F102" i="108"/>
  <c r="G102" i="108"/>
  <c r="H102" i="108"/>
  <c r="X33" i="108" s="1"/>
  <c r="I102" i="108"/>
  <c r="J102" i="108"/>
  <c r="Z33" i="108" s="1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D58" i="107"/>
  <c r="E58" i="107"/>
  <c r="F58" i="107"/>
  <c r="G58" i="107"/>
  <c r="H58" i="107"/>
  <c r="I58" i="107"/>
  <c r="J58" i="107"/>
  <c r="K58" i="107"/>
  <c r="K58" i="111" s="1"/>
  <c r="L58" i="107"/>
  <c r="M58" i="107"/>
  <c r="N58" i="107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M61" i="107"/>
  <c r="M61" i="111" s="1"/>
  <c r="N61" i="107"/>
  <c r="N61" i="111" s="1"/>
  <c r="D62" i="107"/>
  <c r="E62" i="107"/>
  <c r="F62" i="107"/>
  <c r="G62" i="107"/>
  <c r="G62" i="111" s="1"/>
  <c r="H62" i="107"/>
  <c r="I62" i="107"/>
  <c r="J62" i="107"/>
  <c r="K62" i="107"/>
  <c r="L62" i="107"/>
  <c r="M62" i="107"/>
  <c r="N62" i="107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E74" i="107"/>
  <c r="E74" i="111" s="1"/>
  <c r="U26" i="111" s="1"/>
  <c r="F74" i="107"/>
  <c r="G74" i="107"/>
  <c r="H74" i="107"/>
  <c r="I74" i="107"/>
  <c r="J74" i="107"/>
  <c r="K74" i="107"/>
  <c r="L74" i="107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I90" i="107"/>
  <c r="J90" i="107"/>
  <c r="K90" i="107"/>
  <c r="L90" i="107"/>
  <c r="M90" i="107"/>
  <c r="M90" i="111" s="1"/>
  <c r="AC30" i="111" s="1"/>
  <c r="N90" i="107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H98" i="111" s="1"/>
  <c r="X32" i="111" s="1"/>
  <c r="I98" i="107"/>
  <c r="J98" i="107"/>
  <c r="K98" i="107"/>
  <c r="L98" i="107"/>
  <c r="M98" i="107"/>
  <c r="N98" i="107"/>
  <c r="N98" i="111" s="1"/>
  <c r="AD32" i="111" s="1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D102" i="111" s="1"/>
  <c r="T33" i="111" s="1"/>
  <c r="E102" i="107"/>
  <c r="F102" i="107"/>
  <c r="G102" i="107"/>
  <c r="H102" i="107"/>
  <c r="I102" i="107"/>
  <c r="J102" i="107"/>
  <c r="J102" i="111" s="1"/>
  <c r="Z33" i="111" s="1"/>
  <c r="K102" i="107"/>
  <c r="L102" i="107"/>
  <c r="M102" i="107"/>
  <c r="N102" i="107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L105" i="107"/>
  <c r="L105" i="111" s="1"/>
  <c r="M105" i="107"/>
  <c r="M105" i="111" s="1"/>
  <c r="N105" i="107"/>
  <c r="N105" i="111" s="1"/>
  <c r="C59" i="107"/>
  <c r="C60" i="107"/>
  <c r="C60" i="111" s="1"/>
  <c r="C61" i="107"/>
  <c r="C62" i="107"/>
  <c r="P62" i="107" s="1"/>
  <c r="C63" i="107"/>
  <c r="C63" i="111" s="1"/>
  <c r="C64" i="107"/>
  <c r="C65" i="107"/>
  <c r="C66" i="107"/>
  <c r="C67" i="107"/>
  <c r="C68" i="107"/>
  <c r="C68" i="111" s="1"/>
  <c r="C69" i="107"/>
  <c r="C69" i="111" s="1"/>
  <c r="C70" i="107"/>
  <c r="P70" i="107" s="1"/>
  <c r="C71" i="107"/>
  <c r="C71" i="111" s="1"/>
  <c r="C72" i="107"/>
  <c r="C73" i="107"/>
  <c r="C74" i="107"/>
  <c r="C75" i="107"/>
  <c r="C76" i="107"/>
  <c r="C76" i="111" s="1"/>
  <c r="C77" i="107"/>
  <c r="C77" i="111" s="1"/>
  <c r="C78" i="107"/>
  <c r="C79" i="107"/>
  <c r="C79" i="111" s="1"/>
  <c r="C80" i="107"/>
  <c r="C81" i="107"/>
  <c r="C82" i="107"/>
  <c r="C83" i="107"/>
  <c r="C84" i="107"/>
  <c r="C84" i="111" s="1"/>
  <c r="C85" i="107"/>
  <c r="C85" i="111" s="1"/>
  <c r="C86" i="107"/>
  <c r="P86" i="107" s="1"/>
  <c r="C87" i="107"/>
  <c r="C88" i="107"/>
  <c r="C89" i="107"/>
  <c r="C90" i="107"/>
  <c r="C91" i="107"/>
  <c r="C92" i="107"/>
  <c r="C92" i="111" s="1"/>
  <c r="C93" i="107"/>
  <c r="C94" i="107"/>
  <c r="C95" i="107"/>
  <c r="C95" i="111" s="1"/>
  <c r="C96" i="107"/>
  <c r="C97" i="107"/>
  <c r="C98" i="107"/>
  <c r="C99" i="107"/>
  <c r="C100" i="107"/>
  <c r="C100" i="111" s="1"/>
  <c r="C101" i="107"/>
  <c r="C101" i="111" s="1"/>
  <c r="C102" i="107"/>
  <c r="O102" i="107" s="1"/>
  <c r="C103" i="107"/>
  <c r="C103" i="111" s="1"/>
  <c r="C104" i="107"/>
  <c r="C105" i="107"/>
  <c r="C58" i="107"/>
  <c r="D106" i="110"/>
  <c r="C106" i="110"/>
  <c r="P103" i="111" l="1"/>
  <c r="O103" i="111"/>
  <c r="O95" i="111"/>
  <c r="P95" i="111"/>
  <c r="P79" i="111"/>
  <c r="O79" i="111"/>
  <c r="O71" i="111"/>
  <c r="P71" i="111"/>
  <c r="O63" i="111"/>
  <c r="P63" i="111"/>
  <c r="AF27" i="108"/>
  <c r="O85" i="111"/>
  <c r="P85" i="111"/>
  <c r="P77" i="111"/>
  <c r="O77" i="111"/>
  <c r="O69" i="111"/>
  <c r="P69" i="111"/>
  <c r="O101" i="111"/>
  <c r="P101" i="111"/>
  <c r="S31" i="107"/>
  <c r="C94" i="111"/>
  <c r="AA31" i="107"/>
  <c r="K94" i="111"/>
  <c r="AA31" i="111" s="1"/>
  <c r="AA25" i="107"/>
  <c r="K70" i="111"/>
  <c r="AA25" i="111" s="1"/>
  <c r="W24" i="107"/>
  <c r="G66" i="111"/>
  <c r="W24" i="111" s="1"/>
  <c r="O86" i="107"/>
  <c r="V30" i="107"/>
  <c r="F90" i="111"/>
  <c r="V30" i="111" s="1"/>
  <c r="V28" i="107"/>
  <c r="F82" i="111"/>
  <c r="V28" i="111" s="1"/>
  <c r="V26" i="107"/>
  <c r="F74" i="111"/>
  <c r="V26" i="111" s="1"/>
  <c r="P69" i="108"/>
  <c r="O69" i="108"/>
  <c r="O84" i="108"/>
  <c r="P100" i="108"/>
  <c r="P68" i="108"/>
  <c r="O84" i="107"/>
  <c r="P100" i="107"/>
  <c r="P68" i="107"/>
  <c r="W32" i="107"/>
  <c r="G98" i="111"/>
  <c r="W32" i="111" s="1"/>
  <c r="W30" i="107"/>
  <c r="G90" i="111"/>
  <c r="W30" i="111" s="1"/>
  <c r="P93" i="107"/>
  <c r="O93" i="107"/>
  <c r="V32" i="107"/>
  <c r="Z27" i="107"/>
  <c r="J78" i="111"/>
  <c r="Z27" i="111" s="1"/>
  <c r="V24" i="107"/>
  <c r="F66" i="111"/>
  <c r="V24" i="111" s="1"/>
  <c r="Z23" i="107"/>
  <c r="J62" i="111"/>
  <c r="Z23" i="111" s="1"/>
  <c r="AD22" i="107"/>
  <c r="N58" i="111"/>
  <c r="AD22" i="111" s="1"/>
  <c r="P60" i="111"/>
  <c r="O60" i="111"/>
  <c r="AC30" i="107"/>
  <c r="Y25" i="107"/>
  <c r="U22" i="108"/>
  <c r="C99" i="111"/>
  <c r="P99" i="107"/>
  <c r="O99" i="107"/>
  <c r="C67" i="111"/>
  <c r="P67" i="107"/>
  <c r="O67" i="107"/>
  <c r="X33" i="107"/>
  <c r="H102" i="111"/>
  <c r="X33" i="111" s="1"/>
  <c r="AB32" i="107"/>
  <c r="L98" i="111"/>
  <c r="AB32" i="111" s="1"/>
  <c r="T32" i="107"/>
  <c r="D98" i="111"/>
  <c r="T32" i="111" s="1"/>
  <c r="X31" i="107"/>
  <c r="H94" i="111"/>
  <c r="X31" i="111" s="1"/>
  <c r="AB30" i="107"/>
  <c r="L90" i="111"/>
  <c r="AB30" i="111" s="1"/>
  <c r="T30" i="107"/>
  <c r="D90" i="111"/>
  <c r="T30" i="111" s="1"/>
  <c r="H86" i="111"/>
  <c r="X29" i="111" s="1"/>
  <c r="X29" i="107"/>
  <c r="AB28" i="107"/>
  <c r="L82" i="111"/>
  <c r="AB28" i="111" s="1"/>
  <c r="T28" i="107"/>
  <c r="D82" i="111"/>
  <c r="T28" i="111" s="1"/>
  <c r="X27" i="107"/>
  <c r="H78" i="111"/>
  <c r="X27" i="111" s="1"/>
  <c r="AB26" i="107"/>
  <c r="L74" i="111"/>
  <c r="AB26" i="111" s="1"/>
  <c r="T26" i="107"/>
  <c r="D74" i="111"/>
  <c r="T26" i="111" s="1"/>
  <c r="X25" i="107"/>
  <c r="H70" i="111"/>
  <c r="X25" i="111" s="1"/>
  <c r="AB24" i="107"/>
  <c r="L66" i="111"/>
  <c r="AB24" i="111" s="1"/>
  <c r="T24" i="107"/>
  <c r="D66" i="111"/>
  <c r="T24" i="111" s="1"/>
  <c r="H62" i="111"/>
  <c r="X23" i="111" s="1"/>
  <c r="X23" i="107"/>
  <c r="AB22" i="107"/>
  <c r="L58" i="111"/>
  <c r="AB22" i="111" s="1"/>
  <c r="T22" i="107"/>
  <c r="D58" i="111"/>
  <c r="T22" i="111" s="1"/>
  <c r="P99" i="108"/>
  <c r="O99" i="108"/>
  <c r="P91" i="108"/>
  <c r="O91" i="108"/>
  <c r="P83" i="108"/>
  <c r="O83" i="108"/>
  <c r="P75" i="108"/>
  <c r="O75" i="108"/>
  <c r="P67" i="108"/>
  <c r="O67" i="108"/>
  <c r="P59" i="108"/>
  <c r="O59" i="108"/>
  <c r="O76" i="108"/>
  <c r="P92" i="108"/>
  <c r="P60" i="108"/>
  <c r="O76" i="107"/>
  <c r="P92" i="107"/>
  <c r="P60" i="107"/>
  <c r="S27" i="107"/>
  <c r="C78" i="111"/>
  <c r="P102" i="107"/>
  <c r="P77" i="107"/>
  <c r="O77" i="107"/>
  <c r="AD28" i="107"/>
  <c r="N82" i="111"/>
  <c r="AD28" i="111" s="1"/>
  <c r="Z25" i="107"/>
  <c r="J70" i="111"/>
  <c r="Z25" i="111" s="1"/>
  <c r="N66" i="111"/>
  <c r="AD24" i="111" s="1"/>
  <c r="AD24" i="107"/>
  <c r="V22" i="107"/>
  <c r="F58" i="111"/>
  <c r="V22" i="111" s="1"/>
  <c r="P85" i="108"/>
  <c r="O85" i="108"/>
  <c r="P76" i="111"/>
  <c r="O76" i="111"/>
  <c r="Y33" i="107"/>
  <c r="I102" i="111"/>
  <c r="Y33" i="111" s="1"/>
  <c r="AC32" i="107"/>
  <c r="M98" i="111"/>
  <c r="AC32" i="111" s="1"/>
  <c r="Y31" i="107"/>
  <c r="Y29" i="107"/>
  <c r="I86" i="111"/>
  <c r="Y29" i="111" s="1"/>
  <c r="AC28" i="107"/>
  <c r="AC26" i="107"/>
  <c r="M74" i="111"/>
  <c r="AC26" i="111" s="1"/>
  <c r="U24" i="107"/>
  <c r="E66" i="111"/>
  <c r="U24" i="111" s="1"/>
  <c r="P94" i="108"/>
  <c r="O78" i="107"/>
  <c r="C83" i="111"/>
  <c r="P83" i="107"/>
  <c r="O83" i="107"/>
  <c r="S22" i="107"/>
  <c r="C58" i="111"/>
  <c r="P58" i="107"/>
  <c r="O58" i="107"/>
  <c r="S32" i="107"/>
  <c r="C98" i="111"/>
  <c r="P98" i="107"/>
  <c r="AF32" i="107" s="1"/>
  <c r="O98" i="107"/>
  <c r="S30" i="107"/>
  <c r="C90" i="111"/>
  <c r="P90" i="107"/>
  <c r="O90" i="107"/>
  <c r="S28" i="107"/>
  <c r="C82" i="111"/>
  <c r="P82" i="107"/>
  <c r="AF28" i="107" s="1"/>
  <c r="O82" i="107"/>
  <c r="S26" i="107"/>
  <c r="C74" i="111"/>
  <c r="P74" i="107"/>
  <c r="O74" i="107"/>
  <c r="S24" i="107"/>
  <c r="C66" i="111"/>
  <c r="P66" i="107"/>
  <c r="AF24" i="107" s="1"/>
  <c r="O66" i="107"/>
  <c r="W33" i="107"/>
  <c r="G102" i="111"/>
  <c r="W33" i="111" s="1"/>
  <c r="AA32" i="107"/>
  <c r="K98" i="111"/>
  <c r="AA32" i="111" s="1"/>
  <c r="W31" i="107"/>
  <c r="G94" i="111"/>
  <c r="W31" i="111" s="1"/>
  <c r="AA30" i="107"/>
  <c r="K90" i="111"/>
  <c r="AA30" i="111" s="1"/>
  <c r="W29" i="107"/>
  <c r="G86" i="111"/>
  <c r="W29" i="111" s="1"/>
  <c r="AA28" i="107"/>
  <c r="K82" i="111"/>
  <c r="AA28" i="111" s="1"/>
  <c r="W27" i="107"/>
  <c r="G78" i="111"/>
  <c r="W27" i="111" s="1"/>
  <c r="AA26" i="107"/>
  <c r="K74" i="111"/>
  <c r="AA26" i="111" s="1"/>
  <c r="W25" i="107"/>
  <c r="G70" i="111"/>
  <c r="W25" i="111" s="1"/>
  <c r="AA24" i="107"/>
  <c r="K66" i="111"/>
  <c r="AA24" i="111" s="1"/>
  <c r="W23" i="111"/>
  <c r="AA22" i="111"/>
  <c r="P58" i="108"/>
  <c r="AF22" i="108" s="1"/>
  <c r="P98" i="108"/>
  <c r="P90" i="108"/>
  <c r="P82" i="108"/>
  <c r="AF28" i="108" s="1"/>
  <c r="P74" i="108"/>
  <c r="P66" i="108"/>
  <c r="AF24" i="108" s="1"/>
  <c r="O70" i="107"/>
  <c r="Y23" i="111"/>
  <c r="AA29" i="107"/>
  <c r="K86" i="111"/>
  <c r="AA29" i="111" s="1"/>
  <c r="P87" i="111"/>
  <c r="O87" i="111"/>
  <c r="P85" i="107"/>
  <c r="O85" i="107"/>
  <c r="P61" i="107"/>
  <c r="O61" i="107"/>
  <c r="AD32" i="107"/>
  <c r="Z31" i="107"/>
  <c r="J94" i="111"/>
  <c r="Z31" i="111" s="1"/>
  <c r="AD30" i="107"/>
  <c r="N90" i="111"/>
  <c r="AD30" i="111" s="1"/>
  <c r="Z29" i="107"/>
  <c r="J86" i="111"/>
  <c r="Z29" i="111" s="1"/>
  <c r="AD26" i="107"/>
  <c r="N74" i="111"/>
  <c r="AD26" i="111" s="1"/>
  <c r="P93" i="108"/>
  <c r="O93" i="108"/>
  <c r="P77" i="108"/>
  <c r="O77" i="108"/>
  <c r="P92" i="111"/>
  <c r="O92" i="111"/>
  <c r="P68" i="111"/>
  <c r="O68" i="111"/>
  <c r="U32" i="107"/>
  <c r="E98" i="111"/>
  <c r="U32" i="111" s="1"/>
  <c r="U30" i="107"/>
  <c r="E90" i="111"/>
  <c r="U30" i="111" s="1"/>
  <c r="U28" i="107"/>
  <c r="Y27" i="107"/>
  <c r="I78" i="111"/>
  <c r="Y27" i="111" s="1"/>
  <c r="U26" i="107"/>
  <c r="AC24" i="107"/>
  <c r="M66" i="111"/>
  <c r="AC24" i="111" s="1"/>
  <c r="O78" i="108"/>
  <c r="P62" i="108"/>
  <c r="P94" i="107"/>
  <c r="C91" i="111"/>
  <c r="P91" i="107"/>
  <c r="O91" i="107"/>
  <c r="C75" i="111"/>
  <c r="P75" i="107"/>
  <c r="O75" i="107"/>
  <c r="C59" i="111"/>
  <c r="P59" i="107"/>
  <c r="O59" i="107"/>
  <c r="C105" i="111"/>
  <c r="P105" i="107"/>
  <c r="O105" i="107"/>
  <c r="C97" i="111"/>
  <c r="P97" i="107"/>
  <c r="O97" i="107"/>
  <c r="C89" i="111"/>
  <c r="P89" i="107"/>
  <c r="O89" i="107"/>
  <c r="C81" i="111"/>
  <c r="P81" i="107"/>
  <c r="O81" i="107"/>
  <c r="C73" i="111"/>
  <c r="P73" i="107"/>
  <c r="O73" i="107"/>
  <c r="C65" i="111"/>
  <c r="P65" i="107"/>
  <c r="O65" i="107"/>
  <c r="AD33" i="107"/>
  <c r="N102" i="111"/>
  <c r="AD33" i="111" s="1"/>
  <c r="V33" i="107"/>
  <c r="F102" i="111"/>
  <c r="V33" i="111" s="1"/>
  <c r="Z32" i="107"/>
  <c r="J98" i="111"/>
  <c r="Z32" i="111" s="1"/>
  <c r="AD31" i="107"/>
  <c r="N94" i="111"/>
  <c r="AD31" i="111" s="1"/>
  <c r="V31" i="107"/>
  <c r="F94" i="111"/>
  <c r="V31" i="111" s="1"/>
  <c r="Z30" i="107"/>
  <c r="J90" i="111"/>
  <c r="Z30" i="111" s="1"/>
  <c r="AD29" i="107"/>
  <c r="N86" i="111"/>
  <c r="AD29" i="111" s="1"/>
  <c r="V29" i="107"/>
  <c r="F86" i="111"/>
  <c r="V29" i="111" s="1"/>
  <c r="Z28" i="107"/>
  <c r="J82" i="111"/>
  <c r="Z28" i="111" s="1"/>
  <c r="AD27" i="107"/>
  <c r="N78" i="111"/>
  <c r="AD27" i="111" s="1"/>
  <c r="V27" i="107"/>
  <c r="F78" i="111"/>
  <c r="V27" i="111" s="1"/>
  <c r="Z26" i="107"/>
  <c r="J74" i="111"/>
  <c r="Z26" i="111" s="1"/>
  <c r="AD25" i="107"/>
  <c r="N70" i="111"/>
  <c r="AD25" i="111" s="1"/>
  <c r="V25" i="107"/>
  <c r="F70" i="111"/>
  <c r="V25" i="111" s="1"/>
  <c r="Z24" i="107"/>
  <c r="J66" i="111"/>
  <c r="Z24" i="111" s="1"/>
  <c r="AD23" i="107"/>
  <c r="N62" i="111"/>
  <c r="AD23" i="111" s="1"/>
  <c r="P105" i="108"/>
  <c r="P97" i="108"/>
  <c r="P89" i="108"/>
  <c r="P81" i="108"/>
  <c r="P73" i="108"/>
  <c r="P65" i="108"/>
  <c r="Z26" i="108"/>
  <c r="O100" i="107"/>
  <c r="O68" i="107"/>
  <c r="P84" i="107"/>
  <c r="F98" i="111"/>
  <c r="V32" i="111" s="1"/>
  <c r="S29" i="107"/>
  <c r="C86" i="111"/>
  <c r="S23" i="107"/>
  <c r="C62" i="111"/>
  <c r="AA33" i="107"/>
  <c r="K102" i="111"/>
  <c r="AA33" i="111" s="1"/>
  <c r="AA27" i="107"/>
  <c r="K78" i="111"/>
  <c r="AA27" i="111" s="1"/>
  <c r="P101" i="107"/>
  <c r="O101" i="107"/>
  <c r="P69" i="107"/>
  <c r="O69" i="107"/>
  <c r="Z33" i="107"/>
  <c r="P101" i="108"/>
  <c r="O101" i="108"/>
  <c r="P61" i="108"/>
  <c r="O61" i="108"/>
  <c r="P100" i="111"/>
  <c r="O100" i="111"/>
  <c r="P84" i="111"/>
  <c r="O84" i="111"/>
  <c r="C104" i="111"/>
  <c r="P104" i="107"/>
  <c r="O104" i="107"/>
  <c r="C96" i="111"/>
  <c r="P96" i="107"/>
  <c r="O96" i="107"/>
  <c r="C88" i="111"/>
  <c r="P88" i="107"/>
  <c r="O88" i="107"/>
  <c r="C80" i="111"/>
  <c r="P80" i="107"/>
  <c r="O80" i="107"/>
  <c r="C72" i="111"/>
  <c r="P72" i="107"/>
  <c r="O72" i="107"/>
  <c r="C64" i="111"/>
  <c r="P64" i="107"/>
  <c r="O64" i="107"/>
  <c r="AC33" i="107"/>
  <c r="M102" i="111"/>
  <c r="AC33" i="111" s="1"/>
  <c r="U33" i="107"/>
  <c r="E102" i="111"/>
  <c r="U33" i="111" s="1"/>
  <c r="Y32" i="107"/>
  <c r="I98" i="111"/>
  <c r="Y32" i="111" s="1"/>
  <c r="AC31" i="107"/>
  <c r="M94" i="111"/>
  <c r="AC31" i="111" s="1"/>
  <c r="U31" i="107"/>
  <c r="E94" i="111"/>
  <c r="U31" i="111" s="1"/>
  <c r="Y30" i="107"/>
  <c r="I90" i="111"/>
  <c r="Y30" i="111" s="1"/>
  <c r="AC29" i="107"/>
  <c r="M86" i="111"/>
  <c r="AC29" i="111" s="1"/>
  <c r="U29" i="107"/>
  <c r="E86" i="111"/>
  <c r="U29" i="111" s="1"/>
  <c r="Y28" i="107"/>
  <c r="I82" i="111"/>
  <c r="Y28" i="111" s="1"/>
  <c r="AC27" i="107"/>
  <c r="M78" i="111"/>
  <c r="AC27" i="111" s="1"/>
  <c r="U27" i="107"/>
  <c r="E78" i="111"/>
  <c r="U27" i="111" s="1"/>
  <c r="Y26" i="107"/>
  <c r="I74" i="111"/>
  <c r="Y26" i="111" s="1"/>
  <c r="AC25" i="107"/>
  <c r="M70" i="111"/>
  <c r="AC25" i="111" s="1"/>
  <c r="U25" i="107"/>
  <c r="E70" i="111"/>
  <c r="U25" i="111" s="1"/>
  <c r="Y24" i="107"/>
  <c r="I66" i="111"/>
  <c r="Y24" i="111" s="1"/>
  <c r="AC23" i="107"/>
  <c r="M62" i="111"/>
  <c r="AC23" i="111" s="1"/>
  <c r="U23" i="107"/>
  <c r="E62" i="111"/>
  <c r="U23" i="111" s="1"/>
  <c r="P104" i="108"/>
  <c r="P96" i="108"/>
  <c r="P88" i="108"/>
  <c r="P80" i="108"/>
  <c r="P72" i="108"/>
  <c r="P64" i="108"/>
  <c r="O94" i="107"/>
  <c r="O62" i="107"/>
  <c r="P78" i="107"/>
  <c r="I94" i="111"/>
  <c r="Y31" i="111" s="1"/>
  <c r="M82" i="111"/>
  <c r="AC28" i="111" s="1"/>
  <c r="S33" i="107"/>
  <c r="C102" i="111"/>
  <c r="S25" i="107"/>
  <c r="C70" i="111"/>
  <c r="W28" i="107"/>
  <c r="G82" i="111"/>
  <c r="W28" i="111" s="1"/>
  <c r="W26" i="107"/>
  <c r="G74" i="111"/>
  <c r="W26" i="111" s="1"/>
  <c r="AB33" i="111"/>
  <c r="P103" i="107"/>
  <c r="O103" i="107"/>
  <c r="AE33" i="107" s="1"/>
  <c r="P95" i="107"/>
  <c r="O95" i="107"/>
  <c r="P87" i="107"/>
  <c r="AF29" i="107" s="1"/>
  <c r="O87" i="107"/>
  <c r="P79" i="107"/>
  <c r="O79" i="107"/>
  <c r="P71" i="107"/>
  <c r="AF25" i="107" s="1"/>
  <c r="O71" i="107"/>
  <c r="P63" i="107"/>
  <c r="AF23" i="107" s="1"/>
  <c r="O63" i="107"/>
  <c r="AB33" i="107"/>
  <c r="T33" i="107"/>
  <c r="X32" i="107"/>
  <c r="AB31" i="107"/>
  <c r="L94" i="111"/>
  <c r="AB31" i="111" s="1"/>
  <c r="T31" i="107"/>
  <c r="D94" i="111"/>
  <c r="T31" i="111" s="1"/>
  <c r="X30" i="107"/>
  <c r="H90" i="111"/>
  <c r="X30" i="111" s="1"/>
  <c r="L86" i="111"/>
  <c r="AB29" i="111" s="1"/>
  <c r="AB29" i="107"/>
  <c r="T29" i="107"/>
  <c r="D86" i="111"/>
  <c r="T29" i="111" s="1"/>
  <c r="X28" i="107"/>
  <c r="H82" i="111"/>
  <c r="X28" i="111" s="1"/>
  <c r="AB27" i="107"/>
  <c r="L78" i="111"/>
  <c r="AB27" i="111" s="1"/>
  <c r="T27" i="107"/>
  <c r="D78" i="111"/>
  <c r="T27" i="111" s="1"/>
  <c r="X26" i="107"/>
  <c r="H74" i="111"/>
  <c r="X26" i="111" s="1"/>
  <c r="AB25" i="107"/>
  <c r="L70" i="111"/>
  <c r="AB25" i="111" s="1"/>
  <c r="T25" i="107"/>
  <c r="D70" i="111"/>
  <c r="T25" i="111" s="1"/>
  <c r="X24" i="107"/>
  <c r="H66" i="111"/>
  <c r="X24" i="111" s="1"/>
  <c r="AB23" i="107"/>
  <c r="L62" i="111"/>
  <c r="AB23" i="111" s="1"/>
  <c r="T23" i="107"/>
  <c r="D62" i="111"/>
  <c r="T23" i="111" s="1"/>
  <c r="X22" i="107"/>
  <c r="H58" i="111"/>
  <c r="X22" i="111" s="1"/>
  <c r="P103" i="108"/>
  <c r="AF33" i="108" s="1"/>
  <c r="O103" i="108"/>
  <c r="AE33" i="108" s="1"/>
  <c r="P95" i="108"/>
  <c r="O95" i="108"/>
  <c r="AE31" i="108" s="1"/>
  <c r="P87" i="108"/>
  <c r="AF29" i="108" s="1"/>
  <c r="O87" i="108"/>
  <c r="AE29" i="108" s="1"/>
  <c r="P79" i="108"/>
  <c r="O79" i="108"/>
  <c r="P71" i="108"/>
  <c r="AF25" i="108" s="1"/>
  <c r="O71" i="108"/>
  <c r="AE25" i="108" s="1"/>
  <c r="P63" i="108"/>
  <c r="O63" i="108"/>
  <c r="AE23" i="108" s="1"/>
  <c r="AB33" i="108"/>
  <c r="T33" i="108"/>
  <c r="X32" i="108"/>
  <c r="AB31" i="108"/>
  <c r="T31" i="108"/>
  <c r="X30" i="108"/>
  <c r="AB29" i="108"/>
  <c r="T29" i="108"/>
  <c r="X28" i="108"/>
  <c r="AB27" i="108"/>
  <c r="T27" i="108"/>
  <c r="X26" i="108"/>
  <c r="AB25" i="108"/>
  <c r="T25" i="108"/>
  <c r="X24" i="108"/>
  <c r="AB23" i="108"/>
  <c r="T23" i="108"/>
  <c r="X22" i="108"/>
  <c r="O92" i="107"/>
  <c r="O60" i="107"/>
  <c r="P76" i="107"/>
  <c r="C93" i="111"/>
  <c r="C61" i="111"/>
  <c r="E82" i="111"/>
  <c r="U28" i="111" s="1"/>
  <c r="I70" i="111"/>
  <c r="Y25" i="111" s="1"/>
  <c r="AC22" i="111"/>
  <c r="K62" i="111"/>
  <c r="AA23" i="111" s="1"/>
  <c r="AA23" i="107"/>
  <c r="W22" i="107"/>
  <c r="G58" i="111"/>
  <c r="W22" i="111" s="1"/>
  <c r="S33" i="108"/>
  <c r="S31" i="108"/>
  <c r="S29" i="108"/>
  <c r="S27" i="108"/>
  <c r="S25" i="108"/>
  <c r="S23" i="108"/>
  <c r="AA33" i="108"/>
  <c r="W32" i="108"/>
  <c r="AA31" i="108"/>
  <c r="W30" i="108"/>
  <c r="W28" i="108"/>
  <c r="AA27" i="108"/>
  <c r="W26" i="108"/>
  <c r="AA25" i="108"/>
  <c r="W24" i="108"/>
  <c r="AA23" i="108"/>
  <c r="W22" i="108"/>
  <c r="Y23" i="107"/>
  <c r="AC22" i="107"/>
  <c r="U22" i="107"/>
  <c r="Y33" i="108"/>
  <c r="AC32" i="108"/>
  <c r="U32" i="108"/>
  <c r="Y31" i="108"/>
  <c r="AC30" i="108"/>
  <c r="U30" i="108"/>
  <c r="Y29" i="108"/>
  <c r="AC28" i="108"/>
  <c r="U28" i="108"/>
  <c r="Y27" i="108"/>
  <c r="AC26" i="108"/>
  <c r="U26" i="108"/>
  <c r="Y25" i="108"/>
  <c r="AC24" i="108"/>
  <c r="U24" i="108"/>
  <c r="Y23" i="108"/>
  <c r="AC22" i="108"/>
  <c r="T26" i="108"/>
  <c r="X25" i="108"/>
  <c r="AB24" i="108"/>
  <c r="T24" i="108"/>
  <c r="X23" i="108"/>
  <c r="AB22" i="108"/>
  <c r="T22" i="108"/>
  <c r="O98" i="108"/>
  <c r="AE32" i="108" s="1"/>
  <c r="O90" i="108"/>
  <c r="AE30" i="108" s="1"/>
  <c r="O82" i="108"/>
  <c r="AE28" i="108" s="1"/>
  <c r="O74" i="108"/>
  <c r="AE26" i="108" s="1"/>
  <c r="O66" i="108"/>
  <c r="O58" i="108"/>
  <c r="AE22" i="108" s="1"/>
  <c r="E58" i="111"/>
  <c r="U22" i="111" s="1"/>
  <c r="W23" i="107"/>
  <c r="AA22" i="107"/>
  <c r="S22" i="108"/>
  <c r="S32" i="108"/>
  <c r="S30" i="108"/>
  <c r="S28" i="108"/>
  <c r="S26" i="108"/>
  <c r="S24" i="108"/>
  <c r="W33" i="108"/>
  <c r="AA32" i="108"/>
  <c r="W31" i="108"/>
  <c r="AA30" i="108"/>
  <c r="W29" i="108"/>
  <c r="AA28" i="108"/>
  <c r="W27" i="108"/>
  <c r="AA26" i="108"/>
  <c r="W25" i="108"/>
  <c r="AA24" i="108"/>
  <c r="W23" i="108"/>
  <c r="AA22" i="108"/>
  <c r="O105" i="108"/>
  <c r="O97" i="108"/>
  <c r="O89" i="108"/>
  <c r="O81" i="108"/>
  <c r="O73" i="108"/>
  <c r="O65" i="108"/>
  <c r="V23" i="107"/>
  <c r="F62" i="111"/>
  <c r="V23" i="111" s="1"/>
  <c r="Z22" i="107"/>
  <c r="J58" i="111"/>
  <c r="Z22" i="111" s="1"/>
  <c r="AD33" i="108"/>
  <c r="V33" i="108"/>
  <c r="Z32" i="108"/>
  <c r="AD31" i="108"/>
  <c r="V31" i="108"/>
  <c r="Z30" i="108"/>
  <c r="AD29" i="108"/>
  <c r="V29" i="108"/>
  <c r="Z28" i="108"/>
  <c r="AD27" i="108"/>
  <c r="V27" i="108"/>
  <c r="AD25" i="108"/>
  <c r="V25" i="108"/>
  <c r="Z24" i="108"/>
  <c r="AD23" i="108"/>
  <c r="V23" i="108"/>
  <c r="Z22" i="108"/>
  <c r="O104" i="108"/>
  <c r="O96" i="108"/>
  <c r="O88" i="108"/>
  <c r="O80" i="108"/>
  <c r="O72" i="108"/>
  <c r="O64" i="108"/>
  <c r="Y22" i="107"/>
  <c r="I58" i="111"/>
  <c r="Y22" i="111" s="1"/>
  <c r="AC33" i="108"/>
  <c r="U33" i="108"/>
  <c r="Y32" i="108"/>
  <c r="AC31" i="108"/>
  <c r="U31" i="108"/>
  <c r="Y30" i="108"/>
  <c r="AC29" i="108"/>
  <c r="U29" i="108"/>
  <c r="Y28" i="108"/>
  <c r="AC27" i="108"/>
  <c r="U27" i="108"/>
  <c r="Y26" i="108"/>
  <c r="AC25" i="108"/>
  <c r="U25" i="108"/>
  <c r="Y24" i="108"/>
  <c r="AC23" i="108"/>
  <c r="U23" i="108"/>
  <c r="Y22" i="108"/>
  <c r="S33" i="111" l="1"/>
  <c r="O102" i="111"/>
  <c r="P102" i="111"/>
  <c r="P104" i="111"/>
  <c r="O104" i="111"/>
  <c r="P75" i="111"/>
  <c r="O75" i="111"/>
  <c r="AF30" i="108"/>
  <c r="AF33" i="107"/>
  <c r="AE24" i="108"/>
  <c r="O61" i="111"/>
  <c r="P61" i="111"/>
  <c r="P64" i="111"/>
  <c r="O64" i="111"/>
  <c r="O81" i="111"/>
  <c r="P81" i="111"/>
  <c r="AF32" i="108"/>
  <c r="AE24" i="107"/>
  <c r="AE28" i="107"/>
  <c r="AE32" i="107"/>
  <c r="S27" i="111"/>
  <c r="P78" i="111"/>
  <c r="AF27" i="111" s="1"/>
  <c r="O78" i="111"/>
  <c r="S31" i="111"/>
  <c r="O94" i="111"/>
  <c r="P94" i="111"/>
  <c r="O93" i="111"/>
  <c r="P93" i="111"/>
  <c r="P88" i="111"/>
  <c r="O88" i="111"/>
  <c r="P65" i="111"/>
  <c r="O65" i="111"/>
  <c r="P91" i="111"/>
  <c r="O91" i="111"/>
  <c r="P66" i="111"/>
  <c r="O66" i="111"/>
  <c r="S24" i="111"/>
  <c r="P82" i="111"/>
  <c r="AF28" i="111" s="1"/>
  <c r="S28" i="111"/>
  <c r="O82" i="111"/>
  <c r="AE28" i="111" s="1"/>
  <c r="P98" i="111"/>
  <c r="S32" i="111"/>
  <c r="O98" i="111"/>
  <c r="P83" i="111"/>
  <c r="O83" i="111"/>
  <c r="P67" i="111"/>
  <c r="O67" i="111"/>
  <c r="AF27" i="107"/>
  <c r="P72" i="111"/>
  <c r="O72" i="111"/>
  <c r="O86" i="111"/>
  <c r="S29" i="111"/>
  <c r="P86" i="111"/>
  <c r="P89" i="111"/>
  <c r="O89" i="111"/>
  <c r="AF31" i="107"/>
  <c r="AE25" i="107"/>
  <c r="AE27" i="107"/>
  <c r="AE23" i="107"/>
  <c r="P96" i="111"/>
  <c r="O96" i="111"/>
  <c r="P59" i="111"/>
  <c r="O59" i="111"/>
  <c r="AF23" i="108"/>
  <c r="AE26" i="107"/>
  <c r="AE30" i="107"/>
  <c r="AE22" i="107"/>
  <c r="AF31" i="108"/>
  <c r="S23" i="111"/>
  <c r="O62" i="111"/>
  <c r="AE23" i="111" s="1"/>
  <c r="P62" i="111"/>
  <c r="AF23" i="111" s="1"/>
  <c r="AE29" i="107"/>
  <c r="P70" i="111"/>
  <c r="S25" i="111"/>
  <c r="O70" i="111"/>
  <c r="AE31" i="107"/>
  <c r="P73" i="111"/>
  <c r="O73" i="111"/>
  <c r="AE27" i="108"/>
  <c r="AF26" i="108"/>
  <c r="AF26" i="107"/>
  <c r="AF30" i="107"/>
  <c r="AF22" i="107"/>
  <c r="P99" i="111"/>
  <c r="O99" i="111"/>
  <c r="P105" i="111"/>
  <c r="O105" i="111"/>
  <c r="P80" i="111"/>
  <c r="O80" i="111"/>
  <c r="P97" i="111"/>
  <c r="O97" i="111"/>
  <c r="S26" i="111"/>
  <c r="P74" i="111"/>
  <c r="O74" i="111"/>
  <c r="AE26" i="111" s="1"/>
  <c r="S30" i="111"/>
  <c r="P90" i="111"/>
  <c r="AF30" i="111" s="1"/>
  <c r="O90" i="111"/>
  <c r="AE30" i="111" s="1"/>
  <c r="S22" i="111"/>
  <c r="P58" i="111"/>
  <c r="O58" i="111"/>
  <c r="AE22" i="111" s="1"/>
  <c r="L29" i="108"/>
  <c r="M29" i="108"/>
  <c r="N29" i="108"/>
  <c r="K29" i="108"/>
  <c r="J29" i="108"/>
  <c r="I29" i="108"/>
  <c r="H29" i="108"/>
  <c r="G29" i="108"/>
  <c r="F29" i="108"/>
  <c r="E29" i="108"/>
  <c r="D29" i="108"/>
  <c r="C29" i="108"/>
  <c r="C3" i="96"/>
  <c r="AE27" i="111" l="1"/>
  <c r="AF26" i="111"/>
  <c r="AF29" i="111"/>
  <c r="AE24" i="111"/>
  <c r="AF22" i="111"/>
  <c r="AE25" i="111"/>
  <c r="AE29" i="111"/>
  <c r="AE32" i="111"/>
  <c r="AF24" i="111"/>
  <c r="AF33" i="111"/>
  <c r="AF31" i="111"/>
  <c r="AE33" i="111"/>
  <c r="AF25" i="111"/>
  <c r="AF32" i="111"/>
  <c r="AE31" i="111"/>
  <c r="P29" i="108"/>
  <c r="O29" i="108"/>
  <c r="D6" i="99"/>
  <c r="G6" i="99"/>
  <c r="D5" i="109" l="1"/>
  <c r="N106" i="109" l="1"/>
  <c r="M106" i="109"/>
  <c r="L106" i="109"/>
  <c r="K106" i="109"/>
  <c r="J106" i="109"/>
  <c r="I106" i="109"/>
  <c r="H106" i="109"/>
  <c r="G106" i="109"/>
  <c r="F106" i="109"/>
  <c r="E106" i="109"/>
  <c r="D106" i="109"/>
  <c r="C106" i="109"/>
  <c r="P105" i="109"/>
  <c r="O105" i="109"/>
  <c r="P104" i="109"/>
  <c r="O104" i="109"/>
  <c r="P103" i="109"/>
  <c r="O103" i="109"/>
  <c r="P102" i="109"/>
  <c r="O102" i="109"/>
  <c r="P101" i="109"/>
  <c r="O101" i="109"/>
  <c r="P100" i="109"/>
  <c r="O100" i="109"/>
  <c r="P99" i="109"/>
  <c r="O99" i="109"/>
  <c r="P98" i="109"/>
  <c r="O98" i="109"/>
  <c r="P97" i="109"/>
  <c r="O97" i="109"/>
  <c r="P96" i="109"/>
  <c r="O96" i="109"/>
  <c r="P95" i="109"/>
  <c r="O95" i="109"/>
  <c r="P94" i="109"/>
  <c r="O94" i="109"/>
  <c r="P93" i="109"/>
  <c r="O93" i="109"/>
  <c r="P92" i="109"/>
  <c r="O92" i="109"/>
  <c r="P91" i="109"/>
  <c r="O91" i="109"/>
  <c r="P90" i="109"/>
  <c r="O90" i="109"/>
  <c r="P89" i="109"/>
  <c r="O89" i="109"/>
  <c r="P88" i="109"/>
  <c r="O88" i="109"/>
  <c r="P87" i="109"/>
  <c r="O87" i="109"/>
  <c r="P86" i="109"/>
  <c r="O86" i="109"/>
  <c r="P85" i="109"/>
  <c r="O85" i="109"/>
  <c r="P84" i="109"/>
  <c r="O84" i="109"/>
  <c r="P83" i="109"/>
  <c r="O83" i="109"/>
  <c r="P82" i="109"/>
  <c r="O82" i="109"/>
  <c r="P81" i="109"/>
  <c r="O81" i="109"/>
  <c r="P80" i="109"/>
  <c r="O80" i="109"/>
  <c r="P79" i="109"/>
  <c r="O79" i="109"/>
  <c r="P78" i="109"/>
  <c r="O78" i="109"/>
  <c r="P77" i="109"/>
  <c r="O77" i="109"/>
  <c r="P76" i="109"/>
  <c r="O76" i="109"/>
  <c r="P75" i="109"/>
  <c r="O75" i="109"/>
  <c r="P74" i="109"/>
  <c r="O74" i="109"/>
  <c r="P73" i="109"/>
  <c r="O73" i="109"/>
  <c r="P72" i="109"/>
  <c r="O72" i="109"/>
  <c r="P71" i="109"/>
  <c r="O71" i="109"/>
  <c r="P70" i="109"/>
  <c r="O70" i="109"/>
  <c r="P69" i="109"/>
  <c r="O69" i="109"/>
  <c r="P68" i="109"/>
  <c r="O68" i="109"/>
  <c r="P67" i="109"/>
  <c r="O67" i="109"/>
  <c r="P66" i="109"/>
  <c r="O66" i="109"/>
  <c r="P65" i="109"/>
  <c r="O65" i="109"/>
  <c r="P64" i="109"/>
  <c r="O64" i="109"/>
  <c r="P63" i="109"/>
  <c r="O63" i="109"/>
  <c r="P62" i="109"/>
  <c r="O62" i="109"/>
  <c r="P61" i="109"/>
  <c r="O61" i="109"/>
  <c r="P60" i="109"/>
  <c r="O60" i="109"/>
  <c r="P59" i="109"/>
  <c r="O59" i="109"/>
  <c r="P58" i="109"/>
  <c r="O58" i="109"/>
  <c r="P57" i="109"/>
  <c r="O57" i="109"/>
  <c r="P56" i="109"/>
  <c r="O56" i="109"/>
  <c r="P55" i="109"/>
  <c r="O55" i="109"/>
  <c r="P54" i="109"/>
  <c r="O54" i="109"/>
  <c r="P53" i="109"/>
  <c r="O53" i="109"/>
  <c r="P52" i="109"/>
  <c r="O52" i="109"/>
  <c r="P51" i="109"/>
  <c r="O51" i="109"/>
  <c r="P50" i="109"/>
  <c r="O50" i="109"/>
  <c r="P49" i="109"/>
  <c r="O49" i="109"/>
  <c r="P48" i="109"/>
  <c r="O48" i="109"/>
  <c r="P47" i="109"/>
  <c r="O47" i="109"/>
  <c r="P46" i="109"/>
  <c r="O46" i="109"/>
  <c r="P45" i="109"/>
  <c r="O45" i="109"/>
  <c r="P44" i="109"/>
  <c r="O44" i="109"/>
  <c r="P43" i="109"/>
  <c r="O43" i="109"/>
  <c r="P42" i="109"/>
  <c r="O42" i="109"/>
  <c r="P41" i="109"/>
  <c r="O41" i="109"/>
  <c r="P40" i="109"/>
  <c r="O40" i="109"/>
  <c r="P39" i="109"/>
  <c r="O39" i="109"/>
  <c r="P38" i="109"/>
  <c r="O38" i="109"/>
  <c r="P37" i="109"/>
  <c r="O37" i="109"/>
  <c r="P36" i="109"/>
  <c r="O36" i="109"/>
  <c r="P35" i="109"/>
  <c r="O35" i="109"/>
  <c r="P34" i="109"/>
  <c r="O34" i="109"/>
  <c r="AF33" i="109"/>
  <c r="AD33" i="109"/>
  <c r="AC33" i="109"/>
  <c r="AB33" i="109"/>
  <c r="AA33" i="109"/>
  <c r="Z33" i="109"/>
  <c r="Y33" i="109"/>
  <c r="X33" i="109"/>
  <c r="W33" i="109"/>
  <c r="V33" i="109"/>
  <c r="U33" i="109"/>
  <c r="T33" i="109"/>
  <c r="S33" i="109"/>
  <c r="P33" i="109"/>
  <c r="O33" i="109"/>
  <c r="AF32" i="109"/>
  <c r="AD32" i="109"/>
  <c r="AC32" i="109"/>
  <c r="AB32" i="109"/>
  <c r="AA32" i="109"/>
  <c r="Z32" i="109"/>
  <c r="Y32" i="109"/>
  <c r="X32" i="109"/>
  <c r="W32" i="109"/>
  <c r="V32" i="109"/>
  <c r="U32" i="109"/>
  <c r="T32" i="109"/>
  <c r="S32" i="109"/>
  <c r="P32" i="109"/>
  <c r="O32" i="109"/>
  <c r="AF31" i="109"/>
  <c r="AD31" i="109"/>
  <c r="AC31" i="109"/>
  <c r="AB31" i="109"/>
  <c r="AA31" i="109"/>
  <c r="Z31" i="109"/>
  <c r="Y31" i="109"/>
  <c r="X31" i="109"/>
  <c r="W31" i="109"/>
  <c r="V31" i="109"/>
  <c r="U31" i="109"/>
  <c r="T31" i="109"/>
  <c r="S31" i="109"/>
  <c r="P31" i="109"/>
  <c r="AF15" i="109" s="1"/>
  <c r="O31" i="109"/>
  <c r="AF30" i="109"/>
  <c r="AD30" i="109"/>
  <c r="AC30" i="109"/>
  <c r="AB30" i="109"/>
  <c r="AA30" i="109"/>
  <c r="Z30" i="109"/>
  <c r="Y30" i="109"/>
  <c r="X30" i="109"/>
  <c r="W30" i="109"/>
  <c r="V30" i="109"/>
  <c r="U30" i="109"/>
  <c r="T30" i="109"/>
  <c r="S30" i="109"/>
  <c r="P30" i="109"/>
  <c r="O30" i="109"/>
  <c r="AE15" i="109" s="1"/>
  <c r="AF29" i="109"/>
  <c r="AD29" i="109"/>
  <c r="AC29" i="109"/>
  <c r="AB29" i="109"/>
  <c r="AA29" i="109"/>
  <c r="Z29" i="109"/>
  <c r="Y29" i="109"/>
  <c r="X29" i="109"/>
  <c r="W29" i="109"/>
  <c r="V29" i="109"/>
  <c r="U29" i="109"/>
  <c r="T29" i="109"/>
  <c r="S29" i="109"/>
  <c r="P29" i="109"/>
  <c r="O29" i="109"/>
  <c r="AF28" i="109"/>
  <c r="AD28" i="109"/>
  <c r="AC28" i="109"/>
  <c r="AB28" i="109"/>
  <c r="AA28" i="109"/>
  <c r="Z28" i="109"/>
  <c r="Y28" i="109"/>
  <c r="X28" i="109"/>
  <c r="W28" i="109"/>
  <c r="V28" i="109"/>
  <c r="U28" i="109"/>
  <c r="T28" i="109"/>
  <c r="S28" i="109"/>
  <c r="P28" i="109"/>
  <c r="O28" i="109"/>
  <c r="AF27" i="109"/>
  <c r="AD27" i="109"/>
  <c r="AC27" i="109"/>
  <c r="AB27" i="109"/>
  <c r="AA27" i="109"/>
  <c r="Z27" i="109"/>
  <c r="Y27" i="109"/>
  <c r="X27" i="109"/>
  <c r="W27" i="109"/>
  <c r="V27" i="109"/>
  <c r="U27" i="109"/>
  <c r="T27" i="109"/>
  <c r="S27" i="109"/>
  <c r="P27" i="109"/>
  <c r="O27" i="109"/>
  <c r="AF26" i="109"/>
  <c r="AD26" i="109"/>
  <c r="AC26" i="109"/>
  <c r="AB26" i="109"/>
  <c r="AA26" i="109"/>
  <c r="Z26" i="109"/>
  <c r="Y26" i="109"/>
  <c r="X26" i="109"/>
  <c r="W26" i="109"/>
  <c r="V26" i="109"/>
  <c r="U26" i="109"/>
  <c r="T26" i="109"/>
  <c r="S26" i="109"/>
  <c r="P26" i="109"/>
  <c r="O26" i="109"/>
  <c r="AE14" i="109" s="1"/>
  <c r="AF25" i="109"/>
  <c r="AD25" i="109"/>
  <c r="AC25" i="109"/>
  <c r="AB25" i="109"/>
  <c r="AA25" i="109"/>
  <c r="Z25" i="109"/>
  <c r="Y25" i="109"/>
  <c r="X25" i="109"/>
  <c r="W25" i="109"/>
  <c r="V25" i="109"/>
  <c r="U25" i="109"/>
  <c r="T25" i="109"/>
  <c r="S25" i="109"/>
  <c r="P25" i="109"/>
  <c r="O25" i="109"/>
  <c r="AF24" i="109"/>
  <c r="AD24" i="109"/>
  <c r="AC24" i="109"/>
  <c r="AB24" i="109"/>
  <c r="AA24" i="109"/>
  <c r="Z24" i="109"/>
  <c r="Y24" i="109"/>
  <c r="X24" i="109"/>
  <c r="W24" i="109"/>
  <c r="V24" i="109"/>
  <c r="U24" i="109"/>
  <c r="T24" i="109"/>
  <c r="S24" i="109"/>
  <c r="P24" i="109"/>
  <c r="O24" i="109"/>
  <c r="AF23" i="109"/>
  <c r="AD23" i="109"/>
  <c r="AC23" i="109"/>
  <c r="AB23" i="109"/>
  <c r="AA23" i="109"/>
  <c r="Z23" i="109"/>
  <c r="Y23" i="109"/>
  <c r="X23" i="109"/>
  <c r="W23" i="109"/>
  <c r="V23" i="109"/>
  <c r="U23" i="109"/>
  <c r="T23" i="109"/>
  <c r="S23" i="109"/>
  <c r="P23" i="109"/>
  <c r="AF13" i="109" s="1"/>
  <c r="AF38" i="109" s="1"/>
  <c r="O23" i="109"/>
  <c r="AF22" i="109"/>
  <c r="AD22" i="109"/>
  <c r="AC22" i="109"/>
  <c r="AB22" i="109"/>
  <c r="AA22" i="109"/>
  <c r="Z22" i="109"/>
  <c r="Y22" i="109"/>
  <c r="X22" i="109"/>
  <c r="W22" i="109"/>
  <c r="V22" i="109"/>
  <c r="U22" i="109"/>
  <c r="T22" i="109"/>
  <c r="S22" i="109"/>
  <c r="P22" i="109"/>
  <c r="O22" i="109"/>
  <c r="AE13" i="109" s="1"/>
  <c r="AF21" i="109"/>
  <c r="AD21" i="109"/>
  <c r="AC21" i="109"/>
  <c r="AB21" i="109"/>
  <c r="AA21" i="109"/>
  <c r="Z21" i="109"/>
  <c r="Y21" i="109"/>
  <c r="X21" i="109"/>
  <c r="W21" i="109"/>
  <c r="V21" i="109"/>
  <c r="U21" i="109"/>
  <c r="T21" i="109"/>
  <c r="S21" i="109"/>
  <c r="P21" i="109"/>
  <c r="O21" i="109"/>
  <c r="AF20" i="109"/>
  <c r="AD20" i="109"/>
  <c r="AC20" i="109"/>
  <c r="AB20" i="109"/>
  <c r="AA20" i="109"/>
  <c r="Z20" i="109"/>
  <c r="Y20" i="109"/>
  <c r="X20" i="109"/>
  <c r="W20" i="109"/>
  <c r="V20" i="109"/>
  <c r="U20" i="109"/>
  <c r="T20" i="109"/>
  <c r="S20" i="109"/>
  <c r="P20" i="109"/>
  <c r="O20" i="109"/>
  <c r="AF19" i="109"/>
  <c r="AD19" i="109"/>
  <c r="AD39" i="109" s="1"/>
  <c r="AC19" i="109"/>
  <c r="AC39" i="109" s="1"/>
  <c r="AB19" i="109"/>
  <c r="AA19" i="109"/>
  <c r="Z19" i="109"/>
  <c r="Z39" i="109" s="1"/>
  <c r="Y19" i="109"/>
  <c r="Y39" i="109" s="1"/>
  <c r="X19" i="109"/>
  <c r="W19" i="109"/>
  <c r="V19" i="109"/>
  <c r="V39" i="109" s="1"/>
  <c r="U19" i="109"/>
  <c r="U39" i="109" s="1"/>
  <c r="T19" i="109"/>
  <c r="S19" i="109"/>
  <c r="P19" i="109"/>
  <c r="O19" i="109"/>
  <c r="AF18" i="109"/>
  <c r="AD18" i="109"/>
  <c r="AC18" i="109"/>
  <c r="AB18" i="109"/>
  <c r="AA18" i="109"/>
  <c r="Z18" i="109"/>
  <c r="Y18" i="109"/>
  <c r="X18" i="109"/>
  <c r="W18" i="109"/>
  <c r="V18" i="109"/>
  <c r="U18" i="109"/>
  <c r="T18" i="109"/>
  <c r="S18" i="109"/>
  <c r="P18" i="109"/>
  <c r="O18" i="109"/>
  <c r="AE12" i="109" s="1"/>
  <c r="AF17" i="109"/>
  <c r="AD17" i="109"/>
  <c r="AC17" i="109"/>
  <c r="AB17" i="109"/>
  <c r="AA17" i="109"/>
  <c r="Z17" i="109"/>
  <c r="Y17" i="109"/>
  <c r="X17" i="109"/>
  <c r="W17" i="109"/>
  <c r="V17" i="109"/>
  <c r="U17" i="109"/>
  <c r="T17" i="109"/>
  <c r="S17" i="109"/>
  <c r="P17" i="109"/>
  <c r="O17" i="109"/>
  <c r="AF16" i="109"/>
  <c r="AD16" i="109"/>
  <c r="AC16" i="109"/>
  <c r="AB16" i="109"/>
  <c r="AA16" i="109"/>
  <c r="Z16" i="109"/>
  <c r="Y16" i="109"/>
  <c r="X16" i="109"/>
  <c r="W16" i="109"/>
  <c r="V16" i="109"/>
  <c r="U16" i="109"/>
  <c r="T16" i="109"/>
  <c r="S16" i="109"/>
  <c r="P16" i="109"/>
  <c r="O16" i="109"/>
  <c r="AD15" i="109"/>
  <c r="AC15" i="109"/>
  <c r="AB15" i="109"/>
  <c r="AA15" i="109"/>
  <c r="Z15" i="109"/>
  <c r="Y15" i="109"/>
  <c r="X15" i="109"/>
  <c r="W15" i="109"/>
  <c r="V15" i="109"/>
  <c r="U15" i="109"/>
  <c r="T15" i="109"/>
  <c r="S15" i="109"/>
  <c r="P15" i="109"/>
  <c r="AF11" i="109" s="1"/>
  <c r="O15" i="109"/>
  <c r="AF14" i="109"/>
  <c r="AD14" i="109"/>
  <c r="AC14" i="109"/>
  <c r="AB14" i="109"/>
  <c r="AA14" i="109"/>
  <c r="Z14" i="109"/>
  <c r="Y14" i="109"/>
  <c r="X14" i="109"/>
  <c r="W14" i="109"/>
  <c r="V14" i="109"/>
  <c r="U14" i="109"/>
  <c r="T14" i="109"/>
  <c r="S14" i="109"/>
  <c r="P14" i="109"/>
  <c r="O14" i="109"/>
  <c r="AE11" i="109" s="1"/>
  <c r="AD13" i="109"/>
  <c r="AC13" i="109"/>
  <c r="AB13" i="109"/>
  <c r="AA13" i="109"/>
  <c r="Z13" i="109"/>
  <c r="Y13" i="109"/>
  <c r="X13" i="109"/>
  <c r="X38" i="109" s="1"/>
  <c r="W13" i="109"/>
  <c r="V13" i="109"/>
  <c r="U13" i="109"/>
  <c r="T13" i="109"/>
  <c r="S13" i="109"/>
  <c r="P13" i="109"/>
  <c r="O13" i="109"/>
  <c r="AF12" i="109"/>
  <c r="AD12" i="109"/>
  <c r="AC12" i="109"/>
  <c r="AB12" i="109"/>
  <c r="AA12" i="109"/>
  <c r="Z12" i="109"/>
  <c r="Y12" i="109"/>
  <c r="X12" i="109"/>
  <c r="W12" i="109"/>
  <c r="V12" i="109"/>
  <c r="U12" i="109"/>
  <c r="T12" i="109"/>
  <c r="S12" i="109"/>
  <c r="P12" i="109"/>
  <c r="O12" i="109"/>
  <c r="AD11" i="109"/>
  <c r="AD40" i="109" s="1"/>
  <c r="AC11" i="109"/>
  <c r="AB11" i="109"/>
  <c r="AA11" i="109"/>
  <c r="Z11" i="109"/>
  <c r="Y11" i="109"/>
  <c r="X11" i="109"/>
  <c r="W11" i="109"/>
  <c r="V11" i="109"/>
  <c r="U11" i="109"/>
  <c r="T11" i="109"/>
  <c r="S11" i="109"/>
  <c r="P11" i="109"/>
  <c r="O11" i="109"/>
  <c r="AD10" i="109"/>
  <c r="AC10" i="109"/>
  <c r="AB10" i="109"/>
  <c r="AA10" i="109"/>
  <c r="Z10" i="109"/>
  <c r="Y10" i="109"/>
  <c r="X10" i="109"/>
  <c r="W10" i="109"/>
  <c r="V10" i="109"/>
  <c r="U10" i="109"/>
  <c r="T10" i="109"/>
  <c r="S10" i="109"/>
  <c r="P10" i="109"/>
  <c r="AF10" i="109" s="1"/>
  <c r="AF40" i="109" s="1"/>
  <c r="O10" i="109"/>
  <c r="K6" i="109"/>
  <c r="G6" i="109"/>
  <c r="D6" i="109"/>
  <c r="K5" i="109"/>
  <c r="G5" i="109"/>
  <c r="C3" i="109"/>
  <c r="N106" i="101"/>
  <c r="M106" i="101"/>
  <c r="L106" i="101"/>
  <c r="K106" i="101"/>
  <c r="J106" i="101"/>
  <c r="I106" i="101"/>
  <c r="H106" i="101"/>
  <c r="G106" i="101"/>
  <c r="F106" i="101"/>
  <c r="E106" i="101"/>
  <c r="D106" i="101"/>
  <c r="C106" i="101"/>
  <c r="P105" i="101"/>
  <c r="O105" i="101"/>
  <c r="AE33" i="101" s="1"/>
  <c r="P104" i="101"/>
  <c r="O104" i="101"/>
  <c r="P103" i="101"/>
  <c r="O103" i="101"/>
  <c r="P102" i="101"/>
  <c r="AF33" i="101" s="1"/>
  <c r="O102" i="101"/>
  <c r="P101" i="101"/>
  <c r="O101" i="101"/>
  <c r="P100" i="101"/>
  <c r="O100" i="101"/>
  <c r="P99" i="101"/>
  <c r="O99" i="101"/>
  <c r="P98" i="101"/>
  <c r="AF32" i="101" s="1"/>
  <c r="O98" i="101"/>
  <c r="P97" i="101"/>
  <c r="O97" i="101"/>
  <c r="AE31" i="101" s="1"/>
  <c r="P96" i="101"/>
  <c r="O96" i="101"/>
  <c r="P95" i="101"/>
  <c r="O95" i="101"/>
  <c r="P94" i="101"/>
  <c r="AF31" i="101" s="1"/>
  <c r="O94" i="101"/>
  <c r="P93" i="101"/>
  <c r="O93" i="101"/>
  <c r="AE30" i="101" s="1"/>
  <c r="P92" i="101"/>
  <c r="O92" i="101"/>
  <c r="P91" i="101"/>
  <c r="O91" i="101"/>
  <c r="P90" i="101"/>
  <c r="AF30" i="101" s="1"/>
  <c r="O90" i="101"/>
  <c r="P89" i="101"/>
  <c r="O89" i="101"/>
  <c r="AE29" i="101" s="1"/>
  <c r="P88" i="101"/>
  <c r="O88" i="101"/>
  <c r="P87" i="101"/>
  <c r="O87" i="101"/>
  <c r="P86" i="101"/>
  <c r="AF29" i="101" s="1"/>
  <c r="O86" i="101"/>
  <c r="P85" i="101"/>
  <c r="O85" i="101"/>
  <c r="AE28" i="101" s="1"/>
  <c r="P84" i="101"/>
  <c r="O84" i="101"/>
  <c r="P83" i="101"/>
  <c r="O83" i="101"/>
  <c r="P82" i="101"/>
  <c r="AF28" i="101" s="1"/>
  <c r="O82" i="101"/>
  <c r="P81" i="101"/>
  <c r="O81" i="101"/>
  <c r="AE27" i="101" s="1"/>
  <c r="P80" i="101"/>
  <c r="O80" i="101"/>
  <c r="P79" i="101"/>
  <c r="O79" i="101"/>
  <c r="P78" i="101"/>
  <c r="AF27" i="101" s="1"/>
  <c r="O78" i="101"/>
  <c r="P77" i="101"/>
  <c r="O77" i="101"/>
  <c r="AE26" i="101" s="1"/>
  <c r="P76" i="101"/>
  <c r="O76" i="101"/>
  <c r="P75" i="101"/>
  <c r="O75" i="101"/>
  <c r="P74" i="101"/>
  <c r="AF26" i="101" s="1"/>
  <c r="O74" i="101"/>
  <c r="P73" i="101"/>
  <c r="O73" i="101"/>
  <c r="AE25" i="101" s="1"/>
  <c r="P72" i="101"/>
  <c r="O72" i="101"/>
  <c r="P71" i="101"/>
  <c r="O71" i="101"/>
  <c r="P70" i="101"/>
  <c r="AF25" i="101" s="1"/>
  <c r="O70" i="101"/>
  <c r="P69" i="101"/>
  <c r="O69" i="101"/>
  <c r="P68" i="101"/>
  <c r="O68" i="101"/>
  <c r="P67" i="101"/>
  <c r="O67" i="101"/>
  <c r="P66" i="101"/>
  <c r="O66" i="101"/>
  <c r="P65" i="101"/>
  <c r="O65" i="101"/>
  <c r="AE23" i="101" s="1"/>
  <c r="P64" i="101"/>
  <c r="O64" i="101"/>
  <c r="P63" i="101"/>
  <c r="O63" i="101"/>
  <c r="P62" i="101"/>
  <c r="O62" i="101"/>
  <c r="P61" i="101"/>
  <c r="O61" i="101"/>
  <c r="AE22" i="101" s="1"/>
  <c r="P60" i="101"/>
  <c r="O60" i="101"/>
  <c r="P59" i="101"/>
  <c r="O59" i="101"/>
  <c r="P58" i="101"/>
  <c r="AF22" i="101" s="1"/>
  <c r="O58" i="101"/>
  <c r="P57" i="101"/>
  <c r="O57" i="101"/>
  <c r="AE21" i="101" s="1"/>
  <c r="P56" i="101"/>
  <c r="O56" i="101"/>
  <c r="P55" i="101"/>
  <c r="O55" i="101"/>
  <c r="P54" i="101"/>
  <c r="AF21" i="101" s="1"/>
  <c r="O54" i="101"/>
  <c r="P53" i="101"/>
  <c r="O53" i="101"/>
  <c r="AE20" i="101" s="1"/>
  <c r="P52" i="101"/>
  <c r="O52" i="101"/>
  <c r="P51" i="101"/>
  <c r="O51" i="101"/>
  <c r="P50" i="101"/>
  <c r="AF20" i="101" s="1"/>
  <c r="O50" i="101"/>
  <c r="P49" i="101"/>
  <c r="O49" i="101"/>
  <c r="AE19" i="101" s="1"/>
  <c r="AE39" i="101" s="1"/>
  <c r="P48" i="101"/>
  <c r="O48" i="101"/>
  <c r="P47" i="101"/>
  <c r="O47" i="101"/>
  <c r="P46" i="101"/>
  <c r="AF19" i="101" s="1"/>
  <c r="O46" i="101"/>
  <c r="P45" i="101"/>
  <c r="O45" i="101"/>
  <c r="AE18" i="101" s="1"/>
  <c r="P44" i="101"/>
  <c r="O44" i="101"/>
  <c r="P43" i="101"/>
  <c r="O43" i="101"/>
  <c r="P42" i="101"/>
  <c r="O42" i="101"/>
  <c r="P41" i="101"/>
  <c r="O41" i="101"/>
  <c r="AE17" i="101" s="1"/>
  <c r="P40" i="101"/>
  <c r="O40" i="101"/>
  <c r="P39" i="101"/>
  <c r="O39" i="101"/>
  <c r="P38" i="101"/>
  <c r="O38" i="101"/>
  <c r="P37" i="101"/>
  <c r="O37" i="101"/>
  <c r="P36" i="101"/>
  <c r="O36" i="101"/>
  <c r="P35" i="101"/>
  <c r="O35" i="101"/>
  <c r="P34" i="101"/>
  <c r="O34" i="101"/>
  <c r="AD33" i="101"/>
  <c r="AC33" i="101"/>
  <c r="AB33" i="101"/>
  <c r="AA33" i="101"/>
  <c r="Z33" i="101"/>
  <c r="Y33" i="101"/>
  <c r="X33" i="101"/>
  <c r="W33" i="101"/>
  <c r="V33" i="101"/>
  <c r="U33" i="101"/>
  <c r="T33" i="101"/>
  <c r="S33" i="101"/>
  <c r="P33" i="101"/>
  <c r="O33" i="101"/>
  <c r="AE32" i="101"/>
  <c r="AD32" i="101"/>
  <c r="AC32" i="101"/>
  <c r="AB32" i="101"/>
  <c r="AA32" i="101"/>
  <c r="Z32" i="101"/>
  <c r="Y32" i="101"/>
  <c r="X32" i="101"/>
  <c r="W32" i="101"/>
  <c r="V32" i="101"/>
  <c r="U32" i="101"/>
  <c r="T32" i="101"/>
  <c r="S32" i="101"/>
  <c r="P32" i="101"/>
  <c r="O32" i="101"/>
  <c r="AD31" i="101"/>
  <c r="AC31" i="101"/>
  <c r="AB31" i="101"/>
  <c r="AA31" i="101"/>
  <c r="Z31" i="101"/>
  <c r="Y31" i="101"/>
  <c r="X31" i="101"/>
  <c r="W31" i="101"/>
  <c r="V31" i="101"/>
  <c r="U31" i="101"/>
  <c r="T31" i="101"/>
  <c r="S31" i="101"/>
  <c r="P31" i="101"/>
  <c r="O31" i="101"/>
  <c r="AD30" i="101"/>
  <c r="AC30" i="101"/>
  <c r="AB30" i="101"/>
  <c r="AA30" i="101"/>
  <c r="Z30" i="101"/>
  <c r="Y30" i="101"/>
  <c r="X30" i="101"/>
  <c r="W30" i="101"/>
  <c r="V30" i="101"/>
  <c r="U30" i="101"/>
  <c r="T30" i="101"/>
  <c r="S30" i="101"/>
  <c r="P30" i="101"/>
  <c r="O30" i="101"/>
  <c r="AD29" i="101"/>
  <c r="AC29" i="101"/>
  <c r="AB29" i="101"/>
  <c r="AA29" i="101"/>
  <c r="Z29" i="101"/>
  <c r="Y29" i="101"/>
  <c r="X29" i="101"/>
  <c r="W29" i="101"/>
  <c r="V29" i="101"/>
  <c r="U29" i="101"/>
  <c r="T29" i="101"/>
  <c r="S29" i="101"/>
  <c r="P29" i="101"/>
  <c r="O29" i="101"/>
  <c r="AD28" i="101"/>
  <c r="AC28" i="101"/>
  <c r="AB28" i="101"/>
  <c r="AA28" i="101"/>
  <c r="Z28" i="101"/>
  <c r="Y28" i="101"/>
  <c r="X28" i="101"/>
  <c r="W28" i="101"/>
  <c r="V28" i="101"/>
  <c r="U28" i="101"/>
  <c r="T28" i="101"/>
  <c r="S28" i="101"/>
  <c r="P28" i="101"/>
  <c r="O28" i="101"/>
  <c r="AD27" i="101"/>
  <c r="AC27" i="101"/>
  <c r="AB27" i="101"/>
  <c r="AA27" i="101"/>
  <c r="Z27" i="101"/>
  <c r="Y27" i="101"/>
  <c r="X27" i="101"/>
  <c r="W27" i="101"/>
  <c r="V27" i="101"/>
  <c r="U27" i="101"/>
  <c r="T27" i="101"/>
  <c r="S27" i="101"/>
  <c r="P27" i="101"/>
  <c r="O27" i="101"/>
  <c r="AD26" i="101"/>
  <c r="AC26" i="101"/>
  <c r="AB26" i="101"/>
  <c r="AA26" i="101"/>
  <c r="Z26" i="101"/>
  <c r="Y26" i="101"/>
  <c r="X26" i="101"/>
  <c r="W26" i="101"/>
  <c r="V26" i="101"/>
  <c r="U26" i="101"/>
  <c r="T26" i="101"/>
  <c r="S26" i="101"/>
  <c r="P26" i="101"/>
  <c r="O26" i="101"/>
  <c r="AD25" i="101"/>
  <c r="AC25" i="101"/>
  <c r="AB25" i="101"/>
  <c r="AA25" i="101"/>
  <c r="Z25" i="101"/>
  <c r="Y25" i="101"/>
  <c r="X25" i="101"/>
  <c r="W25" i="101"/>
  <c r="V25" i="101"/>
  <c r="U25" i="101"/>
  <c r="T25" i="101"/>
  <c r="S25" i="101"/>
  <c r="P25" i="101"/>
  <c r="O25" i="101"/>
  <c r="AE24" i="101"/>
  <c r="AD24" i="101"/>
  <c r="AC24" i="101"/>
  <c r="AB24" i="101"/>
  <c r="AA24" i="101"/>
  <c r="Z24" i="101"/>
  <c r="Y24" i="101"/>
  <c r="X24" i="101"/>
  <c r="W24" i="101"/>
  <c r="V24" i="101"/>
  <c r="U24" i="101"/>
  <c r="T24" i="101"/>
  <c r="S24" i="101"/>
  <c r="P24" i="101"/>
  <c r="O24" i="101"/>
  <c r="AD23" i="101"/>
  <c r="AC23" i="101"/>
  <c r="AB23" i="101"/>
  <c r="AA23" i="101"/>
  <c r="Z23" i="101"/>
  <c r="Y23" i="101"/>
  <c r="X23" i="101"/>
  <c r="W23" i="101"/>
  <c r="V23" i="101"/>
  <c r="U23" i="101"/>
  <c r="T23" i="101"/>
  <c r="S23" i="101"/>
  <c r="P23" i="101"/>
  <c r="O23" i="101"/>
  <c r="AD22" i="101"/>
  <c r="AC22" i="101"/>
  <c r="AB22" i="101"/>
  <c r="AA22" i="101"/>
  <c r="Z22" i="101"/>
  <c r="Y22" i="101"/>
  <c r="X22" i="101"/>
  <c r="W22" i="101"/>
  <c r="V22" i="101"/>
  <c r="U22" i="101"/>
  <c r="T22" i="101"/>
  <c r="S22" i="101"/>
  <c r="P22" i="101"/>
  <c r="O22" i="101"/>
  <c r="AD21" i="101"/>
  <c r="AC21" i="101"/>
  <c r="AB21" i="101"/>
  <c r="AA21" i="101"/>
  <c r="Z21" i="101"/>
  <c r="Y21" i="101"/>
  <c r="X21" i="101"/>
  <c r="W21" i="101"/>
  <c r="V21" i="101"/>
  <c r="U21" i="101"/>
  <c r="T21" i="101"/>
  <c r="S21" i="101"/>
  <c r="P21" i="101"/>
  <c r="O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P20" i="101"/>
  <c r="O20" i="101"/>
  <c r="AD19" i="101"/>
  <c r="AC19" i="101"/>
  <c r="AB19" i="101"/>
  <c r="AA19" i="101"/>
  <c r="Z19" i="101"/>
  <c r="Z39" i="101" s="1"/>
  <c r="Y19" i="101"/>
  <c r="X19" i="101"/>
  <c r="X39" i="101" s="1"/>
  <c r="W19" i="101"/>
  <c r="V19" i="101"/>
  <c r="U19" i="101"/>
  <c r="T19" i="101"/>
  <c r="S19" i="101"/>
  <c r="P19" i="101"/>
  <c r="O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P18" i="101"/>
  <c r="O18" i="101"/>
  <c r="AD17" i="101"/>
  <c r="AC17" i="101"/>
  <c r="AB17" i="101"/>
  <c r="AA17" i="101"/>
  <c r="Z17" i="101"/>
  <c r="Y17" i="101"/>
  <c r="X17" i="101"/>
  <c r="W17" i="101"/>
  <c r="V17" i="101"/>
  <c r="U17" i="101"/>
  <c r="T17" i="101"/>
  <c r="S17" i="101"/>
  <c r="P17" i="101"/>
  <c r="O17" i="101"/>
  <c r="AE16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P16" i="101"/>
  <c r="O16" i="101"/>
  <c r="AD15" i="101"/>
  <c r="AC15" i="101"/>
  <c r="AB15" i="101"/>
  <c r="AA15" i="101"/>
  <c r="Z15" i="101"/>
  <c r="Y15" i="101"/>
  <c r="X15" i="101"/>
  <c r="W15" i="101"/>
  <c r="V15" i="101"/>
  <c r="U15" i="101"/>
  <c r="T15" i="101"/>
  <c r="S15" i="101"/>
  <c r="P15" i="101"/>
  <c r="O15" i="101"/>
  <c r="AD14" i="101"/>
  <c r="AC14" i="101"/>
  <c r="AB14" i="101"/>
  <c r="AA14" i="101"/>
  <c r="Z14" i="101"/>
  <c r="Y14" i="101"/>
  <c r="X14" i="101"/>
  <c r="W14" i="101"/>
  <c r="V14" i="101"/>
  <c r="U14" i="101"/>
  <c r="T14" i="101"/>
  <c r="S14" i="101"/>
  <c r="P14" i="101"/>
  <c r="O14" i="101"/>
  <c r="AE11" i="101" s="1"/>
  <c r="AD13" i="101"/>
  <c r="AC13" i="101"/>
  <c r="AB13" i="101"/>
  <c r="AB35" i="101" s="1"/>
  <c r="AA13" i="101"/>
  <c r="Z13" i="101"/>
  <c r="Y13" i="101"/>
  <c r="Y38" i="101" s="1"/>
  <c r="X13" i="101"/>
  <c r="X38" i="101" s="1"/>
  <c r="W13" i="101"/>
  <c r="V13" i="101"/>
  <c r="U13" i="101"/>
  <c r="T13" i="101"/>
  <c r="T35" i="101" s="1"/>
  <c r="S13" i="101"/>
  <c r="P13" i="101"/>
  <c r="O13" i="101"/>
  <c r="AD12" i="101"/>
  <c r="AC12" i="101"/>
  <c r="AB12" i="101"/>
  <c r="AA12" i="101"/>
  <c r="Z12" i="101"/>
  <c r="Y12" i="101"/>
  <c r="X12" i="101"/>
  <c r="W12" i="101"/>
  <c r="V12" i="101"/>
  <c r="U12" i="101"/>
  <c r="T12" i="101"/>
  <c r="S12" i="101"/>
  <c r="P12" i="101"/>
  <c r="O12" i="101"/>
  <c r="AD11" i="101"/>
  <c r="AC11" i="101"/>
  <c r="AB11" i="101"/>
  <c r="AA11" i="101"/>
  <c r="Z11" i="101"/>
  <c r="Y11" i="101"/>
  <c r="X11" i="101"/>
  <c r="W11" i="101"/>
  <c r="V11" i="101"/>
  <c r="U11" i="101"/>
  <c r="T11" i="101"/>
  <c r="S11" i="101"/>
  <c r="P11" i="101"/>
  <c r="O11" i="101"/>
  <c r="AD10" i="101"/>
  <c r="AC10" i="101"/>
  <c r="AB10" i="101"/>
  <c r="AA10" i="101"/>
  <c r="AA41" i="101" s="1"/>
  <c r="Z10" i="101"/>
  <c r="Y10" i="101"/>
  <c r="X10" i="101"/>
  <c r="W10" i="101"/>
  <c r="V10" i="101"/>
  <c r="U10" i="101"/>
  <c r="T10" i="101"/>
  <c r="T34" i="101" s="1"/>
  <c r="S10" i="101"/>
  <c r="S41" i="101" s="1"/>
  <c r="P10" i="101"/>
  <c r="O10" i="101"/>
  <c r="K6" i="101"/>
  <c r="G6" i="101"/>
  <c r="D6" i="101"/>
  <c r="K5" i="101"/>
  <c r="G5" i="101"/>
  <c r="C3" i="101"/>
  <c r="S39" i="101" l="1"/>
  <c r="AA39" i="101"/>
  <c r="V41" i="109"/>
  <c r="AD41" i="109"/>
  <c r="AD42" i="109" s="1"/>
  <c r="Y38" i="109"/>
  <c r="W39" i="109"/>
  <c r="AF36" i="109"/>
  <c r="AF11" i="101"/>
  <c r="Z35" i="101"/>
  <c r="T39" i="101"/>
  <c r="AB39" i="101"/>
  <c r="V39" i="101"/>
  <c r="AE13" i="101"/>
  <c r="AF13" i="101"/>
  <c r="AE15" i="101"/>
  <c r="AF15" i="101"/>
  <c r="Z35" i="109"/>
  <c r="X36" i="109"/>
  <c r="X40" i="109"/>
  <c r="S38" i="109"/>
  <c r="AA38" i="109"/>
  <c r="U38" i="101"/>
  <c r="AC38" i="101"/>
  <c r="T38" i="109"/>
  <c r="AB38" i="109"/>
  <c r="AE16" i="109"/>
  <c r="AE17" i="109"/>
  <c r="AE35" i="109" s="1"/>
  <c r="AE18" i="109"/>
  <c r="AE19" i="109"/>
  <c r="AE20" i="109"/>
  <c r="AE21" i="109"/>
  <c r="AE22" i="109"/>
  <c r="AE23" i="109"/>
  <c r="AE24" i="109"/>
  <c r="AE25" i="109"/>
  <c r="AE26" i="109"/>
  <c r="AE27" i="109"/>
  <c r="AE28" i="109"/>
  <c r="AE29" i="109"/>
  <c r="AE30" i="109"/>
  <c r="AE31" i="109"/>
  <c r="AE32" i="109"/>
  <c r="AE33" i="109"/>
  <c r="W41" i="101"/>
  <c r="W39" i="101"/>
  <c r="Z41" i="109"/>
  <c r="U38" i="109"/>
  <c r="AC38" i="109"/>
  <c r="S39" i="109"/>
  <c r="AA39" i="109"/>
  <c r="AE12" i="101"/>
  <c r="AF12" i="101"/>
  <c r="AE14" i="101"/>
  <c r="AF14" i="101"/>
  <c r="V35" i="109"/>
  <c r="AD35" i="109"/>
  <c r="T36" i="109"/>
  <c r="AB36" i="109"/>
  <c r="X35" i="101"/>
  <c r="T40" i="109"/>
  <c r="AB40" i="109"/>
  <c r="W38" i="109"/>
  <c r="V38" i="101"/>
  <c r="Z38" i="101"/>
  <c r="AD38" i="101"/>
  <c r="U39" i="101"/>
  <c r="Y39" i="101"/>
  <c r="AC39" i="101"/>
  <c r="AD35" i="101"/>
  <c r="X36" i="101"/>
  <c r="AB38" i="101"/>
  <c r="P106" i="109"/>
  <c r="F107" i="109" s="1"/>
  <c r="V40" i="109"/>
  <c r="Z40" i="109"/>
  <c r="O106" i="101"/>
  <c r="H108" i="101" s="1"/>
  <c r="U41" i="101"/>
  <c r="Y41" i="101"/>
  <c r="AC41" i="101"/>
  <c r="S38" i="101"/>
  <c r="W38" i="101"/>
  <c r="AA38" i="101"/>
  <c r="V36" i="101"/>
  <c r="Z36" i="101"/>
  <c r="AD36" i="101"/>
  <c r="AF16" i="101"/>
  <c r="AB36" i="101"/>
  <c r="AD39" i="101"/>
  <c r="AF18" i="101"/>
  <c r="Z42" i="109"/>
  <c r="T36" i="101"/>
  <c r="AF23" i="101"/>
  <c r="AF24" i="101"/>
  <c r="V35" i="101"/>
  <c r="T38" i="101"/>
  <c r="AF17" i="101"/>
  <c r="T41" i="109"/>
  <c r="T42" i="109" s="1"/>
  <c r="X41" i="109"/>
  <c r="AB41" i="109"/>
  <c r="AB42" i="109" s="1"/>
  <c r="W41" i="109"/>
  <c r="AA41" i="109"/>
  <c r="AC41" i="109"/>
  <c r="Y41" i="109"/>
  <c r="U41" i="109"/>
  <c r="O106" i="109"/>
  <c r="E108" i="109" s="1"/>
  <c r="S41" i="109"/>
  <c r="V34" i="109"/>
  <c r="Z34" i="109"/>
  <c r="AD34" i="109"/>
  <c r="T35" i="109"/>
  <c r="X35" i="109"/>
  <c r="AB35" i="109"/>
  <c r="AF35" i="109"/>
  <c r="V36" i="109"/>
  <c r="Z36" i="109"/>
  <c r="AD36" i="109"/>
  <c r="T37" i="109"/>
  <c r="X37" i="109"/>
  <c r="AB37" i="109"/>
  <c r="AF37" i="109"/>
  <c r="V38" i="109"/>
  <c r="Z38" i="109"/>
  <c r="AD38" i="109"/>
  <c r="T39" i="109"/>
  <c r="X39" i="109"/>
  <c r="AB39" i="109"/>
  <c r="AF39" i="109"/>
  <c r="AF41" i="109"/>
  <c r="AF42" i="109" s="1"/>
  <c r="T34" i="109"/>
  <c r="X34" i="109"/>
  <c r="AB34" i="109"/>
  <c r="AF34" i="109"/>
  <c r="V37" i="109"/>
  <c r="Z37" i="109"/>
  <c r="AD37" i="109"/>
  <c r="AE10" i="109"/>
  <c r="S34" i="109"/>
  <c r="U34" i="109"/>
  <c r="W34" i="109"/>
  <c r="Y34" i="109"/>
  <c r="AA34" i="109"/>
  <c r="AC34" i="109"/>
  <c r="S35" i="109"/>
  <c r="U35" i="109"/>
  <c r="W35" i="109"/>
  <c r="Y35" i="109"/>
  <c r="AA35" i="109"/>
  <c r="AC35" i="109"/>
  <c r="S36" i="109"/>
  <c r="U36" i="109"/>
  <c r="W36" i="109"/>
  <c r="Y36" i="109"/>
  <c r="AA36" i="109"/>
  <c r="AC36" i="109"/>
  <c r="AE36" i="109"/>
  <c r="S37" i="109"/>
  <c r="U37" i="109"/>
  <c r="W37" i="109"/>
  <c r="Y37" i="109"/>
  <c r="AA37" i="109"/>
  <c r="AC37" i="109"/>
  <c r="S40" i="109"/>
  <c r="U40" i="109"/>
  <c r="W40" i="109"/>
  <c r="Y40" i="109"/>
  <c r="AA40" i="109"/>
  <c r="AA42" i="109" s="1"/>
  <c r="AC40" i="109"/>
  <c r="P106" i="101"/>
  <c r="D107" i="101" s="1"/>
  <c r="AF10" i="101"/>
  <c r="T41" i="101"/>
  <c r="T37" i="101"/>
  <c r="T40" i="101"/>
  <c r="V40" i="101"/>
  <c r="V34" i="101"/>
  <c r="V41" i="101"/>
  <c r="V42" i="101" s="1"/>
  <c r="V37" i="101"/>
  <c r="X41" i="101"/>
  <c r="X37" i="101"/>
  <c r="X40" i="101"/>
  <c r="Z40" i="101"/>
  <c r="Z34" i="101"/>
  <c r="Z41" i="101"/>
  <c r="Z37" i="101"/>
  <c r="AB41" i="101"/>
  <c r="AB37" i="101"/>
  <c r="AB40" i="101"/>
  <c r="AB34" i="101"/>
  <c r="AD40" i="101"/>
  <c r="AD34" i="101"/>
  <c r="AD41" i="101"/>
  <c r="AD37" i="101"/>
  <c r="AF35" i="101"/>
  <c r="X34" i="101"/>
  <c r="AF39" i="101"/>
  <c r="AF36" i="101"/>
  <c r="J108" i="101"/>
  <c r="L108" i="101"/>
  <c r="N108" i="101"/>
  <c r="C108" i="101"/>
  <c r="E108" i="101"/>
  <c r="G108" i="101"/>
  <c r="I108" i="101"/>
  <c r="K108" i="101"/>
  <c r="AE10" i="101"/>
  <c r="S34" i="101"/>
  <c r="U34" i="101"/>
  <c r="W34" i="101"/>
  <c r="Y34" i="101"/>
  <c r="AA34" i="101"/>
  <c r="AC34" i="101"/>
  <c r="S35" i="101"/>
  <c r="U35" i="101"/>
  <c r="W35" i="101"/>
  <c r="Y35" i="101"/>
  <c r="AA35" i="101"/>
  <c r="AC35" i="101"/>
  <c r="AE35" i="101"/>
  <c r="S36" i="101"/>
  <c r="U36" i="101"/>
  <c r="W36" i="101"/>
  <c r="Y36" i="101"/>
  <c r="AA36" i="101"/>
  <c r="AC36" i="101"/>
  <c r="AE36" i="101"/>
  <c r="S37" i="101"/>
  <c r="U37" i="101"/>
  <c r="W37" i="101"/>
  <c r="Y37" i="101"/>
  <c r="AA37" i="101"/>
  <c r="AC37" i="101"/>
  <c r="S40" i="101"/>
  <c r="S42" i="101" s="1"/>
  <c r="U40" i="101"/>
  <c r="W40" i="101"/>
  <c r="W42" i="101" s="1"/>
  <c r="Y40" i="101"/>
  <c r="Y42" i="101" s="1"/>
  <c r="AA40" i="101"/>
  <c r="AA42" i="101" s="1"/>
  <c r="AC40" i="101"/>
  <c r="AC42" i="101" s="1"/>
  <c r="I107" i="101" l="1"/>
  <c r="L107" i="101"/>
  <c r="E107" i="109"/>
  <c r="D108" i="101"/>
  <c r="C107" i="109"/>
  <c r="AF38" i="101"/>
  <c r="AE39" i="109"/>
  <c r="AE38" i="101"/>
  <c r="K107" i="109"/>
  <c r="D107" i="109"/>
  <c r="X42" i="109"/>
  <c r="AE38" i="109"/>
  <c r="Y42" i="109"/>
  <c r="N107" i="109"/>
  <c r="W42" i="109"/>
  <c r="F108" i="101"/>
  <c r="V42" i="109"/>
  <c r="AD42" i="101"/>
  <c r="I107" i="109"/>
  <c r="L107" i="109"/>
  <c r="E107" i="101"/>
  <c r="H107" i="101"/>
  <c r="U42" i="101"/>
  <c r="N107" i="101"/>
  <c r="J107" i="101"/>
  <c r="Z42" i="101"/>
  <c r="M107" i="101"/>
  <c r="G107" i="109"/>
  <c r="H107" i="109"/>
  <c r="J107" i="109"/>
  <c r="M107" i="109"/>
  <c r="AC42" i="109"/>
  <c r="U42" i="109"/>
  <c r="F108" i="109"/>
  <c r="G108" i="109"/>
  <c r="N108" i="109"/>
  <c r="L108" i="109"/>
  <c r="J108" i="109"/>
  <c r="K108" i="109"/>
  <c r="C108" i="109"/>
  <c r="S42" i="109"/>
  <c r="H108" i="109"/>
  <c r="D108" i="109"/>
  <c r="I108" i="109"/>
  <c r="AE41" i="109"/>
  <c r="AE40" i="109"/>
  <c r="AE37" i="109"/>
  <c r="AE34" i="109"/>
  <c r="AE41" i="101"/>
  <c r="AE40" i="101"/>
  <c r="AE37" i="101"/>
  <c r="AE34" i="101"/>
  <c r="AB42" i="101"/>
  <c r="T42" i="101"/>
  <c r="K107" i="101"/>
  <c r="G107" i="101"/>
  <c r="C107" i="101"/>
  <c r="F107" i="101"/>
  <c r="X42" i="101"/>
  <c r="AF41" i="101"/>
  <c r="AF37" i="101"/>
  <c r="AF40" i="101"/>
  <c r="AF34" i="101"/>
  <c r="AE42" i="101" l="1"/>
  <c r="AE42" i="109"/>
  <c r="AF42" i="101"/>
  <c r="N58" i="104" l="1"/>
  <c r="M58" i="104"/>
  <c r="L58" i="104"/>
  <c r="K58" i="104"/>
  <c r="J58" i="104"/>
  <c r="I58" i="104"/>
  <c r="H58" i="104"/>
  <c r="G58" i="104"/>
  <c r="F58" i="104"/>
  <c r="E58" i="104"/>
  <c r="D58" i="104"/>
  <c r="C58" i="104"/>
  <c r="P57" i="104"/>
  <c r="O57" i="104"/>
  <c r="P56" i="104"/>
  <c r="O56" i="104"/>
  <c r="P55" i="104"/>
  <c r="O55" i="104"/>
  <c r="P54" i="104"/>
  <c r="O54" i="104"/>
  <c r="P53" i="104"/>
  <c r="O53" i="104"/>
  <c r="P52" i="104"/>
  <c r="O52" i="104"/>
  <c r="P51" i="104"/>
  <c r="O51" i="104"/>
  <c r="P50" i="104"/>
  <c r="O50" i="104"/>
  <c r="P49" i="104"/>
  <c r="O49" i="104"/>
  <c r="P48" i="104"/>
  <c r="O48" i="104"/>
  <c r="P47" i="104"/>
  <c r="O47" i="104"/>
  <c r="P46" i="104"/>
  <c r="O46" i="104"/>
  <c r="P45" i="104"/>
  <c r="O45" i="104"/>
  <c r="P44" i="104"/>
  <c r="O44" i="104"/>
  <c r="P43" i="104"/>
  <c r="O43" i="104"/>
  <c r="P42" i="104"/>
  <c r="O42" i="104"/>
  <c r="P41" i="104"/>
  <c r="O41" i="104"/>
  <c r="P40" i="104"/>
  <c r="O40" i="104"/>
  <c r="P39" i="104"/>
  <c r="O39" i="104"/>
  <c r="P38" i="104"/>
  <c r="O38" i="104"/>
  <c r="P37" i="104"/>
  <c r="O37" i="104"/>
  <c r="P36" i="104"/>
  <c r="O36" i="104"/>
  <c r="P35" i="104"/>
  <c r="O35" i="104"/>
  <c r="P34" i="104"/>
  <c r="O34" i="104"/>
  <c r="P33" i="104"/>
  <c r="O33" i="104"/>
  <c r="P32" i="104"/>
  <c r="O32" i="104"/>
  <c r="P31" i="104"/>
  <c r="O31" i="104"/>
  <c r="P30" i="104"/>
  <c r="O30" i="104"/>
  <c r="P29" i="104"/>
  <c r="O29" i="104"/>
  <c r="P28" i="104"/>
  <c r="O28" i="104"/>
  <c r="P27" i="104"/>
  <c r="O27" i="104"/>
  <c r="P26" i="104"/>
  <c r="O26" i="104"/>
  <c r="P25" i="104"/>
  <c r="O25" i="104"/>
  <c r="P24" i="104"/>
  <c r="O24" i="104"/>
  <c r="P23" i="104"/>
  <c r="O23" i="104"/>
  <c r="P22" i="104"/>
  <c r="O22" i="104"/>
  <c r="AD21" i="104"/>
  <c r="AC21" i="104"/>
  <c r="AB21" i="104"/>
  <c r="AA21" i="104"/>
  <c r="Z21" i="104"/>
  <c r="Y21" i="104"/>
  <c r="X21" i="104"/>
  <c r="W21" i="104"/>
  <c r="V21" i="104"/>
  <c r="U21" i="104"/>
  <c r="T21" i="104"/>
  <c r="S21" i="104"/>
  <c r="P21" i="104"/>
  <c r="O21" i="104"/>
  <c r="AD20" i="104"/>
  <c r="AC20" i="104"/>
  <c r="AB20" i="104"/>
  <c r="AA20" i="104"/>
  <c r="Z20" i="104"/>
  <c r="Y20" i="104"/>
  <c r="X20" i="104"/>
  <c r="W20" i="104"/>
  <c r="V20" i="104"/>
  <c r="U20" i="104"/>
  <c r="T20" i="104"/>
  <c r="S20" i="104"/>
  <c r="P20" i="104"/>
  <c r="O20" i="104"/>
  <c r="AD19" i="104"/>
  <c r="AC19" i="104"/>
  <c r="AB19" i="104"/>
  <c r="AA19" i="104"/>
  <c r="Z19" i="104"/>
  <c r="Z27" i="104" s="1"/>
  <c r="Y19" i="104"/>
  <c r="Y27" i="104" s="1"/>
  <c r="X19" i="104"/>
  <c r="W19" i="104"/>
  <c r="V19" i="104"/>
  <c r="U19" i="104"/>
  <c r="T19" i="104"/>
  <c r="S19" i="104"/>
  <c r="P19" i="104"/>
  <c r="O19" i="104"/>
  <c r="AD18" i="104"/>
  <c r="AC18" i="104"/>
  <c r="AB18" i="104"/>
  <c r="AA18" i="104"/>
  <c r="Z18" i="104"/>
  <c r="Y18" i="104"/>
  <c r="X18" i="104"/>
  <c r="W18" i="104"/>
  <c r="V18" i="104"/>
  <c r="U18" i="104"/>
  <c r="T18" i="104"/>
  <c r="S18" i="104"/>
  <c r="P18" i="104"/>
  <c r="O18" i="104"/>
  <c r="AD17" i="104"/>
  <c r="AC17" i="104"/>
  <c r="AB17" i="104"/>
  <c r="AA17" i="104"/>
  <c r="Z17" i="104"/>
  <c r="Y17" i="104"/>
  <c r="X17" i="104"/>
  <c r="W17" i="104"/>
  <c r="V17" i="104"/>
  <c r="U17" i="104"/>
  <c r="T17" i="104"/>
  <c r="S17" i="104"/>
  <c r="P17" i="104"/>
  <c r="O17" i="104"/>
  <c r="AD16" i="104"/>
  <c r="AC16" i="104"/>
  <c r="AB16" i="104"/>
  <c r="AA16" i="104"/>
  <c r="Z16" i="104"/>
  <c r="Y16" i="104"/>
  <c r="X16" i="104"/>
  <c r="W16" i="104"/>
  <c r="V16" i="104"/>
  <c r="U16" i="104"/>
  <c r="T16" i="104"/>
  <c r="S16" i="104"/>
  <c r="P16" i="104"/>
  <c r="O16" i="104"/>
  <c r="AD15" i="104"/>
  <c r="AC15" i="104"/>
  <c r="AB15" i="104"/>
  <c r="AA15" i="104"/>
  <c r="Z15" i="104"/>
  <c r="Y15" i="104"/>
  <c r="X15" i="104"/>
  <c r="W15" i="104"/>
  <c r="V15" i="104"/>
  <c r="U15" i="104"/>
  <c r="T15" i="104"/>
  <c r="S15" i="104"/>
  <c r="P15" i="104"/>
  <c r="O15" i="104"/>
  <c r="AD14" i="104"/>
  <c r="AC14" i="104"/>
  <c r="AB14" i="104"/>
  <c r="AA14" i="104"/>
  <c r="Z14" i="104"/>
  <c r="Y14" i="104"/>
  <c r="X14" i="104"/>
  <c r="W14" i="104"/>
  <c r="V14" i="104"/>
  <c r="U14" i="104"/>
  <c r="T14" i="104"/>
  <c r="S14" i="104"/>
  <c r="P14" i="104"/>
  <c r="O14" i="104"/>
  <c r="AD13" i="104"/>
  <c r="AD26" i="104" s="1"/>
  <c r="AC13" i="104"/>
  <c r="AC26" i="104" s="1"/>
  <c r="AB13" i="104"/>
  <c r="AA13" i="104"/>
  <c r="Z13" i="104"/>
  <c r="Y13" i="104"/>
  <c r="X13" i="104"/>
  <c r="W13" i="104"/>
  <c r="V13" i="104"/>
  <c r="V26" i="104" s="1"/>
  <c r="U13" i="104"/>
  <c r="U26" i="104" s="1"/>
  <c r="T13" i="104"/>
  <c r="S13" i="104"/>
  <c r="P13" i="104"/>
  <c r="O13" i="104"/>
  <c r="AD12" i="104"/>
  <c r="AC12" i="104"/>
  <c r="AB12" i="104"/>
  <c r="AA12" i="104"/>
  <c r="Z12" i="104"/>
  <c r="Y12" i="104"/>
  <c r="X12" i="104"/>
  <c r="W12" i="104"/>
  <c r="V12" i="104"/>
  <c r="U12" i="104"/>
  <c r="T12" i="104"/>
  <c r="S12" i="104"/>
  <c r="P12" i="104"/>
  <c r="O12" i="104"/>
  <c r="AD11" i="104"/>
  <c r="AC11" i="104"/>
  <c r="AB11" i="104"/>
  <c r="AA11" i="104"/>
  <c r="Z11" i="104"/>
  <c r="Y11" i="104"/>
  <c r="X11" i="104"/>
  <c r="W11" i="104"/>
  <c r="V11" i="104"/>
  <c r="U11" i="104"/>
  <c r="T11" i="104"/>
  <c r="S11" i="104"/>
  <c r="P11" i="104"/>
  <c r="O11" i="104"/>
  <c r="AD10" i="104"/>
  <c r="AC10" i="104"/>
  <c r="AB10" i="104"/>
  <c r="AA10" i="104"/>
  <c r="Z10" i="104"/>
  <c r="Y10" i="104"/>
  <c r="X10" i="104"/>
  <c r="X28" i="104" s="1"/>
  <c r="W10" i="104"/>
  <c r="V10" i="104"/>
  <c r="U10" i="104"/>
  <c r="T10" i="104"/>
  <c r="S10" i="104"/>
  <c r="P10" i="104"/>
  <c r="O10" i="104"/>
  <c r="K6" i="104"/>
  <c r="G6" i="104"/>
  <c r="D6" i="104"/>
  <c r="K5" i="104"/>
  <c r="G5" i="104"/>
  <c r="D5" i="104"/>
  <c r="C3" i="104"/>
  <c r="N58" i="103"/>
  <c r="M58" i="103"/>
  <c r="L58" i="103"/>
  <c r="K58" i="103"/>
  <c r="J58" i="103"/>
  <c r="I58" i="103"/>
  <c r="H58" i="103"/>
  <c r="G58" i="103"/>
  <c r="F58" i="103"/>
  <c r="E58" i="103"/>
  <c r="D58" i="103"/>
  <c r="C58" i="103"/>
  <c r="P57" i="103"/>
  <c r="O57" i="103"/>
  <c r="P56" i="103"/>
  <c r="O56" i="103"/>
  <c r="P55" i="103"/>
  <c r="O55" i="103"/>
  <c r="AE21" i="103" s="1"/>
  <c r="P54" i="103"/>
  <c r="AF21" i="103" s="1"/>
  <c r="O54" i="103"/>
  <c r="P53" i="103"/>
  <c r="O53" i="103"/>
  <c r="P52" i="103"/>
  <c r="O52" i="103"/>
  <c r="P51" i="103"/>
  <c r="O51" i="103"/>
  <c r="AE20" i="103" s="1"/>
  <c r="P50" i="103"/>
  <c r="AF20" i="103" s="1"/>
  <c r="O50" i="103"/>
  <c r="P49" i="103"/>
  <c r="O49" i="103"/>
  <c r="P48" i="103"/>
  <c r="O48" i="103"/>
  <c r="P47" i="103"/>
  <c r="O47" i="103"/>
  <c r="AE19" i="103" s="1"/>
  <c r="AE27" i="103" s="1"/>
  <c r="P46" i="103"/>
  <c r="AF19" i="103" s="1"/>
  <c r="O46" i="103"/>
  <c r="P45" i="103"/>
  <c r="O45" i="103"/>
  <c r="P44" i="103"/>
  <c r="O44" i="103"/>
  <c r="P43" i="103"/>
  <c r="O43" i="103"/>
  <c r="AE18" i="103" s="1"/>
  <c r="P42" i="103"/>
  <c r="AF18" i="103" s="1"/>
  <c r="O42" i="103"/>
  <c r="P41" i="103"/>
  <c r="O41" i="103"/>
  <c r="P40" i="103"/>
  <c r="O40" i="103"/>
  <c r="P39" i="103"/>
  <c r="O39" i="103"/>
  <c r="AE17" i="103" s="1"/>
  <c r="P38" i="103"/>
  <c r="AF17" i="103" s="1"/>
  <c r="O38" i="103"/>
  <c r="P37" i="103"/>
  <c r="O37" i="103"/>
  <c r="P36" i="103"/>
  <c r="O36" i="103"/>
  <c r="P35" i="103"/>
  <c r="O35" i="103"/>
  <c r="AE16" i="103" s="1"/>
  <c r="P34" i="103"/>
  <c r="AF16" i="103" s="1"/>
  <c r="O34" i="103"/>
  <c r="P33" i="103"/>
  <c r="O33" i="103"/>
  <c r="P32" i="103"/>
  <c r="O32" i="103"/>
  <c r="P31" i="103"/>
  <c r="O31" i="103"/>
  <c r="AE15" i="103" s="1"/>
  <c r="P30" i="103"/>
  <c r="AF15" i="103" s="1"/>
  <c r="O30" i="103"/>
  <c r="P29" i="103"/>
  <c r="O29" i="103"/>
  <c r="P28" i="103"/>
  <c r="O28" i="103"/>
  <c r="P27" i="103"/>
  <c r="O27" i="103"/>
  <c r="AE14" i="103" s="1"/>
  <c r="P26" i="103"/>
  <c r="AF14" i="103" s="1"/>
  <c r="O26" i="103"/>
  <c r="P25" i="103"/>
  <c r="O25" i="103"/>
  <c r="P24" i="103"/>
  <c r="O24" i="103"/>
  <c r="P23" i="103"/>
  <c r="O23" i="103"/>
  <c r="AE13" i="103" s="1"/>
  <c r="AE26" i="103" s="1"/>
  <c r="P22" i="103"/>
  <c r="AF13" i="103" s="1"/>
  <c r="AF26" i="103" s="1"/>
  <c r="O22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P21" i="103"/>
  <c r="O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P20" i="103"/>
  <c r="O20" i="103"/>
  <c r="AD19" i="103"/>
  <c r="AD27" i="103" s="1"/>
  <c r="AC19" i="103"/>
  <c r="AC27" i="103" s="1"/>
  <c r="AB19" i="103"/>
  <c r="AB27" i="103" s="1"/>
  <c r="AA19" i="103"/>
  <c r="AA27" i="103" s="1"/>
  <c r="Z19" i="103"/>
  <c r="Y19" i="103"/>
  <c r="Y27" i="103" s="1"/>
  <c r="X19" i="103"/>
  <c r="X27" i="103" s="1"/>
  <c r="W19" i="103"/>
  <c r="W27" i="103" s="1"/>
  <c r="V19" i="103"/>
  <c r="V27" i="103" s="1"/>
  <c r="U19" i="103"/>
  <c r="U27" i="103" s="1"/>
  <c r="T19" i="103"/>
  <c r="T27" i="103" s="1"/>
  <c r="S19" i="103"/>
  <c r="S27" i="103" s="1"/>
  <c r="P19" i="103"/>
  <c r="O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P18" i="103"/>
  <c r="AF12" i="103" s="1"/>
  <c r="O18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P17" i="103"/>
  <c r="O17" i="103"/>
  <c r="AD16" i="103"/>
  <c r="AC16" i="103"/>
  <c r="AB16" i="103"/>
  <c r="AA16" i="103"/>
  <c r="Z16" i="103"/>
  <c r="Y16" i="103"/>
  <c r="X16" i="103"/>
  <c r="W16" i="103"/>
  <c r="V16" i="103"/>
  <c r="U16" i="103"/>
  <c r="T16" i="103"/>
  <c r="S16" i="103"/>
  <c r="P16" i="103"/>
  <c r="O16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P15" i="103"/>
  <c r="O15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P14" i="103"/>
  <c r="AF11" i="103" s="1"/>
  <c r="O14" i="103"/>
  <c r="AE11" i="103" s="1"/>
  <c r="AD13" i="103"/>
  <c r="AD26" i="103" s="1"/>
  <c r="AC13" i="103"/>
  <c r="AC26" i="103" s="1"/>
  <c r="AB13" i="103"/>
  <c r="AB26" i="103" s="1"/>
  <c r="AA13" i="103"/>
  <c r="AA26" i="103" s="1"/>
  <c r="Z13" i="103"/>
  <c r="Z26" i="103" s="1"/>
  <c r="Y13" i="103"/>
  <c r="Y26" i="103" s="1"/>
  <c r="X13" i="103"/>
  <c r="X23" i="103" s="1"/>
  <c r="W13" i="103"/>
  <c r="W26" i="103" s="1"/>
  <c r="V13" i="103"/>
  <c r="V26" i="103" s="1"/>
  <c r="U13" i="103"/>
  <c r="U26" i="103" s="1"/>
  <c r="T13" i="103"/>
  <c r="T26" i="103" s="1"/>
  <c r="S13" i="103"/>
  <c r="S26" i="103" s="1"/>
  <c r="P13" i="103"/>
  <c r="O13" i="103"/>
  <c r="AE12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P12" i="103"/>
  <c r="O12" i="103"/>
  <c r="AD11" i="103"/>
  <c r="AC11" i="103"/>
  <c r="AB11" i="103"/>
  <c r="AA11" i="103"/>
  <c r="Z11" i="103"/>
  <c r="Y11" i="103"/>
  <c r="X11" i="103"/>
  <c r="W11" i="103"/>
  <c r="V11" i="103"/>
  <c r="U11" i="103"/>
  <c r="T11" i="103"/>
  <c r="S11" i="103"/>
  <c r="P11" i="103"/>
  <c r="O11" i="103"/>
  <c r="AD10" i="103"/>
  <c r="AD28" i="103" s="1"/>
  <c r="AC10" i="103"/>
  <c r="AB10" i="103"/>
  <c r="AA10" i="103"/>
  <c r="Z10" i="103"/>
  <c r="Y10" i="103"/>
  <c r="X10" i="103"/>
  <c r="W10" i="103"/>
  <c r="V10" i="103"/>
  <c r="V28" i="103" s="1"/>
  <c r="U10" i="103"/>
  <c r="T10" i="103"/>
  <c r="S10" i="103"/>
  <c r="P10" i="103"/>
  <c r="O10" i="103"/>
  <c r="K6" i="103"/>
  <c r="G6" i="103"/>
  <c r="D6" i="103"/>
  <c r="G5" i="103"/>
  <c r="C3" i="103"/>
  <c r="N106" i="110"/>
  <c r="M106" i="110"/>
  <c r="L106" i="110"/>
  <c r="K106" i="110"/>
  <c r="J106" i="110"/>
  <c r="I106" i="110"/>
  <c r="H106" i="110"/>
  <c r="G106" i="110"/>
  <c r="F106" i="110"/>
  <c r="E106" i="110"/>
  <c r="P105" i="110"/>
  <c r="O105" i="110"/>
  <c r="P104" i="110"/>
  <c r="O104" i="110"/>
  <c r="P103" i="110"/>
  <c r="O103" i="110"/>
  <c r="P102" i="110"/>
  <c r="O102" i="110"/>
  <c r="P101" i="110"/>
  <c r="O101" i="110"/>
  <c r="P100" i="110"/>
  <c r="O100" i="110"/>
  <c r="P99" i="110"/>
  <c r="O99" i="110"/>
  <c r="P98" i="110"/>
  <c r="O98" i="110"/>
  <c r="P97" i="110"/>
  <c r="O97" i="110"/>
  <c r="P96" i="110"/>
  <c r="O96" i="110"/>
  <c r="P95" i="110"/>
  <c r="O95" i="110"/>
  <c r="P94" i="110"/>
  <c r="O94" i="110"/>
  <c r="P93" i="110"/>
  <c r="O93" i="110"/>
  <c r="P92" i="110"/>
  <c r="O92" i="110"/>
  <c r="P91" i="110"/>
  <c r="O91" i="110"/>
  <c r="P90" i="110"/>
  <c r="O90" i="110"/>
  <c r="P89" i="110"/>
  <c r="O89" i="110"/>
  <c r="P88" i="110"/>
  <c r="O88" i="110"/>
  <c r="P87" i="110"/>
  <c r="O87" i="110"/>
  <c r="P86" i="110"/>
  <c r="O86" i="110"/>
  <c r="P85" i="110"/>
  <c r="O85" i="110"/>
  <c r="P84" i="110"/>
  <c r="O84" i="110"/>
  <c r="P83" i="110"/>
  <c r="O83" i="110"/>
  <c r="P82" i="110"/>
  <c r="O82" i="110"/>
  <c r="P81" i="110"/>
  <c r="O81" i="110"/>
  <c r="P80" i="110"/>
  <c r="O80" i="110"/>
  <c r="P79" i="110"/>
  <c r="O79" i="110"/>
  <c r="P78" i="110"/>
  <c r="O78" i="110"/>
  <c r="P77" i="110"/>
  <c r="O77" i="110"/>
  <c r="P76" i="110"/>
  <c r="O76" i="110"/>
  <c r="P75" i="110"/>
  <c r="O75" i="110"/>
  <c r="P74" i="110"/>
  <c r="O74" i="110"/>
  <c r="P73" i="110"/>
  <c r="O73" i="110"/>
  <c r="P72" i="110"/>
  <c r="O72" i="110"/>
  <c r="P71" i="110"/>
  <c r="O71" i="110"/>
  <c r="P70" i="110"/>
  <c r="O70" i="110"/>
  <c r="P69" i="110"/>
  <c r="O69" i="110"/>
  <c r="P68" i="110"/>
  <c r="O68" i="110"/>
  <c r="P67" i="110"/>
  <c r="O67" i="110"/>
  <c r="P66" i="110"/>
  <c r="O66" i="110"/>
  <c r="P65" i="110"/>
  <c r="O65" i="110"/>
  <c r="P64" i="110"/>
  <c r="O64" i="110"/>
  <c r="P63" i="110"/>
  <c r="O63" i="110"/>
  <c r="P62" i="110"/>
  <c r="O62" i="110"/>
  <c r="P61" i="110"/>
  <c r="O61" i="110"/>
  <c r="P60" i="110"/>
  <c r="O60" i="110"/>
  <c r="P59" i="110"/>
  <c r="O59" i="110"/>
  <c r="P58" i="110"/>
  <c r="O58" i="110"/>
  <c r="P57" i="110"/>
  <c r="O57" i="110"/>
  <c r="P56" i="110"/>
  <c r="O56" i="110"/>
  <c r="P55" i="110"/>
  <c r="O55" i="110"/>
  <c r="P54" i="110"/>
  <c r="O54" i="110"/>
  <c r="P53" i="110"/>
  <c r="O53" i="110"/>
  <c r="P52" i="110"/>
  <c r="O52" i="110"/>
  <c r="P51" i="110"/>
  <c r="O51" i="110"/>
  <c r="P50" i="110"/>
  <c r="O50" i="110"/>
  <c r="P49" i="110"/>
  <c r="O49" i="110"/>
  <c r="P48" i="110"/>
  <c r="O48" i="110"/>
  <c r="P47" i="110"/>
  <c r="O47" i="110"/>
  <c r="P46" i="110"/>
  <c r="O46" i="110"/>
  <c r="P45" i="110"/>
  <c r="O45" i="110"/>
  <c r="P44" i="110"/>
  <c r="O44" i="110"/>
  <c r="P43" i="110"/>
  <c r="O43" i="110"/>
  <c r="P42" i="110"/>
  <c r="O42" i="110"/>
  <c r="P41" i="110"/>
  <c r="O41" i="110"/>
  <c r="P40" i="110"/>
  <c r="O40" i="110"/>
  <c r="P39" i="110"/>
  <c r="O39" i="110"/>
  <c r="P38" i="110"/>
  <c r="O38" i="110"/>
  <c r="P37" i="110"/>
  <c r="O37" i="110"/>
  <c r="P36" i="110"/>
  <c r="O36" i="110"/>
  <c r="P35" i="110"/>
  <c r="O35" i="110"/>
  <c r="P34" i="110"/>
  <c r="O34" i="110"/>
  <c r="AF33" i="110"/>
  <c r="AE33" i="110"/>
  <c r="AD33" i="110"/>
  <c r="AC33" i="110"/>
  <c r="AB33" i="110"/>
  <c r="AA33" i="110"/>
  <c r="Z33" i="110"/>
  <c r="Y33" i="110"/>
  <c r="X33" i="110"/>
  <c r="W33" i="110"/>
  <c r="V33" i="110"/>
  <c r="U33" i="110"/>
  <c r="T33" i="110"/>
  <c r="S33" i="110"/>
  <c r="P33" i="110"/>
  <c r="O33" i="110"/>
  <c r="AF32" i="110"/>
  <c r="AE32" i="110"/>
  <c r="AD32" i="110"/>
  <c r="AC32" i="110"/>
  <c r="AB32" i="110"/>
  <c r="AA32" i="110"/>
  <c r="Z32" i="110"/>
  <c r="Y32" i="110"/>
  <c r="X32" i="110"/>
  <c r="W32" i="110"/>
  <c r="V32" i="110"/>
  <c r="U32" i="110"/>
  <c r="T32" i="110"/>
  <c r="S32" i="110"/>
  <c r="P32" i="110"/>
  <c r="O32" i="110"/>
  <c r="AF31" i="110"/>
  <c r="AE31" i="110"/>
  <c r="AD31" i="110"/>
  <c r="AC31" i="110"/>
  <c r="AB31" i="110"/>
  <c r="AA31" i="110"/>
  <c r="Z31" i="110"/>
  <c r="Y31" i="110"/>
  <c r="X31" i="110"/>
  <c r="W31" i="110"/>
  <c r="V31" i="110"/>
  <c r="U31" i="110"/>
  <c r="T31" i="110"/>
  <c r="S31" i="110"/>
  <c r="P31" i="110"/>
  <c r="O31" i="110"/>
  <c r="AF30" i="110"/>
  <c r="AE30" i="110"/>
  <c r="AD30" i="110"/>
  <c r="AC30" i="110"/>
  <c r="AB30" i="110"/>
  <c r="AA30" i="110"/>
  <c r="Z30" i="110"/>
  <c r="Y30" i="110"/>
  <c r="X30" i="110"/>
  <c r="W30" i="110"/>
  <c r="V30" i="110"/>
  <c r="U30" i="110"/>
  <c r="T30" i="110"/>
  <c r="S30" i="110"/>
  <c r="P30" i="110"/>
  <c r="O30" i="110"/>
  <c r="AF29" i="110"/>
  <c r="AE29" i="110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P29" i="110"/>
  <c r="O29" i="110"/>
  <c r="AF28" i="110"/>
  <c r="AE28" i="110"/>
  <c r="AD28" i="110"/>
  <c r="AC28" i="110"/>
  <c r="AB28" i="110"/>
  <c r="AA28" i="110"/>
  <c r="Z28" i="110"/>
  <c r="Y28" i="110"/>
  <c r="X28" i="110"/>
  <c r="W28" i="110"/>
  <c r="V28" i="110"/>
  <c r="U28" i="110"/>
  <c r="T28" i="110"/>
  <c r="S28" i="110"/>
  <c r="P28" i="110"/>
  <c r="O28" i="110"/>
  <c r="AF27" i="110"/>
  <c r="AE27" i="110"/>
  <c r="AD27" i="110"/>
  <c r="AC27" i="110"/>
  <c r="AB27" i="110"/>
  <c r="AA27" i="110"/>
  <c r="Z27" i="110"/>
  <c r="Y27" i="110"/>
  <c r="X27" i="110"/>
  <c r="W27" i="110"/>
  <c r="V27" i="110"/>
  <c r="U27" i="110"/>
  <c r="T27" i="110"/>
  <c r="S27" i="110"/>
  <c r="P27" i="110"/>
  <c r="O27" i="110"/>
  <c r="AF26" i="110"/>
  <c r="AE26" i="110"/>
  <c r="AD26" i="110"/>
  <c r="AC26" i="110"/>
  <c r="AB26" i="110"/>
  <c r="AA26" i="110"/>
  <c r="Z26" i="110"/>
  <c r="Y26" i="110"/>
  <c r="X26" i="110"/>
  <c r="W26" i="110"/>
  <c r="V26" i="110"/>
  <c r="U26" i="110"/>
  <c r="T26" i="110"/>
  <c r="S26" i="110"/>
  <c r="P26" i="110"/>
  <c r="O26" i="110"/>
  <c r="AF25" i="110"/>
  <c r="AE25" i="110"/>
  <c r="AD25" i="110"/>
  <c r="AC25" i="110"/>
  <c r="AB25" i="110"/>
  <c r="AA25" i="110"/>
  <c r="Z25" i="110"/>
  <c r="Y25" i="110"/>
  <c r="X25" i="110"/>
  <c r="W25" i="110"/>
  <c r="V25" i="110"/>
  <c r="U25" i="110"/>
  <c r="T25" i="110"/>
  <c r="S25" i="110"/>
  <c r="P25" i="110"/>
  <c r="O25" i="110"/>
  <c r="AF24" i="110"/>
  <c r="AE24" i="110"/>
  <c r="AD24" i="110"/>
  <c r="AC24" i="110"/>
  <c r="AB24" i="110"/>
  <c r="AA24" i="110"/>
  <c r="Z24" i="110"/>
  <c r="Y24" i="110"/>
  <c r="X24" i="110"/>
  <c r="W24" i="110"/>
  <c r="V24" i="110"/>
  <c r="U24" i="110"/>
  <c r="T24" i="110"/>
  <c r="S24" i="110"/>
  <c r="P24" i="110"/>
  <c r="O24" i="110"/>
  <c r="AF23" i="110"/>
  <c r="AE23" i="110"/>
  <c r="AD23" i="110"/>
  <c r="AC23" i="110"/>
  <c r="AB23" i="110"/>
  <c r="AA23" i="110"/>
  <c r="Z23" i="110"/>
  <c r="Y23" i="110"/>
  <c r="X23" i="110"/>
  <c r="W23" i="110"/>
  <c r="V23" i="110"/>
  <c r="U23" i="110"/>
  <c r="T23" i="110"/>
  <c r="S23" i="110"/>
  <c r="P23" i="110"/>
  <c r="O23" i="110"/>
  <c r="AF22" i="110"/>
  <c r="AE22" i="110"/>
  <c r="AD22" i="110"/>
  <c r="AC22" i="110"/>
  <c r="AB22" i="110"/>
  <c r="AA22" i="110"/>
  <c r="Z22" i="110"/>
  <c r="Y22" i="110"/>
  <c r="X22" i="110"/>
  <c r="W22" i="110"/>
  <c r="V22" i="110"/>
  <c r="U22" i="110"/>
  <c r="T22" i="110"/>
  <c r="S22" i="110"/>
  <c r="P22" i="110"/>
  <c r="O22" i="110"/>
  <c r="AF21" i="110"/>
  <c r="AE21" i="110"/>
  <c r="AD21" i="110"/>
  <c r="AC21" i="110"/>
  <c r="AB21" i="110"/>
  <c r="AA21" i="110"/>
  <c r="Z21" i="110"/>
  <c r="Y21" i="110"/>
  <c r="X21" i="110"/>
  <c r="W21" i="110"/>
  <c r="V21" i="110"/>
  <c r="U21" i="110"/>
  <c r="T21" i="110"/>
  <c r="S21" i="110"/>
  <c r="P21" i="110"/>
  <c r="O21" i="110"/>
  <c r="AF20" i="110"/>
  <c r="AE20" i="110"/>
  <c r="AD20" i="110"/>
  <c r="AC20" i="110"/>
  <c r="AB20" i="110"/>
  <c r="AA20" i="110"/>
  <c r="Z20" i="110"/>
  <c r="Y20" i="110"/>
  <c r="X20" i="110"/>
  <c r="W20" i="110"/>
  <c r="V20" i="110"/>
  <c r="U20" i="110"/>
  <c r="T20" i="110"/>
  <c r="S20" i="110"/>
  <c r="P20" i="110"/>
  <c r="O20" i="110"/>
  <c r="AF19" i="110"/>
  <c r="AF39" i="110" s="1"/>
  <c r="AE19" i="110"/>
  <c r="AD19" i="110"/>
  <c r="AD39" i="110" s="1"/>
  <c r="AC19" i="110"/>
  <c r="AC39" i="110" s="1"/>
  <c r="AB19" i="110"/>
  <c r="AB39" i="110" s="1"/>
  <c r="AA19" i="110"/>
  <c r="AA39" i="110" s="1"/>
  <c r="Z19" i="110"/>
  <c r="Z39" i="110" s="1"/>
  <c r="Y19" i="110"/>
  <c r="Y39" i="110" s="1"/>
  <c r="X19" i="110"/>
  <c r="X36" i="110" s="1"/>
  <c r="W19" i="110"/>
  <c r="W39" i="110" s="1"/>
  <c r="V19" i="110"/>
  <c r="V39" i="110" s="1"/>
  <c r="U19" i="110"/>
  <c r="U39" i="110" s="1"/>
  <c r="T19" i="110"/>
  <c r="T39" i="110" s="1"/>
  <c r="S19" i="110"/>
  <c r="S39" i="110" s="1"/>
  <c r="P19" i="110"/>
  <c r="O19" i="110"/>
  <c r="AF18" i="110"/>
  <c r="AE18" i="110"/>
  <c r="AD18" i="110"/>
  <c r="AC18" i="110"/>
  <c r="AB18" i="110"/>
  <c r="AA18" i="110"/>
  <c r="Z18" i="110"/>
  <c r="Y18" i="110"/>
  <c r="X18" i="110"/>
  <c r="W18" i="110"/>
  <c r="V18" i="110"/>
  <c r="U18" i="110"/>
  <c r="T18" i="110"/>
  <c r="S18" i="110"/>
  <c r="P18" i="110"/>
  <c r="O18" i="110"/>
  <c r="AF17" i="110"/>
  <c r="AE17" i="110"/>
  <c r="AD17" i="110"/>
  <c r="AC17" i="110"/>
  <c r="AB17" i="110"/>
  <c r="AA17" i="110"/>
  <c r="Z17" i="110"/>
  <c r="Y17" i="110"/>
  <c r="X17" i="110"/>
  <c r="W17" i="110"/>
  <c r="V17" i="110"/>
  <c r="U17" i="110"/>
  <c r="T17" i="110"/>
  <c r="S17" i="110"/>
  <c r="P17" i="110"/>
  <c r="O17" i="110"/>
  <c r="AF16" i="110"/>
  <c r="AE16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P16" i="110"/>
  <c r="O16" i="110"/>
  <c r="AF15" i="110"/>
  <c r="AE15" i="110"/>
  <c r="AD15" i="110"/>
  <c r="AC15" i="110"/>
  <c r="AB15" i="110"/>
  <c r="AA15" i="110"/>
  <c r="Z15" i="110"/>
  <c r="Y15" i="110"/>
  <c r="X15" i="110"/>
  <c r="W15" i="110"/>
  <c r="V15" i="110"/>
  <c r="U15" i="110"/>
  <c r="T15" i="110"/>
  <c r="S15" i="110"/>
  <c r="P15" i="110"/>
  <c r="O15" i="110"/>
  <c r="AF14" i="110"/>
  <c r="AE14" i="110"/>
  <c r="AD14" i="110"/>
  <c r="AC14" i="110"/>
  <c r="AB14" i="110"/>
  <c r="AA14" i="110"/>
  <c r="Z14" i="110"/>
  <c r="Y14" i="110"/>
  <c r="X14" i="110"/>
  <c r="W14" i="110"/>
  <c r="V14" i="110"/>
  <c r="U14" i="110"/>
  <c r="T14" i="110"/>
  <c r="S14" i="110"/>
  <c r="P14" i="110"/>
  <c r="O14" i="110"/>
  <c r="AF13" i="110"/>
  <c r="AF38" i="110" s="1"/>
  <c r="AE13" i="110"/>
  <c r="AE38" i="110" s="1"/>
  <c r="AD13" i="110"/>
  <c r="AD38" i="110" s="1"/>
  <c r="AC13" i="110"/>
  <c r="AC38" i="110" s="1"/>
  <c r="AB13" i="110"/>
  <c r="AB38" i="110" s="1"/>
  <c r="AA13" i="110"/>
  <c r="AA38" i="110" s="1"/>
  <c r="Z13" i="110"/>
  <c r="Z38" i="110" s="1"/>
  <c r="Y13" i="110"/>
  <c r="Y38" i="110" s="1"/>
  <c r="X13" i="110"/>
  <c r="X38" i="110" s="1"/>
  <c r="W13" i="110"/>
  <c r="W38" i="110" s="1"/>
  <c r="V13" i="110"/>
  <c r="V38" i="110" s="1"/>
  <c r="U13" i="110"/>
  <c r="U38" i="110" s="1"/>
  <c r="T13" i="110"/>
  <c r="T35" i="110" s="1"/>
  <c r="S13" i="110"/>
  <c r="S38" i="110" s="1"/>
  <c r="P13" i="110"/>
  <c r="O13" i="110"/>
  <c r="AF12" i="110"/>
  <c r="AE12" i="110"/>
  <c r="AD12" i="110"/>
  <c r="AC12" i="110"/>
  <c r="AB12" i="110"/>
  <c r="AA12" i="110"/>
  <c r="Z12" i="110"/>
  <c r="Y12" i="110"/>
  <c r="X12" i="110"/>
  <c r="W12" i="110"/>
  <c r="V12" i="110"/>
  <c r="U12" i="110"/>
  <c r="T12" i="110"/>
  <c r="S12" i="110"/>
  <c r="P12" i="110"/>
  <c r="O12" i="110"/>
  <c r="AF11" i="110"/>
  <c r="AE11" i="110"/>
  <c r="AD11" i="110"/>
  <c r="AC11" i="110"/>
  <c r="AB11" i="110"/>
  <c r="AA11" i="110"/>
  <c r="Z11" i="110"/>
  <c r="Y11" i="110"/>
  <c r="X11" i="110"/>
  <c r="W11" i="110"/>
  <c r="V11" i="110"/>
  <c r="U11" i="110"/>
  <c r="T11" i="110"/>
  <c r="S11" i="110"/>
  <c r="P11" i="110"/>
  <c r="O11" i="110"/>
  <c r="AD10" i="110"/>
  <c r="AD41" i="110" s="1"/>
  <c r="AC10" i="110"/>
  <c r="AB10" i="110"/>
  <c r="AA10" i="110"/>
  <c r="Z10" i="110"/>
  <c r="Y10" i="110"/>
  <c r="X10" i="110"/>
  <c r="W10" i="110"/>
  <c r="V10" i="110"/>
  <c r="V41" i="110" s="1"/>
  <c r="U10" i="110"/>
  <c r="T10" i="110"/>
  <c r="S10" i="110"/>
  <c r="P10" i="110"/>
  <c r="O10" i="110"/>
  <c r="K6" i="110"/>
  <c r="G6" i="110"/>
  <c r="D6" i="110"/>
  <c r="K5" i="110"/>
  <c r="G5" i="110"/>
  <c r="D5" i="110"/>
  <c r="C3" i="110"/>
  <c r="N106" i="105"/>
  <c r="M106" i="105"/>
  <c r="L106" i="105"/>
  <c r="K106" i="105"/>
  <c r="J106" i="105"/>
  <c r="I106" i="105"/>
  <c r="H106" i="105"/>
  <c r="G106" i="105"/>
  <c r="F106" i="105"/>
  <c r="E106" i="105"/>
  <c r="D106" i="105"/>
  <c r="C106" i="105"/>
  <c r="P105" i="105"/>
  <c r="O105" i="105"/>
  <c r="P104" i="105"/>
  <c r="O104" i="105"/>
  <c r="P103" i="105"/>
  <c r="O103" i="105"/>
  <c r="P102" i="105"/>
  <c r="O102" i="105"/>
  <c r="P101" i="105"/>
  <c r="O101" i="105"/>
  <c r="P100" i="105"/>
  <c r="O100" i="105"/>
  <c r="P99" i="105"/>
  <c r="O99" i="105"/>
  <c r="P98" i="105"/>
  <c r="O98" i="105"/>
  <c r="P97" i="105"/>
  <c r="O97" i="105"/>
  <c r="P96" i="105"/>
  <c r="O96" i="105"/>
  <c r="P95" i="105"/>
  <c r="O95" i="105"/>
  <c r="P94" i="105"/>
  <c r="O94" i="105"/>
  <c r="P93" i="105"/>
  <c r="O93" i="105"/>
  <c r="P92" i="105"/>
  <c r="O92" i="105"/>
  <c r="P91" i="105"/>
  <c r="O91" i="105"/>
  <c r="P90" i="105"/>
  <c r="AF30" i="105" s="1"/>
  <c r="O90" i="105"/>
  <c r="P89" i="105"/>
  <c r="O89" i="105"/>
  <c r="P88" i="105"/>
  <c r="O88" i="105"/>
  <c r="P87" i="105"/>
  <c r="O87" i="105"/>
  <c r="P86" i="105"/>
  <c r="AF29" i="105" s="1"/>
  <c r="O86" i="105"/>
  <c r="P85" i="105"/>
  <c r="O85" i="105"/>
  <c r="P84" i="105"/>
  <c r="O84" i="105"/>
  <c r="P83" i="105"/>
  <c r="O83" i="105"/>
  <c r="P82" i="105"/>
  <c r="O82" i="105"/>
  <c r="P81" i="105"/>
  <c r="O81" i="105"/>
  <c r="P80" i="105"/>
  <c r="O80" i="105"/>
  <c r="P79" i="105"/>
  <c r="O79" i="105"/>
  <c r="P78" i="105"/>
  <c r="O78" i="105"/>
  <c r="P77" i="105"/>
  <c r="O77" i="105"/>
  <c r="P76" i="105"/>
  <c r="O76" i="105"/>
  <c r="P75" i="105"/>
  <c r="O75" i="105"/>
  <c r="P74" i="105"/>
  <c r="AF26" i="105" s="1"/>
  <c r="O74" i="105"/>
  <c r="P73" i="105"/>
  <c r="O73" i="105"/>
  <c r="P72" i="105"/>
  <c r="O72" i="105"/>
  <c r="P71" i="105"/>
  <c r="O71" i="105"/>
  <c r="P70" i="105"/>
  <c r="AF25" i="105" s="1"/>
  <c r="O70" i="105"/>
  <c r="P69" i="105"/>
  <c r="O69" i="105"/>
  <c r="P68" i="105"/>
  <c r="O68" i="105"/>
  <c r="P67" i="105"/>
  <c r="O67" i="105"/>
  <c r="P66" i="105"/>
  <c r="O66" i="105"/>
  <c r="P65" i="105"/>
  <c r="O65" i="105"/>
  <c r="P64" i="105"/>
  <c r="O64" i="105"/>
  <c r="P63" i="105"/>
  <c r="O63" i="105"/>
  <c r="P62" i="105"/>
  <c r="O62" i="105"/>
  <c r="P61" i="105"/>
  <c r="AF22" i="105" s="1"/>
  <c r="O61" i="105"/>
  <c r="P60" i="105"/>
  <c r="O60" i="105"/>
  <c r="P59" i="105"/>
  <c r="O59" i="105"/>
  <c r="P58" i="105"/>
  <c r="O58" i="105"/>
  <c r="P57" i="105"/>
  <c r="AF21" i="105" s="1"/>
  <c r="O57" i="105"/>
  <c r="P56" i="105"/>
  <c r="O56" i="105"/>
  <c r="P55" i="105"/>
  <c r="O55" i="105"/>
  <c r="P54" i="105"/>
  <c r="O54" i="105"/>
  <c r="P53" i="105"/>
  <c r="O53" i="105"/>
  <c r="P52" i="105"/>
  <c r="O52" i="105"/>
  <c r="P51" i="105"/>
  <c r="O51" i="105"/>
  <c r="P50" i="105"/>
  <c r="O50" i="105"/>
  <c r="P49" i="105"/>
  <c r="O49" i="105"/>
  <c r="P48" i="105"/>
  <c r="O48" i="105"/>
  <c r="P47" i="105"/>
  <c r="O47" i="105"/>
  <c r="P46" i="105"/>
  <c r="O46" i="105"/>
  <c r="P45" i="105"/>
  <c r="AF18" i="105" s="1"/>
  <c r="O45" i="105"/>
  <c r="P44" i="105"/>
  <c r="O44" i="105"/>
  <c r="P43" i="105"/>
  <c r="O43" i="105"/>
  <c r="P42" i="105"/>
  <c r="O42" i="105"/>
  <c r="AE18" i="105" s="1"/>
  <c r="P41" i="105"/>
  <c r="O41" i="105"/>
  <c r="P40" i="105"/>
  <c r="O40" i="105"/>
  <c r="P39" i="105"/>
  <c r="O39" i="105"/>
  <c r="P38" i="105"/>
  <c r="O38" i="105"/>
  <c r="AE17" i="105" s="1"/>
  <c r="P37" i="105"/>
  <c r="O37" i="105"/>
  <c r="P36" i="105"/>
  <c r="O36" i="105"/>
  <c r="P35" i="105"/>
  <c r="O35" i="105"/>
  <c r="P34" i="105"/>
  <c r="O34" i="105"/>
  <c r="AF33" i="105"/>
  <c r="AD33" i="105"/>
  <c r="AC33" i="105"/>
  <c r="AB33" i="105"/>
  <c r="AA33" i="105"/>
  <c r="Z33" i="105"/>
  <c r="Y33" i="105"/>
  <c r="X33" i="105"/>
  <c r="W33" i="105"/>
  <c r="V33" i="105"/>
  <c r="U33" i="105"/>
  <c r="T33" i="105"/>
  <c r="S33" i="105"/>
  <c r="P33" i="105"/>
  <c r="O33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P32" i="105"/>
  <c r="O32" i="105"/>
  <c r="AD31" i="105"/>
  <c r="AC31" i="105"/>
  <c r="AB31" i="105"/>
  <c r="AA31" i="105"/>
  <c r="Z31" i="105"/>
  <c r="Y31" i="105"/>
  <c r="X31" i="105"/>
  <c r="W31" i="105"/>
  <c r="V31" i="105"/>
  <c r="U31" i="105"/>
  <c r="T31" i="105"/>
  <c r="S31" i="105"/>
  <c r="P31" i="105"/>
  <c r="O31" i="105"/>
  <c r="AD30" i="105"/>
  <c r="AC30" i="105"/>
  <c r="AB30" i="105"/>
  <c r="AA30" i="105"/>
  <c r="Z30" i="105"/>
  <c r="Y30" i="105"/>
  <c r="X30" i="105"/>
  <c r="W30" i="105"/>
  <c r="V30" i="105"/>
  <c r="U30" i="105"/>
  <c r="T30" i="105"/>
  <c r="S30" i="105"/>
  <c r="P30" i="105"/>
  <c r="O30" i="105"/>
  <c r="AD29" i="105"/>
  <c r="AC29" i="105"/>
  <c r="AB29" i="105"/>
  <c r="AA29" i="105"/>
  <c r="Z29" i="105"/>
  <c r="Y29" i="105"/>
  <c r="X29" i="105"/>
  <c r="W29" i="105"/>
  <c r="V29" i="105"/>
  <c r="U29" i="105"/>
  <c r="T29" i="105"/>
  <c r="S29" i="105"/>
  <c r="P29" i="105"/>
  <c r="AF14" i="105" s="1"/>
  <c r="O29" i="105"/>
  <c r="AD28" i="105"/>
  <c r="AC28" i="105"/>
  <c r="AB28" i="105"/>
  <c r="AA28" i="105"/>
  <c r="Z28" i="105"/>
  <c r="Y28" i="105"/>
  <c r="X28" i="105"/>
  <c r="W28" i="105"/>
  <c r="V28" i="105"/>
  <c r="U28" i="105"/>
  <c r="T28" i="105"/>
  <c r="S28" i="105"/>
  <c r="P28" i="105"/>
  <c r="O28" i="105"/>
  <c r="AD27" i="105"/>
  <c r="AC27" i="105"/>
  <c r="AB27" i="105"/>
  <c r="AA27" i="105"/>
  <c r="Z27" i="105"/>
  <c r="Y27" i="105"/>
  <c r="X27" i="105"/>
  <c r="W27" i="105"/>
  <c r="V27" i="105"/>
  <c r="U27" i="105"/>
  <c r="T27" i="105"/>
  <c r="S27" i="105"/>
  <c r="P27" i="105"/>
  <c r="O27" i="105"/>
  <c r="AD26" i="105"/>
  <c r="AC26" i="105"/>
  <c r="AB26" i="105"/>
  <c r="AA26" i="105"/>
  <c r="Z26" i="105"/>
  <c r="Y26" i="105"/>
  <c r="X26" i="105"/>
  <c r="W26" i="105"/>
  <c r="V26" i="105"/>
  <c r="U26" i="105"/>
  <c r="T26" i="105"/>
  <c r="S26" i="105"/>
  <c r="P26" i="105"/>
  <c r="O26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P25" i="105"/>
  <c r="O25" i="105"/>
  <c r="AD24" i="105"/>
  <c r="AC24" i="105"/>
  <c r="AB24" i="105"/>
  <c r="AA24" i="105"/>
  <c r="Z24" i="105"/>
  <c r="Y24" i="105"/>
  <c r="X24" i="105"/>
  <c r="W24" i="105"/>
  <c r="V24" i="105"/>
  <c r="U24" i="105"/>
  <c r="T24" i="105"/>
  <c r="S24" i="105"/>
  <c r="P24" i="105"/>
  <c r="O24" i="105"/>
  <c r="AD23" i="105"/>
  <c r="AC23" i="105"/>
  <c r="AB23" i="105"/>
  <c r="AA23" i="105"/>
  <c r="Z23" i="105"/>
  <c r="Y23" i="105"/>
  <c r="X23" i="105"/>
  <c r="W23" i="105"/>
  <c r="V23" i="105"/>
  <c r="U23" i="105"/>
  <c r="T23" i="105"/>
  <c r="S23" i="105"/>
  <c r="P23" i="105"/>
  <c r="O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P22" i="105"/>
  <c r="O22" i="105"/>
  <c r="AD21" i="105"/>
  <c r="AC21" i="105"/>
  <c r="AB21" i="105"/>
  <c r="AA21" i="105"/>
  <c r="Z21" i="105"/>
  <c r="Y21" i="105"/>
  <c r="X21" i="105"/>
  <c r="W21" i="105"/>
  <c r="V21" i="105"/>
  <c r="U21" i="105"/>
  <c r="T21" i="105"/>
  <c r="S21" i="105"/>
  <c r="P21" i="105"/>
  <c r="O21" i="105"/>
  <c r="AD20" i="105"/>
  <c r="AC20" i="105"/>
  <c r="AB20" i="105"/>
  <c r="AA20" i="105"/>
  <c r="Z20" i="105"/>
  <c r="Y20" i="105"/>
  <c r="X20" i="105"/>
  <c r="W20" i="105"/>
  <c r="V20" i="105"/>
  <c r="U20" i="105"/>
  <c r="T20" i="105"/>
  <c r="S20" i="105"/>
  <c r="P20" i="105"/>
  <c r="O20" i="105"/>
  <c r="AD19" i="105"/>
  <c r="AC19" i="105"/>
  <c r="AB19" i="105"/>
  <c r="AA19" i="105"/>
  <c r="Z19" i="105"/>
  <c r="Y19" i="105"/>
  <c r="X19" i="105"/>
  <c r="W19" i="105"/>
  <c r="V19" i="105"/>
  <c r="U19" i="105"/>
  <c r="T19" i="105"/>
  <c r="S19" i="105"/>
  <c r="P19" i="105"/>
  <c r="O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P18" i="105"/>
  <c r="O18" i="105"/>
  <c r="AF17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P17" i="105"/>
  <c r="O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P16" i="105"/>
  <c r="O16" i="105"/>
  <c r="AD15" i="105"/>
  <c r="AC15" i="105"/>
  <c r="AB15" i="105"/>
  <c r="AA15" i="105"/>
  <c r="Z15" i="105"/>
  <c r="Y15" i="105"/>
  <c r="X15" i="105"/>
  <c r="W15" i="105"/>
  <c r="V15" i="105"/>
  <c r="U15" i="105"/>
  <c r="T15" i="105"/>
  <c r="S15" i="105"/>
  <c r="P15" i="105"/>
  <c r="O15" i="105"/>
  <c r="AD14" i="105"/>
  <c r="AC14" i="105"/>
  <c r="AB14" i="105"/>
  <c r="AA14" i="105"/>
  <c r="Z14" i="105"/>
  <c r="Y14" i="105"/>
  <c r="X14" i="105"/>
  <c r="W14" i="105"/>
  <c r="V14" i="105"/>
  <c r="U14" i="105"/>
  <c r="T14" i="105"/>
  <c r="S14" i="105"/>
  <c r="P14" i="105"/>
  <c r="O14" i="105"/>
  <c r="AD13" i="105"/>
  <c r="AC13" i="105"/>
  <c r="AB13" i="105"/>
  <c r="AA13" i="105"/>
  <c r="Z13" i="105"/>
  <c r="Y13" i="105"/>
  <c r="X13" i="105"/>
  <c r="W13" i="105"/>
  <c r="V13" i="105"/>
  <c r="U13" i="105"/>
  <c r="T13" i="105"/>
  <c r="S13" i="105"/>
  <c r="P13" i="105"/>
  <c r="O13" i="105"/>
  <c r="AD12" i="105"/>
  <c r="AC12" i="105"/>
  <c r="AB12" i="105"/>
  <c r="AA12" i="105"/>
  <c r="Z12" i="105"/>
  <c r="Y12" i="105"/>
  <c r="X12" i="105"/>
  <c r="W12" i="105"/>
  <c r="V12" i="105"/>
  <c r="U12" i="105"/>
  <c r="T12" i="105"/>
  <c r="S12" i="105"/>
  <c r="P12" i="105"/>
  <c r="O12" i="105"/>
  <c r="AD11" i="105"/>
  <c r="AC11" i="105"/>
  <c r="AB11" i="105"/>
  <c r="AA11" i="105"/>
  <c r="Z11" i="105"/>
  <c r="Y11" i="105"/>
  <c r="X11" i="105"/>
  <c r="W11" i="105"/>
  <c r="V11" i="105"/>
  <c r="U11" i="105"/>
  <c r="T11" i="105"/>
  <c r="S11" i="105"/>
  <c r="P11" i="105"/>
  <c r="O11" i="105"/>
  <c r="AD10" i="105"/>
  <c r="AC10" i="105"/>
  <c r="AB10" i="105"/>
  <c r="AA10" i="105"/>
  <c r="AA41" i="105" s="1"/>
  <c r="Z10" i="105"/>
  <c r="Y10" i="105"/>
  <c r="X10" i="105"/>
  <c r="W10" i="105"/>
  <c r="V10" i="105"/>
  <c r="U10" i="105"/>
  <c r="T10" i="105"/>
  <c r="S10" i="105"/>
  <c r="S41" i="105" s="1"/>
  <c r="P10" i="105"/>
  <c r="AF10" i="105" s="1"/>
  <c r="O10" i="105"/>
  <c r="K6" i="105"/>
  <c r="G6" i="105"/>
  <c r="D6" i="105"/>
  <c r="G5" i="105"/>
  <c r="C3" i="105"/>
  <c r="AF27" i="103" l="1"/>
  <c r="AE39" i="110"/>
  <c r="Z27" i="103"/>
  <c r="V35" i="105"/>
  <c r="AD38" i="105"/>
  <c r="AF16" i="105"/>
  <c r="AF41" i="105" s="1"/>
  <c r="S26" i="104"/>
  <c r="AA26" i="104"/>
  <c r="W27" i="104"/>
  <c r="AF11" i="105"/>
  <c r="AF12" i="105"/>
  <c r="AF13" i="105"/>
  <c r="AF15" i="105"/>
  <c r="AF38" i="105" s="1"/>
  <c r="AD42" i="110"/>
  <c r="T23" i="104"/>
  <c r="AB23" i="104"/>
  <c r="X27" i="104"/>
  <c r="AF19" i="105"/>
  <c r="AF36" i="105" s="1"/>
  <c r="AF20" i="105"/>
  <c r="AF23" i="105"/>
  <c r="AF24" i="105"/>
  <c r="AF27" i="105"/>
  <c r="AF28" i="105"/>
  <c r="AF31" i="105"/>
  <c r="AF32" i="105"/>
  <c r="AF10" i="103"/>
  <c r="AF22" i="103" s="1"/>
  <c r="Z28" i="103"/>
  <c r="W26" i="104"/>
  <c r="AE11" i="104"/>
  <c r="AE12" i="104"/>
  <c r="S27" i="104"/>
  <c r="AA27" i="104"/>
  <c r="AE13" i="104"/>
  <c r="AE14" i="104"/>
  <c r="AE15" i="104"/>
  <c r="AE16" i="104"/>
  <c r="AE17" i="104"/>
  <c r="AE18" i="104"/>
  <c r="AE23" i="104" s="1"/>
  <c r="AE19" i="104"/>
  <c r="AE20" i="104"/>
  <c r="AE21" i="104"/>
  <c r="T39" i="105"/>
  <c r="AB36" i="105"/>
  <c r="AF10" i="104"/>
  <c r="X26" i="104"/>
  <c r="AF11" i="104"/>
  <c r="AF25" i="104" s="1"/>
  <c r="AF12" i="104"/>
  <c r="T27" i="104"/>
  <c r="AB27" i="104"/>
  <c r="AF13" i="104"/>
  <c r="AF14" i="104"/>
  <c r="AF16" i="104"/>
  <c r="AF17" i="104"/>
  <c r="AF18" i="104"/>
  <c r="AF23" i="104" s="1"/>
  <c r="AF19" i="104"/>
  <c r="AF24" i="104" s="1"/>
  <c r="AF20" i="104"/>
  <c r="AF21" i="104"/>
  <c r="Z38" i="105"/>
  <c r="W41" i="105"/>
  <c r="X34" i="105"/>
  <c r="Y26" i="104"/>
  <c r="U27" i="104"/>
  <c r="AC27" i="104"/>
  <c r="AF10" i="110"/>
  <c r="AF37" i="110" s="1"/>
  <c r="Z41" i="110"/>
  <c r="T28" i="104"/>
  <c r="AB22" i="104"/>
  <c r="Z26" i="104"/>
  <c r="V27" i="104"/>
  <c r="AD27" i="104"/>
  <c r="AF34" i="105"/>
  <c r="AB40" i="105"/>
  <c r="AA38" i="105"/>
  <c r="W41" i="110"/>
  <c r="W28" i="103"/>
  <c r="U28" i="104"/>
  <c r="AC28" i="104"/>
  <c r="T35" i="105"/>
  <c r="AB35" i="105"/>
  <c r="AE11" i="105"/>
  <c r="AC35" i="105"/>
  <c r="AD39" i="105"/>
  <c r="T36" i="105"/>
  <c r="AB39" i="105"/>
  <c r="AE15" i="105"/>
  <c r="AE16" i="105"/>
  <c r="AE20" i="105"/>
  <c r="AE24" i="105"/>
  <c r="AE30" i="105"/>
  <c r="AE32" i="105"/>
  <c r="T41" i="110"/>
  <c r="AB41" i="110"/>
  <c r="T22" i="103"/>
  <c r="X25" i="103"/>
  <c r="AB28" i="103"/>
  <c r="V28" i="104"/>
  <c r="Z28" i="104"/>
  <c r="AD28" i="104"/>
  <c r="C60" i="104"/>
  <c r="T41" i="105"/>
  <c r="X41" i="105"/>
  <c r="S38" i="105"/>
  <c r="W38" i="105"/>
  <c r="P106" i="105"/>
  <c r="S41" i="110"/>
  <c r="S42" i="110" s="1"/>
  <c r="AA41" i="110"/>
  <c r="S28" i="103"/>
  <c r="AA28" i="103"/>
  <c r="O58" i="104"/>
  <c r="G60" i="104" s="1"/>
  <c r="Y28" i="104"/>
  <c r="P58" i="104"/>
  <c r="X38" i="105"/>
  <c r="U35" i="105"/>
  <c r="AE12" i="105"/>
  <c r="V39" i="105"/>
  <c r="Z39" i="105"/>
  <c r="AE13" i="105"/>
  <c r="AE35" i="105" s="1"/>
  <c r="AE14" i="105"/>
  <c r="AE19" i="105"/>
  <c r="AE21" i="105"/>
  <c r="AE22" i="105"/>
  <c r="AE23" i="105"/>
  <c r="AE25" i="105"/>
  <c r="AE26" i="105"/>
  <c r="AE27" i="105"/>
  <c r="AE28" i="105"/>
  <c r="AE29" i="105"/>
  <c r="AE31" i="105"/>
  <c r="AE33" i="105"/>
  <c r="X37" i="110"/>
  <c r="V41" i="105"/>
  <c r="Z40" i="105"/>
  <c r="AD41" i="105"/>
  <c r="S39" i="105"/>
  <c r="W39" i="105"/>
  <c r="AA39" i="105"/>
  <c r="X39" i="105"/>
  <c r="AB37" i="105"/>
  <c r="O106" i="110"/>
  <c r="G108" i="110" s="1"/>
  <c r="U41" i="110"/>
  <c r="Y41" i="110"/>
  <c r="AC41" i="110"/>
  <c r="P106" i="110"/>
  <c r="O58" i="103"/>
  <c r="C60" i="103" s="1"/>
  <c r="U28" i="103"/>
  <c r="Y28" i="103"/>
  <c r="AC28" i="103"/>
  <c r="P58" i="103"/>
  <c r="S28" i="104"/>
  <c r="W28" i="104"/>
  <c r="AA28" i="104"/>
  <c r="AF15" i="104"/>
  <c r="H60" i="104"/>
  <c r="E60" i="104"/>
  <c r="M59" i="104"/>
  <c r="J60" i="104"/>
  <c r="F60" i="104"/>
  <c r="N59" i="104"/>
  <c r="F59" i="104"/>
  <c r="J59" i="104"/>
  <c r="D60" i="104"/>
  <c r="X22" i="104"/>
  <c r="X23" i="104"/>
  <c r="T24" i="104"/>
  <c r="X24" i="104"/>
  <c r="T25" i="104"/>
  <c r="AB26" i="104"/>
  <c r="AF27" i="104"/>
  <c r="AB28" i="104"/>
  <c r="U22" i="104"/>
  <c r="Y22" i="104"/>
  <c r="AC22" i="104"/>
  <c r="U23" i="104"/>
  <c r="Y23" i="104"/>
  <c r="AC23" i="104"/>
  <c r="U24" i="104"/>
  <c r="Y24" i="104"/>
  <c r="AC24" i="104"/>
  <c r="U25" i="104"/>
  <c r="Y25" i="104"/>
  <c r="AC25" i="104"/>
  <c r="C59" i="104"/>
  <c r="G59" i="104"/>
  <c r="K59" i="104"/>
  <c r="T22" i="104"/>
  <c r="AB25" i="104"/>
  <c r="T26" i="104"/>
  <c r="V22" i="104"/>
  <c r="Z22" i="104"/>
  <c r="AD22" i="104"/>
  <c r="V23" i="104"/>
  <c r="Z23" i="104"/>
  <c r="AD23" i="104"/>
  <c r="V24" i="104"/>
  <c r="Z24" i="104"/>
  <c r="AD24" i="104"/>
  <c r="V25" i="104"/>
  <c r="Z25" i="104"/>
  <c r="AD25" i="104"/>
  <c r="D59" i="104"/>
  <c r="H59" i="104"/>
  <c r="L59" i="104"/>
  <c r="AB24" i="104"/>
  <c r="X25" i="104"/>
  <c r="AE10" i="104"/>
  <c r="S22" i="104"/>
  <c r="W22" i="104"/>
  <c r="AA22" i="104"/>
  <c r="S23" i="104"/>
  <c r="W23" i="104"/>
  <c r="AA23" i="104"/>
  <c r="S24" i="104"/>
  <c r="W24" i="104"/>
  <c r="AA24" i="104"/>
  <c r="AE24" i="104"/>
  <c r="S25" i="104"/>
  <c r="W25" i="104"/>
  <c r="AA25" i="104"/>
  <c r="E59" i="104"/>
  <c r="I59" i="104"/>
  <c r="F60" i="103"/>
  <c r="J60" i="103"/>
  <c r="L60" i="103"/>
  <c r="E60" i="103"/>
  <c r="I60" i="103"/>
  <c r="M59" i="103"/>
  <c r="J59" i="103"/>
  <c r="N59" i="103"/>
  <c r="F59" i="103"/>
  <c r="D60" i="103"/>
  <c r="H60" i="103"/>
  <c r="N60" i="103"/>
  <c r="X22" i="103"/>
  <c r="T23" i="103"/>
  <c r="T24" i="103"/>
  <c r="AF24" i="103"/>
  <c r="AB25" i="103"/>
  <c r="X26" i="103"/>
  <c r="X28" i="103"/>
  <c r="U22" i="103"/>
  <c r="Y22" i="103"/>
  <c r="AC22" i="103"/>
  <c r="U23" i="103"/>
  <c r="Y23" i="103"/>
  <c r="AC23" i="103"/>
  <c r="U24" i="103"/>
  <c r="Y24" i="103"/>
  <c r="AC24" i="103"/>
  <c r="U25" i="103"/>
  <c r="Y25" i="103"/>
  <c r="AC25" i="103"/>
  <c r="C59" i="103"/>
  <c r="G59" i="103"/>
  <c r="K59" i="103"/>
  <c r="AB22" i="103"/>
  <c r="AB23" i="103"/>
  <c r="X24" i="103"/>
  <c r="T25" i="103"/>
  <c r="AF25" i="103"/>
  <c r="T28" i="103"/>
  <c r="AF28" i="103"/>
  <c r="V22" i="103"/>
  <c r="Z22" i="103"/>
  <c r="AD22" i="103"/>
  <c r="V23" i="103"/>
  <c r="Z23" i="103"/>
  <c r="AD23" i="103"/>
  <c r="V24" i="103"/>
  <c r="Z24" i="103"/>
  <c r="AD24" i="103"/>
  <c r="V25" i="103"/>
  <c r="Z25" i="103"/>
  <c r="AD25" i="103"/>
  <c r="D59" i="103"/>
  <c r="H59" i="103"/>
  <c r="L59" i="103"/>
  <c r="AF23" i="103"/>
  <c r="AB24" i="103"/>
  <c r="AE10" i="103"/>
  <c r="S22" i="103"/>
  <c r="W22" i="103"/>
  <c r="AA22" i="103"/>
  <c r="S23" i="103"/>
  <c r="W23" i="103"/>
  <c r="AA23" i="103"/>
  <c r="AE23" i="103"/>
  <c r="S24" i="103"/>
  <c r="W24" i="103"/>
  <c r="AA24" i="103"/>
  <c r="AE24" i="103"/>
  <c r="S25" i="103"/>
  <c r="W25" i="103"/>
  <c r="AA25" i="103"/>
  <c r="E59" i="103"/>
  <c r="I59" i="103"/>
  <c r="F108" i="110"/>
  <c r="J108" i="110"/>
  <c r="F107" i="110"/>
  <c r="N107" i="110"/>
  <c r="J107" i="110"/>
  <c r="D108" i="110"/>
  <c r="L108" i="110"/>
  <c r="E108" i="110"/>
  <c r="I108" i="110"/>
  <c r="M107" i="110"/>
  <c r="H108" i="110"/>
  <c r="N108" i="110"/>
  <c r="T34" i="110"/>
  <c r="AF34" i="110"/>
  <c r="AB35" i="110"/>
  <c r="AB36" i="110"/>
  <c r="T37" i="110"/>
  <c r="T38" i="110"/>
  <c r="X39" i="110"/>
  <c r="T40" i="110"/>
  <c r="T42" i="110" s="1"/>
  <c r="AF40" i="110"/>
  <c r="AF41" i="110"/>
  <c r="U34" i="110"/>
  <c r="Y34" i="110"/>
  <c r="AC34" i="110"/>
  <c r="U35" i="110"/>
  <c r="Y35" i="110"/>
  <c r="AC35" i="110"/>
  <c r="U36" i="110"/>
  <c r="Y36" i="110"/>
  <c r="AC36" i="110"/>
  <c r="U37" i="110"/>
  <c r="Y37" i="110"/>
  <c r="AC37" i="110"/>
  <c r="U40" i="110"/>
  <c r="U42" i="110" s="1"/>
  <c r="Y40" i="110"/>
  <c r="Y42" i="110" s="1"/>
  <c r="AC40" i="110"/>
  <c r="AC42" i="110" s="1"/>
  <c r="C107" i="110"/>
  <c r="G107" i="110"/>
  <c r="K107" i="110"/>
  <c r="X34" i="110"/>
  <c r="AF35" i="110"/>
  <c r="AF36" i="110"/>
  <c r="AB37" i="110"/>
  <c r="X40" i="110"/>
  <c r="X41" i="110"/>
  <c r="V34" i="110"/>
  <c r="Z34" i="110"/>
  <c r="AD34" i="110"/>
  <c r="V35" i="110"/>
  <c r="Z35" i="110"/>
  <c r="AD35" i="110"/>
  <c r="V36" i="110"/>
  <c r="Z36" i="110"/>
  <c r="AD36" i="110"/>
  <c r="V37" i="110"/>
  <c r="Z37" i="110"/>
  <c r="AD37" i="110"/>
  <c r="V40" i="110"/>
  <c r="V42" i="110" s="1"/>
  <c r="Z40" i="110"/>
  <c r="Z42" i="110" s="1"/>
  <c r="AD40" i="110"/>
  <c r="D107" i="110"/>
  <c r="H107" i="110"/>
  <c r="L107" i="110"/>
  <c r="AB34" i="110"/>
  <c r="X35" i="110"/>
  <c r="T36" i="110"/>
  <c r="AB40" i="110"/>
  <c r="AE10" i="110"/>
  <c r="S34" i="110"/>
  <c r="W34" i="110"/>
  <c r="AA34" i="110"/>
  <c r="S35" i="110"/>
  <c r="W35" i="110"/>
  <c r="AA35" i="110"/>
  <c r="AE35" i="110"/>
  <c r="S36" i="110"/>
  <c r="W36" i="110"/>
  <c r="AA36" i="110"/>
  <c r="AE36" i="110"/>
  <c r="S37" i="110"/>
  <c r="W37" i="110"/>
  <c r="AA37" i="110"/>
  <c r="S40" i="110"/>
  <c r="W40" i="110"/>
  <c r="W42" i="110" s="1"/>
  <c r="AA40" i="110"/>
  <c r="E107" i="110"/>
  <c r="I107" i="110"/>
  <c r="K107" i="105"/>
  <c r="G107" i="105"/>
  <c r="C107" i="105"/>
  <c r="F107" i="105"/>
  <c r="N107" i="105"/>
  <c r="J107" i="105"/>
  <c r="Y41" i="105"/>
  <c r="Y40" i="105"/>
  <c r="Y37" i="105"/>
  <c r="T38" i="105"/>
  <c r="T40" i="105"/>
  <c r="T42" i="105" s="1"/>
  <c r="AB41" i="105"/>
  <c r="AB42" i="105" s="1"/>
  <c r="AE39" i="105"/>
  <c r="AE36" i="105"/>
  <c r="M107" i="105"/>
  <c r="U38" i="105"/>
  <c r="Y38" i="105"/>
  <c r="AC38" i="105"/>
  <c r="Y34" i="105"/>
  <c r="X35" i="105"/>
  <c r="X36" i="105"/>
  <c r="AF37" i="105"/>
  <c r="AF39" i="105"/>
  <c r="X40" i="105"/>
  <c r="T34" i="105"/>
  <c r="AB34" i="105"/>
  <c r="Y35" i="105"/>
  <c r="T37" i="105"/>
  <c r="AB38" i="105"/>
  <c r="O106" i="105"/>
  <c r="AE10" i="105"/>
  <c r="U41" i="105"/>
  <c r="U40" i="105"/>
  <c r="U37" i="105"/>
  <c r="AC41" i="105"/>
  <c r="AC40" i="105"/>
  <c r="AC37" i="105"/>
  <c r="AE38" i="105"/>
  <c r="U36" i="105"/>
  <c r="U39" i="105"/>
  <c r="Y39" i="105"/>
  <c r="Y36" i="105"/>
  <c r="AC39" i="105"/>
  <c r="AC36" i="105"/>
  <c r="U34" i="105"/>
  <c r="AC34" i="105"/>
  <c r="X37" i="105"/>
  <c r="D107" i="105"/>
  <c r="H108" i="105"/>
  <c r="H107" i="105"/>
  <c r="L107" i="105"/>
  <c r="Z34" i="105"/>
  <c r="Z35" i="105"/>
  <c r="AD36" i="105"/>
  <c r="V37" i="105"/>
  <c r="AD37" i="105"/>
  <c r="V38" i="105"/>
  <c r="V40" i="105"/>
  <c r="V42" i="105" s="1"/>
  <c r="AD40" i="105"/>
  <c r="Z41" i="105"/>
  <c r="Z42" i="105" s="1"/>
  <c r="V34" i="105"/>
  <c r="AD34" i="105"/>
  <c r="AD35" i="105"/>
  <c r="V36" i="105"/>
  <c r="Z36" i="105"/>
  <c r="Z37" i="105"/>
  <c r="S34" i="105"/>
  <c r="W34" i="105"/>
  <c r="AA34" i="105"/>
  <c r="S35" i="105"/>
  <c r="W35" i="105"/>
  <c r="AA35" i="105"/>
  <c r="S36" i="105"/>
  <c r="W36" i="105"/>
  <c r="AA36" i="105"/>
  <c r="S37" i="105"/>
  <c r="W37" i="105"/>
  <c r="AA37" i="105"/>
  <c r="S40" i="105"/>
  <c r="S42" i="105" s="1"/>
  <c r="W40" i="105"/>
  <c r="W42" i="105" s="1"/>
  <c r="AA40" i="105"/>
  <c r="AA42" i="105" s="1"/>
  <c r="E107" i="105"/>
  <c r="I107" i="105"/>
  <c r="AF22" i="104" l="1"/>
  <c r="AF35" i="105"/>
  <c r="C108" i="110"/>
  <c r="AF40" i="105"/>
  <c r="AE27" i="104"/>
  <c r="AB42" i="110"/>
  <c r="AF26" i="104"/>
  <c r="K60" i="103"/>
  <c r="G60" i="103"/>
  <c r="AE26" i="104"/>
  <c r="AD42" i="105"/>
  <c r="U42" i="105"/>
  <c r="AF42" i="105"/>
  <c r="N60" i="104"/>
  <c r="K108" i="110"/>
  <c r="K60" i="104"/>
  <c r="AF28" i="104"/>
  <c r="X42" i="105"/>
  <c r="AA42" i="110"/>
  <c r="L60" i="104"/>
  <c r="I60" i="104"/>
  <c r="AE28" i="104"/>
  <c r="AE25" i="104"/>
  <c r="AE22" i="104"/>
  <c r="AE28" i="103"/>
  <c r="AE25" i="103"/>
  <c r="AE22" i="103"/>
  <c r="AE41" i="110"/>
  <c r="AE40" i="110"/>
  <c r="AE37" i="110"/>
  <c r="AE34" i="110"/>
  <c r="X42" i="110"/>
  <c r="AF42" i="110"/>
  <c r="AC42" i="105"/>
  <c r="AE41" i="105"/>
  <c r="AE40" i="105"/>
  <c r="AE37" i="105"/>
  <c r="AE34" i="105"/>
  <c r="K108" i="105"/>
  <c r="G108" i="105"/>
  <c r="C108" i="105"/>
  <c r="J108" i="105"/>
  <c r="F108" i="105"/>
  <c r="I108" i="105"/>
  <c r="L108" i="105"/>
  <c r="D108" i="105"/>
  <c r="N108" i="105"/>
  <c r="E108" i="105"/>
  <c r="Y42" i="105"/>
  <c r="AE42" i="110" l="1"/>
  <c r="AE42" i="105"/>
  <c r="N58" i="96" l="1"/>
  <c r="M58" i="96"/>
  <c r="L58" i="96"/>
  <c r="K58" i="96"/>
  <c r="J58" i="96"/>
  <c r="I58" i="96"/>
  <c r="H58" i="96"/>
  <c r="G58" i="96"/>
  <c r="F58" i="96"/>
  <c r="E58" i="96"/>
  <c r="D58" i="96"/>
  <c r="C58" i="96"/>
  <c r="P57" i="96"/>
  <c r="O57" i="96"/>
  <c r="P56" i="96"/>
  <c r="O56" i="96"/>
  <c r="P55" i="96"/>
  <c r="O55" i="96"/>
  <c r="P54" i="96"/>
  <c r="AF21" i="96" s="1"/>
  <c r="O54" i="96"/>
  <c r="P53" i="96"/>
  <c r="O53" i="96"/>
  <c r="P52" i="96"/>
  <c r="O52" i="96"/>
  <c r="P51" i="96"/>
  <c r="O51" i="96"/>
  <c r="P50" i="96"/>
  <c r="AF20" i="96" s="1"/>
  <c r="O50" i="96"/>
  <c r="P49" i="96"/>
  <c r="O49" i="96"/>
  <c r="P48" i="96"/>
  <c r="O48" i="96"/>
  <c r="P47" i="96"/>
  <c r="O47" i="96"/>
  <c r="P46" i="96"/>
  <c r="AF19" i="96" s="1"/>
  <c r="AF27" i="96" s="1"/>
  <c r="O46" i="96"/>
  <c r="P45" i="96"/>
  <c r="O45" i="96"/>
  <c r="P44" i="96"/>
  <c r="O44" i="96"/>
  <c r="P43" i="96"/>
  <c r="O43" i="96"/>
  <c r="P42" i="96"/>
  <c r="AF18" i="96" s="1"/>
  <c r="O42" i="96"/>
  <c r="P41" i="96"/>
  <c r="O41" i="96"/>
  <c r="P40" i="96"/>
  <c r="O40" i="96"/>
  <c r="P39" i="96"/>
  <c r="O39" i="96"/>
  <c r="P38" i="96"/>
  <c r="AF17" i="96" s="1"/>
  <c r="O38" i="96"/>
  <c r="P37" i="96"/>
  <c r="O37" i="96"/>
  <c r="P36" i="96"/>
  <c r="O36" i="96"/>
  <c r="P35" i="96"/>
  <c r="O35" i="96"/>
  <c r="P34" i="96"/>
  <c r="AF16" i="96" s="1"/>
  <c r="O34" i="96"/>
  <c r="P33" i="96"/>
  <c r="O33" i="96"/>
  <c r="P32" i="96"/>
  <c r="O32" i="96"/>
  <c r="P31" i="96"/>
  <c r="O31" i="96"/>
  <c r="P30" i="96"/>
  <c r="AF15" i="96" s="1"/>
  <c r="O30" i="96"/>
  <c r="P29" i="96"/>
  <c r="O29" i="96"/>
  <c r="P28" i="96"/>
  <c r="O28" i="96"/>
  <c r="P27" i="96"/>
  <c r="O27" i="96"/>
  <c r="P26" i="96"/>
  <c r="AF14" i="96" s="1"/>
  <c r="O26" i="96"/>
  <c r="P25" i="96"/>
  <c r="O25" i="96"/>
  <c r="P24" i="96"/>
  <c r="O24" i="96"/>
  <c r="P23" i="96"/>
  <c r="O23" i="96"/>
  <c r="P22" i="96"/>
  <c r="AF13" i="96" s="1"/>
  <c r="AF23" i="96" s="1"/>
  <c r="O22" i="96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O20" i="96"/>
  <c r="AD19" i="96"/>
  <c r="AC19" i="96"/>
  <c r="AB19" i="96"/>
  <c r="AB27" i="96" s="1"/>
  <c r="AA19" i="96"/>
  <c r="Z19" i="96"/>
  <c r="Y19" i="96"/>
  <c r="X19" i="96"/>
  <c r="W19" i="96"/>
  <c r="W27" i="96" s="1"/>
  <c r="V19" i="96"/>
  <c r="U19" i="96"/>
  <c r="T19" i="96"/>
  <c r="T27" i="96" s="1"/>
  <c r="S19" i="96"/>
  <c r="P19" i="96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AF12" i="96" s="1"/>
  <c r="O18" i="96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O15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AF11" i="96" s="1"/>
  <c r="O14" i="96"/>
  <c r="AD13" i="96"/>
  <c r="AC13" i="96"/>
  <c r="AB13" i="96"/>
  <c r="AA13" i="96"/>
  <c r="AA26" i="96" s="1"/>
  <c r="Z13" i="96"/>
  <c r="Y13" i="96"/>
  <c r="X13" i="96"/>
  <c r="X26" i="96" s="1"/>
  <c r="W13" i="96"/>
  <c r="V13" i="96"/>
  <c r="U13" i="96"/>
  <c r="T13" i="96"/>
  <c r="S13" i="96"/>
  <c r="S26" i="96" s="1"/>
  <c r="P13" i="96"/>
  <c r="O13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A10" i="96"/>
  <c r="Z10" i="96"/>
  <c r="Y10" i="96"/>
  <c r="X10" i="96"/>
  <c r="W10" i="96"/>
  <c r="V10" i="96"/>
  <c r="U10" i="96"/>
  <c r="T10" i="96"/>
  <c r="S10" i="96"/>
  <c r="P10" i="96"/>
  <c r="AF10" i="96" s="1"/>
  <c r="AF28" i="96" s="1"/>
  <c r="O10" i="96"/>
  <c r="K6" i="96"/>
  <c r="G5" i="96"/>
  <c r="D5" i="96"/>
  <c r="N58" i="95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AF21" i="95" s="1"/>
  <c r="O55" i="95"/>
  <c r="P54" i="95"/>
  <c r="O54" i="95"/>
  <c r="P53" i="95"/>
  <c r="O53" i="95"/>
  <c r="P52" i="95"/>
  <c r="O52" i="95"/>
  <c r="P51" i="95"/>
  <c r="AF20" i="95" s="1"/>
  <c r="O51" i="95"/>
  <c r="P50" i="95"/>
  <c r="O50" i="95"/>
  <c r="P49" i="95"/>
  <c r="O49" i="95"/>
  <c r="P48" i="95"/>
  <c r="O48" i="95"/>
  <c r="P47" i="95"/>
  <c r="AF19" i="95" s="1"/>
  <c r="O47" i="95"/>
  <c r="P46" i="95"/>
  <c r="O46" i="95"/>
  <c r="P45" i="95"/>
  <c r="O45" i="95"/>
  <c r="P44" i="95"/>
  <c r="O44" i="95"/>
  <c r="P43" i="95"/>
  <c r="AF18" i="95" s="1"/>
  <c r="O43" i="95"/>
  <c r="P42" i="95"/>
  <c r="O42" i="95"/>
  <c r="P41" i="95"/>
  <c r="O41" i="95"/>
  <c r="P40" i="95"/>
  <c r="O40" i="95"/>
  <c r="P39" i="95"/>
  <c r="AF17" i="95" s="1"/>
  <c r="O39" i="95"/>
  <c r="P38" i="95"/>
  <c r="O38" i="95"/>
  <c r="P37" i="95"/>
  <c r="O37" i="95"/>
  <c r="P36" i="95"/>
  <c r="O36" i="95"/>
  <c r="P35" i="95"/>
  <c r="AF16" i="95" s="1"/>
  <c r="O35" i="95"/>
  <c r="P34" i="95"/>
  <c r="O34" i="95"/>
  <c r="P33" i="95"/>
  <c r="O33" i="95"/>
  <c r="P32" i="95"/>
  <c r="O32" i="95"/>
  <c r="P31" i="95"/>
  <c r="AF15" i="95" s="1"/>
  <c r="O31" i="95"/>
  <c r="P30" i="95"/>
  <c r="O30" i="95"/>
  <c r="P29" i="95"/>
  <c r="O29" i="95"/>
  <c r="P28" i="95"/>
  <c r="O28" i="95"/>
  <c r="P27" i="95"/>
  <c r="AF14" i="95" s="1"/>
  <c r="O27" i="95"/>
  <c r="P26" i="95"/>
  <c r="O26" i="95"/>
  <c r="P25" i="95"/>
  <c r="O25" i="95"/>
  <c r="P24" i="95"/>
  <c r="O24" i="95"/>
  <c r="P23" i="95"/>
  <c r="AF13" i="95" s="1"/>
  <c r="O23" i="95"/>
  <c r="P22" i="95"/>
  <c r="O22" i="95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O20" i="95"/>
  <c r="AD19" i="95"/>
  <c r="AC19" i="95"/>
  <c r="AB19" i="95"/>
  <c r="AA19" i="95"/>
  <c r="Z19" i="95"/>
  <c r="Y19" i="95"/>
  <c r="X19" i="95"/>
  <c r="W19" i="95"/>
  <c r="V19" i="95"/>
  <c r="U19" i="95"/>
  <c r="T19" i="95"/>
  <c r="S19" i="95"/>
  <c r="P19" i="95"/>
  <c r="O19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O18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O16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O14" i="95"/>
  <c r="AD13" i="95"/>
  <c r="AC13" i="95"/>
  <c r="AB13" i="95"/>
  <c r="AA13" i="95"/>
  <c r="Z13" i="95"/>
  <c r="Y13" i="95"/>
  <c r="X13" i="95"/>
  <c r="W13" i="95"/>
  <c r="V13" i="95"/>
  <c r="U13" i="95"/>
  <c r="T13" i="95"/>
  <c r="S13" i="95"/>
  <c r="P13" i="95"/>
  <c r="O13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B10" i="95"/>
  <c r="AA10" i="95"/>
  <c r="Z10" i="95"/>
  <c r="Y10" i="95"/>
  <c r="X10" i="95"/>
  <c r="W10" i="95"/>
  <c r="V10" i="95"/>
  <c r="U10" i="95"/>
  <c r="T10" i="95"/>
  <c r="S10" i="95"/>
  <c r="P10" i="95"/>
  <c r="AF10" i="95" s="1"/>
  <c r="O10" i="95"/>
  <c r="T26" i="96" l="1"/>
  <c r="AB26" i="96"/>
  <c r="X24" i="96"/>
  <c r="V26" i="96"/>
  <c r="AD26" i="96"/>
  <c r="Z27" i="96"/>
  <c r="AC26" i="96"/>
  <c r="W26" i="96"/>
  <c r="AE11" i="96"/>
  <c r="AE12" i="96"/>
  <c r="S27" i="96"/>
  <c r="AA27" i="96"/>
  <c r="AE13" i="96"/>
  <c r="AE26" i="96" s="1"/>
  <c r="AE14" i="96"/>
  <c r="AE15" i="96"/>
  <c r="AE16" i="96"/>
  <c r="AE17" i="96"/>
  <c r="AE18" i="96"/>
  <c r="AE19" i="96"/>
  <c r="AE20" i="96"/>
  <c r="AE21" i="96"/>
  <c r="AE24" i="96" s="1"/>
  <c r="W28" i="96"/>
  <c r="U26" i="96"/>
  <c r="S28" i="96"/>
  <c r="AA28" i="96"/>
  <c r="Y26" i="96"/>
  <c r="U27" i="96"/>
  <c r="AC27" i="96"/>
  <c r="Y27" i="96"/>
  <c r="Z26" i="96"/>
  <c r="V27" i="96"/>
  <c r="AD27" i="96"/>
  <c r="W28" i="95"/>
  <c r="S27" i="95"/>
  <c r="W27" i="95"/>
  <c r="AA27" i="95"/>
  <c r="V28" i="96"/>
  <c r="Z28" i="96"/>
  <c r="AD28" i="96"/>
  <c r="S28" i="95"/>
  <c r="AA28" i="95"/>
  <c r="V26" i="95"/>
  <c r="Z26" i="95"/>
  <c r="AD26" i="95"/>
  <c r="AF11" i="95"/>
  <c r="AF28" i="95" s="1"/>
  <c r="T27" i="95"/>
  <c r="X24" i="95"/>
  <c r="AB27" i="95"/>
  <c r="AF12" i="95"/>
  <c r="AE15" i="95"/>
  <c r="AE16" i="95"/>
  <c r="AE17" i="95"/>
  <c r="AE18" i="95"/>
  <c r="AE19" i="95"/>
  <c r="AE20" i="95"/>
  <c r="AE21" i="95"/>
  <c r="T28" i="95"/>
  <c r="X25" i="95"/>
  <c r="AB28" i="95"/>
  <c r="S26" i="95"/>
  <c r="W26" i="95"/>
  <c r="AA26" i="95"/>
  <c r="AF23" i="95"/>
  <c r="U27" i="95"/>
  <c r="Y24" i="95"/>
  <c r="AC27" i="95"/>
  <c r="T25" i="96"/>
  <c r="X25" i="96"/>
  <c r="AB28" i="96"/>
  <c r="O58" i="95"/>
  <c r="U28" i="95"/>
  <c r="Y25" i="95"/>
  <c r="AC28" i="95"/>
  <c r="T26" i="95"/>
  <c r="X23" i="95"/>
  <c r="AB26" i="95"/>
  <c r="AE11" i="95"/>
  <c r="AE12" i="95"/>
  <c r="V27" i="95"/>
  <c r="Z27" i="95"/>
  <c r="AD27" i="95"/>
  <c r="AE13" i="95"/>
  <c r="AE14" i="95"/>
  <c r="AE23" i="95" s="1"/>
  <c r="P58" i="95"/>
  <c r="M59" i="95" s="1"/>
  <c r="O58" i="96"/>
  <c r="C60" i="96" s="1"/>
  <c r="U28" i="96"/>
  <c r="Y28" i="96"/>
  <c r="AC28" i="96"/>
  <c r="P58" i="96"/>
  <c r="G59" i="96" s="1"/>
  <c r="V28" i="95"/>
  <c r="Z28" i="95"/>
  <c r="AD28" i="95"/>
  <c r="U26" i="95"/>
  <c r="Y26" i="95"/>
  <c r="AC26" i="95"/>
  <c r="AF24" i="95"/>
  <c r="F59" i="96"/>
  <c r="E60" i="96"/>
  <c r="X22" i="96"/>
  <c r="AF22" i="96"/>
  <c r="AB23" i="96"/>
  <c r="T24" i="96"/>
  <c r="AF24" i="96"/>
  <c r="AF25" i="96"/>
  <c r="X27" i="96"/>
  <c r="X28" i="96"/>
  <c r="U22" i="96"/>
  <c r="Y22" i="96"/>
  <c r="AC22" i="96"/>
  <c r="U23" i="96"/>
  <c r="Y23" i="96"/>
  <c r="AC23" i="96"/>
  <c r="U24" i="96"/>
  <c r="Y24" i="96"/>
  <c r="AC24" i="96"/>
  <c r="U25" i="96"/>
  <c r="Y25" i="96"/>
  <c r="AC25" i="96"/>
  <c r="C59" i="96"/>
  <c r="T22" i="96"/>
  <c r="T23" i="96"/>
  <c r="AB24" i="96"/>
  <c r="AF26" i="96"/>
  <c r="T28" i="96"/>
  <c r="V22" i="96"/>
  <c r="Z22" i="96"/>
  <c r="AD22" i="96"/>
  <c r="V23" i="96"/>
  <c r="Z23" i="96"/>
  <c r="AD23" i="96"/>
  <c r="V24" i="96"/>
  <c r="Z24" i="96"/>
  <c r="AD24" i="96"/>
  <c r="V25" i="96"/>
  <c r="Z25" i="96"/>
  <c r="AD25" i="96"/>
  <c r="D59" i="96"/>
  <c r="AB22" i="96"/>
  <c r="X23" i="96"/>
  <c r="AB25" i="96"/>
  <c r="AE10" i="96"/>
  <c r="S22" i="96"/>
  <c r="W22" i="96"/>
  <c r="AA22" i="96"/>
  <c r="S23" i="96"/>
  <c r="W23" i="96"/>
  <c r="AA23" i="96"/>
  <c r="S24" i="96"/>
  <c r="W24" i="96"/>
  <c r="AA24" i="96"/>
  <c r="S25" i="96"/>
  <c r="W25" i="96"/>
  <c r="AA25" i="96"/>
  <c r="D60" i="95"/>
  <c r="L60" i="95"/>
  <c r="AE27" i="95"/>
  <c r="E60" i="95"/>
  <c r="I60" i="95"/>
  <c r="M60" i="95"/>
  <c r="G60" i="95"/>
  <c r="C60" i="95"/>
  <c r="K60" i="95"/>
  <c r="H60" i="95"/>
  <c r="F60" i="95"/>
  <c r="J60" i="95"/>
  <c r="N60" i="95"/>
  <c r="T22" i="95"/>
  <c r="AB22" i="95"/>
  <c r="T23" i="95"/>
  <c r="AB23" i="95"/>
  <c r="T24" i="95"/>
  <c r="AB24" i="95"/>
  <c r="T25" i="95"/>
  <c r="X26" i="95"/>
  <c r="AF26" i="95"/>
  <c r="X27" i="95"/>
  <c r="AF27" i="95"/>
  <c r="X28" i="95"/>
  <c r="Y22" i="95"/>
  <c r="AC22" i="95"/>
  <c r="U23" i="95"/>
  <c r="AC23" i="95"/>
  <c r="U24" i="95"/>
  <c r="AC24" i="95"/>
  <c r="U25" i="95"/>
  <c r="Y27" i="95"/>
  <c r="Y28" i="95"/>
  <c r="V22" i="95"/>
  <c r="Z22" i="95"/>
  <c r="AD22" i="95"/>
  <c r="V23" i="95"/>
  <c r="Z23" i="95"/>
  <c r="AD23" i="95"/>
  <c r="V24" i="95"/>
  <c r="Z24" i="95"/>
  <c r="AD24" i="95"/>
  <c r="V25" i="95"/>
  <c r="Z25" i="95"/>
  <c r="AD25" i="95"/>
  <c r="X22" i="95"/>
  <c r="AB25" i="95"/>
  <c r="U22" i="95"/>
  <c r="Y23" i="95"/>
  <c r="AC25" i="95"/>
  <c r="AE10" i="95"/>
  <c r="S22" i="95"/>
  <c r="W22" i="95"/>
  <c r="AA22" i="95"/>
  <c r="S23" i="95"/>
  <c r="W23" i="95"/>
  <c r="AA23" i="95"/>
  <c r="S24" i="95"/>
  <c r="W24" i="95"/>
  <c r="AA24" i="95"/>
  <c r="S25" i="95"/>
  <c r="W25" i="95"/>
  <c r="AA25" i="95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34" i="94"/>
  <c r="O35" i="94"/>
  <c r="O36" i="94"/>
  <c r="O37" i="94"/>
  <c r="O38" i="94"/>
  <c r="O39" i="94"/>
  <c r="O40" i="94"/>
  <c r="O41" i="94"/>
  <c r="O42" i="94"/>
  <c r="O43" i="94"/>
  <c r="O44" i="94"/>
  <c r="O45" i="94"/>
  <c r="O46" i="94"/>
  <c r="O47" i="94"/>
  <c r="O48" i="94"/>
  <c r="O49" i="94"/>
  <c r="O50" i="94"/>
  <c r="O51" i="94"/>
  <c r="O52" i="94"/>
  <c r="O53" i="94"/>
  <c r="O54" i="94"/>
  <c r="O55" i="94"/>
  <c r="O56" i="94"/>
  <c r="O57" i="94"/>
  <c r="L59" i="95" l="1"/>
  <c r="AE23" i="96"/>
  <c r="AF22" i="95"/>
  <c r="AE24" i="95"/>
  <c r="AF25" i="95"/>
  <c r="AE26" i="95"/>
  <c r="N59" i="95"/>
  <c r="F60" i="96"/>
  <c r="AE27" i="96"/>
  <c r="N60" i="96"/>
  <c r="L60" i="96"/>
  <c r="N59" i="96"/>
  <c r="K60" i="96"/>
  <c r="I59" i="95"/>
  <c r="I59" i="96"/>
  <c r="L59" i="96"/>
  <c r="K59" i="96"/>
  <c r="M59" i="96"/>
  <c r="H60" i="96"/>
  <c r="J59" i="96"/>
  <c r="C59" i="95"/>
  <c r="E59" i="96"/>
  <c r="H59" i="96"/>
  <c r="I60" i="96"/>
  <c r="D60" i="96"/>
  <c r="J60" i="96"/>
  <c r="J59" i="95"/>
  <c r="E59" i="95"/>
  <c r="H59" i="95"/>
  <c r="K59" i="95"/>
  <c r="G60" i="96"/>
  <c r="F59" i="95"/>
  <c r="D59" i="95"/>
  <c r="G59" i="95"/>
  <c r="AE28" i="96"/>
  <c r="AE25" i="96"/>
  <c r="AE22" i="96"/>
  <c r="AE28" i="95"/>
  <c r="AE25" i="95"/>
  <c r="AE22" i="95"/>
  <c r="C3" i="94"/>
  <c r="K6" i="98" l="1"/>
  <c r="K6" i="99" s="1"/>
  <c r="K6" i="100" s="1"/>
  <c r="G5" i="98"/>
  <c r="G5" i="99" s="1"/>
  <c r="G5" i="100" s="1"/>
  <c r="K6" i="97"/>
  <c r="K5" i="97"/>
  <c r="G5" i="97"/>
  <c r="K6" i="94"/>
  <c r="G5" i="94"/>
  <c r="G6" i="108"/>
  <c r="G6" i="100"/>
  <c r="G6" i="98"/>
  <c r="G6" i="107"/>
  <c r="G6" i="97"/>
  <c r="D6" i="108"/>
  <c r="D6" i="100"/>
  <c r="D6" i="98"/>
  <c r="D6" i="107"/>
  <c r="D6" i="97"/>
  <c r="D5" i="100"/>
  <c r="D5" i="98"/>
  <c r="D5" i="94"/>
  <c r="K5" i="108" l="1"/>
  <c r="K5" i="111" s="1"/>
  <c r="K5" i="107"/>
  <c r="K6" i="107"/>
  <c r="K6" i="108"/>
  <c r="K6" i="111" s="1"/>
  <c r="G5" i="107"/>
  <c r="G5" i="108"/>
  <c r="G5" i="111" s="1"/>
  <c r="C3" i="100"/>
  <c r="C3" i="99"/>
  <c r="C3" i="98"/>
  <c r="C3" i="97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Z19" i="99"/>
  <c r="Y19" i="99"/>
  <c r="X19" i="99"/>
  <c r="W19" i="99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Y19" i="97"/>
  <c r="X19" i="97"/>
  <c r="W19" i="97"/>
  <c r="V19" i="97"/>
  <c r="U19" i="97"/>
  <c r="T19" i="97"/>
  <c r="S19" i="97"/>
  <c r="AD18" i="97"/>
  <c r="W17" i="97"/>
  <c r="AC11" i="97"/>
  <c r="W27" i="99" l="1"/>
  <c r="AA27" i="99"/>
  <c r="V27" i="97"/>
  <c r="T27" i="97"/>
  <c r="X27" i="97"/>
  <c r="X26" i="98"/>
  <c r="V27" i="99"/>
  <c r="AD27" i="99"/>
  <c r="Z27" i="97"/>
  <c r="C3" i="108"/>
  <c r="C3" i="111"/>
  <c r="C3" i="107"/>
  <c r="AD16" i="97"/>
  <c r="AD23" i="97" s="1"/>
  <c r="U20" i="100"/>
  <c r="T18" i="98"/>
  <c r="T26" i="98" s="1"/>
  <c r="Z21" i="98"/>
  <c r="AB20" i="99"/>
  <c r="AB27" i="99" s="1"/>
  <c r="V14" i="97"/>
  <c r="Z27" i="99"/>
  <c r="AB17" i="98"/>
  <c r="AB23" i="98" s="1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W14" i="94"/>
  <c r="S17" i="94"/>
  <c r="S18" i="94"/>
  <c r="S19" i="94"/>
  <c r="AC19" i="94"/>
  <c r="S21" i="94"/>
  <c r="U21" i="94"/>
  <c r="W21" i="94"/>
  <c r="Y21" i="94"/>
  <c r="X12" i="10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U17" i="97"/>
  <c r="U26" i="97" s="1"/>
  <c r="J21" i="108"/>
  <c r="N21" i="108"/>
  <c r="J22" i="108"/>
  <c r="N22" i="108"/>
  <c r="AD13" i="108" s="1"/>
  <c r="F23" i="108"/>
  <c r="N23" i="108"/>
  <c r="J24" i="108"/>
  <c r="H46" i="108"/>
  <c r="J46" i="108"/>
  <c r="L46" i="108"/>
  <c r="N46" i="108"/>
  <c r="AD19" i="108" s="1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AD20" i="108" s="1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AD21" i="108" s="1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U10" i="108" s="1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W16" i="108" s="1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K36" i="108"/>
  <c r="M36" i="108"/>
  <c r="C37" i="108"/>
  <c r="E37" i="108"/>
  <c r="G37" i="108"/>
  <c r="I37" i="108"/>
  <c r="K37" i="108"/>
  <c r="M37" i="108"/>
  <c r="E38" i="108"/>
  <c r="I38" i="108"/>
  <c r="K38" i="108"/>
  <c r="AA17" i="108" s="1"/>
  <c r="M38" i="108"/>
  <c r="AC17" i="108" s="1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AA14" i="94"/>
  <c r="K26" i="108"/>
  <c r="AA15" i="94"/>
  <c r="K30" i="108"/>
  <c r="AA16" i="94"/>
  <c r="K34" i="108"/>
  <c r="AA18" i="94"/>
  <c r="K42" i="108"/>
  <c r="AA18" i="108" s="1"/>
  <c r="M54" i="108"/>
  <c r="AC21" i="108" s="1"/>
  <c r="M50" i="108"/>
  <c r="M46" i="108"/>
  <c r="C42" i="108"/>
  <c r="C34" i="108"/>
  <c r="S16" i="108" s="1"/>
  <c r="C26" i="108"/>
  <c r="S14" i="108" s="1"/>
  <c r="F10" i="108"/>
  <c r="J10" i="108"/>
  <c r="N10" i="108"/>
  <c r="AD10" i="108" s="1"/>
  <c r="D11" i="108"/>
  <c r="F11" i="108"/>
  <c r="H11" i="108"/>
  <c r="J11" i="108"/>
  <c r="L11" i="108"/>
  <c r="N11" i="108"/>
  <c r="D12" i="108"/>
  <c r="F12" i="108"/>
  <c r="J12" i="108"/>
  <c r="E54" i="108"/>
  <c r="E50" i="108"/>
  <c r="C46" i="108"/>
  <c r="S19" i="108" s="1"/>
  <c r="C38" i="108"/>
  <c r="C30" i="108"/>
  <c r="S15" i="108" s="1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V12" i="108" s="1"/>
  <c r="J19" i="108"/>
  <c r="N20" i="108"/>
  <c r="J23" i="108"/>
  <c r="N24" i="108"/>
  <c r="F24" i="108"/>
  <c r="F16" i="108"/>
  <c r="J17" i="108"/>
  <c r="I54" i="108"/>
  <c r="Y21" i="108" s="1"/>
  <c r="I50" i="108"/>
  <c r="Y20" i="108" s="1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G54" i="108"/>
  <c r="W21" i="108" s="1"/>
  <c r="C54" i="108"/>
  <c r="K50" i="108"/>
  <c r="G50" i="108"/>
  <c r="W20" i="108" s="1"/>
  <c r="C50" i="108"/>
  <c r="K46" i="108"/>
  <c r="G46" i="108"/>
  <c r="G38" i="108"/>
  <c r="W17" i="108" s="1"/>
  <c r="G30" i="108"/>
  <c r="W15" i="108" s="1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AB13" i="108" s="1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Z14" i="108" s="1"/>
  <c r="L26" i="108"/>
  <c r="AB14" i="108" s="1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30" i="108"/>
  <c r="F30" i="108"/>
  <c r="V15" i="108" s="1"/>
  <c r="H30" i="108"/>
  <c r="X15" i="108" s="1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V16" i="108" s="1"/>
  <c r="H34" i="108"/>
  <c r="X16" i="108" s="1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V17" i="108" s="1"/>
  <c r="H38" i="108"/>
  <c r="X17" i="108" s="1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V18" i="108" s="1"/>
  <c r="H42" i="108"/>
  <c r="X18" i="108" s="1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X16" i="97"/>
  <c r="X26" i="97" s="1"/>
  <c r="L10" i="108"/>
  <c r="H10" i="108"/>
  <c r="D10" i="108"/>
  <c r="T10" i="108" s="1"/>
  <c r="C10" i="108"/>
  <c r="S10" i="108" s="1"/>
  <c r="AD13" i="99"/>
  <c r="AD26" i="99" s="1"/>
  <c r="S13" i="97"/>
  <c r="V15" i="98"/>
  <c r="V21" i="98"/>
  <c r="V27" i="98" s="1"/>
  <c r="V13" i="97"/>
  <c r="U15" i="99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V18" i="98"/>
  <c r="U18" i="94"/>
  <c r="AB18" i="97"/>
  <c r="AB26" i="97" s="1"/>
  <c r="AC20" i="99"/>
  <c r="AC24" i="99" s="1"/>
  <c r="AD20" i="98"/>
  <c r="AD27" i="98" s="1"/>
  <c r="W16" i="99"/>
  <c r="Y20" i="99"/>
  <c r="Y27" i="99" s="1"/>
  <c r="AC16" i="98"/>
  <c r="AC23" i="98" s="1"/>
  <c r="AD13" i="98"/>
  <c r="V14" i="98"/>
  <c r="AA16" i="100"/>
  <c r="AA26" i="100" s="1"/>
  <c r="V14" i="99"/>
  <c r="V26" i="99" s="1"/>
  <c r="T21" i="98"/>
  <c r="T27" i="98" s="1"/>
  <c r="Y17" i="94"/>
  <c r="U15" i="94"/>
  <c r="Z19" i="98"/>
  <c r="Y19" i="94"/>
  <c r="Y14" i="100"/>
  <c r="AC14" i="94"/>
  <c r="Y13" i="100"/>
  <c r="Y15" i="97"/>
  <c r="Y23" i="97" s="1"/>
  <c r="W20" i="98"/>
  <c r="W24" i="98" s="1"/>
  <c r="Y14" i="94"/>
  <c r="AA17" i="94"/>
  <c r="W16" i="94"/>
  <c r="AC20" i="94"/>
  <c r="U14" i="94"/>
  <c r="W18" i="94"/>
  <c r="V11" i="99"/>
  <c r="T12" i="99"/>
  <c r="V12" i="99"/>
  <c r="X12" i="99"/>
  <c r="Z12" i="99"/>
  <c r="AB12" i="99"/>
  <c r="AD12" i="99"/>
  <c r="AB12" i="98"/>
  <c r="AA12" i="97"/>
  <c r="T12" i="98"/>
  <c r="P21" i="100"/>
  <c r="P23" i="100"/>
  <c r="P24" i="100"/>
  <c r="O34" i="100"/>
  <c r="O42" i="100"/>
  <c r="O50" i="100"/>
  <c r="O54" i="100"/>
  <c r="O38" i="100"/>
  <c r="S17" i="100"/>
  <c r="U11" i="97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T11" i="94"/>
  <c r="V11" i="94"/>
  <c r="X11" i="94"/>
  <c r="AB11" i="94"/>
  <c r="AD11" i="94"/>
  <c r="T12" i="94"/>
  <c r="X12" i="94"/>
  <c r="Z12" i="94"/>
  <c r="AB12" i="94"/>
  <c r="S10" i="94"/>
  <c r="W10" i="94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P32" i="94"/>
  <c r="P33" i="94"/>
  <c r="P36" i="94"/>
  <c r="P37" i="94"/>
  <c r="P40" i="94"/>
  <c r="P41" i="94"/>
  <c r="P44" i="94"/>
  <c r="P45" i="94"/>
  <c r="P48" i="94"/>
  <c r="P49" i="94"/>
  <c r="P52" i="94"/>
  <c r="P53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T13" i="107" s="1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AB15" i="107" s="1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T17" i="107" s="1"/>
  <c r="E38" i="107"/>
  <c r="F38" i="107"/>
  <c r="G38" i="107"/>
  <c r="H38" i="107"/>
  <c r="I38" i="107"/>
  <c r="J38" i="107"/>
  <c r="K38" i="107"/>
  <c r="L38" i="107"/>
  <c r="AB17" i="107" s="1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AB21" i="107" s="1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U10" i="107" s="1"/>
  <c r="F10" i="107"/>
  <c r="V10" i="107" s="1"/>
  <c r="G10" i="107"/>
  <c r="W10" i="107" s="1"/>
  <c r="H10" i="107"/>
  <c r="I10" i="107"/>
  <c r="Y10" i="107" s="1"/>
  <c r="J10" i="107"/>
  <c r="Z10" i="107" s="1"/>
  <c r="K10" i="107"/>
  <c r="AA10" i="107" s="1"/>
  <c r="L10" i="107"/>
  <c r="M10" i="107"/>
  <c r="AC10" i="107" s="1"/>
  <c r="N10" i="107"/>
  <c r="AD10" i="107" s="1"/>
  <c r="C10" i="107"/>
  <c r="S10" i="107" s="1"/>
  <c r="AB18" i="107" l="1"/>
  <c r="X19" i="107"/>
  <c r="X10" i="107"/>
  <c r="W21" i="107"/>
  <c r="S37" i="107"/>
  <c r="W34" i="107"/>
  <c r="AD21" i="107"/>
  <c r="V21" i="107"/>
  <c r="AD20" i="107"/>
  <c r="V20" i="107"/>
  <c r="AD19" i="107"/>
  <c r="V19" i="107"/>
  <c r="AD18" i="107"/>
  <c r="V18" i="107"/>
  <c r="AD17" i="107"/>
  <c r="V17" i="107"/>
  <c r="AD16" i="107"/>
  <c r="V16" i="107"/>
  <c r="AD15" i="107"/>
  <c r="AD35" i="107" s="1"/>
  <c r="V15" i="107"/>
  <c r="AD14" i="107"/>
  <c r="V14" i="107"/>
  <c r="AD13" i="107"/>
  <c r="V13" i="107"/>
  <c r="V38" i="107" s="1"/>
  <c r="AD12" i="107"/>
  <c r="V12" i="107"/>
  <c r="V40" i="107" s="1"/>
  <c r="AD11" i="107"/>
  <c r="AD40" i="107" s="1"/>
  <c r="AD42" i="107" s="1"/>
  <c r="V11" i="107"/>
  <c r="X10" i="108"/>
  <c r="AB18" i="108"/>
  <c r="AB17" i="108"/>
  <c r="AB16" i="108"/>
  <c r="AB38" i="108" s="1"/>
  <c r="AB15" i="108"/>
  <c r="X12" i="108"/>
  <c r="AA19" i="108"/>
  <c r="U13" i="108"/>
  <c r="U21" i="108"/>
  <c r="AC19" i="108"/>
  <c r="Y19" i="108"/>
  <c r="AC16" i="108"/>
  <c r="U15" i="108"/>
  <c r="U12" i="108"/>
  <c r="U11" i="108"/>
  <c r="U40" i="108" s="1"/>
  <c r="Y10" i="108"/>
  <c r="T21" i="108"/>
  <c r="T20" i="108"/>
  <c r="T21" i="107"/>
  <c r="T20" i="107"/>
  <c r="T16" i="107"/>
  <c r="T12" i="107"/>
  <c r="X21" i="107"/>
  <c r="X18" i="107"/>
  <c r="X16" i="107"/>
  <c r="X15" i="107"/>
  <c r="AD41" i="107"/>
  <c r="AD34" i="107"/>
  <c r="V34" i="107"/>
  <c r="AC21" i="107"/>
  <c r="U21" i="107"/>
  <c r="AC20" i="107"/>
  <c r="U20" i="107"/>
  <c r="AC19" i="107"/>
  <c r="AC39" i="107" s="1"/>
  <c r="U19" i="107"/>
  <c r="AC18" i="107"/>
  <c r="U18" i="107"/>
  <c r="AC17" i="107"/>
  <c r="U17" i="107"/>
  <c r="AC16" i="107"/>
  <c r="U16" i="107"/>
  <c r="AC15" i="107"/>
  <c r="U15" i="107"/>
  <c r="AC14" i="107"/>
  <c r="U14" i="107"/>
  <c r="AC13" i="107"/>
  <c r="U13" i="107"/>
  <c r="AC12" i="107"/>
  <c r="U12" i="107"/>
  <c r="AC11" i="107"/>
  <c r="AC37" i="107" s="1"/>
  <c r="U11" i="107"/>
  <c r="AB10" i="108"/>
  <c r="Z18" i="108"/>
  <c r="Z17" i="108"/>
  <c r="Z16" i="108"/>
  <c r="Z15" i="108"/>
  <c r="AD14" i="108"/>
  <c r="T12" i="108"/>
  <c r="T34" i="108" s="1"/>
  <c r="S20" i="108"/>
  <c r="S13" i="108"/>
  <c r="AA21" i="108"/>
  <c r="AC20" i="108"/>
  <c r="AA14" i="108"/>
  <c r="U19" i="108"/>
  <c r="Y16" i="108"/>
  <c r="S12" i="108"/>
  <c r="S37" i="108" s="1"/>
  <c r="S11" i="108"/>
  <c r="W10" i="108"/>
  <c r="AB20" i="107"/>
  <c r="AB19" i="107"/>
  <c r="T15" i="107"/>
  <c r="T38" i="107" s="1"/>
  <c r="T14" i="107"/>
  <c r="U37" i="108"/>
  <c r="T10" i="107"/>
  <c r="AA21" i="107"/>
  <c r="S21" i="107"/>
  <c r="AA20" i="107"/>
  <c r="S20" i="107"/>
  <c r="AA19" i="107"/>
  <c r="S19" i="107"/>
  <c r="AA18" i="107"/>
  <c r="S18" i="107"/>
  <c r="AA17" i="107"/>
  <c r="S17" i="107"/>
  <c r="AA16" i="107"/>
  <c r="S16" i="107"/>
  <c r="AA15" i="107"/>
  <c r="S15" i="107"/>
  <c r="AA14" i="107"/>
  <c r="S14" i="107"/>
  <c r="AA13" i="107"/>
  <c r="S13" i="107"/>
  <c r="S40" i="107" s="1"/>
  <c r="AA12" i="107"/>
  <c r="S12" i="107"/>
  <c r="AA11" i="107"/>
  <c r="AA40" i="107" s="1"/>
  <c r="S11" i="107"/>
  <c r="S41" i="107" s="1"/>
  <c r="AB35" i="108"/>
  <c r="AB11" i="108"/>
  <c r="V13" i="108"/>
  <c r="AA20" i="108"/>
  <c r="AA36" i="108" s="1"/>
  <c r="Z10" i="108"/>
  <c r="U16" i="108"/>
  <c r="AD39" i="108"/>
  <c r="AD36" i="108"/>
  <c r="Z13" i="108"/>
  <c r="Z38" i="108" s="1"/>
  <c r="AD11" i="108"/>
  <c r="AC34" i="107"/>
  <c r="AB13" i="107"/>
  <c r="AB11" i="107"/>
  <c r="AD34" i="108"/>
  <c r="AD37" i="108"/>
  <c r="AB10" i="107"/>
  <c r="AA41" i="107"/>
  <c r="Z21" i="107"/>
  <c r="Z20" i="107"/>
  <c r="Z19" i="107"/>
  <c r="Z18" i="107"/>
  <c r="Z17" i="107"/>
  <c r="Z16" i="107"/>
  <c r="Z15" i="107"/>
  <c r="Z14" i="107"/>
  <c r="Z13" i="107"/>
  <c r="Z12" i="107"/>
  <c r="Z11" i="107"/>
  <c r="Z40" i="107" s="1"/>
  <c r="T19" i="108"/>
  <c r="T39" i="108" s="1"/>
  <c r="T18" i="108"/>
  <c r="T17" i="108"/>
  <c r="T16" i="108"/>
  <c r="T15" i="108"/>
  <c r="X14" i="108"/>
  <c r="X35" i="108" s="1"/>
  <c r="X13" i="108"/>
  <c r="X11" i="108"/>
  <c r="W14" i="108"/>
  <c r="S21" i="108"/>
  <c r="AC13" i="108"/>
  <c r="V10" i="108"/>
  <c r="AC18" i="108"/>
  <c r="Y17" i="108"/>
  <c r="AC12" i="108"/>
  <c r="AC11" i="108"/>
  <c r="AB21" i="108"/>
  <c r="AB20" i="108"/>
  <c r="AB19" i="108"/>
  <c r="AD12" i="108"/>
  <c r="Z11" i="108"/>
  <c r="U41" i="107"/>
  <c r="U37" i="107"/>
  <c r="U34" i="107"/>
  <c r="Z34" i="107"/>
  <c r="Y21" i="107"/>
  <c r="Y20" i="107"/>
  <c r="Y19" i="107"/>
  <c r="Y18" i="107"/>
  <c r="Y17" i="107"/>
  <c r="Y16" i="107"/>
  <c r="Y15" i="107"/>
  <c r="Y14" i="107"/>
  <c r="Y35" i="107" s="1"/>
  <c r="Y13" i="107"/>
  <c r="Y12" i="107"/>
  <c r="Y11" i="107"/>
  <c r="Y34" i="107" s="1"/>
  <c r="V14" i="108"/>
  <c r="T13" i="108"/>
  <c r="T11" i="108"/>
  <c r="AA13" i="108"/>
  <c r="S17" i="108"/>
  <c r="AA16" i="108"/>
  <c r="Y18" i="108"/>
  <c r="U17" i="108"/>
  <c r="AC14" i="108"/>
  <c r="AA12" i="108"/>
  <c r="AA11" i="108"/>
  <c r="Z21" i="108"/>
  <c r="Z20" i="108"/>
  <c r="Z19" i="108"/>
  <c r="Z12" i="108"/>
  <c r="X20" i="107"/>
  <c r="X14" i="107"/>
  <c r="X13" i="107"/>
  <c r="X12" i="107"/>
  <c r="X11" i="107"/>
  <c r="S34" i="108"/>
  <c r="T14" i="108"/>
  <c r="Y13" i="108"/>
  <c r="V11" i="108"/>
  <c r="S39" i="108"/>
  <c r="W18" i="108"/>
  <c r="AC15" i="108"/>
  <c r="Y14" i="108"/>
  <c r="Y12" i="108"/>
  <c r="Y11" i="108"/>
  <c r="AC10" i="108"/>
  <c r="X21" i="108"/>
  <c r="X20" i="108"/>
  <c r="X19" i="108"/>
  <c r="T19" i="107"/>
  <c r="T18" i="107"/>
  <c r="AB16" i="107"/>
  <c r="AB14" i="107"/>
  <c r="AB12" i="107"/>
  <c r="T11" i="107"/>
  <c r="Y40" i="107"/>
  <c r="Y37" i="107"/>
  <c r="X17" i="107"/>
  <c r="W20" i="107"/>
  <c r="W19" i="107"/>
  <c r="W18" i="107"/>
  <c r="W17" i="107"/>
  <c r="W16" i="107"/>
  <c r="W15" i="107"/>
  <c r="W14" i="107"/>
  <c r="W13" i="107"/>
  <c r="W12" i="107"/>
  <c r="W11" i="107"/>
  <c r="W37" i="107" s="1"/>
  <c r="T41" i="108"/>
  <c r="T37" i="108"/>
  <c r="AD18" i="108"/>
  <c r="AD17" i="108"/>
  <c r="AD38" i="108" s="1"/>
  <c r="AD16" i="108"/>
  <c r="AD15" i="108"/>
  <c r="AD35" i="108" s="1"/>
  <c r="AB12" i="108"/>
  <c r="W19" i="108"/>
  <c r="W13" i="108"/>
  <c r="W35" i="108" s="1"/>
  <c r="U20" i="108"/>
  <c r="S18" i="108"/>
  <c r="AA15" i="108"/>
  <c r="U18" i="108"/>
  <c r="Y15" i="108"/>
  <c r="U14" i="108"/>
  <c r="W12" i="108"/>
  <c r="W11" i="108"/>
  <c r="AA10" i="108"/>
  <c r="V21" i="108"/>
  <c r="V20" i="108"/>
  <c r="V39" i="108" s="1"/>
  <c r="AD26" i="97"/>
  <c r="T23" i="98"/>
  <c r="Z24" i="98"/>
  <c r="AB24" i="99"/>
  <c r="V26" i="97"/>
  <c r="U27" i="94"/>
  <c r="AD23" i="98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Y21" i="111" s="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W19" i="111" s="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AA17" i="111" s="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T20" i="111" s="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T18" i="111" s="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T16" i="111" s="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T14" i="111" s="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AD11" i="111" s="1"/>
  <c r="H14" i="111"/>
  <c r="F14" i="111"/>
  <c r="N13" i="111"/>
  <c r="L13" i="111"/>
  <c r="F13" i="111"/>
  <c r="D13" i="111"/>
  <c r="H12" i="111"/>
  <c r="F12" i="111"/>
  <c r="N11" i="111"/>
  <c r="J11" i="111"/>
  <c r="F11" i="111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W15" i="111" s="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U14" i="111" s="1"/>
  <c r="C26" i="111"/>
  <c r="S14" i="111" s="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W12" i="111" s="1"/>
  <c r="C18" i="111"/>
  <c r="S12" i="111" s="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Z20" i="111" s="1"/>
  <c r="F50" i="111"/>
  <c r="V20" i="111" s="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Z18" i="111" s="1"/>
  <c r="F42" i="111"/>
  <c r="V18" i="111" s="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Z16" i="111" s="1"/>
  <c r="F34" i="111"/>
  <c r="V16" i="111" s="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Z14" i="111" s="1"/>
  <c r="F26" i="111"/>
  <c r="V14" i="111" s="1"/>
  <c r="N25" i="111"/>
  <c r="J25" i="111"/>
  <c r="F25" i="111"/>
  <c r="N24" i="111"/>
  <c r="L24" i="111"/>
  <c r="J24" i="111"/>
  <c r="D24" i="111"/>
  <c r="H23" i="111"/>
  <c r="F23" i="111"/>
  <c r="L22" i="111"/>
  <c r="J22" i="111"/>
  <c r="Z13" i="111" s="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AB12" i="111" s="1"/>
  <c r="F18" i="111"/>
  <c r="V12" i="111" s="1"/>
  <c r="D18" i="11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AC21" i="111" s="1"/>
  <c r="E54" i="111"/>
  <c r="U21" i="111" s="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Y20" i="111" s="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Y19" i="111" s="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W18" i="111" s="1"/>
  <c r="M41" i="111"/>
  <c r="I41" i="111"/>
  <c r="E41" i="111"/>
  <c r="M40" i="111"/>
  <c r="I40" i="111"/>
  <c r="E40" i="111"/>
  <c r="M39" i="111"/>
  <c r="I39" i="111"/>
  <c r="E39" i="111"/>
  <c r="M38" i="111"/>
  <c r="I38" i="111"/>
  <c r="Y17" i="111" s="1"/>
  <c r="G38" i="111"/>
  <c r="W17" i="111" s="1"/>
  <c r="M37" i="111"/>
  <c r="W27" i="94"/>
  <c r="S26" i="94"/>
  <c r="U23" i="97"/>
  <c r="AA27" i="94"/>
  <c r="I37" i="111"/>
  <c r="E37" i="111"/>
  <c r="M36" i="111"/>
  <c r="I36" i="111"/>
  <c r="E36" i="111"/>
  <c r="M35" i="111"/>
  <c r="I35" i="111"/>
  <c r="E35" i="111"/>
  <c r="M34" i="111"/>
  <c r="G34" i="11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U15" i="111" s="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K10" i="111"/>
  <c r="G10" i="111"/>
  <c r="W10" i="111" s="1"/>
  <c r="U26" i="99"/>
  <c r="X24" i="99"/>
  <c r="U23" i="99"/>
  <c r="V24" i="98"/>
  <c r="X23" i="97"/>
  <c r="AD23" i="99"/>
  <c r="S26" i="97"/>
  <c r="AC27" i="99"/>
  <c r="V23" i="97"/>
  <c r="AA24" i="94"/>
  <c r="P16" i="108"/>
  <c r="O56" i="108"/>
  <c r="O11" i="108"/>
  <c r="O57" i="108"/>
  <c r="P40" i="108"/>
  <c r="O35" i="108"/>
  <c r="O10" i="108"/>
  <c r="AA26" i="94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AF17" i="108" s="1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AE12" i="108" s="1"/>
  <c r="P54" i="108"/>
  <c r="AF21" i="108" s="1"/>
  <c r="O50" i="108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7" i="108"/>
  <c r="O24" i="108"/>
  <c r="P20" i="108"/>
  <c r="O17" i="108"/>
  <c r="P15" i="108"/>
  <c r="P14" i="108"/>
  <c r="AF11" i="108" s="1"/>
  <c r="O41" i="108"/>
  <c r="O33" i="108"/>
  <c r="O25" i="108"/>
  <c r="O23" i="108"/>
  <c r="O19" i="108"/>
  <c r="O15" i="108"/>
  <c r="P50" i="108"/>
  <c r="AF20" i="108" s="1"/>
  <c r="P42" i="108"/>
  <c r="P34" i="108"/>
  <c r="O54" i="108"/>
  <c r="AE21" i="108" s="1"/>
  <c r="O42" i="108"/>
  <c r="O34" i="108"/>
  <c r="P18" i="108"/>
  <c r="O57" i="107"/>
  <c r="O37" i="107"/>
  <c r="P36" i="107"/>
  <c r="P35" i="107"/>
  <c r="O32" i="107"/>
  <c r="P31" i="107"/>
  <c r="P28" i="107"/>
  <c r="O25" i="107"/>
  <c r="O19" i="107"/>
  <c r="P18" i="107"/>
  <c r="AF12" i="107" s="1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AF21" i="107" s="1"/>
  <c r="O54" i="107"/>
  <c r="P53" i="107"/>
  <c r="O53" i="107"/>
  <c r="O52" i="107"/>
  <c r="P52" i="107"/>
  <c r="O51" i="107"/>
  <c r="P51" i="107"/>
  <c r="O50" i="107"/>
  <c r="AE20" i="107" s="1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AE18" i="107" s="1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O16" i="107"/>
  <c r="O14" i="107"/>
  <c r="O12" i="107"/>
  <c r="P26" i="107"/>
  <c r="AF14" i="107" s="1"/>
  <c r="P38" i="107"/>
  <c r="P30" i="107"/>
  <c r="P34" i="107"/>
  <c r="AF16" i="107" s="1"/>
  <c r="O30" i="107"/>
  <c r="P10" i="107"/>
  <c r="O10" i="107"/>
  <c r="AD26" i="98"/>
  <c r="AD24" i="98"/>
  <c r="AC26" i="98"/>
  <c r="AA23" i="100"/>
  <c r="Y24" i="99"/>
  <c r="AB23" i="97"/>
  <c r="W26" i="99"/>
  <c r="U26" i="94"/>
  <c r="V26" i="98"/>
  <c r="Y24" i="100"/>
  <c r="V23" i="99"/>
  <c r="V23" i="98"/>
  <c r="Z27" i="98"/>
  <c r="T24" i="98"/>
  <c r="Y27" i="94"/>
  <c r="Y26" i="94"/>
  <c r="Y26" i="97"/>
  <c r="AC23" i="94"/>
  <c r="W27" i="98"/>
  <c r="AC27" i="94"/>
  <c r="AA23" i="94"/>
  <c r="Y23" i="94"/>
  <c r="W26" i="94"/>
  <c r="U23" i="94"/>
  <c r="W23" i="94"/>
  <c r="Y23" i="100"/>
  <c r="W28" i="100"/>
  <c r="AB26" i="99"/>
  <c r="T26" i="99"/>
  <c r="AF13" i="100"/>
  <c r="AC26" i="99"/>
  <c r="AC24" i="100"/>
  <c r="U24" i="100"/>
  <c r="AC23" i="100"/>
  <c r="U23" i="100"/>
  <c r="T25" i="100"/>
  <c r="AB23" i="99"/>
  <c r="T23" i="99"/>
  <c r="AA22" i="100"/>
  <c r="X26" i="99"/>
  <c r="W27" i="100"/>
  <c r="X23" i="99"/>
  <c r="X25" i="100"/>
  <c r="AA25" i="100"/>
  <c r="S24" i="100"/>
  <c r="S23" i="98"/>
  <c r="Z23" i="99"/>
  <c r="Y23" i="99"/>
  <c r="S22" i="100"/>
  <c r="W26" i="100"/>
  <c r="AE12" i="97"/>
  <c r="Y27" i="100"/>
  <c r="Y26" i="100"/>
  <c r="T25" i="94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B25" i="94"/>
  <c r="W22" i="94"/>
  <c r="AF11" i="94"/>
  <c r="W28" i="94"/>
  <c r="S28" i="94"/>
  <c r="AA28" i="94"/>
  <c r="AF12" i="94"/>
  <c r="AF20" i="94"/>
  <c r="AF18" i="94"/>
  <c r="AF16" i="94"/>
  <c r="AF14" i="94"/>
  <c r="AA22" i="94"/>
  <c r="S22" i="94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S42" i="107" l="1"/>
  <c r="Z35" i="107"/>
  <c r="Z38" i="107"/>
  <c r="AE10" i="107"/>
  <c r="AF15" i="107"/>
  <c r="AF16" i="108"/>
  <c r="AE15" i="108"/>
  <c r="Y11" i="111"/>
  <c r="Y13" i="111"/>
  <c r="AC15" i="111"/>
  <c r="AB13" i="111"/>
  <c r="AD15" i="111"/>
  <c r="AD17" i="111"/>
  <c r="AD19" i="111"/>
  <c r="AD21" i="111"/>
  <c r="AA11" i="111"/>
  <c r="AA13" i="111"/>
  <c r="Y15" i="111"/>
  <c r="V11" i="111"/>
  <c r="X13" i="111"/>
  <c r="X15" i="111"/>
  <c r="X17" i="111"/>
  <c r="X19" i="111"/>
  <c r="X21" i="111"/>
  <c r="S17" i="111"/>
  <c r="AC20" i="111"/>
  <c r="Y41" i="107"/>
  <c r="Y42" i="107" s="1"/>
  <c r="T36" i="107"/>
  <c r="T39" i="107"/>
  <c r="S41" i="108"/>
  <c r="Z39" i="107"/>
  <c r="Z36" i="107"/>
  <c r="AD41" i="108"/>
  <c r="AC41" i="107"/>
  <c r="V38" i="108"/>
  <c r="V35" i="108"/>
  <c r="U41" i="108"/>
  <c r="U42" i="108" s="1"/>
  <c r="U40" i="107"/>
  <c r="U36" i="107"/>
  <c r="AD37" i="107"/>
  <c r="S34" i="107"/>
  <c r="Y39" i="111"/>
  <c r="Y36" i="111"/>
  <c r="AF10" i="107"/>
  <c r="AF17" i="107"/>
  <c r="AE17" i="107"/>
  <c r="AF18" i="108"/>
  <c r="AF15" i="108"/>
  <c r="AE20" i="108"/>
  <c r="AE10" i="108"/>
  <c r="AC11" i="111"/>
  <c r="AC13" i="111"/>
  <c r="S19" i="111"/>
  <c r="S21" i="111"/>
  <c r="T12" i="111"/>
  <c r="AA15" i="111"/>
  <c r="X11" i="111"/>
  <c r="AD13" i="111"/>
  <c r="AB15" i="111"/>
  <c r="AB17" i="111"/>
  <c r="AB19" i="111"/>
  <c r="AB21" i="111"/>
  <c r="U17" i="111"/>
  <c r="U19" i="111"/>
  <c r="W21" i="111"/>
  <c r="AA41" i="108"/>
  <c r="AA34" i="108"/>
  <c r="AA37" i="108"/>
  <c r="X39" i="108"/>
  <c r="X36" i="108"/>
  <c r="Z36" i="108"/>
  <c r="Z39" i="108"/>
  <c r="Y38" i="107"/>
  <c r="X38" i="108"/>
  <c r="AD40" i="108"/>
  <c r="U39" i="108"/>
  <c r="U36" i="108"/>
  <c r="Z35" i="108"/>
  <c r="AC40" i="107"/>
  <c r="AC36" i="107"/>
  <c r="U42" i="107"/>
  <c r="AF14" i="108"/>
  <c r="AE11" i="108"/>
  <c r="W16" i="111"/>
  <c r="AA19" i="111"/>
  <c r="U16" i="111"/>
  <c r="U10" i="111"/>
  <c r="AA21" i="111"/>
  <c r="W39" i="108"/>
  <c r="W36" i="108"/>
  <c r="X38" i="107"/>
  <c r="X35" i="107"/>
  <c r="AA38" i="108"/>
  <c r="AA35" i="108"/>
  <c r="Z41" i="107"/>
  <c r="Z42" i="107" s="1"/>
  <c r="AA42" i="107"/>
  <c r="AA38" i="107"/>
  <c r="AA35" i="107"/>
  <c r="AB36" i="107"/>
  <c r="AB39" i="107"/>
  <c r="AC38" i="107"/>
  <c r="AC35" i="107"/>
  <c r="Y39" i="108"/>
  <c r="Y36" i="108"/>
  <c r="AD38" i="107"/>
  <c r="S38" i="107"/>
  <c r="S35" i="107"/>
  <c r="AE11" i="107"/>
  <c r="AF11" i="107"/>
  <c r="AF12" i="108"/>
  <c r="AE13" i="108"/>
  <c r="AE35" i="108" s="1"/>
  <c r="AE17" i="108"/>
  <c r="AA10" i="111"/>
  <c r="Y12" i="111"/>
  <c r="Y14" i="111"/>
  <c r="AC16" i="111"/>
  <c r="AC17" i="111"/>
  <c r="AC19" i="111"/>
  <c r="AC39" i="111" s="1"/>
  <c r="AD12" i="111"/>
  <c r="AD14" i="111"/>
  <c r="AD16" i="111"/>
  <c r="AD18" i="111"/>
  <c r="AD20" i="111"/>
  <c r="AA12" i="111"/>
  <c r="AA14" i="111"/>
  <c r="Y16" i="111"/>
  <c r="X12" i="111"/>
  <c r="X40" i="111" s="1"/>
  <c r="X14" i="111"/>
  <c r="X16" i="111"/>
  <c r="X18" i="111"/>
  <c r="X20" i="111"/>
  <c r="X36" i="111" s="1"/>
  <c r="Y10" i="111"/>
  <c r="S18" i="111"/>
  <c r="AB40" i="108"/>
  <c r="W39" i="107"/>
  <c r="W36" i="107"/>
  <c r="AC41" i="108"/>
  <c r="AC37" i="108"/>
  <c r="AC40" i="108"/>
  <c r="AC42" i="108" s="1"/>
  <c r="AC34" i="108"/>
  <c r="Y38" i="108"/>
  <c r="AA40" i="108"/>
  <c r="Z37" i="107"/>
  <c r="V34" i="108"/>
  <c r="V37" i="108"/>
  <c r="V41" i="108"/>
  <c r="V42" i="108" s="1"/>
  <c r="V40" i="108"/>
  <c r="AA37" i="107"/>
  <c r="V36" i="108"/>
  <c r="T40" i="107"/>
  <c r="T34" i="107"/>
  <c r="T37" i="107"/>
  <c r="T41" i="107"/>
  <c r="V37" i="107"/>
  <c r="T36" i="108"/>
  <c r="AC39" i="108"/>
  <c r="AC36" i="108"/>
  <c r="W40" i="107"/>
  <c r="AE16" i="107"/>
  <c r="AE13" i="107"/>
  <c r="AE16" i="108"/>
  <c r="AF19" i="108"/>
  <c r="AF13" i="108"/>
  <c r="AF38" i="108" s="1"/>
  <c r="AC12" i="111"/>
  <c r="W20" i="111"/>
  <c r="W39" i="111" s="1"/>
  <c r="V10" i="111"/>
  <c r="T11" i="111"/>
  <c r="T13" i="111"/>
  <c r="T38" i="111" s="1"/>
  <c r="AC14" i="111"/>
  <c r="AA16" i="111"/>
  <c r="Z12" i="111"/>
  <c r="AB14" i="111"/>
  <c r="AB16" i="111"/>
  <c r="AB18" i="111"/>
  <c r="AB20" i="111"/>
  <c r="AC10" i="111"/>
  <c r="U18" i="111"/>
  <c r="S20" i="111"/>
  <c r="T10" i="111"/>
  <c r="Y35" i="108"/>
  <c r="X36" i="107"/>
  <c r="T38" i="108"/>
  <c r="T35" i="108"/>
  <c r="AB39" i="108"/>
  <c r="AC38" i="108"/>
  <c r="AC35" i="108"/>
  <c r="AA34" i="107"/>
  <c r="AB38" i="107"/>
  <c r="AB35" i="107"/>
  <c r="U34" i="108"/>
  <c r="W34" i="108"/>
  <c r="W41" i="108"/>
  <c r="W37" i="108"/>
  <c r="W40" i="108"/>
  <c r="S38" i="108"/>
  <c r="S35" i="108"/>
  <c r="AB41" i="108"/>
  <c r="AB42" i="108" s="1"/>
  <c r="AB37" i="108"/>
  <c r="AB34" i="108"/>
  <c r="X40" i="108"/>
  <c r="X37" i="108"/>
  <c r="X34" i="108"/>
  <c r="X41" i="108"/>
  <c r="X42" i="108" s="1"/>
  <c r="W41" i="107"/>
  <c r="W42" i="107" s="1"/>
  <c r="X34" i="107"/>
  <c r="X41" i="107"/>
  <c r="X42" i="107" s="1"/>
  <c r="X37" i="107"/>
  <c r="X40" i="107"/>
  <c r="AE15" i="107"/>
  <c r="AE12" i="107"/>
  <c r="AF18" i="107"/>
  <c r="AF19" i="107"/>
  <c r="AF20" i="107"/>
  <c r="AF36" i="107" s="1"/>
  <c r="AE21" i="107"/>
  <c r="AF13" i="107"/>
  <c r="AE18" i="108"/>
  <c r="AE14" i="108"/>
  <c r="AF10" i="108"/>
  <c r="S15" i="111"/>
  <c r="X10" i="111"/>
  <c r="Z11" i="111"/>
  <c r="V13" i="111"/>
  <c r="V15" i="111"/>
  <c r="V35" i="111" s="1"/>
  <c r="V17" i="111"/>
  <c r="V19" i="111"/>
  <c r="V21" i="111"/>
  <c r="S11" i="111"/>
  <c r="S13" i="111"/>
  <c r="S10" i="111"/>
  <c r="Y18" i="111"/>
  <c r="U20" i="111"/>
  <c r="U36" i="111" s="1"/>
  <c r="Z10" i="111"/>
  <c r="W38" i="107"/>
  <c r="W35" i="107"/>
  <c r="T35" i="107"/>
  <c r="AB36" i="108"/>
  <c r="Z40" i="108"/>
  <c r="Z34" i="108"/>
  <c r="Z37" i="108"/>
  <c r="Z41" i="108"/>
  <c r="S36" i="107"/>
  <c r="S39" i="107"/>
  <c r="S40" i="108"/>
  <c r="S36" i="108"/>
  <c r="U39" i="107"/>
  <c r="Y40" i="108"/>
  <c r="Y34" i="108"/>
  <c r="Y37" i="108"/>
  <c r="Y41" i="108"/>
  <c r="Y42" i="108" s="1"/>
  <c r="U38" i="108"/>
  <c r="U35" i="108"/>
  <c r="V35" i="107"/>
  <c r="V39" i="107"/>
  <c r="V36" i="107"/>
  <c r="X39" i="107"/>
  <c r="U38" i="107"/>
  <c r="U35" i="107"/>
  <c r="AE19" i="107"/>
  <c r="AE39" i="108"/>
  <c r="AE36" i="108"/>
  <c r="U11" i="111"/>
  <c r="U13" i="111"/>
  <c r="AC18" i="111"/>
  <c r="AD10" i="111"/>
  <c r="Z38" i="111"/>
  <c r="Z15" i="111"/>
  <c r="Z35" i="111" s="1"/>
  <c r="Z17" i="111"/>
  <c r="Z19" i="111"/>
  <c r="Z21" i="111"/>
  <c r="W11" i="111"/>
  <c r="W40" i="111" s="1"/>
  <c r="W13" i="111"/>
  <c r="T15" i="111"/>
  <c r="T17" i="111"/>
  <c r="T19" i="111"/>
  <c r="T21" i="111"/>
  <c r="AA18" i="111"/>
  <c r="AA20" i="111"/>
  <c r="AB10" i="111"/>
  <c r="Y39" i="107"/>
  <c r="Y36" i="107"/>
  <c r="W38" i="108"/>
  <c r="AB40" i="107"/>
  <c r="AB41" i="107"/>
  <c r="AB37" i="107"/>
  <c r="AB34" i="107"/>
  <c r="AA36" i="107"/>
  <c r="AA39" i="107"/>
  <c r="T40" i="108"/>
  <c r="T42" i="108" s="1"/>
  <c r="V41" i="107"/>
  <c r="V42" i="107" s="1"/>
  <c r="AA39" i="108"/>
  <c r="AD39" i="107"/>
  <c r="AD36" i="107"/>
  <c r="AE24" i="98"/>
  <c r="V22" i="93"/>
  <c r="O47" i="111"/>
  <c r="O52" i="111"/>
  <c r="O12" i="111"/>
  <c r="P26" i="111"/>
  <c r="P46" i="111"/>
  <c r="P10" i="111"/>
  <c r="AF10" i="111" s="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AF16" i="111" s="1"/>
  <c r="P35" i="111"/>
  <c r="O36" i="111"/>
  <c r="P37" i="111"/>
  <c r="O38" i="111"/>
  <c r="O41" i="111"/>
  <c r="P42" i="111"/>
  <c r="P45" i="111"/>
  <c r="O46" i="111"/>
  <c r="AE19" i="111" s="1"/>
  <c r="O48" i="111"/>
  <c r="O50" i="111"/>
  <c r="AE20" i="111" s="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AF13" i="111" s="1"/>
  <c r="P27" i="111"/>
  <c r="P32" i="111"/>
  <c r="P40" i="111"/>
  <c r="P43" i="111"/>
  <c r="H108" i="108"/>
  <c r="C107" i="107"/>
  <c r="H107" i="108"/>
  <c r="H108" i="107"/>
  <c r="H60" i="94"/>
  <c r="AF24" i="100"/>
  <c r="AF23" i="100"/>
  <c r="AE27" i="100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F23" i="94"/>
  <c r="AF27" i="94"/>
  <c r="AF24" i="94"/>
  <c r="AF26" i="94"/>
  <c r="L60" i="94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B36" i="111" l="1"/>
  <c r="AB39" i="111"/>
  <c r="AF11" i="111"/>
  <c r="AF20" i="111"/>
  <c r="AF15" i="111"/>
  <c r="AF41" i="111" s="1"/>
  <c r="AE11" i="111"/>
  <c r="AF19" i="111"/>
  <c r="U38" i="111"/>
  <c r="U35" i="111"/>
  <c r="V38" i="111"/>
  <c r="V41" i="111"/>
  <c r="V37" i="111"/>
  <c r="V40" i="111"/>
  <c r="V42" i="111" s="1"/>
  <c r="V34" i="111"/>
  <c r="U41" i="111"/>
  <c r="U42" i="111" s="1"/>
  <c r="U34" i="111"/>
  <c r="U37" i="111"/>
  <c r="U40" i="111"/>
  <c r="W34" i="111"/>
  <c r="AC38" i="111"/>
  <c r="AC35" i="111"/>
  <c r="AF34" i="107"/>
  <c r="AF41" i="107"/>
  <c r="AF37" i="107"/>
  <c r="AF40" i="107"/>
  <c r="X38" i="111"/>
  <c r="X35" i="111"/>
  <c r="AD35" i="111"/>
  <c r="AE34" i="107"/>
  <c r="AE37" i="107"/>
  <c r="AE41" i="107"/>
  <c r="AE40" i="107"/>
  <c r="W41" i="111"/>
  <c r="W42" i="111" s="1"/>
  <c r="AE36" i="111"/>
  <c r="AF14" i="111"/>
  <c r="AF38" i="111" s="1"/>
  <c r="Z39" i="111"/>
  <c r="Z36" i="111"/>
  <c r="S40" i="111"/>
  <c r="S41" i="111"/>
  <c r="S42" i="111" s="1"/>
  <c r="S34" i="111"/>
  <c r="S37" i="111"/>
  <c r="AB35" i="111"/>
  <c r="AB40" i="111"/>
  <c r="AB37" i="111"/>
  <c r="AB41" i="111"/>
  <c r="AB42" i="111" s="1"/>
  <c r="AB34" i="111"/>
  <c r="AF38" i="107"/>
  <c r="AF35" i="107"/>
  <c r="S36" i="111"/>
  <c r="S39" i="111"/>
  <c r="AF12" i="111"/>
  <c r="AE14" i="111"/>
  <c r="AE16" i="111"/>
  <c r="AB42" i="107"/>
  <c r="S38" i="111"/>
  <c r="S35" i="111"/>
  <c r="X34" i="111"/>
  <c r="X37" i="111"/>
  <c r="X41" i="111"/>
  <c r="X42" i="111" s="1"/>
  <c r="AF39" i="107"/>
  <c r="AB38" i="111"/>
  <c r="Y40" i="111"/>
  <c r="Y41" i="111"/>
  <c r="Y42" i="111" s="1"/>
  <c r="Y37" i="111"/>
  <c r="Y34" i="111"/>
  <c r="AF35" i="108"/>
  <c r="AA42" i="108"/>
  <c r="AD38" i="111"/>
  <c r="AE34" i="108"/>
  <c r="AE40" i="108"/>
  <c r="AE41" i="108"/>
  <c r="AE42" i="108" s="1"/>
  <c r="AE37" i="108"/>
  <c r="AC42" i="107"/>
  <c r="AC36" i="111"/>
  <c r="AF18" i="111"/>
  <c r="AE15" i="111"/>
  <c r="T36" i="111"/>
  <c r="T39" i="111"/>
  <c r="T40" i="111"/>
  <c r="T37" i="111"/>
  <c r="T34" i="111"/>
  <c r="T41" i="111"/>
  <c r="AA36" i="111"/>
  <c r="AA39" i="111"/>
  <c r="AD42" i="108"/>
  <c r="AA38" i="111"/>
  <c r="AA35" i="111"/>
  <c r="Y35" i="111"/>
  <c r="Y38" i="111"/>
  <c r="W36" i="111"/>
  <c r="AE18" i="111"/>
  <c r="AE39" i="107"/>
  <c r="AE36" i="107"/>
  <c r="AF40" i="108"/>
  <c r="AF41" i="108"/>
  <c r="AF42" i="108" s="1"/>
  <c r="AF37" i="108"/>
  <c r="AF34" i="108"/>
  <c r="AF39" i="108"/>
  <c r="AF36" i="108"/>
  <c r="U39" i="111"/>
  <c r="AE17" i="111"/>
  <c r="AE10" i="111"/>
  <c r="AF17" i="111"/>
  <c r="V39" i="111"/>
  <c r="V36" i="111"/>
  <c r="AE38" i="108"/>
  <c r="T42" i="107"/>
  <c r="AA40" i="111"/>
  <c r="AA34" i="111"/>
  <c r="AA41" i="111"/>
  <c r="AA37" i="111"/>
  <c r="W37" i="111"/>
  <c r="X39" i="111"/>
  <c r="AF34" i="111"/>
  <c r="AF37" i="111"/>
  <c r="AE12" i="111"/>
  <c r="AE21" i="111"/>
  <c r="AE39" i="111" s="1"/>
  <c r="AF21" i="111"/>
  <c r="AE13" i="111"/>
  <c r="W38" i="111"/>
  <c r="W35" i="111"/>
  <c r="AD41" i="111"/>
  <c r="AD37" i="111"/>
  <c r="AD40" i="111"/>
  <c r="AD42" i="111" s="1"/>
  <c r="AD34" i="111"/>
  <c r="Z42" i="108"/>
  <c r="Z40" i="111"/>
  <c r="Z37" i="111"/>
  <c r="Z34" i="111"/>
  <c r="Z41" i="111"/>
  <c r="Z42" i="111" s="1"/>
  <c r="W42" i="108"/>
  <c r="AC41" i="111"/>
  <c r="AC37" i="111"/>
  <c r="AC34" i="111"/>
  <c r="AC40" i="111"/>
  <c r="T35" i="111"/>
  <c r="AE38" i="107"/>
  <c r="AE35" i="107"/>
  <c r="S42" i="108"/>
  <c r="AD36" i="111"/>
  <c r="AD39" i="111"/>
  <c r="M108" i="111"/>
  <c r="M107" i="107"/>
  <c r="F108" i="107"/>
  <c r="J107" i="108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0" i="111" l="1"/>
  <c r="AF42" i="111" s="1"/>
  <c r="AE42" i="107"/>
  <c r="AF42" i="107"/>
  <c r="AF39" i="111"/>
  <c r="T42" i="111"/>
  <c r="AC42" i="111"/>
  <c r="AE38" i="111"/>
  <c r="AE35" i="111"/>
  <c r="AF36" i="111"/>
  <c r="AF35" i="111"/>
  <c r="AA42" i="111"/>
  <c r="AE34" i="111"/>
  <c r="AE37" i="111"/>
  <c r="AE41" i="111"/>
  <c r="AE40" i="111"/>
  <c r="K108" i="111"/>
  <c r="N107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E42" i="111" l="1"/>
</calcChain>
</file>

<file path=xl/sharedStrings.xml><?xml version="1.0" encoding="utf-8"?>
<sst xmlns="http://schemas.openxmlformats.org/spreadsheetml/2006/main" count="2340" uniqueCount="186">
  <si>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</si>
  <si>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</si>
  <si>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</si>
  <si>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</si>
  <si>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</si>
  <si>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</si>
  <si>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</si>
  <si>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</si>
  <si>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</si>
  <si>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</si>
  <si>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</si>
  <si>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</si>
  <si>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</si>
  <si>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</si>
  <si>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</si>
  <si>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</si>
  <si>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</si>
  <si>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</si>
  <si>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</si>
  <si>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</si>
  <si>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</si>
  <si>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</si>
  <si>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</si>
  <si>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</si>
  <si>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</si>
  <si>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</si>
  <si>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</si>
  <si>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</si>
  <si>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</si>
  <si>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</si>
  <si>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</si>
  <si>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</si>
  <si>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</si>
  <si>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</si>
  <si>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</si>
  <si>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</si>
  <si>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</si>
  <si>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</si>
  <si>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</si>
  <si>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</si>
  <si>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</si>
  <si>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</si>
  <si>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</si>
  <si>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</si>
  <si>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</si>
  <si>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</si>
  <si>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</si>
  <si>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</si>
  <si>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</si>
  <si>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</si>
  <si>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</si>
  <si>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</si>
  <si>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</si>
  <si>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</si>
  <si>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</si>
  <si>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</si>
  <si>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</si>
  <si>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</si>
  <si>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</si>
  <si>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</si>
  <si>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</si>
  <si>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</si>
  <si>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</si>
  <si>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</si>
  <si>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</si>
  <si>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</si>
  <si>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</si>
  <si>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</si>
  <si>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</si>
  <si>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</si>
  <si>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</si>
  <si>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</si>
  <si>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</si>
  <si>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</si>
  <si>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</si>
  <si>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</si>
  <si>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</si>
  <si>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</si>
  <si>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</si>
  <si>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</si>
  <si>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</si>
  <si>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</si>
  <si>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</si>
  <si>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</si>
  <si>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</si>
  <si>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</si>
  <si>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</si>
  <si>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</si>
  <si>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</si>
  <si>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</si>
  <si>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</si>
  <si>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</si>
  <si>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</si>
  <si>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</si>
  <si>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</si>
  <si>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</si>
  <si>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</si>
  <si>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</si>
  <si>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</si>
  <si>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</si>
  <si>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</si>
  <si>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</si>
  <si>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</si>
  <si>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</si>
  <si>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</si>
  <si>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</si>
  <si>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</si>
  <si>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</si>
  <si>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</si>
  <si>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</si>
  <si>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</si>
  <si>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</si>
  <si>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</si>
  <si>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</si>
  <si>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</si>
  <si>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</si>
  <si>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</si>
  <si>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</si>
  <si>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</si>
  <si>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</si>
  <si>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</si>
  <si>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</si>
  <si>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</si>
  <si>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</si>
  <si>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</si>
  <si>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</si>
  <si>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</si>
  <si>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</si>
  <si>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</si>
  <si>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</si>
  <si>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</si>
  <si>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</si>
  <si>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</si>
  <si>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</si>
  <si>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</si>
  <si>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</si>
  <si>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</si>
  <si>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</si>
  <si>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</si>
  <si>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</si>
  <si>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</si>
  <si>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</si>
  <si>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</si>
  <si>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</si>
  <si>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</si>
  <si>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</si>
  <si>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</si>
  <si>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</si>
  <si>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</si>
  <si>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</si>
  <si>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</si>
  <si>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</si>
  <si>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</si>
  <si>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</si>
  <si>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</si>
  <si>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</si>
  <si>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</si>
  <si>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</si>
  <si>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</si>
  <si>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</si>
  <si>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</si>
  <si>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</si>
  <si>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23.07.19</t>
  </si>
  <si>
    <t>AVERAGE WEEK</t>
  </si>
  <si>
    <t>MCC - C2 - STN-51 - SALAMA ROAD</t>
  </si>
  <si>
    <t>SALAMA</t>
  </si>
  <si>
    <t>MUNYONYO P/S</t>
  </si>
  <si>
    <t>MUNYONYO</t>
  </si>
  <si>
    <t>KENNETH</t>
  </si>
  <si>
    <t xml:space="preserve">OLOYA </t>
  </si>
  <si>
    <t>24.09.19</t>
  </si>
  <si>
    <t>MUNYONYO PS</t>
  </si>
  <si>
    <t>SALAAMA</t>
  </si>
  <si>
    <t>STEVEN</t>
  </si>
  <si>
    <t>P</t>
  </si>
  <si>
    <t>OLOYA FELIX</t>
  </si>
  <si>
    <t>25.09.19</t>
  </si>
  <si>
    <t>OLOYA</t>
  </si>
  <si>
    <t>28.09.19</t>
  </si>
  <si>
    <t>Kenneth</t>
  </si>
  <si>
    <t>29.09.19</t>
  </si>
  <si>
    <t>26.09.19</t>
  </si>
  <si>
    <t>27.09.19</t>
  </si>
  <si>
    <t>Oloya</t>
  </si>
  <si>
    <t>MCC-C2-STN51-SALAMA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</si>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</sst>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'23.9.19 SALAMA - 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'23.9.19 SALAMA - 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'23.9.19 SALAMA - MUNYONYO'!$AE$10:$AE$21</c:f>
              <c:numCache>
                <c:formatCode>0</c:formatCode>
                <c:ptCount val="12"/>
                <c:pt idx="0">
                  <c:v>158</c:v>
                </c:pt>
                <c:pt idx="1">
                  <c:v>171</c:v>
                </c:pt>
                <c:pt idx="2">
                  <c:v>153</c:v>
                </c:pt>
                <c:pt idx="3">
                  <c:v>125</c:v>
                </c:pt>
                <c:pt idx="4">
                  <c:v>120</c:v>
                </c:pt>
                <c:pt idx="5">
                  <c:v>155</c:v>
                </c:pt>
                <c:pt idx="6">
                  <c:v>126</c:v>
                </c:pt>
                <c:pt idx="7">
                  <c:v>105</c:v>
                </c:pt>
                <c:pt idx="8">
                  <c:v>157</c:v>
                </c:pt>
                <c:pt idx="9">
                  <c:v>230</c:v>
                </c:pt>
                <c:pt idx="10">
                  <c:v>192</c:v>
                </c:pt>
                <c:pt idx="11">
                  <c:v>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'23.9.19 SALAMA - 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'23.9.19 SALAMA - 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'23.9.19 SALAMA - MUNYONYO'!$AF$10:$AF$21</c:f>
              <c:numCache>
                <c:formatCode>0</c:formatCode>
                <c:ptCount val="12"/>
                <c:pt idx="0">
                  <c:v>228</c:v>
                </c:pt>
                <c:pt idx="1">
                  <c:v>256</c:v>
                </c:pt>
                <c:pt idx="2">
                  <c:v>222</c:v>
                </c:pt>
                <c:pt idx="3">
                  <c:v>196</c:v>
                </c:pt>
                <c:pt idx="4">
                  <c:v>221</c:v>
                </c:pt>
                <c:pt idx="5">
                  <c:v>252</c:v>
                </c:pt>
                <c:pt idx="6">
                  <c:v>183</c:v>
                </c:pt>
                <c:pt idx="7">
                  <c:v>140</c:v>
                </c:pt>
                <c:pt idx="8">
                  <c:v>217</c:v>
                </c:pt>
                <c:pt idx="9">
                  <c:v>287</c:v>
                </c:pt>
                <c:pt idx="10">
                  <c:v>244</c:v>
                </c:pt>
                <c:pt idx="11">
                  <c:v>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791584"/>
        <c:axId val="468794720"/>
      </c:lineChart>
      <c:catAx>
        <c:axId val="468791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94720"/>
        <c:crosses val="autoZero"/>
        <c:auto val="1"/>
        <c:lblAlgn val="ctr"/>
        <c:lblOffset val="100"/>
        <c:noMultiLvlLbl val="0"/>
      </c:catAx>
      <c:valAx>
        <c:axId val="46879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9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'23.9.19 SALAMA - 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'23.9.19 SALAMA - MUNYONYO'!$C$59:$N$59</c:f>
              <c:numCache>
                <c:formatCode>0.0%</c:formatCode>
                <c:ptCount val="12"/>
                <c:pt idx="0">
                  <c:v>0.29431438127090304</c:v>
                </c:pt>
                <c:pt idx="1">
                  <c:v>4.1620215533259008E-2</c:v>
                </c:pt>
                <c:pt idx="2">
                  <c:v>3.79041248606466E-2</c:v>
                </c:pt>
                <c:pt idx="3">
                  <c:v>0.27350427350427353</c:v>
                </c:pt>
                <c:pt idx="4">
                  <c:v>4.087699739873653E-3</c:v>
                </c:pt>
                <c:pt idx="5">
                  <c:v>3.7160906726124119E-4</c:v>
                </c:pt>
                <c:pt idx="6">
                  <c:v>3.827573392790784E-2</c:v>
                </c:pt>
                <c:pt idx="7">
                  <c:v>7.803790412486065E-3</c:v>
                </c:pt>
                <c:pt idx="8">
                  <c:v>1.4864362690449647E-3</c:v>
                </c:pt>
                <c:pt idx="9">
                  <c:v>7.4321813452248237E-4</c:v>
                </c:pt>
                <c:pt idx="10">
                  <c:v>0.29988851727982163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'23.9.19 SALAMA - 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'23.9.19 SALAMA - MUNYONYO'!$C$60:$N$60</c:f>
              <c:numCache>
                <c:formatCode>0.00%</c:formatCode>
                <c:ptCount val="12"/>
                <c:pt idx="0">
                  <c:v>0.42038216560509556</c:v>
                </c:pt>
                <c:pt idx="1">
                  <c:v>5.9447983014861996E-2</c:v>
                </c:pt>
                <c:pt idx="2">
                  <c:v>5.4140127388535034E-2</c:v>
                </c:pt>
                <c:pt idx="3">
                  <c:v>0.39065817409766457</c:v>
                </c:pt>
                <c:pt idx="4">
                  <c:v>5.8386411889596599E-3</c:v>
                </c:pt>
                <c:pt idx="5">
                  <c:v>5.3078556263269638E-4</c:v>
                </c:pt>
                <c:pt idx="6">
                  <c:v>5.467091295116773E-2</c:v>
                </c:pt>
                <c:pt idx="7">
                  <c:v>1.1146496815286623E-2</c:v>
                </c:pt>
                <c:pt idx="8">
                  <c:v>2.1231422505307855E-3</c:v>
                </c:pt>
                <c:pt idx="9">
                  <c:v>1.0615711252653928E-3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'23.9.19-MUNYONYO-SALAMA'!$AE$9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'23.9.19-MUNYONYO-SALAMA'!$R$10:$R$21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'23.9.19-MUNYONYO-SALAMA'!$AE$10:$AE$21</c:f>
              <c:numCache>
                <c:formatCode>0</c:formatCode>
                <c:ptCount val="12"/>
                <c:pt idx="0">
                  <c:v>263</c:v>
                </c:pt>
                <c:pt idx="1">
                  <c:v>232</c:v>
                </c:pt>
                <c:pt idx="2">
                  <c:v>245</c:v>
                </c:pt>
                <c:pt idx="3">
                  <c:v>170</c:v>
                </c:pt>
                <c:pt idx="4">
                  <c:v>152</c:v>
                </c:pt>
                <c:pt idx="5">
                  <c:v>152</c:v>
                </c:pt>
                <c:pt idx="6">
                  <c:v>168</c:v>
                </c:pt>
                <c:pt idx="7">
                  <c:v>193</c:v>
                </c:pt>
                <c:pt idx="8">
                  <c:v>187</c:v>
                </c:pt>
                <c:pt idx="9">
                  <c:v>251</c:v>
                </c:pt>
                <c:pt idx="10">
                  <c:v>225</c:v>
                </c:pt>
                <c:pt idx="11">
                  <c:v>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'23.9.19-MUNYONYO-SALAMA'!$AF$9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'23.9.19-MUNYONYO-SALAMA'!$R$10:$R$21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'23.9.19-MUNYONYO-SALAMA'!$AF$10:$AF$21</c:f>
              <c:numCache>
                <c:formatCode>0</c:formatCode>
                <c:ptCount val="12"/>
                <c:pt idx="0">
                  <c:v>368</c:v>
                </c:pt>
                <c:pt idx="1">
                  <c:v>366</c:v>
                </c:pt>
                <c:pt idx="2">
                  <c:v>439</c:v>
                </c:pt>
                <c:pt idx="3">
                  <c:v>334</c:v>
                </c:pt>
                <c:pt idx="4">
                  <c:v>291</c:v>
                </c:pt>
                <c:pt idx="5">
                  <c:v>307</c:v>
                </c:pt>
                <c:pt idx="6">
                  <c:v>344</c:v>
                </c:pt>
                <c:pt idx="7">
                  <c:v>335</c:v>
                </c:pt>
                <c:pt idx="8">
                  <c:v>344</c:v>
                </c:pt>
                <c:pt idx="9">
                  <c:v>389</c:v>
                </c:pt>
                <c:pt idx="10">
                  <c:v>390</c:v>
                </c:pt>
                <c:pt idx="11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792760"/>
        <c:axId val="468798248"/>
      </c:lineChart>
      <c:catAx>
        <c:axId val="468792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98248"/>
        <c:crosses val="autoZero"/>
        <c:auto val="1"/>
        <c:lblAlgn val="ctr"/>
        <c:lblOffset val="100"/>
        <c:noMultiLvlLbl val="0"/>
      </c:catAx>
      <c:valAx>
        <c:axId val="468798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9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'23.9.19-MUNYONYO-SALAMA'!$C$9:$N$9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'23.9.19-MUNYONYO-SALAMA'!$C$59:$N$59</c:f>
              <c:numCache>
                <c:formatCode>0.0%</c:formatCode>
                <c:ptCount val="12"/>
                <c:pt idx="0">
                  <c:v>0.25470164847921989</c:v>
                </c:pt>
                <c:pt idx="1">
                  <c:v>6.152774553053169E-2</c:v>
                </c:pt>
                <c:pt idx="2">
                  <c:v>3.6684467146505688E-2</c:v>
                </c:pt>
                <c:pt idx="3">
                  <c:v>0.17808219178082191</c:v>
                </c:pt>
                <c:pt idx="4">
                  <c:v>6.9654051543998141E-3</c:v>
                </c:pt>
                <c:pt idx="5">
                  <c:v>2.5539818899465985E-3</c:v>
                </c:pt>
                <c:pt idx="6">
                  <c:v>3.018342233573253E-2</c:v>
                </c:pt>
                <c:pt idx="7">
                  <c:v>5.107963779893197E-3</c:v>
                </c:pt>
                <c:pt idx="8">
                  <c:v>1.6252612026932899E-3</c:v>
                </c:pt>
                <c:pt idx="9">
                  <c:v>2.3218017181332715E-4</c:v>
                </c:pt>
                <c:pt idx="10">
                  <c:v>0.42233573252844209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'23.9.19-MUNYONYO-SALAMA'!$S$9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'23.9.19-MUNYONYO-SALAMA'!$R$10:$R$21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'23.9.19-MUNYONYO-SALAMA'!$S$10:$S$21</c:f>
              <c:numCache>
                <c:formatCode>0</c:formatCode>
                <c:ptCount val="12"/>
                <c:pt idx="0">
                  <c:v>126</c:v>
                </c:pt>
                <c:pt idx="1">
                  <c:v>100</c:v>
                </c:pt>
                <c:pt idx="2">
                  <c:v>106</c:v>
                </c:pt>
                <c:pt idx="3">
                  <c:v>80</c:v>
                </c:pt>
                <c:pt idx="4">
                  <c:v>55</c:v>
                </c:pt>
                <c:pt idx="5">
                  <c:v>65</c:v>
                </c:pt>
                <c:pt idx="6">
                  <c:v>67</c:v>
                </c:pt>
                <c:pt idx="7">
                  <c:v>94</c:v>
                </c:pt>
                <c:pt idx="8">
                  <c:v>87</c:v>
                </c:pt>
                <c:pt idx="9">
                  <c:v>107</c:v>
                </c:pt>
                <c:pt idx="10">
                  <c:v>112</c:v>
                </c:pt>
                <c:pt idx="11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'23.9.19-MUNYONYO-SALAMA'!$T$9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'23.9.19-MUNYONYO-SALAMA'!$R$10:$R$21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'23.9.19-MUNYONYO-SALAMA'!$T$10:$T$21</c:f>
              <c:numCache>
                <c:formatCode>0</c:formatCode>
                <c:ptCount val="12"/>
                <c:pt idx="0">
                  <c:v>34</c:v>
                </c:pt>
                <c:pt idx="1">
                  <c:v>14</c:v>
                </c:pt>
                <c:pt idx="2">
                  <c:v>30</c:v>
                </c:pt>
                <c:pt idx="3">
                  <c:v>16</c:v>
                </c:pt>
                <c:pt idx="4">
                  <c:v>16</c:v>
                </c:pt>
                <c:pt idx="5">
                  <c:v>13</c:v>
                </c:pt>
                <c:pt idx="6">
                  <c:v>14</c:v>
                </c:pt>
                <c:pt idx="7">
                  <c:v>20</c:v>
                </c:pt>
                <c:pt idx="8">
                  <c:v>16</c:v>
                </c:pt>
                <c:pt idx="9">
                  <c:v>32</c:v>
                </c:pt>
                <c:pt idx="10">
                  <c:v>28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'23.9.19-MUNYONYO-SALAMA'!$U$9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'23.9.19-MUNYONYO-SALAMA'!$U$10:$U$21</c:f>
              <c:numCache>
                <c:formatCode>0</c:formatCode>
                <c:ptCount val="12"/>
                <c:pt idx="0">
                  <c:v>14</c:v>
                </c:pt>
                <c:pt idx="1">
                  <c:v>26</c:v>
                </c:pt>
                <c:pt idx="2">
                  <c:v>8</c:v>
                </c:pt>
                <c:pt idx="3">
                  <c:v>4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8</c:v>
                </c:pt>
                <c:pt idx="9">
                  <c:v>16</c:v>
                </c:pt>
                <c:pt idx="10">
                  <c:v>13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'23.9.19-MUNYONYO-SALAMA'!$V$9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'23.9.19-MUNYONYO-SALAMA'!$V$10:$V$21</c:f>
              <c:numCache>
                <c:formatCode>0</c:formatCode>
                <c:ptCount val="12"/>
                <c:pt idx="0">
                  <c:v>76</c:v>
                </c:pt>
                <c:pt idx="1">
                  <c:v>76</c:v>
                </c:pt>
                <c:pt idx="2">
                  <c:v>89</c:v>
                </c:pt>
                <c:pt idx="3">
                  <c:v>55</c:v>
                </c:pt>
                <c:pt idx="4">
                  <c:v>53</c:v>
                </c:pt>
                <c:pt idx="5">
                  <c:v>38</c:v>
                </c:pt>
                <c:pt idx="6">
                  <c:v>56</c:v>
                </c:pt>
                <c:pt idx="7">
                  <c:v>51</c:v>
                </c:pt>
                <c:pt idx="8">
                  <c:v>62</c:v>
                </c:pt>
                <c:pt idx="9">
                  <c:v>75</c:v>
                </c:pt>
                <c:pt idx="10">
                  <c:v>52</c:v>
                </c:pt>
                <c:pt idx="1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'23.9.19-MUNYONYO-SALAMA'!$W$9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'23.9.19-MUNYONYO-SALAMA'!$W$10:$W$21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'23.9.19-MUNYONYO-SALAMA'!$X$9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'23.9.19-MUNYONYO-SALAMA'!$X$10:$X$21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'23.9.19-MUNYONYO-SALAMA'!$Y$9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'23.9.19-MUNYONYO-SALAMA'!$Y$10:$Y$21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16</c:v>
                </c:pt>
                <c:pt idx="5">
                  <c:v>6</c:v>
                </c:pt>
                <c:pt idx="6">
                  <c:v>17</c:v>
                </c:pt>
                <c:pt idx="7">
                  <c:v>13</c:v>
                </c:pt>
                <c:pt idx="8">
                  <c:v>11</c:v>
                </c:pt>
                <c:pt idx="9">
                  <c:v>14</c:v>
                </c:pt>
                <c:pt idx="10">
                  <c:v>12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'23.9.19-MUNYONYO-SALAMA'!$Z$9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'23.9.19-MUNYONYO-SALAMA'!$Z$10:$Z$21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'23.9.19-MUNYONYO-SALAMA'!$AA$9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'23.9.19-MUNYONYO-SALAMA'!$AB$9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'23.9.19-MUNYONYO-SALAMA'!$AC$9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'23.9.19-MUNYONYO-SALAMA'!$AC$10:$AC$21</c:f>
              <c:numCache>
                <c:formatCode>0</c:formatCode>
                <c:ptCount val="12"/>
                <c:pt idx="0">
                  <c:v>105</c:v>
                </c:pt>
                <c:pt idx="1">
                  <c:v>134</c:v>
                </c:pt>
                <c:pt idx="2">
                  <c:v>194</c:v>
                </c:pt>
                <c:pt idx="3">
                  <c:v>164</c:v>
                </c:pt>
                <c:pt idx="4">
                  <c:v>139</c:v>
                </c:pt>
                <c:pt idx="5">
                  <c:v>155</c:v>
                </c:pt>
                <c:pt idx="6">
                  <c:v>176</c:v>
                </c:pt>
                <c:pt idx="7">
                  <c:v>142</c:v>
                </c:pt>
                <c:pt idx="8">
                  <c:v>157</c:v>
                </c:pt>
                <c:pt idx="9">
                  <c:v>138</c:v>
                </c:pt>
                <c:pt idx="10">
                  <c:v>165</c:v>
                </c:pt>
                <c:pt idx="1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'23.9.19-MUNYONYO-SALAMA'!$AD$9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'23.9.19-MUNYONYO-SALAMA'!$AD$10:$AD$21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798640"/>
        <c:axId val="468788056"/>
      </c:lineChart>
      <c:catAx>
        <c:axId val="46879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88056"/>
        <c:crosses val="autoZero"/>
        <c:auto val="1"/>
        <c:lblAlgn val="ctr"/>
        <c:lblOffset val="100"/>
        <c:noMultiLvlLbl val="0"/>
      </c:catAx>
      <c:valAx>
        <c:axId val="46878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9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'23.9.19-MUNYONYO-SALAMA'!$C$9:$N$9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'23.9.19-MUNYONYO-SALAMA'!$C$60:$N$60</c:f>
              <c:numCache>
                <c:formatCode>0.00%</c:formatCode>
                <c:ptCount val="12"/>
                <c:pt idx="0">
                  <c:v>0.44091639871382637</c:v>
                </c:pt>
                <c:pt idx="1">
                  <c:v>0.10651125401929261</c:v>
                </c:pt>
                <c:pt idx="2">
                  <c:v>6.3504823151125406E-2</c:v>
                </c:pt>
                <c:pt idx="3">
                  <c:v>0.30827974276527331</c:v>
                </c:pt>
                <c:pt idx="4">
                  <c:v>1.2057877813504822E-2</c:v>
                </c:pt>
                <c:pt idx="5">
                  <c:v>4.4212218649517685E-3</c:v>
                </c:pt>
                <c:pt idx="6">
                  <c:v>5.2250803858520899E-2</c:v>
                </c:pt>
                <c:pt idx="7">
                  <c:v>8.8424437299035371E-3</c:v>
                </c:pt>
                <c:pt idx="8">
                  <c:v>2.8135048231511255E-3</c:v>
                </c:pt>
                <c:pt idx="9">
                  <c:v>4.0192926045016077E-4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SALAMA-MUNYONYO'!$AE$9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SALAMA-MUNYONYO'!$AE$10:$AE$21</c:f>
              <c:numCache>
                <c:formatCode>0</c:formatCode>
                <c:ptCount val="12"/>
                <c:pt idx="0">
                  <c:v>182</c:v>
                </c:pt>
                <c:pt idx="1">
                  <c:v>189</c:v>
                </c:pt>
                <c:pt idx="2">
                  <c:v>134</c:v>
                </c:pt>
                <c:pt idx="3">
                  <c:v>130</c:v>
                </c:pt>
                <c:pt idx="4">
                  <c:v>118</c:v>
                </c:pt>
                <c:pt idx="5">
                  <c:v>143</c:v>
                </c:pt>
                <c:pt idx="6">
                  <c:v>150</c:v>
                </c:pt>
                <c:pt idx="7">
                  <c:v>152</c:v>
                </c:pt>
                <c:pt idx="8">
                  <c:v>193</c:v>
                </c:pt>
                <c:pt idx="9">
                  <c:v>172</c:v>
                </c:pt>
                <c:pt idx="10">
                  <c:v>244</c:v>
                </c:pt>
                <c:pt idx="11">
                  <c:v>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SALAMA-MUNYONYO'!$AF$9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SALAMA-MUNYONYO'!$AF$10:$AF$21</c:f>
              <c:numCache>
                <c:formatCode>0</c:formatCode>
                <c:ptCount val="12"/>
                <c:pt idx="0">
                  <c:v>278</c:v>
                </c:pt>
                <c:pt idx="1">
                  <c:v>315</c:v>
                </c:pt>
                <c:pt idx="2">
                  <c:v>229</c:v>
                </c:pt>
                <c:pt idx="3">
                  <c:v>207</c:v>
                </c:pt>
                <c:pt idx="4">
                  <c:v>201</c:v>
                </c:pt>
                <c:pt idx="5">
                  <c:v>236</c:v>
                </c:pt>
                <c:pt idx="6">
                  <c:v>265</c:v>
                </c:pt>
                <c:pt idx="7">
                  <c:v>276</c:v>
                </c:pt>
                <c:pt idx="8">
                  <c:v>316</c:v>
                </c:pt>
                <c:pt idx="9">
                  <c:v>237</c:v>
                </c:pt>
                <c:pt idx="10">
                  <c:v>328</c:v>
                </c:pt>
                <c:pt idx="11">
                  <c:v>433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787272"/>
        <c:axId val="468787664"/>
      </c:lineChart>
      <c:catAx>
        <c:axId val="468787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87664"/>
        <c:crosses val="autoZero"/>
        <c:auto val="1"/>
        <c:lblAlgn val="ctr"/>
        <c:lblOffset val="100"/>
        <c:noMultiLvlLbl val="0"/>
      </c:catAx>
      <c:valAx>
        <c:axId val="468787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8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SALAMA-MUNYONYO'!$C$59:$N$59</c:f>
              <c:numCache>
                <c:formatCode>0.0%</c:formatCode>
                <c:ptCount val="12"/>
                <c:pt idx="0">
                  <c:v>0.28635953026196931</c:v>
                </c:pt>
                <c:pt idx="1">
                  <c:v>3.9747064137308039E-2</c:v>
                </c:pt>
                <c:pt idx="2">
                  <c:v>3.2520325203252036E-2</c:v>
                </c:pt>
                <c:pt idx="3">
                  <c:v>0.23336344474555856</c:v>
                </c:pt>
                <c:pt idx="4">
                  <c:v>1.8066847335140017E-3</c:v>
                </c:pt>
                <c:pt idx="5">
                  <c:v>3.0111412225233364E-4</c:v>
                </c:pt>
                <c:pt idx="6">
                  <c:v>2.740138512496236E-2</c:v>
                </c:pt>
                <c:pt idx="7">
                  <c:v>1.0237880156579343E-2</c:v>
                </c:pt>
                <c:pt idx="8">
                  <c:v>0</c:v>
                </c:pt>
                <c:pt idx="9">
                  <c:v>9.0334236675700087E-4</c:v>
                </c:pt>
                <c:pt idx="10">
                  <c:v>0.36735922914784702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SALAMA-MUNYONYO'!$S$9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SALAMA-MUNYONYO'!$S$10:$S$21</c:f>
              <c:numCache>
                <c:formatCode>0</c:formatCode>
                <c:ptCount val="12"/>
                <c:pt idx="0">
                  <c:v>87</c:v>
                </c:pt>
                <c:pt idx="1">
                  <c:v>64</c:v>
                </c:pt>
                <c:pt idx="2">
                  <c:v>80</c:v>
                </c:pt>
                <c:pt idx="3">
                  <c:v>58</c:v>
                </c:pt>
                <c:pt idx="4">
                  <c:v>40</c:v>
                </c:pt>
                <c:pt idx="5">
                  <c:v>70</c:v>
                </c:pt>
                <c:pt idx="6">
                  <c:v>55</c:v>
                </c:pt>
                <c:pt idx="7">
                  <c:v>84</c:v>
                </c:pt>
                <c:pt idx="8">
                  <c:v>74</c:v>
                </c:pt>
                <c:pt idx="9">
                  <c:v>113</c:v>
                </c:pt>
                <c:pt idx="10">
                  <c:v>68</c:v>
                </c:pt>
                <c:pt idx="11">
                  <c:v>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SALAMA-MUNYONYO'!$T$9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SALAMA-MUNYONYO'!$T$10:$T$21</c:f>
              <c:numCache>
                <c:formatCode>0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11</c:v>
                </c:pt>
                <c:pt idx="4">
                  <c:v>7</c:v>
                </c:pt>
                <c:pt idx="5">
                  <c:v>16</c:v>
                </c:pt>
                <c:pt idx="6">
                  <c:v>7</c:v>
                </c:pt>
                <c:pt idx="7">
                  <c:v>28</c:v>
                </c:pt>
                <c:pt idx="8">
                  <c:v>9</c:v>
                </c:pt>
                <c:pt idx="9">
                  <c:v>12</c:v>
                </c:pt>
                <c:pt idx="10">
                  <c:v>5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SALAMA-MUNYONYO'!$U$9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SALAMA-MUNYONYO'!$U$10:$U$21</c:f>
              <c:numCache>
                <c:formatCode>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8</c:v>
                </c:pt>
                <c:pt idx="3">
                  <c:v>5</c:v>
                </c:pt>
                <c:pt idx="4">
                  <c:v>12</c:v>
                </c:pt>
                <c:pt idx="5">
                  <c:v>10</c:v>
                </c:pt>
                <c:pt idx="6">
                  <c:v>2</c:v>
                </c:pt>
                <c:pt idx="7">
                  <c:v>10</c:v>
                </c:pt>
                <c:pt idx="8">
                  <c:v>2</c:v>
                </c:pt>
                <c:pt idx="9">
                  <c:v>9</c:v>
                </c:pt>
                <c:pt idx="10">
                  <c:v>8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SALAMA-MUNYONYO'!$V$9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SALAMA-MUNYONYO'!$V$10:$V$21</c:f>
              <c:numCache>
                <c:formatCode>0</c:formatCode>
                <c:ptCount val="12"/>
                <c:pt idx="0">
                  <c:v>72</c:v>
                </c:pt>
                <c:pt idx="1">
                  <c:v>93</c:v>
                </c:pt>
                <c:pt idx="2">
                  <c:v>89</c:v>
                </c:pt>
                <c:pt idx="3">
                  <c:v>60</c:v>
                </c:pt>
                <c:pt idx="4">
                  <c:v>38</c:v>
                </c:pt>
                <c:pt idx="5">
                  <c:v>54</c:v>
                </c:pt>
                <c:pt idx="6">
                  <c:v>37</c:v>
                </c:pt>
                <c:pt idx="7">
                  <c:v>64</c:v>
                </c:pt>
                <c:pt idx="8">
                  <c:v>78</c:v>
                </c:pt>
                <c:pt idx="9">
                  <c:v>61</c:v>
                </c:pt>
                <c:pt idx="10">
                  <c:v>51</c:v>
                </c:pt>
                <c:pt idx="1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SALAMA-MUNYONYO'!$W$9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SALAMA-MUNYONYO'!$X$9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SALAMA-MUNYONYO'!$Y$9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SALAMA-MUNYONYO'!$Y$10:$Y$21</c:f>
              <c:numCache>
                <c:formatCode>0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14</c:v>
                </c:pt>
                <c:pt idx="6">
                  <c:v>11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SALAMA-MUNYONYO'!$Z$9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SALAMA-MUNYONYO'!$AA$9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SALAMA-MUNYONYO'!$AB$9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SALAMA-MUNYONYO'!$AC$9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SALAMA-MUNYONYO'!$AC$10:$AC$21</c:f>
              <c:numCache>
                <c:formatCode>0</c:formatCode>
                <c:ptCount val="12"/>
                <c:pt idx="0">
                  <c:v>96</c:v>
                </c:pt>
                <c:pt idx="1">
                  <c:v>126</c:v>
                </c:pt>
                <c:pt idx="2">
                  <c:v>131</c:v>
                </c:pt>
                <c:pt idx="3">
                  <c:v>101</c:v>
                </c:pt>
                <c:pt idx="4">
                  <c:v>59</c:v>
                </c:pt>
                <c:pt idx="5">
                  <c:v>119</c:v>
                </c:pt>
                <c:pt idx="6">
                  <c:v>92</c:v>
                </c:pt>
                <c:pt idx="7">
                  <c:v>145</c:v>
                </c:pt>
                <c:pt idx="8">
                  <c:v>110</c:v>
                </c:pt>
                <c:pt idx="9">
                  <c:v>52</c:v>
                </c:pt>
                <c:pt idx="10">
                  <c:v>50</c:v>
                </c:pt>
                <c:pt idx="11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SALAMA-MUNYONYO'!$AD$9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SALAMA-MUNYONYO'!$AD$10:$AD$21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790408"/>
        <c:axId val="468790800"/>
      </c:lineChart>
      <c:catAx>
        <c:axId val="46879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90800"/>
        <c:crosses val="autoZero"/>
        <c:auto val="1"/>
        <c:lblAlgn val="ctr"/>
        <c:lblOffset val="100"/>
        <c:noMultiLvlLbl val="0"/>
      </c:catAx>
      <c:valAx>
        <c:axId val="4687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79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SALAMA-MUNYONYO'!$C$60:$N$60</c:f>
              <c:numCache>
                <c:formatCode>0.00%</c:formatCode>
                <c:ptCount val="12"/>
                <c:pt idx="0">
                  <c:v>0.45264159923845787</c:v>
                </c:pt>
                <c:pt idx="1">
                  <c:v>6.2827225130890049E-2</c:v>
                </c:pt>
                <c:pt idx="2">
                  <c:v>5.140409328891004E-2</c:v>
                </c:pt>
                <c:pt idx="3">
                  <c:v>0.36887196573060449</c:v>
                </c:pt>
                <c:pt idx="4">
                  <c:v>2.8557829604950024E-3</c:v>
                </c:pt>
                <c:pt idx="5">
                  <c:v>4.7596382674916705E-4</c:v>
                </c:pt>
                <c:pt idx="6">
                  <c:v>4.3312708234174206E-2</c:v>
                </c:pt>
                <c:pt idx="7">
                  <c:v>1.6182770109471681E-2</c:v>
                </c:pt>
                <c:pt idx="8">
                  <c:v>0</c:v>
                </c:pt>
                <c:pt idx="9">
                  <c:v>1.4278914802475012E-3</c:v>
                </c:pt>
                <c:pt idx="10">
                  <c:v>0.58067586863398379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SALAAMA-MUNYONYO'!$AE$9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SALAAMA-MUNYONYO'!$R$10:$R$21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SALAAMA-MUNYONYO'!$AE$10:$AE$21</c:f>
              <c:numCache>
                <c:formatCode>General</c:formatCode>
                <c:ptCount val="12"/>
                <c:pt idx="0">
                  <c:v>182</c:v>
                </c:pt>
                <c:pt idx="1">
                  <c:v>189</c:v>
                </c:pt>
                <c:pt idx="2">
                  <c:v>134</c:v>
                </c:pt>
                <c:pt idx="3">
                  <c:v>130</c:v>
                </c:pt>
                <c:pt idx="4">
                  <c:v>118</c:v>
                </c:pt>
                <c:pt idx="5">
                  <c:v>143</c:v>
                </c:pt>
                <c:pt idx="6">
                  <c:v>150</c:v>
                </c:pt>
                <c:pt idx="7">
                  <c:v>152</c:v>
                </c:pt>
                <c:pt idx="8">
                  <c:v>193</c:v>
                </c:pt>
                <c:pt idx="9">
                  <c:v>172</c:v>
                </c:pt>
                <c:pt idx="10">
                  <c:v>244</c:v>
                </c:pt>
                <c:pt idx="11">
                  <c:v>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18-40E1-8A2B-8FE5D0D9C290}"/>
            </c:ext>
          </c:extLst>
        </c:ser>
        <c:ser>
          <c:idx val="1"/>
          <c:order val="1"/>
          <c:tx>
            <c:strRef>
              <c:f>'[1]24.09.2019 SALAAMA-MUNYONYO'!$AF$9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SALAAMA-MUNYONYO'!$R$10:$R$21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SALAAMA-MUNYONYO'!$AF$10:$AF$21</c:f>
              <c:numCache>
                <c:formatCode>General</c:formatCode>
                <c:ptCount val="12"/>
                <c:pt idx="0">
                  <c:v>278</c:v>
                </c:pt>
                <c:pt idx="1">
                  <c:v>315</c:v>
                </c:pt>
                <c:pt idx="2">
                  <c:v>229</c:v>
                </c:pt>
                <c:pt idx="3">
                  <c:v>207</c:v>
                </c:pt>
                <c:pt idx="4">
                  <c:v>201</c:v>
                </c:pt>
                <c:pt idx="5">
                  <c:v>236</c:v>
                </c:pt>
                <c:pt idx="6">
                  <c:v>265</c:v>
                </c:pt>
                <c:pt idx="7">
                  <c:v>276</c:v>
                </c:pt>
                <c:pt idx="8">
                  <c:v>316</c:v>
                </c:pt>
                <c:pt idx="9">
                  <c:v>237</c:v>
                </c:pt>
                <c:pt idx="10">
                  <c:v>328</c:v>
                </c:pt>
                <c:pt idx="11">
                  <c:v>433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18-40E1-8A2B-8FE5D0D9C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804520"/>
        <c:axId val="468803344"/>
      </c:lineChart>
      <c:catAx>
        <c:axId val="468804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3344"/>
        <c:crosses val="autoZero"/>
        <c:auto val="1"/>
        <c:lblAlgn val="ctr"/>
        <c:lblOffset val="100"/>
        <c:noMultiLvlLbl val="0"/>
      </c:catAx>
      <c:valAx>
        <c:axId val="468803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D83-4E5A-A9B2-F3CFFC543D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D83-4E5A-A9B2-F3CFFC543D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D83-4E5A-A9B2-F3CFFC543D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D83-4E5A-A9B2-F3CFFC543D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D83-4E5A-A9B2-F3CFFC543D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D83-4E5A-A9B2-F3CFFC543D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D83-4E5A-A9B2-F3CFFC543D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D83-4E5A-A9B2-F3CFFC543D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D83-4E5A-A9B2-F3CFFC543D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D83-4E5A-A9B2-F3CFFC543D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D83-4E5A-A9B2-F3CFFC543D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D83-4E5A-A9B2-F3CFFC543D2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D83-4E5A-A9B2-F3CFFC543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SALAAMA-MUNYONYO'!$C$9:$N$9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SALAAMA-MUNYONYO'!$C$59:$N$59</c:f>
              <c:numCache>
                <c:formatCode>General</c:formatCode>
                <c:ptCount val="12"/>
                <c:pt idx="0">
                  <c:v>0.28635953026196931</c:v>
                </c:pt>
                <c:pt idx="1">
                  <c:v>3.9747064137308039E-2</c:v>
                </c:pt>
                <c:pt idx="2">
                  <c:v>3.2520325203252036E-2</c:v>
                </c:pt>
                <c:pt idx="3">
                  <c:v>0.23336344474555856</c:v>
                </c:pt>
                <c:pt idx="4">
                  <c:v>1.8066847335140017E-3</c:v>
                </c:pt>
                <c:pt idx="5">
                  <c:v>3.0111412225233364E-4</c:v>
                </c:pt>
                <c:pt idx="6">
                  <c:v>2.740138512496236E-2</c:v>
                </c:pt>
                <c:pt idx="7">
                  <c:v>1.0237880156579343E-2</c:v>
                </c:pt>
                <c:pt idx="8">
                  <c:v>0</c:v>
                </c:pt>
                <c:pt idx="9">
                  <c:v>9.0334236675700087E-4</c:v>
                </c:pt>
                <c:pt idx="10">
                  <c:v>0.36735922914784702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D83-4E5A-A9B2-F3CFFC543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04B-4318-A877-42ABD14F4E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04B-4318-A877-42ABD14F4E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04B-4318-A877-42ABD14F4E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04B-4318-A877-42ABD14F4E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04B-4318-A877-42ABD14F4E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04B-4318-A877-42ABD14F4EC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04B-4318-A877-42ABD14F4EC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04B-4318-A877-42ABD14F4EC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04B-4318-A877-42ABD14F4EC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04B-4318-A877-42ABD14F4EC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04B-4318-A877-42ABD14F4EC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04B-4318-A877-42ABD14F4EC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04B-4318-A877-42ABD14F4E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SALAAMA-MUNYONYO'!$C$9:$N$9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SALAAMA-MUNYONYO'!$C$60:$N$60</c:f>
              <c:numCache>
                <c:formatCode>General</c:formatCode>
                <c:ptCount val="12"/>
                <c:pt idx="0">
                  <c:v>0.45264159923845787</c:v>
                </c:pt>
                <c:pt idx="1">
                  <c:v>6.2827225130890049E-2</c:v>
                </c:pt>
                <c:pt idx="2">
                  <c:v>5.140409328891004E-2</c:v>
                </c:pt>
                <c:pt idx="3">
                  <c:v>0.36887196573060449</c:v>
                </c:pt>
                <c:pt idx="4">
                  <c:v>2.8557829604950024E-3</c:v>
                </c:pt>
                <c:pt idx="5">
                  <c:v>4.7596382674916705E-4</c:v>
                </c:pt>
                <c:pt idx="6">
                  <c:v>4.3312708234174206E-2</c:v>
                </c:pt>
                <c:pt idx="7">
                  <c:v>1.6182770109471681E-2</c:v>
                </c:pt>
                <c:pt idx="8">
                  <c:v>0</c:v>
                </c:pt>
                <c:pt idx="9">
                  <c:v>1.4278914802475012E-3</c:v>
                </c:pt>
                <c:pt idx="10">
                  <c:v>0.58067586863398379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04B-4318-A877-42ABD14F4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MUNYONYO-SALAMA'!$AE$10:$AE$21</c:f>
              <c:numCache>
                <c:formatCode>0</c:formatCode>
                <c:ptCount val="12"/>
                <c:pt idx="0">
                  <c:v>321</c:v>
                </c:pt>
                <c:pt idx="1">
                  <c:v>292</c:v>
                </c:pt>
                <c:pt idx="2">
                  <c:v>184</c:v>
                </c:pt>
                <c:pt idx="3">
                  <c:v>184</c:v>
                </c:pt>
                <c:pt idx="4">
                  <c:v>162</c:v>
                </c:pt>
                <c:pt idx="5">
                  <c:v>159</c:v>
                </c:pt>
                <c:pt idx="6">
                  <c:v>172</c:v>
                </c:pt>
                <c:pt idx="7">
                  <c:v>166</c:v>
                </c:pt>
                <c:pt idx="8">
                  <c:v>157</c:v>
                </c:pt>
                <c:pt idx="9">
                  <c:v>221</c:v>
                </c:pt>
                <c:pt idx="10">
                  <c:v>245</c:v>
                </c:pt>
                <c:pt idx="11">
                  <c:v>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MUNYONYO-SALAMA'!$AF$10:$AF$21</c:f>
              <c:numCache>
                <c:formatCode>0</c:formatCode>
                <c:ptCount val="12"/>
                <c:pt idx="0">
                  <c:v>530</c:v>
                </c:pt>
                <c:pt idx="1">
                  <c:v>543</c:v>
                </c:pt>
                <c:pt idx="2">
                  <c:v>363</c:v>
                </c:pt>
                <c:pt idx="3">
                  <c:v>369</c:v>
                </c:pt>
                <c:pt idx="4">
                  <c:v>337</c:v>
                </c:pt>
                <c:pt idx="5">
                  <c:v>310</c:v>
                </c:pt>
                <c:pt idx="6">
                  <c:v>325</c:v>
                </c:pt>
                <c:pt idx="7">
                  <c:v>303</c:v>
                </c:pt>
                <c:pt idx="8">
                  <c:v>286</c:v>
                </c:pt>
                <c:pt idx="9">
                  <c:v>350</c:v>
                </c:pt>
                <c:pt idx="10">
                  <c:v>404</c:v>
                </c:pt>
                <c:pt idx="11">
                  <c:v>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800208"/>
        <c:axId val="468807656"/>
      </c:lineChart>
      <c:catAx>
        <c:axId val="468800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7656"/>
        <c:crosses val="autoZero"/>
        <c:auto val="1"/>
        <c:lblAlgn val="ctr"/>
        <c:lblOffset val="100"/>
        <c:noMultiLvlLbl val="0"/>
      </c:catAx>
      <c:valAx>
        <c:axId val="468807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MUNYONYO-SALAMA'!$C$59:$N$59</c:f>
              <c:numCache>
                <c:formatCode>0.0%</c:formatCode>
                <c:ptCount val="12"/>
                <c:pt idx="0">
                  <c:v>0.24614707177454867</c:v>
                </c:pt>
                <c:pt idx="1">
                  <c:v>7.1774548656979298E-2</c:v>
                </c:pt>
                <c:pt idx="2">
                  <c:v>3.3685601056803169E-2</c:v>
                </c:pt>
                <c:pt idx="3">
                  <c:v>0.16160281814178776</c:v>
                </c:pt>
                <c:pt idx="4">
                  <c:v>2.6420079260237781E-3</c:v>
                </c:pt>
                <c:pt idx="5">
                  <c:v>4.4033465433729633E-4</c:v>
                </c:pt>
                <c:pt idx="6">
                  <c:v>3.3025099075297229E-2</c:v>
                </c:pt>
                <c:pt idx="7">
                  <c:v>2.6420079260237781E-3</c:v>
                </c:pt>
                <c:pt idx="8">
                  <c:v>1.1008366358432409E-3</c:v>
                </c:pt>
                <c:pt idx="9">
                  <c:v>6.6050198150594452E-4</c:v>
                </c:pt>
                <c:pt idx="10">
                  <c:v>0.44627917217084984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MUNYONYO-SALAMA'!$S$9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MUNYONYO-SALAMA'!$S$10:$S$21</c:f>
              <c:numCache>
                <c:formatCode>0</c:formatCode>
                <c:ptCount val="12"/>
                <c:pt idx="0">
                  <c:v>184</c:v>
                </c:pt>
                <c:pt idx="1">
                  <c:v>130</c:v>
                </c:pt>
                <c:pt idx="2">
                  <c:v>83</c:v>
                </c:pt>
                <c:pt idx="3">
                  <c:v>82</c:v>
                </c:pt>
                <c:pt idx="4">
                  <c:v>62</c:v>
                </c:pt>
                <c:pt idx="5">
                  <c:v>67</c:v>
                </c:pt>
                <c:pt idx="6">
                  <c:v>69</c:v>
                </c:pt>
                <c:pt idx="7">
                  <c:v>65</c:v>
                </c:pt>
                <c:pt idx="8">
                  <c:v>64</c:v>
                </c:pt>
                <c:pt idx="9">
                  <c:v>105</c:v>
                </c:pt>
                <c:pt idx="10">
                  <c:v>99</c:v>
                </c:pt>
                <c:pt idx="11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MUNYONYO-SALAMA'!$T$9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MUNYONYO-SALAMA'!$T$10:$T$21</c:f>
              <c:numCache>
                <c:formatCode>0</c:formatCode>
                <c:ptCount val="12"/>
                <c:pt idx="0">
                  <c:v>41</c:v>
                </c:pt>
                <c:pt idx="1">
                  <c:v>35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21</c:v>
                </c:pt>
                <c:pt idx="6">
                  <c:v>25</c:v>
                </c:pt>
                <c:pt idx="7">
                  <c:v>24</c:v>
                </c:pt>
                <c:pt idx="8">
                  <c:v>22</c:v>
                </c:pt>
                <c:pt idx="9">
                  <c:v>25</c:v>
                </c:pt>
                <c:pt idx="10">
                  <c:v>37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MUNYONYO-SALAMA'!$U$9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MUNYONYO-SALAMA'!$U$10:$U$21</c:f>
              <c:numCache>
                <c:formatCode>0</c:formatCode>
                <c:ptCount val="12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8</c:v>
                </c:pt>
                <c:pt idx="4">
                  <c:v>18</c:v>
                </c:pt>
                <c:pt idx="5">
                  <c:v>10</c:v>
                </c:pt>
                <c:pt idx="6">
                  <c:v>11</c:v>
                </c:pt>
                <c:pt idx="7">
                  <c:v>16</c:v>
                </c:pt>
                <c:pt idx="8">
                  <c:v>5</c:v>
                </c:pt>
                <c:pt idx="9">
                  <c:v>13</c:v>
                </c:pt>
                <c:pt idx="10">
                  <c:v>14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MUNYONYO-SALAMA'!$V$9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MUNYONYO-SALAMA'!$V$10:$V$21</c:f>
              <c:numCache>
                <c:formatCode>0</c:formatCode>
                <c:ptCount val="12"/>
                <c:pt idx="0">
                  <c:v>63</c:v>
                </c:pt>
                <c:pt idx="1">
                  <c:v>95</c:v>
                </c:pt>
                <c:pt idx="2">
                  <c:v>65</c:v>
                </c:pt>
                <c:pt idx="3">
                  <c:v>54</c:v>
                </c:pt>
                <c:pt idx="4">
                  <c:v>40</c:v>
                </c:pt>
                <c:pt idx="5">
                  <c:v>46</c:v>
                </c:pt>
                <c:pt idx="6">
                  <c:v>48</c:v>
                </c:pt>
                <c:pt idx="7">
                  <c:v>46</c:v>
                </c:pt>
                <c:pt idx="8">
                  <c:v>57</c:v>
                </c:pt>
                <c:pt idx="9">
                  <c:v>64</c:v>
                </c:pt>
                <c:pt idx="10">
                  <c:v>73</c:v>
                </c:pt>
                <c:pt idx="11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MUNYONYO-SALAMA'!$W$9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MUNYONYO-SALAMA'!$X$9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MUNYONYO-SALAMA'!$Y$9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MUNYONYO-SALAMA'!$Y$10:$Y$21</c:f>
              <c:numCache>
                <c:formatCode>0</c:formatCode>
                <c:ptCount val="12"/>
                <c:pt idx="0">
                  <c:v>12</c:v>
                </c:pt>
                <c:pt idx="1">
                  <c:v>15</c:v>
                </c:pt>
                <c:pt idx="2">
                  <c:v>6</c:v>
                </c:pt>
                <c:pt idx="3">
                  <c:v>14</c:v>
                </c:pt>
                <c:pt idx="4">
                  <c:v>16</c:v>
                </c:pt>
                <c:pt idx="5">
                  <c:v>13</c:v>
                </c:pt>
                <c:pt idx="6">
                  <c:v>14</c:v>
                </c:pt>
                <c:pt idx="7">
                  <c:v>13</c:v>
                </c:pt>
                <c:pt idx="8">
                  <c:v>5</c:v>
                </c:pt>
                <c:pt idx="9">
                  <c:v>14</c:v>
                </c:pt>
                <c:pt idx="10">
                  <c:v>16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MUNYONYO-SALAMA'!$Z$9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MUNYONYO-SALAMA'!$AA$9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MUNYONYO-SALAMA'!$AB$9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MUNYONYO-SALAMA'!$AC$9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MUNYONYO-SALAMA'!$AC$10:$AC$21</c:f>
              <c:numCache>
                <c:formatCode>0</c:formatCode>
                <c:ptCount val="12"/>
                <c:pt idx="0">
                  <c:v>209</c:v>
                </c:pt>
                <c:pt idx="1">
                  <c:v>251</c:v>
                </c:pt>
                <c:pt idx="2">
                  <c:v>179</c:v>
                </c:pt>
                <c:pt idx="3">
                  <c:v>185</c:v>
                </c:pt>
                <c:pt idx="4">
                  <c:v>175</c:v>
                </c:pt>
                <c:pt idx="5">
                  <c:v>151</c:v>
                </c:pt>
                <c:pt idx="6">
                  <c:v>153</c:v>
                </c:pt>
                <c:pt idx="7">
                  <c:v>137</c:v>
                </c:pt>
                <c:pt idx="8">
                  <c:v>129</c:v>
                </c:pt>
                <c:pt idx="9">
                  <c:v>129</c:v>
                </c:pt>
                <c:pt idx="10">
                  <c:v>159</c:v>
                </c:pt>
                <c:pt idx="11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MUNYONYO-SALAMA'!$AD$9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MUNYONYO-SALAMA'!$AD$10:$AD$21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801384"/>
        <c:axId val="468810792"/>
      </c:lineChart>
      <c:catAx>
        <c:axId val="46880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10792"/>
        <c:crosses val="autoZero"/>
        <c:auto val="1"/>
        <c:lblAlgn val="ctr"/>
        <c:lblOffset val="100"/>
        <c:noMultiLvlLbl val="0"/>
      </c:catAx>
      <c:valAx>
        <c:axId val="46881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MUNYONYO-SALAMA'!$C$60:$N$60</c:f>
              <c:numCache>
                <c:formatCode>0.00%</c:formatCode>
                <c:ptCount val="12"/>
                <c:pt idx="0">
                  <c:v>0.44453280318091454</c:v>
                </c:pt>
                <c:pt idx="1">
                  <c:v>0.12962226640159047</c:v>
                </c:pt>
                <c:pt idx="2">
                  <c:v>6.0834990059642144E-2</c:v>
                </c:pt>
                <c:pt idx="3">
                  <c:v>0.29184890656063617</c:v>
                </c:pt>
                <c:pt idx="4">
                  <c:v>4.7713717693836982E-3</c:v>
                </c:pt>
                <c:pt idx="5">
                  <c:v>7.9522862823061633E-4</c:v>
                </c:pt>
                <c:pt idx="6">
                  <c:v>5.9642147117296221E-2</c:v>
                </c:pt>
                <c:pt idx="7">
                  <c:v>4.7713717693836982E-3</c:v>
                </c:pt>
                <c:pt idx="8">
                  <c:v>1.9880715705765406E-3</c:v>
                </c:pt>
                <c:pt idx="9">
                  <c:v>1.1928429423459245E-3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MUNYONYO-SALAAMA'!$AE$9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MUNYONYO-SALAAMA'!$R$10:$R$21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MUNYONYO-SALAAMA'!$AE$10:$AE$21</c:f>
              <c:numCache>
                <c:formatCode>General</c:formatCode>
                <c:ptCount val="12"/>
                <c:pt idx="0">
                  <c:v>321</c:v>
                </c:pt>
                <c:pt idx="1">
                  <c:v>292</c:v>
                </c:pt>
                <c:pt idx="2">
                  <c:v>184</c:v>
                </c:pt>
                <c:pt idx="3">
                  <c:v>184</c:v>
                </c:pt>
                <c:pt idx="4">
                  <c:v>162</c:v>
                </c:pt>
                <c:pt idx="5">
                  <c:v>159</c:v>
                </c:pt>
                <c:pt idx="6">
                  <c:v>172</c:v>
                </c:pt>
                <c:pt idx="7">
                  <c:v>166</c:v>
                </c:pt>
                <c:pt idx="8">
                  <c:v>157</c:v>
                </c:pt>
                <c:pt idx="9">
                  <c:v>221</c:v>
                </c:pt>
                <c:pt idx="10">
                  <c:v>245</c:v>
                </c:pt>
                <c:pt idx="11">
                  <c:v>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F9-4F5A-A62A-4854319B2539}"/>
            </c:ext>
          </c:extLst>
        </c:ser>
        <c:ser>
          <c:idx val="1"/>
          <c:order val="1"/>
          <c:tx>
            <c:strRef>
              <c:f>'[1]24.09.2019 MUNYONYO-SALAAMA'!$AF$9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MUNYONYO-SALAAMA'!$R$10:$R$21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MUNYONYO-SALAAMA'!$AF$10:$AF$21</c:f>
              <c:numCache>
                <c:formatCode>General</c:formatCode>
                <c:ptCount val="12"/>
                <c:pt idx="0">
                  <c:v>530</c:v>
                </c:pt>
                <c:pt idx="1">
                  <c:v>543</c:v>
                </c:pt>
                <c:pt idx="2">
                  <c:v>363</c:v>
                </c:pt>
                <c:pt idx="3">
                  <c:v>369</c:v>
                </c:pt>
                <c:pt idx="4">
                  <c:v>337</c:v>
                </c:pt>
                <c:pt idx="5">
                  <c:v>310</c:v>
                </c:pt>
                <c:pt idx="6">
                  <c:v>325</c:v>
                </c:pt>
                <c:pt idx="7">
                  <c:v>303</c:v>
                </c:pt>
                <c:pt idx="8">
                  <c:v>286</c:v>
                </c:pt>
                <c:pt idx="9">
                  <c:v>350</c:v>
                </c:pt>
                <c:pt idx="10">
                  <c:v>404</c:v>
                </c:pt>
                <c:pt idx="11">
                  <c:v>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F9-4F5A-A62A-4854319B2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801776"/>
        <c:axId val="468808440"/>
      </c:lineChart>
      <c:catAx>
        <c:axId val="468801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8440"/>
        <c:crosses val="autoZero"/>
        <c:auto val="1"/>
        <c:lblAlgn val="ctr"/>
        <c:lblOffset val="100"/>
        <c:noMultiLvlLbl val="0"/>
      </c:catAx>
      <c:valAx>
        <c:axId val="468808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A7-4405-ACE8-DDBD91EF55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A7-4405-ACE8-DDBD91EF55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A7-4405-ACE8-DDBD91EF55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A7-4405-ACE8-DDBD91EF55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A7-4405-ACE8-DDBD91EF55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EA7-4405-ACE8-DDBD91EF55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EA7-4405-ACE8-DDBD91EF55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EA7-4405-ACE8-DDBD91EF55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EA7-4405-ACE8-DDBD91EF55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EA7-4405-ACE8-DDBD91EF55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EA7-4405-ACE8-DDBD91EF55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EA7-4405-ACE8-DDBD91EF55D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EA7-4405-ACE8-DDBD91EF5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MUNYONYO-SALAAMA'!$C$9:$N$9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MUNYONYO-SALAAMA'!$C$59:$N$59</c:f>
              <c:numCache>
                <c:formatCode>General</c:formatCode>
                <c:ptCount val="12"/>
                <c:pt idx="0">
                  <c:v>0.24614707177454867</c:v>
                </c:pt>
                <c:pt idx="1">
                  <c:v>7.1774548656979298E-2</c:v>
                </c:pt>
                <c:pt idx="2">
                  <c:v>3.3685601056803169E-2</c:v>
                </c:pt>
                <c:pt idx="3">
                  <c:v>0.16160281814178776</c:v>
                </c:pt>
                <c:pt idx="4">
                  <c:v>2.6420079260237781E-3</c:v>
                </c:pt>
                <c:pt idx="5">
                  <c:v>4.4033465433729633E-4</c:v>
                </c:pt>
                <c:pt idx="6">
                  <c:v>3.3025099075297229E-2</c:v>
                </c:pt>
                <c:pt idx="7">
                  <c:v>2.6420079260237781E-3</c:v>
                </c:pt>
                <c:pt idx="8">
                  <c:v>1.1008366358432409E-3</c:v>
                </c:pt>
                <c:pt idx="9">
                  <c:v>6.6050198150594452E-4</c:v>
                </c:pt>
                <c:pt idx="10">
                  <c:v>0.44627917217084984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EA7-4405-ACE8-DDBD91EF5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D7-47B5-92DB-8AD0A1F152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D7-47B5-92DB-8AD0A1F152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AD7-47B5-92DB-8AD0A1F152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AD7-47B5-92DB-8AD0A1F152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AD7-47B5-92DB-8AD0A1F152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AD7-47B5-92DB-8AD0A1F152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AD7-47B5-92DB-8AD0A1F152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AD7-47B5-92DB-8AD0A1F152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AD7-47B5-92DB-8AD0A1F152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AD7-47B5-92DB-8AD0A1F152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AD7-47B5-92DB-8AD0A1F1529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AD7-47B5-92DB-8AD0A1F1529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AD7-47B5-92DB-8AD0A1F15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MUNYONYO-SALAAMA'!$C$9:$N$9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MUNYONYO-SALAAMA'!$C$60:$N$60</c:f>
              <c:numCache>
                <c:formatCode>General</c:formatCode>
                <c:ptCount val="12"/>
                <c:pt idx="0">
                  <c:v>0.44453280318091454</c:v>
                </c:pt>
                <c:pt idx="1">
                  <c:v>0.12962226640159047</c:v>
                </c:pt>
                <c:pt idx="2">
                  <c:v>6.0834990059642144E-2</c:v>
                </c:pt>
                <c:pt idx="3">
                  <c:v>0.29184890656063617</c:v>
                </c:pt>
                <c:pt idx="4">
                  <c:v>4.7713717693836982E-3</c:v>
                </c:pt>
                <c:pt idx="5">
                  <c:v>7.9522862823061633E-4</c:v>
                </c:pt>
                <c:pt idx="6">
                  <c:v>5.9642147117296221E-2</c:v>
                </c:pt>
                <c:pt idx="7">
                  <c:v>4.7713717693836982E-3</c:v>
                </c:pt>
                <c:pt idx="8">
                  <c:v>1.9880715705765406E-3</c:v>
                </c:pt>
                <c:pt idx="9">
                  <c:v>1.1928429423459245E-3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AD7-47B5-92DB-8AD0A1F15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SALAMA-MUNYONYO'!$AE$9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SALAMA-MUNYONYO'!$AE$10:$AE$21</c:f>
              <c:numCache>
                <c:formatCode>0</c:formatCode>
                <c:ptCount val="12"/>
                <c:pt idx="0">
                  <c:v>172</c:v>
                </c:pt>
                <c:pt idx="1">
                  <c:v>184</c:v>
                </c:pt>
                <c:pt idx="2">
                  <c:v>163</c:v>
                </c:pt>
                <c:pt idx="3">
                  <c:v>158</c:v>
                </c:pt>
                <c:pt idx="4">
                  <c:v>131</c:v>
                </c:pt>
                <c:pt idx="5">
                  <c:v>174</c:v>
                </c:pt>
                <c:pt idx="6">
                  <c:v>174</c:v>
                </c:pt>
                <c:pt idx="7">
                  <c:v>166</c:v>
                </c:pt>
                <c:pt idx="8">
                  <c:v>179</c:v>
                </c:pt>
                <c:pt idx="9">
                  <c:v>280</c:v>
                </c:pt>
                <c:pt idx="10">
                  <c:v>257</c:v>
                </c:pt>
                <c:pt idx="11">
                  <c:v>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SALAMA-MUNYONYO'!$AF$9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SALAMA-MUNYONYO'!$AF$10:$AF$21</c:f>
              <c:numCache>
                <c:formatCode>0</c:formatCode>
                <c:ptCount val="12"/>
                <c:pt idx="0">
                  <c:v>269</c:v>
                </c:pt>
                <c:pt idx="1">
                  <c:v>319</c:v>
                </c:pt>
                <c:pt idx="2">
                  <c:v>291</c:v>
                </c:pt>
                <c:pt idx="3">
                  <c:v>282</c:v>
                </c:pt>
                <c:pt idx="4">
                  <c:v>272</c:v>
                </c:pt>
                <c:pt idx="5">
                  <c:v>296</c:v>
                </c:pt>
                <c:pt idx="6">
                  <c:v>304</c:v>
                </c:pt>
                <c:pt idx="7">
                  <c:v>296</c:v>
                </c:pt>
                <c:pt idx="8">
                  <c:v>376</c:v>
                </c:pt>
                <c:pt idx="9">
                  <c:v>472</c:v>
                </c:pt>
                <c:pt idx="10">
                  <c:v>392</c:v>
                </c:pt>
                <c:pt idx="11">
                  <c:v>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811184"/>
        <c:axId val="468811968"/>
      </c:lineChart>
      <c:catAx>
        <c:axId val="468811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11968"/>
        <c:crosses val="autoZero"/>
        <c:auto val="1"/>
        <c:lblAlgn val="ctr"/>
        <c:lblOffset val="100"/>
        <c:noMultiLvlLbl val="0"/>
      </c:catAx>
      <c:valAx>
        <c:axId val="468811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1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SALAMA-MUNYONYO'!$C$59:$N$59</c:f>
              <c:numCache>
                <c:formatCode>0.0%</c:formatCode>
                <c:ptCount val="12"/>
                <c:pt idx="0">
                  <c:v>0.2781954887218045</c:v>
                </c:pt>
                <c:pt idx="1">
                  <c:v>3.8596491228070177E-2</c:v>
                </c:pt>
                <c:pt idx="2">
                  <c:v>2.5313283208020051E-2</c:v>
                </c:pt>
                <c:pt idx="3">
                  <c:v>0.19573934837092732</c:v>
                </c:pt>
                <c:pt idx="4">
                  <c:v>2.7568922305764411E-3</c:v>
                </c:pt>
                <c:pt idx="5">
                  <c:v>7.5187969924812035E-4</c:v>
                </c:pt>
                <c:pt idx="6">
                  <c:v>3.4586466165413533E-2</c:v>
                </c:pt>
                <c:pt idx="7">
                  <c:v>8.771929824561403E-3</c:v>
                </c:pt>
                <c:pt idx="8">
                  <c:v>2.506265664160401E-4</c:v>
                </c:pt>
                <c:pt idx="9">
                  <c:v>2.506265664160401E-4</c:v>
                </c:pt>
                <c:pt idx="10">
                  <c:v>0.41478696741854637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SALAMA-MUNYONYO'!$S$9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SALAMA-MUNYONYO'!$S$10:$S$21</c:f>
              <c:numCache>
                <c:formatCode>0</c:formatCode>
                <c:ptCount val="12"/>
                <c:pt idx="0">
                  <c:v>73</c:v>
                </c:pt>
                <c:pt idx="1">
                  <c:v>88</c:v>
                </c:pt>
                <c:pt idx="2">
                  <c:v>63</c:v>
                </c:pt>
                <c:pt idx="3">
                  <c:v>77</c:v>
                </c:pt>
                <c:pt idx="4">
                  <c:v>47</c:v>
                </c:pt>
                <c:pt idx="5">
                  <c:v>80</c:v>
                </c:pt>
                <c:pt idx="6">
                  <c:v>70</c:v>
                </c:pt>
                <c:pt idx="7">
                  <c:v>81</c:v>
                </c:pt>
                <c:pt idx="8">
                  <c:v>90</c:v>
                </c:pt>
                <c:pt idx="9">
                  <c:v>163</c:v>
                </c:pt>
                <c:pt idx="10">
                  <c:v>118</c:v>
                </c:pt>
                <c:pt idx="11">
                  <c:v>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SALAMA-MUNYONYO'!$T$9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SALAMA-MUNYONYO'!$T$10:$T$21</c:f>
              <c:numCache>
                <c:formatCode>0</c:formatCode>
                <c:ptCount val="12"/>
                <c:pt idx="0">
                  <c:v>8</c:v>
                </c:pt>
                <c:pt idx="1">
                  <c:v>14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16</c:v>
                </c:pt>
                <c:pt idx="10">
                  <c:v>25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SALAMA-MUNYONYO'!$U$9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SALAMA-MUNYONYO'!$U$10:$U$21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12</c:v>
                </c:pt>
                <c:pt idx="7">
                  <c:v>3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SALAMA-MUNYONYO'!$V$9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SALAMA-MUNYONYO'!$V$10:$V$21</c:f>
              <c:numCache>
                <c:formatCode>0</c:formatCode>
                <c:ptCount val="12"/>
                <c:pt idx="0">
                  <c:v>69</c:v>
                </c:pt>
                <c:pt idx="1">
                  <c:v>59</c:v>
                </c:pt>
                <c:pt idx="2">
                  <c:v>73</c:v>
                </c:pt>
                <c:pt idx="3">
                  <c:v>59</c:v>
                </c:pt>
                <c:pt idx="4">
                  <c:v>53</c:v>
                </c:pt>
                <c:pt idx="5">
                  <c:v>66</c:v>
                </c:pt>
                <c:pt idx="6">
                  <c:v>66</c:v>
                </c:pt>
                <c:pt idx="7">
                  <c:v>48</c:v>
                </c:pt>
                <c:pt idx="8">
                  <c:v>57</c:v>
                </c:pt>
                <c:pt idx="9">
                  <c:v>75</c:v>
                </c:pt>
                <c:pt idx="10">
                  <c:v>83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SALAMA-MUNYONYO'!$W$9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SALAMA-MUNYONYO'!$X$9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SALAMA-MUNYONYO'!$Y$9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SALAMA-MUNYONYO'!$Y$10:$Y$21</c:f>
              <c:numCache>
                <c:formatCode>0</c:formatCode>
                <c:ptCount val="12"/>
                <c:pt idx="0">
                  <c:v>15</c:v>
                </c:pt>
                <c:pt idx="1">
                  <c:v>12</c:v>
                </c:pt>
                <c:pt idx="2">
                  <c:v>4</c:v>
                </c:pt>
                <c:pt idx="3">
                  <c:v>6</c:v>
                </c:pt>
                <c:pt idx="4">
                  <c:v>13</c:v>
                </c:pt>
                <c:pt idx="5">
                  <c:v>10</c:v>
                </c:pt>
                <c:pt idx="6">
                  <c:v>14</c:v>
                </c:pt>
                <c:pt idx="7">
                  <c:v>13</c:v>
                </c:pt>
                <c:pt idx="8">
                  <c:v>16</c:v>
                </c:pt>
                <c:pt idx="9">
                  <c:v>12</c:v>
                </c:pt>
                <c:pt idx="10">
                  <c:v>13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SALAMA-MUNYONYO'!$Z$9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SALAMA-MUNYONYO'!$AA$9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SALAMA-MUNYONYO'!$AB$9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SALAMA-MUNYONYO'!$AC$9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SALAMA-MUNYONYO'!$AC$10:$AC$21</c:f>
              <c:numCache>
                <c:formatCode>0</c:formatCode>
                <c:ptCount val="12"/>
                <c:pt idx="0">
                  <c:v>97</c:v>
                </c:pt>
                <c:pt idx="1">
                  <c:v>135</c:v>
                </c:pt>
                <c:pt idx="2">
                  <c:v>128</c:v>
                </c:pt>
                <c:pt idx="3">
                  <c:v>124</c:v>
                </c:pt>
                <c:pt idx="4">
                  <c:v>141</c:v>
                </c:pt>
                <c:pt idx="5">
                  <c:v>122</c:v>
                </c:pt>
                <c:pt idx="6">
                  <c:v>130</c:v>
                </c:pt>
                <c:pt idx="7">
                  <c:v>130</c:v>
                </c:pt>
                <c:pt idx="8">
                  <c:v>197</c:v>
                </c:pt>
                <c:pt idx="9">
                  <c:v>192</c:v>
                </c:pt>
                <c:pt idx="10">
                  <c:v>135</c:v>
                </c:pt>
                <c:pt idx="11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SALAMA-MUNYONYO'!$AD$9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SALAMA-MUNYONYO'!$AD$10:$AD$21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808832"/>
        <c:axId val="468810008"/>
      </c:lineChart>
      <c:catAx>
        <c:axId val="46880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10008"/>
        <c:crosses val="autoZero"/>
        <c:auto val="1"/>
        <c:lblAlgn val="ctr"/>
        <c:lblOffset val="100"/>
        <c:noMultiLvlLbl val="0"/>
      </c:catAx>
      <c:valAx>
        <c:axId val="46881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SALAMA-MUNYONYO'!$C$60:$N$60</c:f>
              <c:numCache>
                <c:formatCode>0.00%</c:formatCode>
                <c:ptCount val="12"/>
                <c:pt idx="0">
                  <c:v>0.47537473233404709</c:v>
                </c:pt>
                <c:pt idx="1">
                  <c:v>6.5952890792291219E-2</c:v>
                </c:pt>
                <c:pt idx="2">
                  <c:v>4.3254817987152035E-2</c:v>
                </c:pt>
                <c:pt idx="3">
                  <c:v>0.33447537473233407</c:v>
                </c:pt>
                <c:pt idx="4">
                  <c:v>4.7109207708779443E-3</c:v>
                </c:pt>
                <c:pt idx="5">
                  <c:v>1.2847965738758029E-3</c:v>
                </c:pt>
                <c:pt idx="6">
                  <c:v>5.910064239828694E-2</c:v>
                </c:pt>
                <c:pt idx="7">
                  <c:v>1.4989293361884369E-2</c:v>
                </c:pt>
                <c:pt idx="8">
                  <c:v>4.2826552462526765E-4</c:v>
                </c:pt>
                <c:pt idx="9">
                  <c:v>4.2826552462526765E-4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MUNYONYO-SALAMA'!$AE$10:$AE$21</c:f>
              <c:numCache>
                <c:formatCode>0</c:formatCode>
                <c:ptCount val="12"/>
                <c:pt idx="0">
                  <c:v>373</c:v>
                </c:pt>
                <c:pt idx="1">
                  <c:v>300</c:v>
                </c:pt>
                <c:pt idx="2">
                  <c:v>203</c:v>
                </c:pt>
                <c:pt idx="3">
                  <c:v>145</c:v>
                </c:pt>
                <c:pt idx="4">
                  <c:v>159</c:v>
                </c:pt>
                <c:pt idx="5">
                  <c:v>157</c:v>
                </c:pt>
                <c:pt idx="6">
                  <c:v>159</c:v>
                </c:pt>
                <c:pt idx="7">
                  <c:v>179</c:v>
                </c:pt>
                <c:pt idx="8">
                  <c:v>187</c:v>
                </c:pt>
                <c:pt idx="9">
                  <c:v>227</c:v>
                </c:pt>
                <c:pt idx="10">
                  <c:v>240</c:v>
                </c:pt>
                <c:pt idx="11">
                  <c:v>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MUNYONYO-SALAMA'!$AF$10:$AF$21</c:f>
              <c:numCache>
                <c:formatCode>0</c:formatCode>
                <c:ptCount val="12"/>
                <c:pt idx="0">
                  <c:v>603</c:v>
                </c:pt>
                <c:pt idx="1">
                  <c:v>499</c:v>
                </c:pt>
                <c:pt idx="2">
                  <c:v>445</c:v>
                </c:pt>
                <c:pt idx="3">
                  <c:v>328</c:v>
                </c:pt>
                <c:pt idx="4">
                  <c:v>334</c:v>
                </c:pt>
                <c:pt idx="5">
                  <c:v>325</c:v>
                </c:pt>
                <c:pt idx="6">
                  <c:v>337</c:v>
                </c:pt>
                <c:pt idx="7">
                  <c:v>341</c:v>
                </c:pt>
                <c:pt idx="8">
                  <c:v>372</c:v>
                </c:pt>
                <c:pt idx="9">
                  <c:v>396</c:v>
                </c:pt>
                <c:pt idx="10">
                  <c:v>413</c:v>
                </c:pt>
                <c:pt idx="11">
                  <c:v>455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803736"/>
        <c:axId val="468804128"/>
      </c:lineChart>
      <c:catAx>
        <c:axId val="468803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4128"/>
        <c:crosses val="autoZero"/>
        <c:auto val="1"/>
        <c:lblAlgn val="ctr"/>
        <c:lblOffset val="100"/>
        <c:noMultiLvlLbl val="0"/>
      </c:catAx>
      <c:valAx>
        <c:axId val="468804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880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MUNYONYO-SALAMA'!$C$59:$N$59</c:f>
              <c:numCache>
                <c:formatCode>0.0%</c:formatCode>
                <c:ptCount val="12"/>
                <c:pt idx="0">
                  <c:v>0.23659240924092409</c:v>
                </c:pt>
                <c:pt idx="1">
                  <c:v>6.1262376237623761E-2</c:v>
                </c:pt>
                <c:pt idx="2">
                  <c:v>3.094059405940594E-2</c:v>
                </c:pt>
                <c:pt idx="3">
                  <c:v>0.16192244224422442</c:v>
                </c:pt>
                <c:pt idx="4">
                  <c:v>6.6006600660066007E-3</c:v>
                </c:pt>
                <c:pt idx="5">
                  <c:v>8.2508250825082509E-4</c:v>
                </c:pt>
                <c:pt idx="6">
                  <c:v>3.052805280528053E-2</c:v>
                </c:pt>
                <c:pt idx="7">
                  <c:v>3.3003300330033004E-3</c:v>
                </c:pt>
                <c:pt idx="8">
                  <c:v>6.1881188118811882E-4</c:v>
                </c:pt>
                <c:pt idx="9">
                  <c:v>4.1254125412541255E-4</c:v>
                </c:pt>
                <c:pt idx="10">
                  <c:v>0.46699669966996699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MUNYONYO-SALAMA'!$C$60:$N$60</c:f>
              <c:numCache>
                <c:formatCode>0.00%</c:formatCode>
                <c:ptCount val="12"/>
                <c:pt idx="0">
                  <c:v>0.44388544891640869</c:v>
                </c:pt>
                <c:pt idx="1">
                  <c:v>0.11493808049535603</c:v>
                </c:pt>
                <c:pt idx="2">
                  <c:v>5.8049535603715167E-2</c:v>
                </c:pt>
                <c:pt idx="3">
                  <c:v>0.30379256965944273</c:v>
                </c:pt>
                <c:pt idx="4">
                  <c:v>1.238390092879257E-2</c:v>
                </c:pt>
                <c:pt idx="5">
                  <c:v>1.5479876160990713E-3</c:v>
                </c:pt>
                <c:pt idx="6">
                  <c:v>5.7275541795665637E-2</c:v>
                </c:pt>
                <c:pt idx="7">
                  <c:v>6.1919504643962852E-3</c:v>
                </c:pt>
                <c:pt idx="8">
                  <c:v>1.1609907120743034E-3</c:v>
                </c:pt>
                <c:pt idx="9">
                  <c:v>7.7399380804953565E-4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Salama-Munyonyo'!$AE$9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Salama-Munyonyo'!$R$10:$R$33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Salama-Munyonyo'!$AE$10:$AE$33</c:f>
              <c:numCache>
                <c:formatCode>0</c:formatCode>
                <c:ptCount val="24"/>
                <c:pt idx="0">
                  <c:v>207</c:v>
                </c:pt>
                <c:pt idx="1">
                  <c:v>211</c:v>
                </c:pt>
                <c:pt idx="2">
                  <c:v>158</c:v>
                </c:pt>
                <c:pt idx="3">
                  <c:v>157</c:v>
                </c:pt>
                <c:pt idx="4">
                  <c:v>144</c:v>
                </c:pt>
                <c:pt idx="5">
                  <c:v>171</c:v>
                </c:pt>
                <c:pt idx="6">
                  <c:v>146</c:v>
                </c:pt>
                <c:pt idx="7">
                  <c:v>142</c:v>
                </c:pt>
                <c:pt idx="8">
                  <c:v>172</c:v>
                </c:pt>
                <c:pt idx="9">
                  <c:v>178</c:v>
                </c:pt>
                <c:pt idx="10">
                  <c:v>258</c:v>
                </c:pt>
                <c:pt idx="11">
                  <c:v>296</c:v>
                </c:pt>
                <c:pt idx="12">
                  <c:v>320</c:v>
                </c:pt>
                <c:pt idx="13">
                  <c:v>290</c:v>
                </c:pt>
                <c:pt idx="14">
                  <c:v>262</c:v>
                </c:pt>
                <c:pt idx="15">
                  <c:v>193</c:v>
                </c:pt>
                <c:pt idx="16">
                  <c:v>90</c:v>
                </c:pt>
                <c:pt idx="17">
                  <c:v>41</c:v>
                </c:pt>
                <c:pt idx="18">
                  <c:v>13</c:v>
                </c:pt>
                <c:pt idx="19">
                  <c:v>13</c:v>
                </c:pt>
                <c:pt idx="20">
                  <c:v>7</c:v>
                </c:pt>
                <c:pt idx="21">
                  <c:v>9</c:v>
                </c:pt>
                <c:pt idx="22">
                  <c:v>44</c:v>
                </c:pt>
                <c:pt idx="23">
                  <c:v>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'26.09 Salama-Munyonyo'!$AF$9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Salama-Munyonyo'!$R$10:$R$33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Salama-Munyonyo'!$AF$10:$AF$33</c:f>
              <c:numCache>
                <c:formatCode>0</c:formatCode>
                <c:ptCount val="24"/>
                <c:pt idx="0">
                  <c:v>336</c:v>
                </c:pt>
                <c:pt idx="1">
                  <c:v>365</c:v>
                </c:pt>
                <c:pt idx="2">
                  <c:v>309</c:v>
                </c:pt>
                <c:pt idx="3">
                  <c:v>336</c:v>
                </c:pt>
                <c:pt idx="4">
                  <c:v>292</c:v>
                </c:pt>
                <c:pt idx="5">
                  <c:v>318</c:v>
                </c:pt>
                <c:pt idx="6">
                  <c:v>282</c:v>
                </c:pt>
                <c:pt idx="7">
                  <c:v>266</c:v>
                </c:pt>
                <c:pt idx="8">
                  <c:v>327</c:v>
                </c:pt>
                <c:pt idx="9">
                  <c:v>310</c:v>
                </c:pt>
                <c:pt idx="10">
                  <c:v>380</c:v>
                </c:pt>
                <c:pt idx="11">
                  <c:v>476</c:v>
                </c:pt>
                <c:pt idx="12">
                  <c:v>529</c:v>
                </c:pt>
                <c:pt idx="13">
                  <c:v>532</c:v>
                </c:pt>
                <c:pt idx="14">
                  <c:v>491</c:v>
                </c:pt>
                <c:pt idx="15">
                  <c:v>402</c:v>
                </c:pt>
                <c:pt idx="16">
                  <c:v>234</c:v>
                </c:pt>
                <c:pt idx="17">
                  <c:v>109</c:v>
                </c:pt>
                <c:pt idx="18">
                  <c:v>55</c:v>
                </c:pt>
                <c:pt idx="19">
                  <c:v>28</c:v>
                </c:pt>
                <c:pt idx="20">
                  <c:v>20</c:v>
                </c:pt>
                <c:pt idx="21">
                  <c:v>17</c:v>
                </c:pt>
                <c:pt idx="22">
                  <c:v>57</c:v>
                </c:pt>
                <c:pt idx="23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57936"/>
        <c:axId val="234755584"/>
      </c:lineChart>
      <c:catAx>
        <c:axId val="234757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55584"/>
        <c:crosses val="autoZero"/>
        <c:auto val="1"/>
        <c:lblAlgn val="ctr"/>
        <c:lblOffset val="100"/>
        <c:noMultiLvlLbl val="0"/>
      </c:catAx>
      <c:valAx>
        <c:axId val="234755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5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Salama-Munyonyo'!$C$107:$N$107</c:f>
              <c:numCache>
                <c:formatCode>0.0%</c:formatCode>
                <c:ptCount val="12"/>
                <c:pt idx="0">
                  <c:v>0.26492256803488196</c:v>
                </c:pt>
                <c:pt idx="1">
                  <c:v>3.6084799278304013E-2</c:v>
                </c:pt>
                <c:pt idx="2">
                  <c:v>2.4507592843181478E-2</c:v>
                </c:pt>
                <c:pt idx="3">
                  <c:v>0.19515862276349422</c:v>
                </c:pt>
                <c:pt idx="4">
                  <c:v>3.1574199368516014E-3</c:v>
                </c:pt>
                <c:pt idx="5">
                  <c:v>3.0070666065253347E-4</c:v>
                </c:pt>
                <c:pt idx="6">
                  <c:v>2.1500526236656142E-2</c:v>
                </c:pt>
                <c:pt idx="7">
                  <c:v>4.3602465794617355E-3</c:v>
                </c:pt>
                <c:pt idx="8">
                  <c:v>1.5035333032626674E-4</c:v>
                </c:pt>
                <c:pt idx="9">
                  <c:v>1.5035333032626674E-4</c:v>
                </c:pt>
                <c:pt idx="10">
                  <c:v>0.44970681100586379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Salama-Munyonyo'!$C$108:$N$108</c:f>
              <c:numCache>
                <c:formatCode>0.00%</c:formatCode>
                <c:ptCount val="12"/>
                <c:pt idx="0">
                  <c:v>0.48142076502732239</c:v>
                </c:pt>
                <c:pt idx="1">
                  <c:v>6.5573770491803282E-2</c:v>
                </c:pt>
                <c:pt idx="2">
                  <c:v>4.4535519125683057E-2</c:v>
                </c:pt>
                <c:pt idx="3">
                  <c:v>0.35464480874316939</c:v>
                </c:pt>
                <c:pt idx="4">
                  <c:v>5.7377049180327867E-3</c:v>
                </c:pt>
                <c:pt idx="5">
                  <c:v>5.4644808743169399E-4</c:v>
                </c:pt>
                <c:pt idx="6">
                  <c:v>3.9071038251366118E-2</c:v>
                </c:pt>
                <c:pt idx="7">
                  <c:v>7.9234972677595626E-3</c:v>
                </c:pt>
                <c:pt idx="8">
                  <c:v>2.7322404371584699E-4</c:v>
                </c:pt>
                <c:pt idx="9">
                  <c:v>2.7322404371584699E-4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'[2]26.09 Salama-Munyonyo'!$AE$9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'[2]26.09 Salama-Munyonyo'!$R$10:$R$33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'[2]26.09 Salama-Munyonyo'!$AE$10:$AE$33</c:f>
              <c:numCache>
                <c:formatCode>General</c:formatCode>
                <c:ptCount val="24"/>
                <c:pt idx="0">
                  <c:v>207</c:v>
                </c:pt>
                <c:pt idx="1">
                  <c:v>211</c:v>
                </c:pt>
                <c:pt idx="2">
                  <c:v>158</c:v>
                </c:pt>
                <c:pt idx="3">
                  <c:v>157</c:v>
                </c:pt>
                <c:pt idx="4">
                  <c:v>144</c:v>
                </c:pt>
                <c:pt idx="5">
                  <c:v>171</c:v>
                </c:pt>
                <c:pt idx="6">
                  <c:v>146</c:v>
                </c:pt>
                <c:pt idx="7">
                  <c:v>142</c:v>
                </c:pt>
                <c:pt idx="8">
                  <c:v>172</c:v>
                </c:pt>
                <c:pt idx="9">
                  <c:v>178</c:v>
                </c:pt>
                <c:pt idx="10">
                  <c:v>258</c:v>
                </c:pt>
                <c:pt idx="11">
                  <c:v>296</c:v>
                </c:pt>
                <c:pt idx="12">
                  <c:v>320</c:v>
                </c:pt>
                <c:pt idx="13">
                  <c:v>290</c:v>
                </c:pt>
                <c:pt idx="14">
                  <c:v>262</c:v>
                </c:pt>
                <c:pt idx="15">
                  <c:v>193</c:v>
                </c:pt>
                <c:pt idx="16">
                  <c:v>90</c:v>
                </c:pt>
                <c:pt idx="17">
                  <c:v>41</c:v>
                </c:pt>
                <c:pt idx="18">
                  <c:v>13</c:v>
                </c:pt>
                <c:pt idx="19">
                  <c:v>13</c:v>
                </c:pt>
                <c:pt idx="20">
                  <c:v>7</c:v>
                </c:pt>
                <c:pt idx="21">
                  <c:v>9</c:v>
                </c:pt>
                <c:pt idx="22">
                  <c:v>44</c:v>
                </c:pt>
                <c:pt idx="23">
                  <c:v>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'[2]26.09 Salama-Munyonyo'!$AF$9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'[2]26.09 Salama-Munyonyo'!$R$10:$R$33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'[2]26.09 Salama-Munyonyo'!$AF$10:$AF$33</c:f>
              <c:numCache>
                <c:formatCode>General</c:formatCode>
                <c:ptCount val="24"/>
                <c:pt idx="0">
                  <c:v>336</c:v>
                </c:pt>
                <c:pt idx="1">
                  <c:v>365</c:v>
                </c:pt>
                <c:pt idx="2">
                  <c:v>309</c:v>
                </c:pt>
                <c:pt idx="3">
                  <c:v>336</c:v>
                </c:pt>
                <c:pt idx="4">
                  <c:v>292</c:v>
                </c:pt>
                <c:pt idx="5">
                  <c:v>318</c:v>
                </c:pt>
                <c:pt idx="6">
                  <c:v>282</c:v>
                </c:pt>
                <c:pt idx="7">
                  <c:v>266</c:v>
                </c:pt>
                <c:pt idx="8">
                  <c:v>327</c:v>
                </c:pt>
                <c:pt idx="9">
                  <c:v>310</c:v>
                </c:pt>
                <c:pt idx="10">
                  <c:v>380</c:v>
                </c:pt>
                <c:pt idx="11">
                  <c:v>476</c:v>
                </c:pt>
                <c:pt idx="12">
                  <c:v>529</c:v>
                </c:pt>
                <c:pt idx="13">
                  <c:v>532</c:v>
                </c:pt>
                <c:pt idx="14">
                  <c:v>491</c:v>
                </c:pt>
                <c:pt idx="15">
                  <c:v>402</c:v>
                </c:pt>
                <c:pt idx="16">
                  <c:v>234</c:v>
                </c:pt>
                <c:pt idx="17">
                  <c:v>109</c:v>
                </c:pt>
                <c:pt idx="18">
                  <c:v>55</c:v>
                </c:pt>
                <c:pt idx="19">
                  <c:v>28</c:v>
                </c:pt>
                <c:pt idx="20">
                  <c:v>20</c:v>
                </c:pt>
                <c:pt idx="21">
                  <c:v>17</c:v>
                </c:pt>
                <c:pt idx="22">
                  <c:v>57</c:v>
                </c:pt>
                <c:pt idx="23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50488"/>
        <c:axId val="234752840"/>
      </c:lineChart>
      <c:catAx>
        <c:axId val="2347504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52840"/>
        <c:crosses val="autoZero"/>
        <c:auto val="1"/>
        <c:lblAlgn val="ctr"/>
        <c:lblOffset val="100"/>
        <c:noMultiLvlLbl val="0"/>
      </c:catAx>
      <c:valAx>
        <c:axId val="234752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5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'[2]26.09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'[2]26.09 Salama-Munyonyo'!$C$107:$N$107</c:f>
              <c:numCache>
                <c:formatCode>General</c:formatCode>
                <c:ptCount val="12"/>
                <c:pt idx="0">
                  <c:v>0.26492256803488196</c:v>
                </c:pt>
                <c:pt idx="1">
                  <c:v>3.6084799278304013E-2</c:v>
                </c:pt>
                <c:pt idx="2">
                  <c:v>2.4507592843181478E-2</c:v>
                </c:pt>
                <c:pt idx="3">
                  <c:v>0.19515862276349422</c:v>
                </c:pt>
                <c:pt idx="4">
                  <c:v>3.1574199368516014E-3</c:v>
                </c:pt>
                <c:pt idx="5">
                  <c:v>3.0070666065253347E-4</c:v>
                </c:pt>
                <c:pt idx="6">
                  <c:v>2.1500526236656142E-2</c:v>
                </c:pt>
                <c:pt idx="7">
                  <c:v>4.3602465794617355E-3</c:v>
                </c:pt>
                <c:pt idx="8">
                  <c:v>1.5035333032626674E-4</c:v>
                </c:pt>
                <c:pt idx="9">
                  <c:v>1.5035333032626674E-4</c:v>
                </c:pt>
                <c:pt idx="10">
                  <c:v>0.44970681100586379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'[2]26.09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'[2]26.09 Salama-Munyonyo'!$C$108:$N$108</c:f>
              <c:numCache>
                <c:formatCode>General</c:formatCode>
                <c:ptCount val="12"/>
                <c:pt idx="0">
                  <c:v>0.48142076502732239</c:v>
                </c:pt>
                <c:pt idx="1">
                  <c:v>6.5573770491803282E-2</c:v>
                </c:pt>
                <c:pt idx="2">
                  <c:v>4.4535519125683057E-2</c:v>
                </c:pt>
                <c:pt idx="3">
                  <c:v>0.35464480874316939</c:v>
                </c:pt>
                <c:pt idx="4">
                  <c:v>5.7377049180327867E-3</c:v>
                </c:pt>
                <c:pt idx="5">
                  <c:v>5.4644808743169399E-4</c:v>
                </c:pt>
                <c:pt idx="6">
                  <c:v>3.9071038251366118E-2</c:v>
                </c:pt>
                <c:pt idx="7">
                  <c:v>7.9234972677595626E-3</c:v>
                </c:pt>
                <c:pt idx="8">
                  <c:v>2.7322404371584699E-4</c:v>
                </c:pt>
                <c:pt idx="9">
                  <c:v>2.7322404371584699E-4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Munyonyo-Salama'!$R$10:$R$33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Munyonyo-Salama'!$AE$10:$AE$33</c:f>
              <c:numCache>
                <c:formatCode>0</c:formatCode>
                <c:ptCount val="24"/>
                <c:pt idx="0">
                  <c:v>325</c:v>
                </c:pt>
                <c:pt idx="1">
                  <c:v>263</c:v>
                </c:pt>
                <c:pt idx="2">
                  <c:v>188</c:v>
                </c:pt>
                <c:pt idx="3">
                  <c:v>185</c:v>
                </c:pt>
                <c:pt idx="4">
                  <c:v>189</c:v>
                </c:pt>
                <c:pt idx="5">
                  <c:v>188</c:v>
                </c:pt>
                <c:pt idx="6">
                  <c:v>164</c:v>
                </c:pt>
                <c:pt idx="7">
                  <c:v>182</c:v>
                </c:pt>
                <c:pt idx="8">
                  <c:v>209</c:v>
                </c:pt>
                <c:pt idx="9">
                  <c:v>179</c:v>
                </c:pt>
                <c:pt idx="10">
                  <c:v>227</c:v>
                </c:pt>
                <c:pt idx="11">
                  <c:v>251</c:v>
                </c:pt>
                <c:pt idx="12">
                  <c:v>245</c:v>
                </c:pt>
                <c:pt idx="13">
                  <c:v>262</c:v>
                </c:pt>
                <c:pt idx="14">
                  <c:v>248</c:v>
                </c:pt>
                <c:pt idx="15">
                  <c:v>225</c:v>
                </c:pt>
                <c:pt idx="16">
                  <c:v>103</c:v>
                </c:pt>
                <c:pt idx="17">
                  <c:v>53</c:v>
                </c:pt>
                <c:pt idx="18">
                  <c:v>31</c:v>
                </c:pt>
                <c:pt idx="19">
                  <c:v>18</c:v>
                </c:pt>
                <c:pt idx="20">
                  <c:v>17</c:v>
                </c:pt>
                <c:pt idx="21">
                  <c:v>12</c:v>
                </c:pt>
                <c:pt idx="22">
                  <c:v>56</c:v>
                </c:pt>
                <c:pt idx="23">
                  <c:v>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'26.09 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Munyonyo-Salama'!$R$10:$R$33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Munyonyo-Salama'!$AF$10:$AF$33</c:f>
              <c:numCache>
                <c:formatCode>0</c:formatCode>
                <c:ptCount val="24"/>
                <c:pt idx="0">
                  <c:v>572</c:v>
                </c:pt>
                <c:pt idx="1">
                  <c:v>483</c:v>
                </c:pt>
                <c:pt idx="2">
                  <c:v>383</c:v>
                </c:pt>
                <c:pt idx="3">
                  <c:v>385</c:v>
                </c:pt>
                <c:pt idx="4">
                  <c:v>332</c:v>
                </c:pt>
                <c:pt idx="5">
                  <c:v>381</c:v>
                </c:pt>
                <c:pt idx="6">
                  <c:v>322</c:v>
                </c:pt>
                <c:pt idx="7">
                  <c:v>326</c:v>
                </c:pt>
                <c:pt idx="8">
                  <c:v>340</c:v>
                </c:pt>
                <c:pt idx="9">
                  <c:v>356</c:v>
                </c:pt>
                <c:pt idx="10">
                  <c:v>391</c:v>
                </c:pt>
                <c:pt idx="11">
                  <c:v>461</c:v>
                </c:pt>
                <c:pt idx="12">
                  <c:v>451</c:v>
                </c:pt>
                <c:pt idx="13">
                  <c:v>478</c:v>
                </c:pt>
                <c:pt idx="14">
                  <c:v>428</c:v>
                </c:pt>
                <c:pt idx="15">
                  <c:v>404</c:v>
                </c:pt>
                <c:pt idx="16">
                  <c:v>221</c:v>
                </c:pt>
                <c:pt idx="17">
                  <c:v>124</c:v>
                </c:pt>
                <c:pt idx="18">
                  <c:v>72</c:v>
                </c:pt>
                <c:pt idx="19">
                  <c:v>38</c:v>
                </c:pt>
                <c:pt idx="20">
                  <c:v>32</c:v>
                </c:pt>
                <c:pt idx="21">
                  <c:v>24</c:v>
                </c:pt>
                <c:pt idx="22">
                  <c:v>83</c:v>
                </c:pt>
                <c:pt idx="23">
                  <c:v>249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43824"/>
        <c:axId val="234743432"/>
      </c:lineChart>
      <c:catAx>
        <c:axId val="234743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43432"/>
        <c:crosses val="autoZero"/>
        <c:auto val="1"/>
        <c:lblAlgn val="ctr"/>
        <c:lblOffset val="100"/>
        <c:noMultiLvlLbl val="0"/>
      </c:catAx>
      <c:valAx>
        <c:axId val="234743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4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Munyonyo-Salama'!$C$107:$N$107</c:f>
              <c:numCache>
                <c:formatCode>0.0%</c:formatCode>
                <c:ptCount val="12"/>
                <c:pt idx="0">
                  <c:v>0.26294983642311887</c:v>
                </c:pt>
                <c:pt idx="1">
                  <c:v>5.8751363140676117E-2</c:v>
                </c:pt>
                <c:pt idx="2">
                  <c:v>3.1079607415485277E-2</c:v>
                </c:pt>
                <c:pt idx="3">
                  <c:v>0.15812431842966193</c:v>
                </c:pt>
                <c:pt idx="4">
                  <c:v>6.2704471101417665E-3</c:v>
                </c:pt>
                <c:pt idx="5">
                  <c:v>5.4525627044711017E-4</c:v>
                </c:pt>
                <c:pt idx="6">
                  <c:v>2.3037077426390405E-2</c:v>
                </c:pt>
                <c:pt idx="7">
                  <c:v>3.4078516902944383E-3</c:v>
                </c:pt>
                <c:pt idx="8">
                  <c:v>6.8157033805888768E-4</c:v>
                </c:pt>
                <c:pt idx="9">
                  <c:v>1.3631406761177754E-4</c:v>
                </c:pt>
                <c:pt idx="10">
                  <c:v>0.45501635768811344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Munyonyo-Salama'!$C$108:$N$108</c:f>
              <c:numCache>
                <c:formatCode>0.00%</c:formatCode>
                <c:ptCount val="12"/>
                <c:pt idx="0">
                  <c:v>0.48249124562281143</c:v>
                </c:pt>
                <c:pt idx="1">
                  <c:v>0.10780390195097549</c:v>
                </c:pt>
                <c:pt idx="2">
                  <c:v>5.7028514257128564E-2</c:v>
                </c:pt>
                <c:pt idx="3">
                  <c:v>0.29014507253626814</c:v>
                </c:pt>
                <c:pt idx="4">
                  <c:v>1.150575287643822E-2</c:v>
                </c:pt>
                <c:pt idx="5">
                  <c:v>1.0005002501250625E-3</c:v>
                </c:pt>
                <c:pt idx="6">
                  <c:v>4.2271135567783891E-2</c:v>
                </c:pt>
                <c:pt idx="7">
                  <c:v>6.2531265632816404E-3</c:v>
                </c:pt>
                <c:pt idx="8">
                  <c:v>1.2506253126563281E-3</c:v>
                </c:pt>
                <c:pt idx="9">
                  <c:v>2.5012506253126561E-4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'[2]26.09 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'[2]26.09 Munyonyo-Salama'!$R$10:$R$33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'[2]26.09 Munyonyo-Salama'!$AE$10:$AE$33</c:f>
              <c:numCache>
                <c:formatCode>General</c:formatCode>
                <c:ptCount val="24"/>
                <c:pt idx="0">
                  <c:v>325</c:v>
                </c:pt>
                <c:pt idx="1">
                  <c:v>263</c:v>
                </c:pt>
                <c:pt idx="2">
                  <c:v>188</c:v>
                </c:pt>
                <c:pt idx="3">
                  <c:v>185</c:v>
                </c:pt>
                <c:pt idx="4">
                  <c:v>189</c:v>
                </c:pt>
                <c:pt idx="5">
                  <c:v>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'[2]26.09 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'[2]26.09 Munyonyo-Salama'!$R$10:$R$33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'[2]26.09 Munyonyo-Salama'!$AF$10:$AF$33</c:f>
              <c:numCache>
                <c:formatCode>General</c:formatCode>
                <c:ptCount val="24"/>
                <c:pt idx="0">
                  <c:v>572</c:v>
                </c:pt>
                <c:pt idx="1">
                  <c:v>483</c:v>
                </c:pt>
                <c:pt idx="2">
                  <c:v>383</c:v>
                </c:pt>
                <c:pt idx="3">
                  <c:v>385</c:v>
                </c:pt>
                <c:pt idx="4">
                  <c:v>332</c:v>
                </c:pt>
                <c:pt idx="5">
                  <c:v>183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50096"/>
        <c:axId val="234752056"/>
      </c:lineChart>
      <c:catAx>
        <c:axId val="234750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52056"/>
        <c:crosses val="autoZero"/>
        <c:auto val="1"/>
        <c:lblAlgn val="ctr"/>
        <c:lblOffset val="100"/>
        <c:noMultiLvlLbl val="0"/>
      </c:catAx>
      <c:valAx>
        <c:axId val="234752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5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'[2]26.09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'[2]26.09 Munyonyo-Salama'!$C$107:$N$107</c:f>
              <c:numCache>
                <c:formatCode>General</c:formatCode>
                <c:ptCount val="12"/>
                <c:pt idx="0">
                  <c:v>0.2600513259195894</c:v>
                </c:pt>
                <c:pt idx="1">
                  <c:v>4.9187339606501283E-2</c:v>
                </c:pt>
                <c:pt idx="2">
                  <c:v>3.5072711719418309E-2</c:v>
                </c:pt>
                <c:pt idx="3">
                  <c:v>0.15355004277159967</c:v>
                </c:pt>
                <c:pt idx="4">
                  <c:v>3.8494439692044482E-3</c:v>
                </c:pt>
                <c:pt idx="5">
                  <c:v>0</c:v>
                </c:pt>
                <c:pt idx="6">
                  <c:v>2.3096663815226688E-2</c:v>
                </c:pt>
                <c:pt idx="7">
                  <c:v>3.8494439692044482E-3</c:v>
                </c:pt>
                <c:pt idx="8">
                  <c:v>8.5543199315654401E-4</c:v>
                </c:pt>
                <c:pt idx="9">
                  <c:v>0</c:v>
                </c:pt>
                <c:pt idx="10">
                  <c:v>0.4704875962360992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'[2]26.09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'[2]26.09 Munyonyo-Salama'!$C$108:$N$108</c:f>
              <c:numCache>
                <c:formatCode>General</c:formatCode>
                <c:ptCount val="12"/>
                <c:pt idx="0">
                  <c:v>0.4911147011308562</c:v>
                </c:pt>
                <c:pt idx="1">
                  <c:v>9.289176090468497E-2</c:v>
                </c:pt>
                <c:pt idx="2">
                  <c:v>6.623586429725363E-2</c:v>
                </c:pt>
                <c:pt idx="3">
                  <c:v>0.28998384491114704</c:v>
                </c:pt>
                <c:pt idx="4">
                  <c:v>7.2697899838449114E-3</c:v>
                </c:pt>
                <c:pt idx="5">
                  <c:v>0</c:v>
                </c:pt>
                <c:pt idx="6">
                  <c:v>4.361873990306947E-2</c:v>
                </c:pt>
                <c:pt idx="7">
                  <c:v>7.2697899838449114E-3</c:v>
                </c:pt>
                <c:pt idx="8">
                  <c:v>1.6155088852988692E-3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Salama-Munyonyo'!$AE$9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Salama-Munyonyo'!$AE$10:$AE$21</c:f>
              <c:numCache>
                <c:formatCode>0</c:formatCode>
                <c:ptCount val="12"/>
                <c:pt idx="0">
                  <c:v>181</c:v>
                </c:pt>
                <c:pt idx="1">
                  <c:v>198</c:v>
                </c:pt>
                <c:pt idx="2">
                  <c:v>194</c:v>
                </c:pt>
                <c:pt idx="3">
                  <c:v>139</c:v>
                </c:pt>
                <c:pt idx="4">
                  <c:v>197</c:v>
                </c:pt>
                <c:pt idx="5">
                  <c:v>275</c:v>
                </c:pt>
                <c:pt idx="6">
                  <c:v>189</c:v>
                </c:pt>
                <c:pt idx="7">
                  <c:v>225</c:v>
                </c:pt>
                <c:pt idx="8">
                  <c:v>192</c:v>
                </c:pt>
                <c:pt idx="9">
                  <c:v>200</c:v>
                </c:pt>
                <c:pt idx="10">
                  <c:v>274</c:v>
                </c:pt>
                <c:pt idx="11">
                  <c:v>380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'27.09 Salama-Munyonyo'!$AF$9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Salama-Munyonyo'!$AF$10:$AF$21</c:f>
              <c:numCache>
                <c:formatCode>0</c:formatCode>
                <c:ptCount val="12"/>
                <c:pt idx="0">
                  <c:v>324</c:v>
                </c:pt>
                <c:pt idx="1">
                  <c:v>366</c:v>
                </c:pt>
                <c:pt idx="2">
                  <c:v>347</c:v>
                </c:pt>
                <c:pt idx="3">
                  <c:v>278</c:v>
                </c:pt>
                <c:pt idx="4">
                  <c:v>414</c:v>
                </c:pt>
                <c:pt idx="5">
                  <c:v>456</c:v>
                </c:pt>
                <c:pt idx="6">
                  <c:v>349</c:v>
                </c:pt>
                <c:pt idx="7">
                  <c:v>368</c:v>
                </c:pt>
                <c:pt idx="8">
                  <c:v>296</c:v>
                </c:pt>
                <c:pt idx="9">
                  <c:v>346</c:v>
                </c:pt>
                <c:pt idx="10">
                  <c:v>433</c:v>
                </c:pt>
                <c:pt idx="11">
                  <c:v>540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48528"/>
        <c:axId val="234744608"/>
      </c:lineChart>
      <c:catAx>
        <c:axId val="234748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44608"/>
        <c:crosses val="autoZero"/>
        <c:auto val="1"/>
        <c:lblAlgn val="ctr"/>
        <c:lblOffset val="100"/>
        <c:noMultiLvlLbl val="0"/>
      </c:catAx>
      <c:valAx>
        <c:axId val="234744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474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Salama-Munyonyo'!$C$59:$N$59</c:f>
              <c:numCache>
                <c:formatCode>0.0%</c:formatCode>
                <c:ptCount val="12"/>
                <c:pt idx="0">
                  <c:v>0.26942661058224487</c:v>
                </c:pt>
                <c:pt idx="1">
                  <c:v>3.4314810715076381E-2</c:v>
                </c:pt>
                <c:pt idx="2">
                  <c:v>3.0772636705778171E-2</c:v>
                </c:pt>
                <c:pt idx="3">
                  <c:v>0.20876688067301305</c:v>
                </c:pt>
                <c:pt idx="4">
                  <c:v>1.3283152534868275E-3</c:v>
                </c:pt>
                <c:pt idx="5">
                  <c:v>0</c:v>
                </c:pt>
                <c:pt idx="6">
                  <c:v>3.4536196590657514E-2</c:v>
                </c:pt>
                <c:pt idx="7">
                  <c:v>4.8704892627850346E-3</c:v>
                </c:pt>
                <c:pt idx="8">
                  <c:v>4.4277175116227583E-4</c:v>
                </c:pt>
                <c:pt idx="9">
                  <c:v>6.6415762674341375E-4</c:v>
                </c:pt>
                <c:pt idx="10">
                  <c:v>0.41465574496347135</c:v>
                </c:pt>
                <c:pt idx="11">
                  <c:v>2.2138587558113792E-4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Salama-Munyonyo'!$S$9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Salama-Munyonyo'!$S$10:$S$21</c:f>
              <c:numCache>
                <c:formatCode>0</c:formatCode>
                <c:ptCount val="12"/>
                <c:pt idx="0">
                  <c:v>63</c:v>
                </c:pt>
                <c:pt idx="1">
                  <c:v>76</c:v>
                </c:pt>
                <c:pt idx="2">
                  <c:v>68</c:v>
                </c:pt>
                <c:pt idx="3">
                  <c:v>51</c:v>
                </c:pt>
                <c:pt idx="4">
                  <c:v>92</c:v>
                </c:pt>
                <c:pt idx="5">
                  <c:v>130</c:v>
                </c:pt>
                <c:pt idx="6">
                  <c:v>84</c:v>
                </c:pt>
                <c:pt idx="7">
                  <c:v>99</c:v>
                </c:pt>
                <c:pt idx="8">
                  <c:v>105</c:v>
                </c:pt>
                <c:pt idx="9">
                  <c:v>109</c:v>
                </c:pt>
                <c:pt idx="10">
                  <c:v>136</c:v>
                </c:pt>
                <c:pt idx="11">
                  <c:v>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'27.09 Salama-Munyonyo'!$T$9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Salama-Munyonyo'!$T$10:$T$21</c:f>
              <c:numCache>
                <c:formatCode>0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14</c:v>
                </c:pt>
                <c:pt idx="3">
                  <c:v>10</c:v>
                </c:pt>
                <c:pt idx="4">
                  <c:v>16</c:v>
                </c:pt>
                <c:pt idx="5">
                  <c:v>14</c:v>
                </c:pt>
                <c:pt idx="6">
                  <c:v>4</c:v>
                </c:pt>
                <c:pt idx="7">
                  <c:v>7</c:v>
                </c:pt>
                <c:pt idx="8">
                  <c:v>14</c:v>
                </c:pt>
                <c:pt idx="9">
                  <c:v>13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'27.09 Salama-Munyonyo'!$U$9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Salama-Munyonyo'!$U$10:$U$21</c:f>
              <c:numCache>
                <c:formatCode>0</c:formatCode>
                <c:ptCount val="12"/>
                <c:pt idx="0">
                  <c:v>7</c:v>
                </c:pt>
                <c:pt idx="1">
                  <c:v>13</c:v>
                </c:pt>
                <c:pt idx="2">
                  <c:v>8</c:v>
                </c:pt>
                <c:pt idx="3">
                  <c:v>22</c:v>
                </c:pt>
                <c:pt idx="4">
                  <c:v>5</c:v>
                </c:pt>
                <c:pt idx="5">
                  <c:v>23</c:v>
                </c:pt>
                <c:pt idx="6">
                  <c:v>10</c:v>
                </c:pt>
                <c:pt idx="7">
                  <c:v>10</c:v>
                </c:pt>
                <c:pt idx="8">
                  <c:v>6</c:v>
                </c:pt>
                <c:pt idx="9">
                  <c:v>6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'27.09 Salama-Munyonyo'!$V$9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Salama-Munyonyo'!$V$10:$V$21</c:f>
              <c:numCache>
                <c:formatCode>0</c:formatCode>
                <c:ptCount val="12"/>
                <c:pt idx="0">
                  <c:v>85</c:v>
                </c:pt>
                <c:pt idx="1">
                  <c:v>72</c:v>
                </c:pt>
                <c:pt idx="2">
                  <c:v>87</c:v>
                </c:pt>
                <c:pt idx="3">
                  <c:v>46</c:v>
                </c:pt>
                <c:pt idx="4">
                  <c:v>72</c:v>
                </c:pt>
                <c:pt idx="5">
                  <c:v>73</c:v>
                </c:pt>
                <c:pt idx="6">
                  <c:v>65</c:v>
                </c:pt>
                <c:pt idx="7">
                  <c:v>88</c:v>
                </c:pt>
                <c:pt idx="8">
                  <c:v>58</c:v>
                </c:pt>
                <c:pt idx="9">
                  <c:v>65</c:v>
                </c:pt>
                <c:pt idx="10">
                  <c:v>104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'27.09 Salama-Munyonyo'!$W$9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'27.09 Salama-Munyonyo'!$X$9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'27.09 Salama-Munyonyo'!$Y$9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Salama-Munyonyo'!$Y$10:$Y$21</c:f>
              <c:numCache>
                <c:formatCode>0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17</c:v>
                </c:pt>
                <c:pt idx="3">
                  <c:v>9</c:v>
                </c:pt>
                <c:pt idx="4">
                  <c:v>7</c:v>
                </c:pt>
                <c:pt idx="5">
                  <c:v>30</c:v>
                </c:pt>
                <c:pt idx="6">
                  <c:v>20</c:v>
                </c:pt>
                <c:pt idx="7">
                  <c:v>16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'27.09 Salama-Munyonyo'!$Z$9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'27.09 Salama-Munyonyo'!$AA$9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'27.09 Salama-Munyonyo'!$AB$9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'27.09 Salama-Munyonyo'!$AC$9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Salama-Munyonyo'!$AC$10:$AC$21</c:f>
              <c:numCache>
                <c:formatCode>0</c:formatCode>
                <c:ptCount val="12"/>
                <c:pt idx="0">
                  <c:v>143</c:v>
                </c:pt>
                <c:pt idx="1">
                  <c:v>168</c:v>
                </c:pt>
                <c:pt idx="2">
                  <c:v>153</c:v>
                </c:pt>
                <c:pt idx="3">
                  <c:v>139</c:v>
                </c:pt>
                <c:pt idx="4">
                  <c:v>217</c:v>
                </c:pt>
                <c:pt idx="5">
                  <c:v>181</c:v>
                </c:pt>
                <c:pt idx="6">
                  <c:v>160</c:v>
                </c:pt>
                <c:pt idx="7">
                  <c:v>143</c:v>
                </c:pt>
                <c:pt idx="8">
                  <c:v>104</c:v>
                </c:pt>
                <c:pt idx="9">
                  <c:v>146</c:v>
                </c:pt>
                <c:pt idx="10">
                  <c:v>159</c:v>
                </c:pt>
                <c:pt idx="1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'27.09 Salama-Munyonyo'!$AD$9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Salama-Munyonyo'!$AD$10:$AD$21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251344"/>
        <c:axId val="223252912"/>
      </c:lineChart>
      <c:catAx>
        <c:axId val="22325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252912"/>
        <c:crosses val="autoZero"/>
        <c:auto val="1"/>
        <c:lblAlgn val="ctr"/>
        <c:lblOffset val="100"/>
        <c:noMultiLvlLbl val="0"/>
      </c:catAx>
      <c:valAx>
        <c:axId val="2232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25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Salama-Munyonyo'!$C$60:$N$60</c:f>
              <c:numCache>
                <c:formatCode>0.00%</c:formatCode>
                <c:ptCount val="12"/>
                <c:pt idx="0">
                  <c:v>0.4602874432677761</c:v>
                </c:pt>
                <c:pt idx="1">
                  <c:v>5.8623298033282902E-2</c:v>
                </c:pt>
                <c:pt idx="2">
                  <c:v>5.2571860816944024E-2</c:v>
                </c:pt>
                <c:pt idx="3">
                  <c:v>0.35665658093797276</c:v>
                </c:pt>
                <c:pt idx="4">
                  <c:v>2.2692889561270802E-3</c:v>
                </c:pt>
                <c:pt idx="5">
                  <c:v>0</c:v>
                </c:pt>
                <c:pt idx="6">
                  <c:v>5.9001512859304085E-2</c:v>
                </c:pt>
                <c:pt idx="7">
                  <c:v>8.3207261724659604E-3</c:v>
                </c:pt>
                <c:pt idx="8">
                  <c:v>7.5642965204236008E-4</c:v>
                </c:pt>
                <c:pt idx="9">
                  <c:v>1.1346444780635401E-3</c:v>
                </c:pt>
                <c:pt idx="11">
                  <c:v>3.7821482602118004E-4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Munyonyo-Salama'!$AE$10:$AE$21</c:f>
              <c:numCache>
                <c:formatCode>0</c:formatCode>
                <c:ptCount val="12"/>
                <c:pt idx="0">
                  <c:v>322</c:v>
                </c:pt>
                <c:pt idx="1">
                  <c:v>253</c:v>
                </c:pt>
                <c:pt idx="2">
                  <c:v>199</c:v>
                </c:pt>
                <c:pt idx="3">
                  <c:v>158</c:v>
                </c:pt>
                <c:pt idx="4">
                  <c:v>158</c:v>
                </c:pt>
                <c:pt idx="5">
                  <c:v>178</c:v>
                </c:pt>
                <c:pt idx="6">
                  <c:v>164</c:v>
                </c:pt>
                <c:pt idx="7">
                  <c:v>221</c:v>
                </c:pt>
                <c:pt idx="8">
                  <c:v>203</c:v>
                </c:pt>
                <c:pt idx="9">
                  <c:v>188</c:v>
                </c:pt>
                <c:pt idx="10">
                  <c:v>219</c:v>
                </c:pt>
                <c:pt idx="11">
                  <c:v>260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'27.09 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Munyonyo-Salama'!$AF$10:$AF$21</c:f>
              <c:numCache>
                <c:formatCode>0</c:formatCode>
                <c:ptCount val="12"/>
                <c:pt idx="0">
                  <c:v>539</c:v>
                </c:pt>
                <c:pt idx="1">
                  <c:v>472</c:v>
                </c:pt>
                <c:pt idx="2">
                  <c:v>395</c:v>
                </c:pt>
                <c:pt idx="3">
                  <c:v>335</c:v>
                </c:pt>
                <c:pt idx="4">
                  <c:v>370</c:v>
                </c:pt>
                <c:pt idx="5">
                  <c:v>363</c:v>
                </c:pt>
                <c:pt idx="6">
                  <c:v>309</c:v>
                </c:pt>
                <c:pt idx="7">
                  <c:v>378</c:v>
                </c:pt>
                <c:pt idx="8">
                  <c:v>304</c:v>
                </c:pt>
                <c:pt idx="9">
                  <c:v>360</c:v>
                </c:pt>
                <c:pt idx="10">
                  <c:v>428</c:v>
                </c:pt>
                <c:pt idx="11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252128"/>
        <c:axId val="223252520"/>
      </c:lineChart>
      <c:catAx>
        <c:axId val="223252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252520"/>
        <c:crosses val="autoZero"/>
        <c:auto val="1"/>
        <c:lblAlgn val="ctr"/>
        <c:lblOffset val="100"/>
        <c:noMultiLvlLbl val="0"/>
      </c:catAx>
      <c:valAx>
        <c:axId val="223252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25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Munyonyo-Salama'!$C$59:$N$59</c:f>
              <c:numCache>
                <c:formatCode>0.0%</c:formatCode>
                <c:ptCount val="12"/>
                <c:pt idx="0">
                  <c:v>0.24984200547714347</c:v>
                </c:pt>
                <c:pt idx="1">
                  <c:v>4.9294291131240786E-2</c:v>
                </c:pt>
                <c:pt idx="2">
                  <c:v>3.2652201390351798E-2</c:v>
                </c:pt>
                <c:pt idx="3">
                  <c:v>0.15651990730987991</c:v>
                </c:pt>
                <c:pt idx="4">
                  <c:v>2.3172530018959344E-3</c:v>
                </c:pt>
                <c:pt idx="5">
                  <c:v>2.106593638087213E-4</c:v>
                </c:pt>
                <c:pt idx="6">
                  <c:v>3.3705498209395404E-2</c:v>
                </c:pt>
                <c:pt idx="7">
                  <c:v>5.0558247314093111E-3</c:v>
                </c:pt>
                <c:pt idx="8">
                  <c:v>1.474615546661049E-3</c:v>
                </c:pt>
                <c:pt idx="9">
                  <c:v>2.106593638087213E-4</c:v>
                </c:pt>
                <c:pt idx="10">
                  <c:v>0.46850642511059615</c:v>
                </c:pt>
                <c:pt idx="11">
                  <c:v>2.106593638087213E-4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Munyonyo-Salama'!$S$9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Munyonyo-Salama'!$S$10:$S$21</c:f>
              <c:numCache>
                <c:formatCode>0</c:formatCode>
                <c:ptCount val="12"/>
                <c:pt idx="0">
                  <c:v>181</c:v>
                </c:pt>
                <c:pt idx="1">
                  <c:v>130</c:v>
                </c:pt>
                <c:pt idx="2">
                  <c:v>91</c:v>
                </c:pt>
                <c:pt idx="3">
                  <c:v>68</c:v>
                </c:pt>
                <c:pt idx="4">
                  <c:v>64</c:v>
                </c:pt>
                <c:pt idx="5">
                  <c:v>69</c:v>
                </c:pt>
                <c:pt idx="6">
                  <c:v>62</c:v>
                </c:pt>
                <c:pt idx="7">
                  <c:v>104</c:v>
                </c:pt>
                <c:pt idx="8">
                  <c:v>105</c:v>
                </c:pt>
                <c:pt idx="9">
                  <c:v>89</c:v>
                </c:pt>
                <c:pt idx="10">
                  <c:v>104</c:v>
                </c:pt>
                <c:pt idx="11">
                  <c:v>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'27.09 Munyonyo-Salama'!$T$9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Munyonyo-Salama'!$T$10:$T$21</c:f>
              <c:numCache>
                <c:formatCode>0</c:formatCode>
                <c:ptCount val="12"/>
                <c:pt idx="0">
                  <c:v>42</c:v>
                </c:pt>
                <c:pt idx="1">
                  <c:v>22</c:v>
                </c:pt>
                <c:pt idx="2">
                  <c:v>16</c:v>
                </c:pt>
                <c:pt idx="3">
                  <c:v>19</c:v>
                </c:pt>
                <c:pt idx="4">
                  <c:v>15</c:v>
                </c:pt>
                <c:pt idx="5">
                  <c:v>15</c:v>
                </c:pt>
                <c:pt idx="6">
                  <c:v>13</c:v>
                </c:pt>
                <c:pt idx="7">
                  <c:v>20</c:v>
                </c:pt>
                <c:pt idx="8">
                  <c:v>12</c:v>
                </c:pt>
                <c:pt idx="9">
                  <c:v>14</c:v>
                </c:pt>
                <c:pt idx="10">
                  <c:v>28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'27.09 Munyonyo-Salama'!$U$9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Munyonyo-Salama'!$U$10:$U$21</c:f>
              <c:numCache>
                <c:formatCode>0</c:formatCode>
                <c:ptCount val="12"/>
                <c:pt idx="0">
                  <c:v>17</c:v>
                </c:pt>
                <c:pt idx="1">
                  <c:v>14</c:v>
                </c:pt>
                <c:pt idx="2">
                  <c:v>17</c:v>
                </c:pt>
                <c:pt idx="3">
                  <c:v>8</c:v>
                </c:pt>
                <c:pt idx="4">
                  <c:v>5</c:v>
                </c:pt>
                <c:pt idx="5">
                  <c:v>12</c:v>
                </c:pt>
                <c:pt idx="6">
                  <c:v>15</c:v>
                </c:pt>
                <c:pt idx="7">
                  <c:v>16</c:v>
                </c:pt>
                <c:pt idx="8">
                  <c:v>12</c:v>
                </c:pt>
                <c:pt idx="9">
                  <c:v>7</c:v>
                </c:pt>
                <c:pt idx="10">
                  <c:v>10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'27.09 Munyonyo-Salama'!$V$9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Munyonyo-Salama'!$V$10:$V$21</c:f>
              <c:numCache>
                <c:formatCode>0</c:formatCode>
                <c:ptCount val="12"/>
                <c:pt idx="0">
                  <c:v>70</c:v>
                </c:pt>
                <c:pt idx="1">
                  <c:v>78</c:v>
                </c:pt>
                <c:pt idx="2">
                  <c:v>66</c:v>
                </c:pt>
                <c:pt idx="3">
                  <c:v>49</c:v>
                </c:pt>
                <c:pt idx="4">
                  <c:v>57</c:v>
                </c:pt>
                <c:pt idx="5">
                  <c:v>58</c:v>
                </c:pt>
                <c:pt idx="6">
                  <c:v>51</c:v>
                </c:pt>
                <c:pt idx="7">
                  <c:v>55</c:v>
                </c:pt>
                <c:pt idx="8">
                  <c:v>57</c:v>
                </c:pt>
                <c:pt idx="9">
                  <c:v>57</c:v>
                </c:pt>
                <c:pt idx="10">
                  <c:v>60</c:v>
                </c:pt>
                <c:pt idx="1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'27.09 Munyonyo-Salama'!$W$9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Munyonyo-Salama'!$W$10:$W$21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'27.09 Munyonyo-Salama'!$X$9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'27.09 Munyonyo-Salama'!$Y$9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Munyonyo-Salama'!$Y$10:$Y$21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11</c:v>
                </c:pt>
                <c:pt idx="4">
                  <c:v>16</c:v>
                </c:pt>
                <c:pt idx="5">
                  <c:v>20</c:v>
                </c:pt>
                <c:pt idx="6">
                  <c:v>19</c:v>
                </c:pt>
                <c:pt idx="7">
                  <c:v>22</c:v>
                </c:pt>
                <c:pt idx="8">
                  <c:v>12</c:v>
                </c:pt>
                <c:pt idx="9">
                  <c:v>18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'27.09 Munyonyo-Salama'!$Z$9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Munyonyo-Salama'!$Z$10:$Z$21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'27.09 Munyonyo-Salama'!$AA$9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'27.09 Munyonyo-Salama'!$AB$9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'27.09 Munyonyo-Salama'!$AC$9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Munyonyo-Salama'!$AC$10:$AC$21</c:f>
              <c:numCache>
                <c:formatCode>0</c:formatCode>
                <c:ptCount val="12"/>
                <c:pt idx="0">
                  <c:v>217</c:v>
                </c:pt>
                <c:pt idx="1">
                  <c:v>219</c:v>
                </c:pt>
                <c:pt idx="2">
                  <c:v>196</c:v>
                </c:pt>
                <c:pt idx="3">
                  <c:v>177</c:v>
                </c:pt>
                <c:pt idx="4">
                  <c:v>212</c:v>
                </c:pt>
                <c:pt idx="5">
                  <c:v>185</c:v>
                </c:pt>
                <c:pt idx="6">
                  <c:v>145</c:v>
                </c:pt>
                <c:pt idx="7">
                  <c:v>157</c:v>
                </c:pt>
                <c:pt idx="8">
                  <c:v>101</c:v>
                </c:pt>
                <c:pt idx="9">
                  <c:v>172</c:v>
                </c:pt>
                <c:pt idx="10">
                  <c:v>209</c:v>
                </c:pt>
                <c:pt idx="11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'27.09 Munyonyo-Salama'!$AD$9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Munyonyo-Salama'!$AD$10:$AD$21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247816"/>
        <c:axId val="223248208"/>
      </c:lineChart>
      <c:catAx>
        <c:axId val="22324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248208"/>
        <c:crosses val="autoZero"/>
        <c:auto val="1"/>
        <c:lblAlgn val="ctr"/>
        <c:lblOffset val="100"/>
        <c:noMultiLvlLbl val="0"/>
      </c:catAx>
      <c:valAx>
        <c:axId val="22324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24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Munyonyo-Salama'!$C$60:$N$60</c:f>
              <c:numCache>
                <c:formatCode>0.00%</c:formatCode>
                <c:ptCount val="12"/>
                <c:pt idx="0">
                  <c:v>0.4700753071739992</c:v>
                </c:pt>
                <c:pt idx="1">
                  <c:v>9.2746730083234238E-2</c:v>
                </c:pt>
                <c:pt idx="2">
                  <c:v>6.1434799841458582E-2</c:v>
                </c:pt>
                <c:pt idx="3">
                  <c:v>0.29449068569163694</c:v>
                </c:pt>
                <c:pt idx="4">
                  <c:v>4.3598890210067376E-3</c:v>
                </c:pt>
                <c:pt idx="5">
                  <c:v>3.9635354736424893E-4</c:v>
                </c:pt>
                <c:pt idx="6">
                  <c:v>6.341656757827982E-2</c:v>
                </c:pt>
                <c:pt idx="7">
                  <c:v>9.512485136741973E-3</c:v>
                </c:pt>
                <c:pt idx="8">
                  <c:v>2.7744748315497426E-3</c:v>
                </c:pt>
                <c:pt idx="9">
                  <c:v>3.9635354736424893E-4</c:v>
                </c:pt>
                <c:pt idx="11">
                  <c:v>3.9635354736424893E-4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Salama-Munyonyo-24h'!$AE$9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Salama-Munyonyo-24h'!$R$10:$R$33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Salama-Munyonyo-24h'!$AE$10:$AE$33</c:f>
              <c:numCache>
                <c:formatCode>0</c:formatCode>
                <c:ptCount val="24"/>
                <c:pt idx="0">
                  <c:v>140</c:v>
                </c:pt>
                <c:pt idx="1">
                  <c:v>195</c:v>
                </c:pt>
                <c:pt idx="2">
                  <c:v>200</c:v>
                </c:pt>
                <c:pt idx="3">
                  <c:v>192</c:v>
                </c:pt>
                <c:pt idx="4">
                  <c:v>211</c:v>
                </c:pt>
                <c:pt idx="5">
                  <c:v>271</c:v>
                </c:pt>
                <c:pt idx="6">
                  <c:v>253</c:v>
                </c:pt>
                <c:pt idx="7">
                  <c:v>354</c:v>
                </c:pt>
                <c:pt idx="8">
                  <c:v>327</c:v>
                </c:pt>
                <c:pt idx="9">
                  <c:v>346</c:v>
                </c:pt>
                <c:pt idx="10">
                  <c:v>319</c:v>
                </c:pt>
                <c:pt idx="11">
                  <c:v>412</c:v>
                </c:pt>
                <c:pt idx="12">
                  <c:v>404</c:v>
                </c:pt>
                <c:pt idx="13">
                  <c:v>341</c:v>
                </c:pt>
                <c:pt idx="14">
                  <c:v>274</c:v>
                </c:pt>
                <c:pt idx="15">
                  <c:v>298</c:v>
                </c:pt>
                <c:pt idx="16">
                  <c:v>256</c:v>
                </c:pt>
                <c:pt idx="17">
                  <c:v>91</c:v>
                </c:pt>
                <c:pt idx="18">
                  <c:v>56</c:v>
                </c:pt>
                <c:pt idx="19">
                  <c:v>44</c:v>
                </c:pt>
                <c:pt idx="20">
                  <c:v>30</c:v>
                </c:pt>
                <c:pt idx="21">
                  <c:v>27</c:v>
                </c:pt>
                <c:pt idx="22">
                  <c:v>32</c:v>
                </c:pt>
                <c:pt idx="23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'28.09 Salama-Munyonyo-24h'!$AF$9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Salama-Munyonyo-24h'!$R$10:$R$33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Salama-Munyonyo-24h'!$AF$10:$AF$33</c:f>
              <c:numCache>
                <c:formatCode>0</c:formatCode>
                <c:ptCount val="24"/>
                <c:pt idx="0">
                  <c:v>264</c:v>
                </c:pt>
                <c:pt idx="1">
                  <c:v>349</c:v>
                </c:pt>
                <c:pt idx="2">
                  <c:v>392</c:v>
                </c:pt>
                <c:pt idx="3">
                  <c:v>342</c:v>
                </c:pt>
                <c:pt idx="4">
                  <c:v>377</c:v>
                </c:pt>
                <c:pt idx="5">
                  <c:v>381</c:v>
                </c:pt>
                <c:pt idx="6">
                  <c:v>419</c:v>
                </c:pt>
                <c:pt idx="7">
                  <c:v>520</c:v>
                </c:pt>
                <c:pt idx="8">
                  <c:v>425</c:v>
                </c:pt>
                <c:pt idx="9">
                  <c:v>484</c:v>
                </c:pt>
                <c:pt idx="10">
                  <c:v>460</c:v>
                </c:pt>
                <c:pt idx="11">
                  <c:v>625</c:v>
                </c:pt>
                <c:pt idx="12">
                  <c:v>608</c:v>
                </c:pt>
                <c:pt idx="13">
                  <c:v>517</c:v>
                </c:pt>
                <c:pt idx="14">
                  <c:v>415</c:v>
                </c:pt>
                <c:pt idx="15">
                  <c:v>503</c:v>
                </c:pt>
                <c:pt idx="16">
                  <c:v>397</c:v>
                </c:pt>
                <c:pt idx="17">
                  <c:v>202</c:v>
                </c:pt>
                <c:pt idx="18">
                  <c:v>124</c:v>
                </c:pt>
                <c:pt idx="19">
                  <c:v>74</c:v>
                </c:pt>
                <c:pt idx="20">
                  <c:v>54</c:v>
                </c:pt>
                <c:pt idx="21">
                  <c:v>45</c:v>
                </c:pt>
                <c:pt idx="22">
                  <c:v>50</c:v>
                </c:pt>
                <c:pt idx="23">
                  <c:v>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249384"/>
        <c:axId val="223238408"/>
      </c:lineChart>
      <c:catAx>
        <c:axId val="223249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238408"/>
        <c:crosses val="autoZero"/>
        <c:auto val="1"/>
        <c:lblAlgn val="ctr"/>
        <c:lblOffset val="100"/>
        <c:noMultiLvlLbl val="0"/>
      </c:catAx>
      <c:valAx>
        <c:axId val="223238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24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Salama-Munyonyo-24h'!$C$9:$N$9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Salama-Munyonyo-24h'!$C$107:$N$107</c:f>
              <c:numCache>
                <c:formatCode>0.0%</c:formatCode>
                <c:ptCount val="12"/>
                <c:pt idx="0">
                  <c:v>0.33439803439803439</c:v>
                </c:pt>
                <c:pt idx="1">
                  <c:v>5.5159705159705162E-2</c:v>
                </c:pt>
                <c:pt idx="2">
                  <c:v>3.095823095823096E-2</c:v>
                </c:pt>
                <c:pt idx="3">
                  <c:v>0.18071253071253071</c:v>
                </c:pt>
                <c:pt idx="4">
                  <c:v>3.9312039312039311E-3</c:v>
                </c:pt>
                <c:pt idx="5">
                  <c:v>4.9140049140049139E-4</c:v>
                </c:pt>
                <c:pt idx="6">
                  <c:v>2.334152334152334E-2</c:v>
                </c:pt>
                <c:pt idx="7">
                  <c:v>2.3341523341523342E-3</c:v>
                </c:pt>
                <c:pt idx="8">
                  <c:v>4.9140049140049139E-4</c:v>
                </c:pt>
                <c:pt idx="9">
                  <c:v>6.1425061425061424E-4</c:v>
                </c:pt>
                <c:pt idx="10">
                  <c:v>0.36756756756756759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Salama-Munyonyo-24h'!$C$9:$N$9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Salama-Munyonyo-24h'!$C$108:$N$108</c:f>
              <c:numCache>
                <c:formatCode>0.00%</c:formatCode>
                <c:ptCount val="12"/>
                <c:pt idx="0">
                  <c:v>0.52874902874902874</c:v>
                </c:pt>
                <c:pt idx="1">
                  <c:v>8.7218337218337216E-2</c:v>
                </c:pt>
                <c:pt idx="2">
                  <c:v>4.8951048951048952E-2</c:v>
                </c:pt>
                <c:pt idx="3">
                  <c:v>0.28574203574203572</c:v>
                </c:pt>
                <c:pt idx="4">
                  <c:v>6.216006216006216E-3</c:v>
                </c:pt>
                <c:pt idx="5">
                  <c:v>7.77000777000777E-4</c:v>
                </c:pt>
                <c:pt idx="6">
                  <c:v>3.6907536907536904E-2</c:v>
                </c:pt>
                <c:pt idx="7">
                  <c:v>3.690753690753691E-3</c:v>
                </c:pt>
                <c:pt idx="8">
                  <c:v>7.77000777000777E-4</c:v>
                </c:pt>
                <c:pt idx="9">
                  <c:v>9.7125097125097125E-4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'[3]28.09 Salama-Munyonyo-24h'!$AE$9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'[3]28.09 Salama-Munyonyo-24h'!$R$10:$R$33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'[3]28.09 Salama-Munyonyo-24h'!$AE$10:$AE$33</c:f>
              <c:numCache>
                <c:formatCode>General</c:formatCode>
                <c:ptCount val="24"/>
                <c:pt idx="0">
                  <c:v>140</c:v>
                </c:pt>
                <c:pt idx="1">
                  <c:v>195</c:v>
                </c:pt>
                <c:pt idx="2">
                  <c:v>200</c:v>
                </c:pt>
                <c:pt idx="3">
                  <c:v>192</c:v>
                </c:pt>
                <c:pt idx="4">
                  <c:v>211</c:v>
                </c:pt>
                <c:pt idx="5">
                  <c:v>271</c:v>
                </c:pt>
                <c:pt idx="6">
                  <c:v>253</c:v>
                </c:pt>
                <c:pt idx="7">
                  <c:v>354</c:v>
                </c:pt>
                <c:pt idx="8">
                  <c:v>327</c:v>
                </c:pt>
                <c:pt idx="9">
                  <c:v>346</c:v>
                </c:pt>
                <c:pt idx="10">
                  <c:v>319</c:v>
                </c:pt>
                <c:pt idx="11">
                  <c:v>412</c:v>
                </c:pt>
                <c:pt idx="12">
                  <c:v>404</c:v>
                </c:pt>
                <c:pt idx="13">
                  <c:v>341</c:v>
                </c:pt>
                <c:pt idx="14">
                  <c:v>274</c:v>
                </c:pt>
                <c:pt idx="15">
                  <c:v>298</c:v>
                </c:pt>
                <c:pt idx="16">
                  <c:v>256</c:v>
                </c:pt>
                <c:pt idx="17">
                  <c:v>91</c:v>
                </c:pt>
                <c:pt idx="18">
                  <c:v>56</c:v>
                </c:pt>
                <c:pt idx="19">
                  <c:v>44</c:v>
                </c:pt>
                <c:pt idx="20">
                  <c:v>30</c:v>
                </c:pt>
                <c:pt idx="21">
                  <c:v>27</c:v>
                </c:pt>
                <c:pt idx="22">
                  <c:v>32</c:v>
                </c:pt>
                <c:pt idx="23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53-4C16-B3F7-DE8A7438665A}"/>
            </c:ext>
          </c:extLst>
        </c:ser>
        <c:ser>
          <c:idx val="1"/>
          <c:order val="1"/>
          <c:tx>
            <c:strRef>
              <c:f>'[3]28.09 Salama-Munyonyo-24h'!$AF$9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'[3]28.09 Salama-Munyonyo-24h'!$R$10:$R$33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'[3]28.09 Salama-Munyonyo-24h'!$AF$10:$AF$33</c:f>
              <c:numCache>
                <c:formatCode>General</c:formatCode>
                <c:ptCount val="24"/>
                <c:pt idx="0">
                  <c:v>264</c:v>
                </c:pt>
                <c:pt idx="1">
                  <c:v>349</c:v>
                </c:pt>
                <c:pt idx="2">
                  <c:v>392</c:v>
                </c:pt>
                <c:pt idx="3">
                  <c:v>342</c:v>
                </c:pt>
                <c:pt idx="4">
                  <c:v>377</c:v>
                </c:pt>
                <c:pt idx="5">
                  <c:v>381</c:v>
                </c:pt>
                <c:pt idx="6">
                  <c:v>419</c:v>
                </c:pt>
                <c:pt idx="7">
                  <c:v>520</c:v>
                </c:pt>
                <c:pt idx="8">
                  <c:v>425</c:v>
                </c:pt>
                <c:pt idx="9">
                  <c:v>484</c:v>
                </c:pt>
                <c:pt idx="10">
                  <c:v>460</c:v>
                </c:pt>
                <c:pt idx="11">
                  <c:v>625</c:v>
                </c:pt>
                <c:pt idx="12">
                  <c:v>608</c:v>
                </c:pt>
                <c:pt idx="13">
                  <c:v>517</c:v>
                </c:pt>
                <c:pt idx="14">
                  <c:v>415</c:v>
                </c:pt>
                <c:pt idx="15">
                  <c:v>503</c:v>
                </c:pt>
                <c:pt idx="16">
                  <c:v>397</c:v>
                </c:pt>
                <c:pt idx="17">
                  <c:v>202</c:v>
                </c:pt>
                <c:pt idx="18">
                  <c:v>124</c:v>
                </c:pt>
                <c:pt idx="19">
                  <c:v>74</c:v>
                </c:pt>
                <c:pt idx="20">
                  <c:v>54</c:v>
                </c:pt>
                <c:pt idx="21">
                  <c:v>45</c:v>
                </c:pt>
                <c:pt idx="22">
                  <c:v>50</c:v>
                </c:pt>
                <c:pt idx="23">
                  <c:v>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53-4C16-B3F7-DE8A74386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797912"/>
        <c:axId val="520799872"/>
      </c:lineChart>
      <c:catAx>
        <c:axId val="520797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799872"/>
        <c:crosses val="autoZero"/>
        <c:auto val="1"/>
        <c:lblAlgn val="ctr"/>
        <c:lblOffset val="100"/>
        <c:noMultiLvlLbl val="0"/>
      </c:catAx>
      <c:valAx>
        <c:axId val="520799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79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9C-42F5-93D8-1547BBB867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9C-42F5-93D8-1547BBB867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9C-42F5-93D8-1547BBB867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9C-42F5-93D8-1547BBB867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9C-42F5-93D8-1547BBB867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9C-42F5-93D8-1547BBB867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09C-42F5-93D8-1547BBB867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09C-42F5-93D8-1547BBB867F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09C-42F5-93D8-1547BBB867F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09C-42F5-93D8-1547BBB867F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09C-42F5-93D8-1547BBB867F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09C-42F5-93D8-1547BBB867F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09C-42F5-93D8-1547BBB867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'[3]28.09 Salama-Munyonyo-24h'!$C$9:$N$9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'[3]28.09 Salama-Munyonyo-24h'!$C$107:$N$107</c:f>
              <c:numCache>
                <c:formatCode>General</c:formatCode>
                <c:ptCount val="12"/>
                <c:pt idx="0">
                  <c:v>0.33439803439803439</c:v>
                </c:pt>
                <c:pt idx="1">
                  <c:v>5.5159705159705162E-2</c:v>
                </c:pt>
                <c:pt idx="2">
                  <c:v>3.095823095823096E-2</c:v>
                </c:pt>
                <c:pt idx="3">
                  <c:v>0.18071253071253071</c:v>
                </c:pt>
                <c:pt idx="4">
                  <c:v>3.9312039312039311E-3</c:v>
                </c:pt>
                <c:pt idx="5">
                  <c:v>4.9140049140049139E-4</c:v>
                </c:pt>
                <c:pt idx="6">
                  <c:v>2.334152334152334E-2</c:v>
                </c:pt>
                <c:pt idx="7">
                  <c:v>2.3341523341523342E-3</c:v>
                </c:pt>
                <c:pt idx="8">
                  <c:v>4.9140049140049139E-4</c:v>
                </c:pt>
                <c:pt idx="9">
                  <c:v>6.1425061425061424E-4</c:v>
                </c:pt>
                <c:pt idx="10">
                  <c:v>0.36756756756756759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9C-42F5-93D8-1547BBB86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5D-4130-944B-68DC5D21DE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5D-4130-944B-68DC5D21DE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25D-4130-944B-68DC5D21DE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25D-4130-944B-68DC5D21DE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25D-4130-944B-68DC5D21DE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25D-4130-944B-68DC5D21DE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25D-4130-944B-68DC5D21DE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25D-4130-944B-68DC5D21DE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25D-4130-944B-68DC5D21DE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25D-4130-944B-68DC5D21DE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25D-4130-944B-68DC5D21DE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25D-4130-944B-68DC5D21DE3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25D-4130-944B-68DC5D21DE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'[3]28.09 Salama-Munyonyo-24h'!$C$9:$N$9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'[3]28.09 Salama-Munyonyo-24h'!$C$108:$N$108</c:f>
              <c:numCache>
                <c:formatCode>General</c:formatCode>
                <c:ptCount val="12"/>
                <c:pt idx="0">
                  <c:v>0.52874902874902874</c:v>
                </c:pt>
                <c:pt idx="1">
                  <c:v>8.7218337218337216E-2</c:v>
                </c:pt>
                <c:pt idx="2">
                  <c:v>4.8951048951048952E-2</c:v>
                </c:pt>
                <c:pt idx="3">
                  <c:v>0.28574203574203572</c:v>
                </c:pt>
                <c:pt idx="4">
                  <c:v>6.216006216006216E-3</c:v>
                </c:pt>
                <c:pt idx="5">
                  <c:v>7.77000777000777E-4</c:v>
                </c:pt>
                <c:pt idx="6">
                  <c:v>3.6907536907536904E-2</c:v>
                </c:pt>
                <c:pt idx="7">
                  <c:v>3.690753690753691E-3</c:v>
                </c:pt>
                <c:pt idx="8">
                  <c:v>7.77000777000777E-4</c:v>
                </c:pt>
                <c:pt idx="9">
                  <c:v>9.7125097125097125E-4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25D-4130-944B-68DC5D21D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Munyonyo-Salama-24h'!$AE$9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Munyonyo-Salama-24h'!$R$10:$R$33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Munyonyo-Salama-24h'!$AE$10:$AE$33</c:f>
              <c:numCache>
                <c:formatCode>0</c:formatCode>
                <c:ptCount val="24"/>
                <c:pt idx="0">
                  <c:v>173</c:v>
                </c:pt>
                <c:pt idx="1">
                  <c:v>247</c:v>
                </c:pt>
                <c:pt idx="2">
                  <c:v>229</c:v>
                </c:pt>
                <c:pt idx="3">
                  <c:v>224</c:v>
                </c:pt>
                <c:pt idx="4">
                  <c:v>212</c:v>
                </c:pt>
                <c:pt idx="5">
                  <c:v>186</c:v>
                </c:pt>
                <c:pt idx="6">
                  <c:v>215</c:v>
                </c:pt>
                <c:pt idx="7">
                  <c:v>240</c:v>
                </c:pt>
                <c:pt idx="8">
                  <c:v>278</c:v>
                </c:pt>
                <c:pt idx="9">
                  <c:v>255</c:v>
                </c:pt>
                <c:pt idx="10">
                  <c:v>257</c:v>
                </c:pt>
                <c:pt idx="11">
                  <c:v>282</c:v>
                </c:pt>
                <c:pt idx="12">
                  <c:v>289</c:v>
                </c:pt>
                <c:pt idx="13">
                  <c:v>317</c:v>
                </c:pt>
                <c:pt idx="14">
                  <c:v>271</c:v>
                </c:pt>
                <c:pt idx="15">
                  <c:v>227</c:v>
                </c:pt>
                <c:pt idx="16">
                  <c:v>155</c:v>
                </c:pt>
                <c:pt idx="17">
                  <c:v>91</c:v>
                </c:pt>
                <c:pt idx="18">
                  <c:v>51</c:v>
                </c:pt>
                <c:pt idx="19">
                  <c:v>28</c:v>
                </c:pt>
                <c:pt idx="20">
                  <c:v>33</c:v>
                </c:pt>
                <c:pt idx="21">
                  <c:v>36</c:v>
                </c:pt>
                <c:pt idx="22">
                  <c:v>36</c:v>
                </c:pt>
                <c:pt idx="23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'28.09 Munyonyo-Salama-24h'!$AF$9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Munyonyo-Salama-24h'!$R$10:$R$33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Munyonyo-Salama-24h'!$AF$10:$AF$33</c:f>
              <c:numCache>
                <c:formatCode>0</c:formatCode>
                <c:ptCount val="24"/>
                <c:pt idx="0">
                  <c:v>358</c:v>
                </c:pt>
                <c:pt idx="1">
                  <c:v>487</c:v>
                </c:pt>
                <c:pt idx="2">
                  <c:v>470</c:v>
                </c:pt>
                <c:pt idx="3">
                  <c:v>451</c:v>
                </c:pt>
                <c:pt idx="4">
                  <c:v>431</c:v>
                </c:pt>
                <c:pt idx="5">
                  <c:v>377</c:v>
                </c:pt>
                <c:pt idx="6">
                  <c:v>424</c:v>
                </c:pt>
                <c:pt idx="7">
                  <c:v>427</c:v>
                </c:pt>
                <c:pt idx="8">
                  <c:v>473</c:v>
                </c:pt>
                <c:pt idx="9">
                  <c:v>452</c:v>
                </c:pt>
                <c:pt idx="10">
                  <c:v>450</c:v>
                </c:pt>
                <c:pt idx="11">
                  <c:v>489</c:v>
                </c:pt>
                <c:pt idx="12">
                  <c:v>550</c:v>
                </c:pt>
                <c:pt idx="13">
                  <c:v>482</c:v>
                </c:pt>
                <c:pt idx="14">
                  <c:v>469</c:v>
                </c:pt>
                <c:pt idx="15">
                  <c:v>415</c:v>
                </c:pt>
                <c:pt idx="16">
                  <c:v>284</c:v>
                </c:pt>
                <c:pt idx="17">
                  <c:v>183</c:v>
                </c:pt>
                <c:pt idx="18">
                  <c:v>84</c:v>
                </c:pt>
                <c:pt idx="19">
                  <c:v>59</c:v>
                </c:pt>
                <c:pt idx="20">
                  <c:v>52</c:v>
                </c:pt>
                <c:pt idx="21">
                  <c:v>52</c:v>
                </c:pt>
                <c:pt idx="22">
                  <c:v>72</c:v>
                </c:pt>
                <c:pt idx="23">
                  <c:v>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810456"/>
        <c:axId val="520806536"/>
      </c:lineChart>
      <c:catAx>
        <c:axId val="520810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806536"/>
        <c:crosses val="autoZero"/>
        <c:auto val="1"/>
        <c:lblAlgn val="ctr"/>
        <c:lblOffset val="100"/>
        <c:noMultiLvlLbl val="0"/>
      </c:catAx>
      <c:valAx>
        <c:axId val="520806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8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Munyonyo-Salama-24h'!$C$9:$N$9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Munyonyo-Salama-24h'!$C$107:$N$107</c:f>
              <c:numCache>
                <c:formatCode>0.0%</c:formatCode>
                <c:ptCount val="12"/>
                <c:pt idx="0">
                  <c:v>0.30061425061425062</c:v>
                </c:pt>
                <c:pt idx="1">
                  <c:v>4.5700245700245702E-2</c:v>
                </c:pt>
                <c:pt idx="2">
                  <c:v>3.0221130221130221E-2</c:v>
                </c:pt>
                <c:pt idx="3">
                  <c:v>0.13648648648648648</c:v>
                </c:pt>
                <c:pt idx="4">
                  <c:v>1.7199017199017199E-3</c:v>
                </c:pt>
                <c:pt idx="5">
                  <c:v>1.2285012285012285E-4</c:v>
                </c:pt>
                <c:pt idx="6">
                  <c:v>2.3218673218673217E-2</c:v>
                </c:pt>
                <c:pt idx="7">
                  <c:v>3.5626535626535625E-3</c:v>
                </c:pt>
                <c:pt idx="8">
                  <c:v>9.8280098280098278E-4</c:v>
                </c:pt>
                <c:pt idx="9">
                  <c:v>3.6855036855036854E-4</c:v>
                </c:pt>
                <c:pt idx="10">
                  <c:v>0.45700245700245701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Munyonyo-Salama-24h'!$C$9:$N$9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Munyonyo-Salama-24h'!$C$108:$N$108</c:f>
              <c:numCache>
                <c:formatCode>0.00%</c:formatCode>
                <c:ptCount val="12"/>
                <c:pt idx="0">
                  <c:v>0.55361990950226247</c:v>
                </c:pt>
                <c:pt idx="1">
                  <c:v>8.4162895927601816E-2</c:v>
                </c:pt>
                <c:pt idx="2">
                  <c:v>5.5656108597285064E-2</c:v>
                </c:pt>
                <c:pt idx="3">
                  <c:v>0.25135746606334841</c:v>
                </c:pt>
                <c:pt idx="4">
                  <c:v>3.167420814479638E-3</c:v>
                </c:pt>
                <c:pt idx="5">
                  <c:v>2.2624434389140272E-4</c:v>
                </c:pt>
                <c:pt idx="6">
                  <c:v>4.2760180995475114E-2</c:v>
                </c:pt>
                <c:pt idx="7">
                  <c:v>6.5610859728506788E-3</c:v>
                </c:pt>
                <c:pt idx="8">
                  <c:v>1.8099547511312218E-3</c:v>
                </c:pt>
                <c:pt idx="9">
                  <c:v>6.7873303167420812E-4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'[3]28.09 Munyonyo-Salama-24h'!$AE$9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'[3]28.09 Munyonyo-Salama-24h'!$R$10:$R$33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'[3]28.09 Munyonyo-Salama-24h'!$AE$10:$AE$33</c:f>
              <c:numCache>
                <c:formatCode>General</c:formatCode>
                <c:ptCount val="24"/>
                <c:pt idx="0">
                  <c:v>173</c:v>
                </c:pt>
                <c:pt idx="1">
                  <c:v>247</c:v>
                </c:pt>
                <c:pt idx="2">
                  <c:v>229</c:v>
                </c:pt>
                <c:pt idx="3">
                  <c:v>224</c:v>
                </c:pt>
                <c:pt idx="4">
                  <c:v>212</c:v>
                </c:pt>
                <c:pt idx="5">
                  <c:v>186</c:v>
                </c:pt>
                <c:pt idx="6">
                  <c:v>215</c:v>
                </c:pt>
                <c:pt idx="7">
                  <c:v>240</c:v>
                </c:pt>
                <c:pt idx="8">
                  <c:v>278</c:v>
                </c:pt>
                <c:pt idx="9">
                  <c:v>255</c:v>
                </c:pt>
                <c:pt idx="10">
                  <c:v>257</c:v>
                </c:pt>
                <c:pt idx="11">
                  <c:v>282</c:v>
                </c:pt>
                <c:pt idx="12">
                  <c:v>289</c:v>
                </c:pt>
                <c:pt idx="13">
                  <c:v>317</c:v>
                </c:pt>
                <c:pt idx="14">
                  <c:v>271</c:v>
                </c:pt>
                <c:pt idx="15">
                  <c:v>227</c:v>
                </c:pt>
                <c:pt idx="16">
                  <c:v>155</c:v>
                </c:pt>
                <c:pt idx="17">
                  <c:v>91</c:v>
                </c:pt>
                <c:pt idx="18">
                  <c:v>51</c:v>
                </c:pt>
                <c:pt idx="19">
                  <c:v>28</c:v>
                </c:pt>
                <c:pt idx="20">
                  <c:v>33</c:v>
                </c:pt>
                <c:pt idx="21">
                  <c:v>36</c:v>
                </c:pt>
                <c:pt idx="22">
                  <c:v>36</c:v>
                </c:pt>
                <c:pt idx="23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3F-4B38-BB06-7B65EEE4F8F2}"/>
            </c:ext>
          </c:extLst>
        </c:ser>
        <c:ser>
          <c:idx val="1"/>
          <c:order val="1"/>
          <c:tx>
            <c:strRef>
              <c:f>'[3]28.09 Munyonyo-Salama-24h'!$AF$9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'[3]28.09 Munyonyo-Salama-24h'!$R$10:$R$33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'[3]28.09 Munyonyo-Salama-24h'!$AF$10:$AF$33</c:f>
              <c:numCache>
                <c:formatCode>General</c:formatCode>
                <c:ptCount val="24"/>
                <c:pt idx="0">
                  <c:v>358</c:v>
                </c:pt>
                <c:pt idx="1">
                  <c:v>487</c:v>
                </c:pt>
                <c:pt idx="2">
                  <c:v>470</c:v>
                </c:pt>
                <c:pt idx="3">
                  <c:v>451</c:v>
                </c:pt>
                <c:pt idx="4">
                  <c:v>431</c:v>
                </c:pt>
                <c:pt idx="5">
                  <c:v>377</c:v>
                </c:pt>
                <c:pt idx="6">
                  <c:v>424</c:v>
                </c:pt>
                <c:pt idx="7">
                  <c:v>427</c:v>
                </c:pt>
                <c:pt idx="8">
                  <c:v>473</c:v>
                </c:pt>
                <c:pt idx="9">
                  <c:v>452</c:v>
                </c:pt>
                <c:pt idx="10">
                  <c:v>450</c:v>
                </c:pt>
                <c:pt idx="11">
                  <c:v>489</c:v>
                </c:pt>
                <c:pt idx="12">
                  <c:v>550</c:v>
                </c:pt>
                <c:pt idx="13">
                  <c:v>482</c:v>
                </c:pt>
                <c:pt idx="14">
                  <c:v>469</c:v>
                </c:pt>
                <c:pt idx="15">
                  <c:v>415</c:v>
                </c:pt>
                <c:pt idx="16">
                  <c:v>284</c:v>
                </c:pt>
                <c:pt idx="17">
                  <c:v>183</c:v>
                </c:pt>
                <c:pt idx="18">
                  <c:v>84</c:v>
                </c:pt>
                <c:pt idx="19">
                  <c:v>59</c:v>
                </c:pt>
                <c:pt idx="20">
                  <c:v>52</c:v>
                </c:pt>
                <c:pt idx="21">
                  <c:v>52</c:v>
                </c:pt>
                <c:pt idx="22">
                  <c:v>72</c:v>
                </c:pt>
                <c:pt idx="23">
                  <c:v>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3F-4B38-BB06-7B65EEE4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805360"/>
        <c:axId val="520805752"/>
      </c:lineChart>
      <c:catAx>
        <c:axId val="5208053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805752"/>
        <c:crosses val="autoZero"/>
        <c:auto val="1"/>
        <c:lblAlgn val="ctr"/>
        <c:lblOffset val="100"/>
        <c:noMultiLvlLbl val="0"/>
      </c:catAx>
      <c:valAx>
        <c:axId val="520805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8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1E-4BF8-B162-772F73651D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1E-4BF8-B162-772F73651D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1E-4BF8-B162-772F73651D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1E-4BF8-B162-772F73651D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1E-4BF8-B162-772F73651D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1E-4BF8-B162-772F73651D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1E-4BF8-B162-772F73651D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1E-4BF8-B162-772F73651D3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1E-4BF8-B162-772F73651D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1E-4BF8-B162-772F73651D3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1E-4BF8-B162-772F73651D3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1E-4BF8-B162-772F73651D3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1E-4BF8-B162-772F73651D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'[3]28.09 Munyonyo-Salama-24h'!$C$9:$N$9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'[3]28.09 Munyonyo-Salama-24h'!$C$107:$N$107</c:f>
              <c:numCache>
                <c:formatCode>General</c:formatCode>
                <c:ptCount val="12"/>
                <c:pt idx="0">
                  <c:v>0.30061425061425062</c:v>
                </c:pt>
                <c:pt idx="1">
                  <c:v>4.5700245700245702E-2</c:v>
                </c:pt>
                <c:pt idx="2">
                  <c:v>3.0221130221130221E-2</c:v>
                </c:pt>
                <c:pt idx="3">
                  <c:v>0.13648648648648648</c:v>
                </c:pt>
                <c:pt idx="4">
                  <c:v>1.7199017199017199E-3</c:v>
                </c:pt>
                <c:pt idx="5">
                  <c:v>1.2285012285012285E-4</c:v>
                </c:pt>
                <c:pt idx="6">
                  <c:v>2.3218673218673217E-2</c:v>
                </c:pt>
                <c:pt idx="7">
                  <c:v>3.5626535626535625E-3</c:v>
                </c:pt>
                <c:pt idx="8">
                  <c:v>9.8280098280098278E-4</c:v>
                </c:pt>
                <c:pt idx="9">
                  <c:v>3.6855036855036854E-4</c:v>
                </c:pt>
                <c:pt idx="10">
                  <c:v>0.45700245700245701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1E-4BF8-B162-772F7365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5E-4F85-B2D6-863ED27DD3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5E-4F85-B2D6-863ED27DD3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5E-4F85-B2D6-863ED27DD3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5E-4F85-B2D6-863ED27DD3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85E-4F85-B2D6-863ED27DD3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85E-4F85-B2D6-863ED27DD3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85E-4F85-B2D6-863ED27DD3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85E-4F85-B2D6-863ED27DD3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85E-4F85-B2D6-863ED27DD3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85E-4F85-B2D6-863ED27DD3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85E-4F85-B2D6-863ED27DD37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85E-4F85-B2D6-863ED27DD37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85E-4F85-B2D6-863ED27DD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'[3]28.09 Munyonyo-Salama-24h'!$C$9:$N$9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'[3]28.09 Munyonyo-Salama-24h'!$C$108:$N$108</c:f>
              <c:numCache>
                <c:formatCode>General</c:formatCode>
                <c:ptCount val="12"/>
                <c:pt idx="0">
                  <c:v>0.55361990950226247</c:v>
                </c:pt>
                <c:pt idx="1">
                  <c:v>8.4162895927601816E-2</c:v>
                </c:pt>
                <c:pt idx="2">
                  <c:v>5.5656108597285064E-2</c:v>
                </c:pt>
                <c:pt idx="3">
                  <c:v>0.25135746606334841</c:v>
                </c:pt>
                <c:pt idx="4">
                  <c:v>3.167420814479638E-3</c:v>
                </c:pt>
                <c:pt idx="5">
                  <c:v>2.2624434389140272E-4</c:v>
                </c:pt>
                <c:pt idx="6">
                  <c:v>4.2760180995475114E-2</c:v>
                </c:pt>
                <c:pt idx="7">
                  <c:v>6.5610859728506788E-3</c:v>
                </c:pt>
                <c:pt idx="8">
                  <c:v>1.8099547511312218E-3</c:v>
                </c:pt>
                <c:pt idx="9">
                  <c:v>6.7873303167420812E-4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85E-4F85-B2D6-863ED27DD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Salama-Munyonyo'!$AE$9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Salama-Munyonyo'!$AE$10:$AE$21</c:f>
              <c:numCache>
                <c:formatCode>0</c:formatCode>
                <c:ptCount val="12"/>
                <c:pt idx="0">
                  <c:v>146</c:v>
                </c:pt>
                <c:pt idx="1">
                  <c:v>180</c:v>
                </c:pt>
                <c:pt idx="2">
                  <c:v>246</c:v>
                </c:pt>
                <c:pt idx="3">
                  <c:v>222</c:v>
                </c:pt>
                <c:pt idx="4">
                  <c:v>286</c:v>
                </c:pt>
                <c:pt idx="5">
                  <c:v>243</c:v>
                </c:pt>
                <c:pt idx="6">
                  <c:v>293</c:v>
                </c:pt>
                <c:pt idx="7">
                  <c:v>393</c:v>
                </c:pt>
                <c:pt idx="8">
                  <c:v>342</c:v>
                </c:pt>
                <c:pt idx="9">
                  <c:v>403</c:v>
                </c:pt>
                <c:pt idx="10">
                  <c:v>331</c:v>
                </c:pt>
                <c:pt idx="11">
                  <c:v>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'29.09 Salama-Munyonyo'!$AF$9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Salama-Munyonyo'!$AF$10:$AF$21</c:f>
              <c:numCache>
                <c:formatCode>0</c:formatCode>
                <c:ptCount val="12"/>
                <c:pt idx="0">
                  <c:v>253</c:v>
                </c:pt>
                <c:pt idx="1">
                  <c:v>344</c:v>
                </c:pt>
                <c:pt idx="2">
                  <c:v>496</c:v>
                </c:pt>
                <c:pt idx="3">
                  <c:v>455</c:v>
                </c:pt>
                <c:pt idx="4">
                  <c:v>571</c:v>
                </c:pt>
                <c:pt idx="5">
                  <c:v>319</c:v>
                </c:pt>
                <c:pt idx="6">
                  <c:v>448</c:v>
                </c:pt>
                <c:pt idx="7">
                  <c:v>544</c:v>
                </c:pt>
                <c:pt idx="8">
                  <c:v>543</c:v>
                </c:pt>
                <c:pt idx="9">
                  <c:v>580</c:v>
                </c:pt>
                <c:pt idx="10">
                  <c:v>517</c:v>
                </c:pt>
                <c:pt idx="11">
                  <c:v>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794776"/>
        <c:axId val="750796944"/>
      </c:lineChart>
      <c:catAx>
        <c:axId val="520794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796944"/>
        <c:crosses val="autoZero"/>
        <c:auto val="1"/>
        <c:lblAlgn val="ctr"/>
        <c:lblOffset val="100"/>
        <c:noMultiLvlLbl val="0"/>
      </c:catAx>
      <c:valAx>
        <c:axId val="750796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79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Salama-Munyonyo'!$C$59:$N$59</c:f>
              <c:numCache>
                <c:formatCode>0.0%</c:formatCode>
                <c:ptCount val="12"/>
                <c:pt idx="0">
                  <c:v>0.34879140555058191</c:v>
                </c:pt>
                <c:pt idx="1">
                  <c:v>3.3661593554162934E-2</c:v>
                </c:pt>
                <c:pt idx="2">
                  <c:v>2.2381378692927483E-2</c:v>
                </c:pt>
                <c:pt idx="3">
                  <c:v>0.18406445837063562</c:v>
                </c:pt>
                <c:pt idx="4">
                  <c:v>1.7905102954341988E-4</c:v>
                </c:pt>
                <c:pt idx="5">
                  <c:v>1.7905102954341988E-4</c:v>
                </c:pt>
                <c:pt idx="6">
                  <c:v>1.7726051924798567E-2</c:v>
                </c:pt>
                <c:pt idx="7">
                  <c:v>1.6114592658907788E-3</c:v>
                </c:pt>
                <c:pt idx="8">
                  <c:v>7.1620411817367952E-4</c:v>
                </c:pt>
                <c:pt idx="9">
                  <c:v>0</c:v>
                </c:pt>
                <c:pt idx="10">
                  <c:v>0.39068934646374215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Salama-Munyonyo'!$S$9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Salama-Munyonyo'!$S$10:$S$21</c:f>
              <c:numCache>
                <c:formatCode>0</c:formatCode>
                <c:ptCount val="12"/>
                <c:pt idx="0">
                  <c:v>51</c:v>
                </c:pt>
                <c:pt idx="1">
                  <c:v>75</c:v>
                </c:pt>
                <c:pt idx="2">
                  <c:v>128</c:v>
                </c:pt>
                <c:pt idx="3">
                  <c:v>110</c:v>
                </c:pt>
                <c:pt idx="4">
                  <c:v>149</c:v>
                </c:pt>
                <c:pt idx="5">
                  <c:v>117</c:v>
                </c:pt>
                <c:pt idx="6">
                  <c:v>175</c:v>
                </c:pt>
                <c:pt idx="7">
                  <c:v>275</c:v>
                </c:pt>
                <c:pt idx="8">
                  <c:v>228</c:v>
                </c:pt>
                <c:pt idx="9">
                  <c:v>231</c:v>
                </c:pt>
                <c:pt idx="10">
                  <c:v>220</c:v>
                </c:pt>
                <c:pt idx="11">
                  <c:v>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'29.09 Salama-Munyonyo'!$T$9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Salama-Munyonyo'!$T$10:$T$21</c:f>
              <c:numCache>
                <c:formatCode>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21</c:v>
                </c:pt>
                <c:pt idx="3">
                  <c:v>17</c:v>
                </c:pt>
                <c:pt idx="4">
                  <c:v>24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27</c:v>
                </c:pt>
                <c:pt idx="9">
                  <c:v>12</c:v>
                </c:pt>
                <c:pt idx="10">
                  <c:v>19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'29.09 Salama-Munyonyo'!$U$9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Salama-Munyonyo'!$U$10:$U$21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2</c:v>
                </c:pt>
                <c:pt idx="4">
                  <c:v>18</c:v>
                </c:pt>
                <c:pt idx="5">
                  <c:v>11</c:v>
                </c:pt>
                <c:pt idx="6">
                  <c:v>7</c:v>
                </c:pt>
                <c:pt idx="7">
                  <c:v>17</c:v>
                </c:pt>
                <c:pt idx="8">
                  <c:v>14</c:v>
                </c:pt>
                <c:pt idx="9">
                  <c:v>9</c:v>
                </c:pt>
                <c:pt idx="10">
                  <c:v>5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'29.09 Salama-Munyonyo'!$V$9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Salama-Munyonyo'!$V$10:$V$21</c:f>
              <c:numCache>
                <c:formatCode>0</c:formatCode>
                <c:ptCount val="12"/>
                <c:pt idx="0">
                  <c:v>73</c:v>
                </c:pt>
                <c:pt idx="1">
                  <c:v>93</c:v>
                </c:pt>
                <c:pt idx="2">
                  <c:v>79</c:v>
                </c:pt>
                <c:pt idx="3">
                  <c:v>82</c:v>
                </c:pt>
                <c:pt idx="4">
                  <c:v>85</c:v>
                </c:pt>
                <c:pt idx="5">
                  <c:v>85</c:v>
                </c:pt>
                <c:pt idx="6">
                  <c:v>86</c:v>
                </c:pt>
                <c:pt idx="7">
                  <c:v>74</c:v>
                </c:pt>
                <c:pt idx="8">
                  <c:v>64</c:v>
                </c:pt>
                <c:pt idx="9">
                  <c:v>139</c:v>
                </c:pt>
                <c:pt idx="10">
                  <c:v>82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'29.09 Salama-Munyonyo'!$W$9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'29.09 Salama-Munyonyo'!$X$9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'29.09 Salama-Munyonyo'!$Y$9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Salama-Munyonyo'!$Y$10:$Y$21</c:f>
              <c:numCache>
                <c:formatCode>0</c:formatCode>
                <c:ptCount val="12"/>
                <c:pt idx="0">
                  <c:v>10</c:v>
                </c:pt>
                <c:pt idx="1">
                  <c:v>3</c:v>
                </c:pt>
                <c:pt idx="2">
                  <c:v>3</c:v>
                </c:pt>
                <c:pt idx="3">
                  <c:v>11</c:v>
                </c:pt>
                <c:pt idx="4">
                  <c:v>10</c:v>
                </c:pt>
                <c:pt idx="5">
                  <c:v>12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12</c:v>
                </c:pt>
                <c:pt idx="10">
                  <c:v>3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'29.09 Salama-Munyonyo'!$Z$9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'29.09 Salama-Munyonyo'!$AA$9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'29.09 Salama-Munyonyo'!$AB$9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'29.09 Salama-Munyonyo'!$AC$9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Salama-Munyonyo'!$AC$10:$AC$21</c:f>
              <c:numCache>
                <c:formatCode>0</c:formatCode>
                <c:ptCount val="12"/>
                <c:pt idx="0">
                  <c:v>107</c:v>
                </c:pt>
                <c:pt idx="1">
                  <c:v>164</c:v>
                </c:pt>
                <c:pt idx="2">
                  <c:v>250</c:v>
                </c:pt>
                <c:pt idx="3">
                  <c:v>233</c:v>
                </c:pt>
                <c:pt idx="4">
                  <c:v>285</c:v>
                </c:pt>
                <c:pt idx="5">
                  <c:v>76</c:v>
                </c:pt>
                <c:pt idx="6">
                  <c:v>155</c:v>
                </c:pt>
                <c:pt idx="7">
                  <c:v>151</c:v>
                </c:pt>
                <c:pt idx="8">
                  <c:v>201</c:v>
                </c:pt>
                <c:pt idx="9">
                  <c:v>177</c:v>
                </c:pt>
                <c:pt idx="10">
                  <c:v>186</c:v>
                </c:pt>
                <c:pt idx="11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'29.09 Salama-Munyonyo'!$AD$9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Salama-Munyonyo'!$AD$10:$AD$21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804392"/>
        <c:axId val="750804784"/>
      </c:lineChart>
      <c:catAx>
        <c:axId val="750804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804784"/>
        <c:crosses val="autoZero"/>
        <c:auto val="1"/>
        <c:lblAlgn val="ctr"/>
        <c:lblOffset val="100"/>
        <c:noMultiLvlLbl val="0"/>
      </c:catAx>
      <c:valAx>
        <c:axId val="7508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80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Salama-Munyonyo'!$C$60:$N$60</c:f>
              <c:numCache>
                <c:formatCode>0.00%</c:formatCode>
                <c:ptCount val="12"/>
                <c:pt idx="0">
                  <c:v>0.57243608580664118</c:v>
                </c:pt>
                <c:pt idx="1">
                  <c:v>5.5245371730825742E-2</c:v>
                </c:pt>
                <c:pt idx="2">
                  <c:v>3.6732295033793709E-2</c:v>
                </c:pt>
                <c:pt idx="3">
                  <c:v>0.30208639435791951</c:v>
                </c:pt>
                <c:pt idx="4">
                  <c:v>2.9385836027034972E-4</c:v>
                </c:pt>
                <c:pt idx="5">
                  <c:v>2.9385836027034972E-4</c:v>
                </c:pt>
                <c:pt idx="6">
                  <c:v>2.9091977666764621E-2</c:v>
                </c:pt>
                <c:pt idx="7">
                  <c:v>2.644725242433147E-3</c:v>
                </c:pt>
                <c:pt idx="8">
                  <c:v>1.1754334410813989E-3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'[3]29.09 Salama-Munyonyo'!$AE$9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'[3]29.09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'[3]29.09 Salama-Munyonyo'!$AE$10:$AE$21</c:f>
              <c:numCache>
                <c:formatCode>General</c:formatCode>
                <c:ptCount val="12"/>
                <c:pt idx="0">
                  <c:v>146</c:v>
                </c:pt>
                <c:pt idx="1">
                  <c:v>180</c:v>
                </c:pt>
                <c:pt idx="2">
                  <c:v>246</c:v>
                </c:pt>
                <c:pt idx="3">
                  <c:v>222</c:v>
                </c:pt>
                <c:pt idx="4">
                  <c:v>286</c:v>
                </c:pt>
                <c:pt idx="5">
                  <c:v>243</c:v>
                </c:pt>
                <c:pt idx="6">
                  <c:v>293</c:v>
                </c:pt>
                <c:pt idx="7">
                  <c:v>393</c:v>
                </c:pt>
                <c:pt idx="8">
                  <c:v>342</c:v>
                </c:pt>
                <c:pt idx="9">
                  <c:v>403</c:v>
                </c:pt>
                <c:pt idx="10">
                  <c:v>331</c:v>
                </c:pt>
                <c:pt idx="11">
                  <c:v>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DE-44B5-973D-B20CD3E12EE6}"/>
            </c:ext>
          </c:extLst>
        </c:ser>
        <c:ser>
          <c:idx val="1"/>
          <c:order val="1"/>
          <c:tx>
            <c:strRef>
              <c:f>'[3]29.09 Salama-Munyonyo'!$AF$9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'[3]29.09 Salama-Munyonyo'!$R$10:$R$21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'[3]29.09 Salama-Munyonyo'!$AF$10:$AF$21</c:f>
              <c:numCache>
                <c:formatCode>General</c:formatCode>
                <c:ptCount val="12"/>
                <c:pt idx="0">
                  <c:v>253</c:v>
                </c:pt>
                <c:pt idx="1">
                  <c:v>344</c:v>
                </c:pt>
                <c:pt idx="2">
                  <c:v>496</c:v>
                </c:pt>
                <c:pt idx="3">
                  <c:v>455</c:v>
                </c:pt>
                <c:pt idx="4">
                  <c:v>571</c:v>
                </c:pt>
                <c:pt idx="5">
                  <c:v>319</c:v>
                </c:pt>
                <c:pt idx="6">
                  <c:v>448</c:v>
                </c:pt>
                <c:pt idx="7">
                  <c:v>544</c:v>
                </c:pt>
                <c:pt idx="8">
                  <c:v>543</c:v>
                </c:pt>
                <c:pt idx="9">
                  <c:v>580</c:v>
                </c:pt>
                <c:pt idx="10">
                  <c:v>517</c:v>
                </c:pt>
                <c:pt idx="11">
                  <c:v>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DE-44B5-973D-B20CD3E12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809096"/>
        <c:axId val="750811448"/>
      </c:lineChart>
      <c:catAx>
        <c:axId val="750809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811448"/>
        <c:crosses val="autoZero"/>
        <c:auto val="1"/>
        <c:lblAlgn val="ctr"/>
        <c:lblOffset val="100"/>
        <c:noMultiLvlLbl val="0"/>
      </c:catAx>
      <c:valAx>
        <c:axId val="750811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80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2F-41BE-8502-0B5E8B3888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2F-41BE-8502-0B5E8B3888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52F-41BE-8502-0B5E8B3888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52F-41BE-8502-0B5E8B3888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52F-41BE-8502-0B5E8B3888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52F-41BE-8502-0B5E8B3888B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52F-41BE-8502-0B5E8B3888B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52F-41BE-8502-0B5E8B3888B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52F-41BE-8502-0B5E8B3888B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52F-41BE-8502-0B5E8B3888B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52F-41BE-8502-0B5E8B3888B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52F-41BE-8502-0B5E8B3888B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52F-41BE-8502-0B5E8B388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'[3]29.09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'[3]29.09 Salama-Munyonyo'!$C$59:$N$59</c:f>
              <c:numCache>
                <c:formatCode>General</c:formatCode>
                <c:ptCount val="12"/>
                <c:pt idx="0">
                  <c:v>0.34879140555058191</c:v>
                </c:pt>
                <c:pt idx="1">
                  <c:v>3.3661593554162934E-2</c:v>
                </c:pt>
                <c:pt idx="2">
                  <c:v>2.2381378692927483E-2</c:v>
                </c:pt>
                <c:pt idx="3">
                  <c:v>0.18406445837063562</c:v>
                </c:pt>
                <c:pt idx="4">
                  <c:v>1.7905102954341988E-4</c:v>
                </c:pt>
                <c:pt idx="5">
                  <c:v>1.7905102954341988E-4</c:v>
                </c:pt>
                <c:pt idx="6">
                  <c:v>1.7726051924798567E-2</c:v>
                </c:pt>
                <c:pt idx="7">
                  <c:v>1.6114592658907788E-3</c:v>
                </c:pt>
                <c:pt idx="8">
                  <c:v>7.1620411817367952E-4</c:v>
                </c:pt>
                <c:pt idx="9">
                  <c:v>0</c:v>
                </c:pt>
                <c:pt idx="10">
                  <c:v>0.39068934646374215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52F-41BE-8502-0B5E8B388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3A-454D-839C-753922BE91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3A-454D-839C-753922BE91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3A-454D-839C-753922BE91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3A-454D-839C-753922BE91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83A-454D-839C-753922BE91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83A-454D-839C-753922BE91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83A-454D-839C-753922BE91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83A-454D-839C-753922BE91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83A-454D-839C-753922BE91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83A-454D-839C-753922BE91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83A-454D-839C-753922BE91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83A-454D-839C-753922BE91F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83A-454D-839C-753922BE91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'[3]29.09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'[3]29.09 Salama-Munyonyo'!$C$60:$N$60</c:f>
              <c:numCache>
                <c:formatCode>General</c:formatCode>
                <c:ptCount val="12"/>
                <c:pt idx="0">
                  <c:v>0.57243608580664118</c:v>
                </c:pt>
                <c:pt idx="1">
                  <c:v>5.5245371730825742E-2</c:v>
                </c:pt>
                <c:pt idx="2">
                  <c:v>3.6732295033793709E-2</c:v>
                </c:pt>
                <c:pt idx="3">
                  <c:v>0.30208639435791951</c:v>
                </c:pt>
                <c:pt idx="4">
                  <c:v>2.9385836027034972E-4</c:v>
                </c:pt>
                <c:pt idx="5">
                  <c:v>2.9385836027034972E-4</c:v>
                </c:pt>
                <c:pt idx="6">
                  <c:v>2.9091977666764621E-2</c:v>
                </c:pt>
                <c:pt idx="7">
                  <c:v>2.644725242433147E-3</c:v>
                </c:pt>
                <c:pt idx="8">
                  <c:v>1.1754334410813989E-3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83A-454D-839C-753922BE9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Munyonyo-Salama'!$AE$10:$AE$21</c:f>
              <c:numCache>
                <c:formatCode>0</c:formatCode>
                <c:ptCount val="12"/>
                <c:pt idx="0">
                  <c:v>135</c:v>
                </c:pt>
                <c:pt idx="1">
                  <c:v>169</c:v>
                </c:pt>
                <c:pt idx="2">
                  <c:v>141</c:v>
                </c:pt>
                <c:pt idx="3">
                  <c:v>211</c:v>
                </c:pt>
                <c:pt idx="4">
                  <c:v>201</c:v>
                </c:pt>
                <c:pt idx="5">
                  <c:v>225</c:v>
                </c:pt>
                <c:pt idx="6">
                  <c:v>223</c:v>
                </c:pt>
                <c:pt idx="7">
                  <c:v>217</c:v>
                </c:pt>
                <c:pt idx="8">
                  <c:v>266</c:v>
                </c:pt>
                <c:pt idx="9">
                  <c:v>270</c:v>
                </c:pt>
                <c:pt idx="10">
                  <c:v>297</c:v>
                </c:pt>
                <c:pt idx="11">
                  <c:v>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'29.09 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Munyonyo-Salama'!$AF$10:$AF$21</c:f>
              <c:numCache>
                <c:formatCode>0</c:formatCode>
                <c:ptCount val="12"/>
                <c:pt idx="0">
                  <c:v>277</c:v>
                </c:pt>
                <c:pt idx="1">
                  <c:v>390</c:v>
                </c:pt>
                <c:pt idx="2">
                  <c:v>348</c:v>
                </c:pt>
                <c:pt idx="3">
                  <c:v>441</c:v>
                </c:pt>
                <c:pt idx="4">
                  <c:v>433</c:v>
                </c:pt>
                <c:pt idx="5">
                  <c:v>343</c:v>
                </c:pt>
                <c:pt idx="6">
                  <c:v>412</c:v>
                </c:pt>
                <c:pt idx="7">
                  <c:v>419</c:v>
                </c:pt>
                <c:pt idx="8">
                  <c:v>497</c:v>
                </c:pt>
                <c:pt idx="9">
                  <c:v>555</c:v>
                </c:pt>
                <c:pt idx="10">
                  <c:v>585</c:v>
                </c:pt>
                <c:pt idx="11">
                  <c:v>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785576"/>
        <c:axId val="750792632"/>
      </c:lineChart>
      <c:catAx>
        <c:axId val="750785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792632"/>
        <c:crosses val="autoZero"/>
        <c:auto val="1"/>
        <c:lblAlgn val="ctr"/>
        <c:lblOffset val="100"/>
        <c:noMultiLvlLbl val="0"/>
      </c:catAx>
      <c:valAx>
        <c:axId val="750792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78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Munyonyo-Salama'!$C$59:$N$59</c:f>
              <c:numCache>
                <c:formatCode>0.0%</c:formatCode>
                <c:ptCount val="12"/>
                <c:pt idx="0">
                  <c:v>0.2692812910489773</c:v>
                </c:pt>
                <c:pt idx="1">
                  <c:v>4.2034152749108648E-2</c:v>
                </c:pt>
                <c:pt idx="2">
                  <c:v>2.3644210921373615E-2</c:v>
                </c:pt>
                <c:pt idx="3">
                  <c:v>0.14299118033402139</c:v>
                </c:pt>
                <c:pt idx="4">
                  <c:v>9.3826233814974663E-4</c:v>
                </c:pt>
                <c:pt idx="5">
                  <c:v>3.7530493525989868E-4</c:v>
                </c:pt>
                <c:pt idx="6">
                  <c:v>2.1204728842184276E-2</c:v>
                </c:pt>
                <c:pt idx="7">
                  <c:v>1.688872208669544E-3</c:v>
                </c:pt>
                <c:pt idx="8">
                  <c:v>7.5060987051979737E-4</c:v>
                </c:pt>
                <c:pt idx="9">
                  <c:v>1.8765246762994934E-4</c:v>
                </c:pt>
                <c:pt idx="10">
                  <c:v>0.49690373428410584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Munyonyo-Salama'!$S$9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Munyonyo-Salama'!$S$10:$S$21</c:f>
              <c:numCache>
                <c:formatCode>0</c:formatCode>
                <c:ptCount val="12"/>
                <c:pt idx="0">
                  <c:v>51</c:v>
                </c:pt>
                <c:pt idx="1">
                  <c:v>75</c:v>
                </c:pt>
                <c:pt idx="2">
                  <c:v>73</c:v>
                </c:pt>
                <c:pt idx="3">
                  <c:v>122</c:v>
                </c:pt>
                <c:pt idx="4">
                  <c:v>119</c:v>
                </c:pt>
                <c:pt idx="5">
                  <c:v>107</c:v>
                </c:pt>
                <c:pt idx="6">
                  <c:v>109</c:v>
                </c:pt>
                <c:pt idx="7">
                  <c:v>116</c:v>
                </c:pt>
                <c:pt idx="8">
                  <c:v>144</c:v>
                </c:pt>
                <c:pt idx="9">
                  <c:v>144</c:v>
                </c:pt>
                <c:pt idx="10">
                  <c:v>165</c:v>
                </c:pt>
                <c:pt idx="11">
                  <c:v>210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'29.09 Munyonyo-Salama'!$T$9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Munyonyo-Salama'!$T$10:$T$21</c:f>
              <c:numCache>
                <c:formatCode>0</c:formatCode>
                <c:ptCount val="12"/>
                <c:pt idx="0">
                  <c:v>3</c:v>
                </c:pt>
                <c:pt idx="1">
                  <c:v>14</c:v>
                </c:pt>
                <c:pt idx="2">
                  <c:v>11</c:v>
                </c:pt>
                <c:pt idx="3">
                  <c:v>24</c:v>
                </c:pt>
                <c:pt idx="4">
                  <c:v>16</c:v>
                </c:pt>
                <c:pt idx="5">
                  <c:v>17</c:v>
                </c:pt>
                <c:pt idx="6">
                  <c:v>24</c:v>
                </c:pt>
                <c:pt idx="7">
                  <c:v>14</c:v>
                </c:pt>
                <c:pt idx="8">
                  <c:v>33</c:v>
                </c:pt>
                <c:pt idx="9">
                  <c:v>29</c:v>
                </c:pt>
                <c:pt idx="10">
                  <c:v>26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'29.09 Munyonyo-Salama'!$U$9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Munyonyo-Salama'!$U$10:$U$21</c:f>
              <c:numCache>
                <c:formatCode>0</c:formatCode>
                <c:ptCount val="12"/>
                <c:pt idx="0">
                  <c:v>7</c:v>
                </c:pt>
                <c:pt idx="1">
                  <c:v>12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15</c:v>
                </c:pt>
                <c:pt idx="6">
                  <c:v>8</c:v>
                </c:pt>
                <c:pt idx="7">
                  <c:v>12</c:v>
                </c:pt>
                <c:pt idx="8">
                  <c:v>12</c:v>
                </c:pt>
                <c:pt idx="9">
                  <c:v>9</c:v>
                </c:pt>
                <c:pt idx="10">
                  <c:v>20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'29.09 Munyonyo-Salama'!$V$9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Munyonyo-Salama'!$V$10:$V$21</c:f>
              <c:numCache>
                <c:formatCode>0</c:formatCode>
                <c:ptCount val="12"/>
                <c:pt idx="0">
                  <c:v>67</c:v>
                </c:pt>
                <c:pt idx="1">
                  <c:v>63</c:v>
                </c:pt>
                <c:pt idx="2">
                  <c:v>43</c:v>
                </c:pt>
                <c:pt idx="3">
                  <c:v>44</c:v>
                </c:pt>
                <c:pt idx="4">
                  <c:v>49</c:v>
                </c:pt>
                <c:pt idx="5">
                  <c:v>67</c:v>
                </c:pt>
                <c:pt idx="6">
                  <c:v>66</c:v>
                </c:pt>
                <c:pt idx="7">
                  <c:v>65</c:v>
                </c:pt>
                <c:pt idx="8">
                  <c:v>69</c:v>
                </c:pt>
                <c:pt idx="9">
                  <c:v>77</c:v>
                </c:pt>
                <c:pt idx="10">
                  <c:v>76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'29.09 Munyonyo-Salama'!$W$9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'29.09 Munyonyo-Salama'!$X$9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'29.09 Munyonyo-Salama'!$Y$9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Munyonyo-Salama'!$Y$10:$Y$21</c:f>
              <c:numCache>
                <c:formatCode>0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13</c:v>
                </c:pt>
                <c:pt idx="4">
                  <c:v>11</c:v>
                </c:pt>
                <c:pt idx="5">
                  <c:v>17</c:v>
                </c:pt>
                <c:pt idx="6">
                  <c:v>13</c:v>
                </c:pt>
                <c:pt idx="7">
                  <c:v>8</c:v>
                </c:pt>
                <c:pt idx="8">
                  <c:v>5</c:v>
                </c:pt>
                <c:pt idx="9">
                  <c:v>10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'29.09 Munyonyo-Salama'!$Z$9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'29.09 Munyonyo-Salama'!$AA$9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'29.09 Munyonyo-Salama'!$AB$9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'29.09 Munyonyo-Salama'!$AC$9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Munyonyo-Salama'!$AC$10:$AC$21</c:f>
              <c:numCache>
                <c:formatCode>0</c:formatCode>
                <c:ptCount val="12"/>
                <c:pt idx="0">
                  <c:v>142</c:v>
                </c:pt>
                <c:pt idx="1">
                  <c:v>221</c:v>
                </c:pt>
                <c:pt idx="2">
                  <c:v>207</c:v>
                </c:pt>
                <c:pt idx="3">
                  <c:v>230</c:v>
                </c:pt>
                <c:pt idx="4">
                  <c:v>232</c:v>
                </c:pt>
                <c:pt idx="5">
                  <c:v>118</c:v>
                </c:pt>
                <c:pt idx="6">
                  <c:v>189</c:v>
                </c:pt>
                <c:pt idx="7">
                  <c:v>202</c:v>
                </c:pt>
                <c:pt idx="8">
                  <c:v>231</c:v>
                </c:pt>
                <c:pt idx="9">
                  <c:v>285</c:v>
                </c:pt>
                <c:pt idx="10">
                  <c:v>288</c:v>
                </c:pt>
                <c:pt idx="11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'29.09 Munyonyo-Salama'!$AD$9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Munyonyo-Salama'!$AD$10:$AD$21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791064"/>
        <c:axId val="750783224"/>
      </c:lineChart>
      <c:catAx>
        <c:axId val="750791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783224"/>
        <c:crosses val="autoZero"/>
        <c:auto val="1"/>
        <c:lblAlgn val="ctr"/>
        <c:lblOffset val="100"/>
        <c:noMultiLvlLbl val="0"/>
      </c:catAx>
      <c:valAx>
        <c:axId val="75078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79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Munyonyo-Salama'!$C$60:$N$60</c:f>
              <c:numCache>
                <c:formatCode>0.00%</c:formatCode>
                <c:ptCount val="12"/>
                <c:pt idx="0">
                  <c:v>0.53524804177545693</c:v>
                </c:pt>
                <c:pt idx="1">
                  <c:v>8.3550913838120106E-2</c:v>
                </c:pt>
                <c:pt idx="2">
                  <c:v>4.6997389033942558E-2</c:v>
                </c:pt>
                <c:pt idx="3">
                  <c:v>0.28422230511003355</c:v>
                </c:pt>
                <c:pt idx="4">
                  <c:v>1.8649757553151809E-3</c:v>
                </c:pt>
                <c:pt idx="5">
                  <c:v>7.459903021260724E-4</c:v>
                </c:pt>
                <c:pt idx="6">
                  <c:v>4.2148452070123091E-2</c:v>
                </c:pt>
                <c:pt idx="7">
                  <c:v>3.3569563595673255E-3</c:v>
                </c:pt>
                <c:pt idx="8">
                  <c:v>1.4919806042521448E-3</c:v>
                </c:pt>
                <c:pt idx="9">
                  <c:v>3.729951510630362E-4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'[3]29.09 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'[3]29.09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'[3]29.09 Munyonyo-Salama'!$AE$10:$AE$21</c:f>
              <c:numCache>
                <c:formatCode>General</c:formatCode>
                <c:ptCount val="12"/>
                <c:pt idx="0">
                  <c:v>135</c:v>
                </c:pt>
                <c:pt idx="1">
                  <c:v>169</c:v>
                </c:pt>
                <c:pt idx="2">
                  <c:v>141</c:v>
                </c:pt>
                <c:pt idx="3">
                  <c:v>211</c:v>
                </c:pt>
                <c:pt idx="4">
                  <c:v>201</c:v>
                </c:pt>
                <c:pt idx="5">
                  <c:v>225</c:v>
                </c:pt>
                <c:pt idx="6">
                  <c:v>223</c:v>
                </c:pt>
                <c:pt idx="7">
                  <c:v>217</c:v>
                </c:pt>
                <c:pt idx="8">
                  <c:v>266</c:v>
                </c:pt>
                <c:pt idx="9">
                  <c:v>270</c:v>
                </c:pt>
                <c:pt idx="10">
                  <c:v>297</c:v>
                </c:pt>
                <c:pt idx="11">
                  <c:v>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2A-4152-8F9C-E6E2E7175181}"/>
            </c:ext>
          </c:extLst>
        </c:ser>
        <c:ser>
          <c:idx val="1"/>
          <c:order val="1"/>
          <c:tx>
            <c:strRef>
              <c:f>'[3]29.09 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'[3]29.09 Munyonyo-Salama'!$R$10:$R$21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'[3]29.09 Munyonyo-Salama'!$AF$10:$AF$21</c:f>
              <c:numCache>
                <c:formatCode>General</c:formatCode>
                <c:ptCount val="12"/>
                <c:pt idx="0">
                  <c:v>277</c:v>
                </c:pt>
                <c:pt idx="1">
                  <c:v>390</c:v>
                </c:pt>
                <c:pt idx="2">
                  <c:v>348</c:v>
                </c:pt>
                <c:pt idx="3">
                  <c:v>441</c:v>
                </c:pt>
                <c:pt idx="4">
                  <c:v>433</c:v>
                </c:pt>
                <c:pt idx="5">
                  <c:v>343</c:v>
                </c:pt>
                <c:pt idx="6">
                  <c:v>412</c:v>
                </c:pt>
                <c:pt idx="7">
                  <c:v>419</c:v>
                </c:pt>
                <c:pt idx="8">
                  <c:v>497</c:v>
                </c:pt>
                <c:pt idx="9">
                  <c:v>555</c:v>
                </c:pt>
                <c:pt idx="10">
                  <c:v>585</c:v>
                </c:pt>
                <c:pt idx="11">
                  <c:v>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2A-4152-8F9C-E6E2E717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791456"/>
        <c:axId val="465061592"/>
      </c:lineChart>
      <c:catAx>
        <c:axId val="750791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5061592"/>
        <c:crosses val="autoZero"/>
        <c:auto val="1"/>
        <c:lblAlgn val="ctr"/>
        <c:lblOffset val="100"/>
        <c:noMultiLvlLbl val="0"/>
      </c:catAx>
      <c:valAx>
        <c:axId val="465061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079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0CE-4CED-8F9E-CD72337FCB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0CE-4CED-8F9E-CD72337FCB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0CE-4CED-8F9E-CD72337FCB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0CE-4CED-8F9E-CD72337FCB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0CE-4CED-8F9E-CD72337FCB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0CE-4CED-8F9E-CD72337FCBB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0CE-4CED-8F9E-CD72337FCBB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0CE-4CED-8F9E-CD72337FCBB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0CE-4CED-8F9E-CD72337FCBB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0CE-4CED-8F9E-CD72337FCBB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0CE-4CED-8F9E-CD72337FCBB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0CE-4CED-8F9E-CD72337FCBB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0CE-4CED-8F9E-CD72337FCB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'[3]29.09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'[3]29.09 Munyonyo-Salama'!$C$59:$N$59</c:f>
              <c:numCache>
                <c:formatCode>General</c:formatCode>
                <c:ptCount val="12"/>
                <c:pt idx="0">
                  <c:v>0.2692812910489773</c:v>
                </c:pt>
                <c:pt idx="1">
                  <c:v>4.2034152749108648E-2</c:v>
                </c:pt>
                <c:pt idx="2">
                  <c:v>2.3644210921373615E-2</c:v>
                </c:pt>
                <c:pt idx="3">
                  <c:v>0.14299118033402139</c:v>
                </c:pt>
                <c:pt idx="4">
                  <c:v>9.3826233814974663E-4</c:v>
                </c:pt>
                <c:pt idx="5">
                  <c:v>3.7530493525989868E-4</c:v>
                </c:pt>
                <c:pt idx="6">
                  <c:v>2.1204728842184276E-2</c:v>
                </c:pt>
                <c:pt idx="7">
                  <c:v>1.688872208669544E-3</c:v>
                </c:pt>
                <c:pt idx="8">
                  <c:v>7.5060987051979737E-4</c:v>
                </c:pt>
                <c:pt idx="9">
                  <c:v>1.8765246762994934E-4</c:v>
                </c:pt>
                <c:pt idx="10">
                  <c:v>0.49690373428410584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0CE-4CED-8F9E-CD72337F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66-4135-B63C-D9A30530BB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66-4135-B63C-D9A30530BB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66-4135-B63C-D9A30530BB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66-4135-B63C-D9A30530BB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66-4135-B63C-D9A30530BB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66-4135-B63C-D9A30530BB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E66-4135-B63C-D9A30530BB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E66-4135-B63C-D9A30530BB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E66-4135-B63C-D9A30530BB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E66-4135-B63C-D9A30530BB8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E66-4135-B63C-D9A30530BB8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E66-4135-B63C-D9A30530BB8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E66-4135-B63C-D9A30530BB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'[3]29.09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'[3]29.09 Munyonyo-Salama'!$C$60:$N$60</c:f>
              <c:numCache>
                <c:formatCode>General</c:formatCode>
                <c:ptCount val="12"/>
                <c:pt idx="0">
                  <c:v>0.53524804177545693</c:v>
                </c:pt>
                <c:pt idx="1">
                  <c:v>8.3550913838120106E-2</c:v>
                </c:pt>
                <c:pt idx="2">
                  <c:v>4.6997389033942558E-2</c:v>
                </c:pt>
                <c:pt idx="3">
                  <c:v>0.28422230511003355</c:v>
                </c:pt>
                <c:pt idx="4">
                  <c:v>1.8649757553151809E-3</c:v>
                </c:pt>
                <c:pt idx="5">
                  <c:v>7.459903021260724E-4</c:v>
                </c:pt>
                <c:pt idx="6">
                  <c:v>4.2148452070123091E-2</c:v>
                </c:pt>
                <c:pt idx="7">
                  <c:v>3.3569563595673255E-3</c:v>
                </c:pt>
                <c:pt idx="8">
                  <c:v>1.4919806042521448E-3</c:v>
                </c:pt>
                <c:pt idx="9">
                  <c:v>3.729951510630362E-4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E66-4135-B63C-D9A30530B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Salama-Munyonyo'!$AE$9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Salama-Munyonyo'!$R$10:$R$33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Salama-Munyonyo'!$AE$10:$AE$33</c:f>
              <c:numCache>
                <c:formatCode>0</c:formatCode>
                <c:ptCount val="24"/>
                <c:pt idx="0">
                  <c:v>169.42857142857142</c:v>
                </c:pt>
                <c:pt idx="1">
                  <c:v>189.71428571428572</c:v>
                </c:pt>
                <c:pt idx="2">
                  <c:v>178.28571428571428</c:v>
                </c:pt>
                <c:pt idx="3">
                  <c:v>160.42857142857144</c:v>
                </c:pt>
                <c:pt idx="4">
                  <c:v>172.42857142857142</c:v>
                </c:pt>
                <c:pt idx="5">
                  <c:v>204.57142857142856</c:v>
                </c:pt>
                <c:pt idx="6">
                  <c:v>190.14285714285714</c:v>
                </c:pt>
                <c:pt idx="7">
                  <c:v>219.57142857142856</c:v>
                </c:pt>
                <c:pt idx="8">
                  <c:v>228.16666666666669</c:v>
                </c:pt>
                <c:pt idx="9">
                  <c:v>258.42857142857139</c:v>
                </c:pt>
                <c:pt idx="10">
                  <c:v>267.85714285714289</c:v>
                </c:pt>
                <c:pt idx="11">
                  <c:v>312.73809523809524</c:v>
                </c:pt>
                <c:pt idx="12">
                  <c:v>362</c:v>
                </c:pt>
                <c:pt idx="13">
                  <c:v>315.5</c:v>
                </c:pt>
                <c:pt idx="14">
                  <c:v>268</c:v>
                </c:pt>
                <c:pt idx="15">
                  <c:v>245.5</c:v>
                </c:pt>
                <c:pt idx="16">
                  <c:v>173</c:v>
                </c:pt>
                <c:pt idx="17">
                  <c:v>66</c:v>
                </c:pt>
                <c:pt idx="18">
                  <c:v>34.5</c:v>
                </c:pt>
                <c:pt idx="19">
                  <c:v>28.5</c:v>
                </c:pt>
                <c:pt idx="20">
                  <c:v>18.5</c:v>
                </c:pt>
                <c:pt idx="21">
                  <c:v>18</c:v>
                </c:pt>
                <c:pt idx="22">
                  <c:v>38</c:v>
                </c:pt>
                <c:pt idx="23">
                  <c:v>106.5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Salama-Munyonyo'!$AF$9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Salama-Munyonyo'!$R$10:$R$33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Salama-Munyonyo'!$AF$10:$AF$33</c:f>
              <c:numCache>
                <c:formatCode>0</c:formatCode>
                <c:ptCount val="24"/>
                <c:pt idx="0">
                  <c:v>278.85714285714289</c:v>
                </c:pt>
                <c:pt idx="1">
                  <c:v>330.57142857142856</c:v>
                </c:pt>
                <c:pt idx="2">
                  <c:v>326.57142857142856</c:v>
                </c:pt>
                <c:pt idx="3">
                  <c:v>299.42857142857144</c:v>
                </c:pt>
                <c:pt idx="4">
                  <c:v>335.42857142857144</c:v>
                </c:pt>
                <c:pt idx="5">
                  <c:v>322.57142857142856</c:v>
                </c:pt>
                <c:pt idx="6">
                  <c:v>321.42857142857144</c:v>
                </c:pt>
                <c:pt idx="7">
                  <c:v>344.28571428571428</c:v>
                </c:pt>
                <c:pt idx="8">
                  <c:v>362.16666666666669</c:v>
                </c:pt>
                <c:pt idx="9">
                  <c:v>388</c:v>
                </c:pt>
                <c:pt idx="10">
                  <c:v>393.42857142857144</c:v>
                </c:pt>
                <c:pt idx="11">
                  <c:v>465.02380952380952</c:v>
                </c:pt>
                <c:pt idx="12">
                  <c:v>568.5</c:v>
                </c:pt>
                <c:pt idx="13">
                  <c:v>524.5</c:v>
                </c:pt>
                <c:pt idx="14">
                  <c:v>453</c:v>
                </c:pt>
                <c:pt idx="15">
                  <c:v>452.5</c:v>
                </c:pt>
                <c:pt idx="16">
                  <c:v>315.5</c:v>
                </c:pt>
                <c:pt idx="17">
                  <c:v>155.5</c:v>
                </c:pt>
                <c:pt idx="18">
                  <c:v>89.5</c:v>
                </c:pt>
                <c:pt idx="19">
                  <c:v>51</c:v>
                </c:pt>
                <c:pt idx="20">
                  <c:v>37</c:v>
                </c:pt>
                <c:pt idx="21">
                  <c:v>31</c:v>
                </c:pt>
                <c:pt idx="22">
                  <c:v>53.5</c:v>
                </c:pt>
                <c:pt idx="23">
                  <c:v>146.5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062768"/>
        <c:axId val="465056104"/>
      </c:lineChart>
      <c:catAx>
        <c:axId val="465062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5056104"/>
        <c:crosses val="autoZero"/>
        <c:auto val="1"/>
        <c:lblAlgn val="ctr"/>
        <c:lblOffset val="100"/>
        <c:noMultiLvlLbl val="0"/>
      </c:catAx>
      <c:valAx>
        <c:axId val="465056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506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Salama-Munyonyo'!$C$107:$N$107</c:f>
              <c:numCache>
                <c:formatCode>0.0%</c:formatCode>
                <c:ptCount val="12"/>
                <c:pt idx="0">
                  <c:v>0.30838531775265104</c:v>
                </c:pt>
                <c:pt idx="1">
                  <c:v>4.0247092139144763E-2</c:v>
                </c:pt>
                <c:pt idx="2">
                  <c:v>2.6915876480964582E-2</c:v>
                </c:pt>
                <c:pt idx="3">
                  <c:v>0.19336852278640992</c:v>
                </c:pt>
                <c:pt idx="4">
                  <c:v>2.3452125898040703E-3</c:v>
                </c:pt>
                <c:pt idx="5">
                  <c:v>2.93996390940856E-4</c:v>
                </c:pt>
                <c:pt idx="6">
                  <c:v>2.3063509978980951E-2</c:v>
                </c:pt>
                <c:pt idx="7">
                  <c:v>4.4403592838653423E-3</c:v>
                </c:pt>
                <c:pt idx="8">
                  <c:v>3.2440981069335837E-4</c:v>
                </c:pt>
                <c:pt idx="9">
                  <c:v>3.5482323044586073E-4</c:v>
                </c:pt>
                <c:pt idx="10">
                  <c:v>0.40024060394293093</c:v>
                </c:pt>
                <c:pt idx="11">
                  <c:v>2.0275613168334898E-5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Salama-Munyonyo'!$C$9:$N$9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Salama-Munyonyo'!$C$108:$N$108</c:f>
              <c:numCache>
                <c:formatCode>0.00%</c:formatCode>
                <c:ptCount val="12"/>
                <c:pt idx="0">
                  <c:v>0.51418171983637784</c:v>
                </c:pt>
                <c:pt idx="1">
                  <c:v>6.7105396603599224E-2</c:v>
                </c:pt>
                <c:pt idx="2">
                  <c:v>4.4877790423817635E-2</c:v>
                </c:pt>
                <c:pt idx="3">
                  <c:v>0.32241015990353949</c:v>
                </c:pt>
                <c:pt idx="4">
                  <c:v>3.9102556879007455E-3</c:v>
                </c:pt>
                <c:pt idx="5">
                  <c:v>4.9019055453510777E-4</c:v>
                </c:pt>
                <c:pt idx="6">
                  <c:v>3.8454603847150708E-2</c:v>
                </c:pt>
                <c:pt idx="7">
                  <c:v>7.4035676857371448E-3</c:v>
                </c:pt>
                <c:pt idx="8">
                  <c:v>5.4089992224563615E-4</c:v>
                </c:pt>
                <c:pt idx="9">
                  <c:v>5.9160928995616454E-4</c:v>
                </c:pt>
                <c:pt idx="11">
                  <c:v>3.380624514035226E-5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Munyonyo-Salama'!$AE$9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Munyonyo-Salama'!$R$10:$R$33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Munyonyo-Salama'!$AE$10:$AE$33</c:f>
              <c:numCache>
                <c:formatCode>0</c:formatCode>
                <c:ptCount val="24"/>
                <c:pt idx="0">
                  <c:v>273.14285714285711</c:v>
                </c:pt>
                <c:pt idx="1">
                  <c:v>250.85714285714283</c:v>
                </c:pt>
                <c:pt idx="2">
                  <c:v>198.42857142857144</c:v>
                </c:pt>
                <c:pt idx="3">
                  <c:v>182.42857142857144</c:v>
                </c:pt>
                <c:pt idx="4">
                  <c:v>175.85714285714286</c:v>
                </c:pt>
                <c:pt idx="5">
                  <c:v>177.85714285714286</c:v>
                </c:pt>
                <c:pt idx="6">
                  <c:v>180.71428571428572</c:v>
                </c:pt>
                <c:pt idx="7">
                  <c:v>199.71428571428572</c:v>
                </c:pt>
                <c:pt idx="8">
                  <c:v>212.42857142857144</c:v>
                </c:pt>
                <c:pt idx="9">
                  <c:v>227.28571428571428</c:v>
                </c:pt>
                <c:pt idx="10">
                  <c:v>244.28571428571431</c:v>
                </c:pt>
                <c:pt idx="11">
                  <c:v>268.00000000000006</c:v>
                </c:pt>
                <c:pt idx="12">
                  <c:v>267</c:v>
                </c:pt>
                <c:pt idx="13">
                  <c:v>289.5</c:v>
                </c:pt>
                <c:pt idx="14">
                  <c:v>259.5</c:v>
                </c:pt>
                <c:pt idx="15">
                  <c:v>226</c:v>
                </c:pt>
                <c:pt idx="16">
                  <c:v>129</c:v>
                </c:pt>
                <c:pt idx="17">
                  <c:v>72</c:v>
                </c:pt>
                <c:pt idx="18">
                  <c:v>41</c:v>
                </c:pt>
                <c:pt idx="19">
                  <c:v>23</c:v>
                </c:pt>
                <c:pt idx="20">
                  <c:v>25</c:v>
                </c:pt>
                <c:pt idx="21">
                  <c:v>24</c:v>
                </c:pt>
                <c:pt idx="22">
                  <c:v>46</c:v>
                </c:pt>
                <c:pt idx="23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Munyonyo-Salama'!$AF$9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Munyonyo-Salama'!$R$10:$R$33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Munyonyo-Salama'!$AF$10:$AF$33</c:f>
              <c:numCache>
                <c:formatCode>0</c:formatCode>
                <c:ptCount val="24"/>
                <c:pt idx="0">
                  <c:v>463.85714285714283</c:v>
                </c:pt>
                <c:pt idx="1">
                  <c:v>462.85714285714289</c:v>
                </c:pt>
                <c:pt idx="2">
                  <c:v>406.14285714285711</c:v>
                </c:pt>
                <c:pt idx="3">
                  <c:v>377.57142857142861</c:v>
                </c:pt>
                <c:pt idx="4">
                  <c:v>359.71428571428567</c:v>
                </c:pt>
                <c:pt idx="5">
                  <c:v>343.71428571428572</c:v>
                </c:pt>
                <c:pt idx="6">
                  <c:v>353.28571428571433</c:v>
                </c:pt>
                <c:pt idx="7">
                  <c:v>361.28571428571428</c:v>
                </c:pt>
                <c:pt idx="8">
                  <c:v>373.71428571428572</c:v>
                </c:pt>
                <c:pt idx="9">
                  <c:v>408.28571428571428</c:v>
                </c:pt>
                <c:pt idx="10">
                  <c:v>437.28571428571433</c:v>
                </c:pt>
                <c:pt idx="11">
                  <c:v>478.57142857142856</c:v>
                </c:pt>
                <c:pt idx="12">
                  <c:v>500.5</c:v>
                </c:pt>
                <c:pt idx="13">
                  <c:v>480</c:v>
                </c:pt>
                <c:pt idx="14">
                  <c:v>448.5</c:v>
                </c:pt>
                <c:pt idx="15">
                  <c:v>409.5</c:v>
                </c:pt>
                <c:pt idx="16">
                  <c:v>252.5</c:v>
                </c:pt>
                <c:pt idx="17">
                  <c:v>153.5</c:v>
                </c:pt>
                <c:pt idx="18">
                  <c:v>78</c:v>
                </c:pt>
                <c:pt idx="19">
                  <c:v>48.5</c:v>
                </c:pt>
                <c:pt idx="20">
                  <c:v>42</c:v>
                </c:pt>
                <c:pt idx="21">
                  <c:v>38</c:v>
                </c:pt>
                <c:pt idx="22">
                  <c:v>77.5</c:v>
                </c:pt>
                <c:pt idx="23">
                  <c:v>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066688"/>
        <c:axId val="465065904"/>
      </c:lineChart>
      <c:catAx>
        <c:axId val="465066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5065904"/>
        <c:crosses val="autoZero"/>
        <c:auto val="1"/>
        <c:lblAlgn val="ctr"/>
        <c:lblOffset val="100"/>
        <c:noMultiLvlLbl val="0"/>
      </c:catAx>
      <c:valAx>
        <c:axId val="465065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506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Munyonyo-Salama'!$C$107:$N$107</c:f>
              <c:numCache>
                <c:formatCode>0.0%</c:formatCode>
                <c:ptCount val="12"/>
                <c:pt idx="0">
                  <c:v>0.27666354618781497</c:v>
                </c:pt>
                <c:pt idx="1">
                  <c:v>5.638610724991254E-2</c:v>
                </c:pt>
                <c:pt idx="2">
                  <c:v>2.9843125017729989E-2</c:v>
                </c:pt>
                <c:pt idx="3">
                  <c:v>0.15101226442748664</c:v>
                </c:pt>
                <c:pt idx="4">
                  <c:v>3.3757907577090019E-3</c:v>
                </c:pt>
                <c:pt idx="5">
                  <c:v>4.8225582252985722E-4</c:v>
                </c:pt>
                <c:pt idx="6">
                  <c:v>2.3933127192609191E-2</c:v>
                </c:pt>
                <c:pt idx="7">
                  <c:v>3.3947027507493874E-3</c:v>
                </c:pt>
                <c:pt idx="8">
                  <c:v>7.8484771117604229E-4</c:v>
                </c:pt>
                <c:pt idx="9">
                  <c:v>3.2150388168657152E-4</c:v>
                </c:pt>
                <c:pt idx="10">
                  <c:v>0.45378381700755527</c:v>
                </c:pt>
                <c:pt idx="11">
                  <c:v>1.891199304038656E-5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Munyonyo-Salama'!$C$9:$N$9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Munyonyo-Salama'!$C$108:$N$108</c:f>
              <c:numCache>
                <c:formatCode>0.00%</c:formatCode>
                <c:ptCount val="12"/>
                <c:pt idx="0">
                  <c:v>0.50650924451215273</c:v>
                </c:pt>
                <c:pt idx="1">
                  <c:v>0.10323038570736098</c:v>
                </c:pt>
                <c:pt idx="2">
                  <c:v>5.4636105532857818E-2</c:v>
                </c:pt>
                <c:pt idx="3">
                  <c:v>0.27646977356138758</c:v>
                </c:pt>
                <c:pt idx="4">
                  <c:v>6.1803199224430448E-3</c:v>
                </c:pt>
                <c:pt idx="5">
                  <c:v>8.8290284606329166E-4</c:v>
                </c:pt>
                <c:pt idx="6">
                  <c:v>4.3816217713454737E-2</c:v>
                </c:pt>
                <c:pt idx="7">
                  <c:v>6.2149435634651327E-3</c:v>
                </c:pt>
                <c:pt idx="8">
                  <c:v>1.4368811024167299E-3</c:v>
                </c:pt>
                <c:pt idx="9">
                  <c:v>5.8860189737552785E-4</c:v>
                </c:pt>
                <c:pt idx="11">
                  <c:v>3.4623641022089871E-5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Salama-Munyonyo-2Dir'!$C$9:$N$9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Salama-Munyonyo-2Dir'!$C$107:$N$107</c:f>
              <c:numCache>
                <c:formatCode>0.0%</c:formatCode>
                <c:ptCount val="12"/>
                <c:pt idx="0">
                  <c:v>0.29197251708712435</c:v>
                </c:pt>
                <c:pt idx="1">
                  <c:v>4.8597396201121676E-2</c:v>
                </c:pt>
                <c:pt idx="2">
                  <c:v>2.8430430818958834E-2</c:v>
                </c:pt>
                <c:pt idx="3">
                  <c:v>0.1714534533848896</c:v>
                </c:pt>
                <c:pt idx="4">
                  <c:v>2.8784323062847673E-3</c:v>
                </c:pt>
                <c:pt idx="5">
                  <c:v>3.9140156006138479E-4</c:v>
                </c:pt>
                <c:pt idx="6">
                  <c:v>2.3513448720687696E-2</c:v>
                </c:pt>
                <c:pt idx="7">
                  <c:v>3.8993380421115465E-3</c:v>
                </c:pt>
                <c:pt idx="8">
                  <c:v>5.6263974258824077E-4</c:v>
                </c:pt>
                <c:pt idx="9">
                  <c:v>3.3758384555294436E-4</c:v>
                </c:pt>
                <c:pt idx="10">
                  <c:v>0.42794378821261592</c:v>
                </c:pt>
                <c:pt idx="11">
                  <c:v>1.9570078003069242E-5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Salama-Munyonyo-2Dir'!$C$9:$N$9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Salama-Munyonyo-2Dir'!$C$108:$N$108</c:f>
              <c:numCache>
                <c:formatCode>0.00%</c:formatCode>
                <c:ptCount val="12"/>
                <c:pt idx="0">
                  <c:v>0.51039130608311878</c:v>
                </c:pt>
                <c:pt idx="1">
                  <c:v>8.4952134422733666E-2</c:v>
                </c:pt>
                <c:pt idx="2">
                  <c:v>4.9698666377781676E-2</c:v>
                </c:pt>
                <c:pt idx="3">
                  <c:v>0.29971434598915525</c:v>
                </c:pt>
                <c:pt idx="4">
                  <c:v>5.031729831743513E-3</c:v>
                </c:pt>
                <c:pt idx="5">
                  <c:v>6.8420122357985445E-4</c:v>
                </c:pt>
                <c:pt idx="6">
                  <c:v>4.1103388506559771E-2</c:v>
                </c:pt>
                <c:pt idx="7">
                  <c:v>6.8163546899143012E-3</c:v>
                </c:pt>
                <c:pt idx="8">
                  <c:v>9.8353925889604096E-4</c:v>
                </c:pt>
                <c:pt idx="9">
                  <c:v>5.9012355533762443E-4</c:v>
                </c:pt>
                <c:pt idx="10">
                  <c:v>0.74807996031632873</c:v>
                </c:pt>
                <c:pt idx="11">
                  <c:v>3.4210061178992725E-5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Salama-Munyonyo-2Dir'!$S$9:$AF$9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Salama-Munyonyo-2Dir'!$S$41:$AF$41</c:f>
              <c:numCache>
                <c:formatCode>_(* #,##0_);_(* \(#,##0\);_(* "-"_);_(@_)</c:formatCode>
                <c:ptCount val="14"/>
                <c:pt idx="0">
                  <c:v>4262.6666666666661</c:v>
                </c:pt>
                <c:pt idx="1">
                  <c:v>709.5</c:v>
                </c:pt>
                <c:pt idx="2">
                  <c:v>415.07142857142856</c:v>
                </c:pt>
                <c:pt idx="3">
                  <c:v>2503.1428571428569</c:v>
                </c:pt>
                <c:pt idx="4">
                  <c:v>42.023809523809518</c:v>
                </c:pt>
                <c:pt idx="5">
                  <c:v>5.7142857142857135</c:v>
                </c:pt>
                <c:pt idx="6">
                  <c:v>343.28571428571428</c:v>
                </c:pt>
                <c:pt idx="7">
                  <c:v>56.928571428571431</c:v>
                </c:pt>
                <c:pt idx="8">
                  <c:v>8.2142857142857153</c:v>
                </c:pt>
                <c:pt idx="9">
                  <c:v>4.928571428571427</c:v>
                </c:pt>
                <c:pt idx="10">
                  <c:v>6247.7857142857138</c:v>
                </c:pt>
                <c:pt idx="11">
                  <c:v>0.2857142857142857</c:v>
                </c:pt>
                <c:pt idx="12">
                  <c:v>8351.7619047619046</c:v>
                </c:pt>
                <c:pt idx="13">
                  <c:v>14599.547619047618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9066800"/>
        <c:axId val="529074640"/>
      </c:barChart>
      <c:catAx>
        <c:axId val="5290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9074640"/>
        <c:crosses val="autoZero"/>
        <c:auto val="1"/>
        <c:lblAlgn val="ctr"/>
        <c:lblOffset val="100"/>
        <c:noMultiLvlLbl val="0"/>
      </c:catAx>
      <c:valAx>
        <c:axId val="52907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90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Salama-Munyonyo-2Dir'!$R$9:$AF$9</c:f>
              <c:strCache>
                <c:ptCount val="15"/>
                <c:pt idx="0">
                  <c:v>Time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11. Motorcycles</c:v>
                </c:pt>
                <c:pt idx="12">
                  <c:v>12. Tractors, Graders</c:v>
                </c:pt>
                <c:pt idx="13">
                  <c:v>Total Excl M/ Cycles</c:v>
                </c:pt>
                <c:pt idx="14">
                  <c:v>Total All</c:v>
                </c:pt>
              </c:strCache>
            </c:strRef>
          </c:cat>
          <c:val>
            <c:numRef>
              <c:f>'Avg Week Salama-Munyonyo-2Dir'!$S$42:$AF$42</c:f>
              <c:numCache>
                <c:formatCode>0.000</c:formatCode>
                <c:ptCount val="14"/>
                <c:pt idx="0">
                  <c:v>1.7228696530818457</c:v>
                </c:pt>
                <c:pt idx="1">
                  <c:v>1.6423611111111112</c:v>
                </c:pt>
                <c:pt idx="2">
                  <c:v>1.5062208398133747</c:v>
                </c:pt>
                <c:pt idx="3">
                  <c:v>1.5478798586572438</c:v>
                </c:pt>
                <c:pt idx="4">
                  <c:v>1.3545663852647736</c:v>
                </c:pt>
                <c:pt idx="5">
                  <c:v>1.2121212121212122</c:v>
                </c:pt>
                <c:pt idx="6">
                  <c:v>1.3290929203539823</c:v>
                </c:pt>
                <c:pt idx="7">
                  <c:v>1.4814126394052045</c:v>
                </c:pt>
                <c:pt idx="8">
                  <c:v>1.0648148148148149</c:v>
                </c:pt>
                <c:pt idx="9">
                  <c:v>1.4375</c:v>
                </c:pt>
                <c:pt idx="10">
                  <c:v>1.6222597277347084</c:v>
                </c:pt>
                <c:pt idx="11">
                  <c:v>1</c:v>
                </c:pt>
                <c:pt idx="12">
                  <c:v>1.6239837774773604</c:v>
                </c:pt>
                <c:pt idx="13">
                  <c:v>1.6232455327597617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9070720"/>
        <c:axId val="529070328"/>
      </c:barChart>
      <c:catAx>
        <c:axId val="5290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9070328"/>
        <c:crosses val="autoZero"/>
        <c:auto val="1"/>
        <c:lblAlgn val="ctr"/>
        <c:lblOffset val="100"/>
        <c:noMultiLvlLbl val="0"/>
      </c:catAx>
      <c:valAx>
        <c:axId val="529070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907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Salama-Munyonyo-2Dir'!$AE$9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Salama-Munyonyo-2Dir'!$R$10:$R$33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Salama-Munyonyo-2Dir'!$AE$10:$AE$33</c:f>
              <c:numCache>
                <c:formatCode>0</c:formatCode>
                <c:ptCount val="24"/>
                <c:pt idx="0">
                  <c:v>442.57142857142856</c:v>
                </c:pt>
                <c:pt idx="1">
                  <c:v>440.57142857142861</c:v>
                </c:pt>
                <c:pt idx="2">
                  <c:v>376.71428571428572</c:v>
                </c:pt>
                <c:pt idx="3">
                  <c:v>342.85714285714289</c:v>
                </c:pt>
                <c:pt idx="4">
                  <c:v>348.28571428571433</c:v>
                </c:pt>
                <c:pt idx="5">
                  <c:v>382.42857142857144</c:v>
                </c:pt>
                <c:pt idx="6">
                  <c:v>370.85714285714289</c:v>
                </c:pt>
                <c:pt idx="7">
                  <c:v>419.28571428571428</c:v>
                </c:pt>
                <c:pt idx="8">
                  <c:v>440.59523809523807</c:v>
                </c:pt>
                <c:pt idx="9">
                  <c:v>485.71428571428572</c:v>
                </c:pt>
                <c:pt idx="10">
                  <c:v>512.14285714285711</c:v>
                </c:pt>
                <c:pt idx="11">
                  <c:v>580.73809523809518</c:v>
                </c:pt>
                <c:pt idx="12">
                  <c:v>629</c:v>
                </c:pt>
                <c:pt idx="13">
                  <c:v>605</c:v>
                </c:pt>
                <c:pt idx="14">
                  <c:v>527.5</c:v>
                </c:pt>
                <c:pt idx="15">
                  <c:v>471.5</c:v>
                </c:pt>
                <c:pt idx="16">
                  <c:v>302</c:v>
                </c:pt>
                <c:pt idx="17">
                  <c:v>138</c:v>
                </c:pt>
                <c:pt idx="18">
                  <c:v>75.5</c:v>
                </c:pt>
                <c:pt idx="19">
                  <c:v>51.5</c:v>
                </c:pt>
                <c:pt idx="20">
                  <c:v>43.5</c:v>
                </c:pt>
                <c:pt idx="21">
                  <c:v>42</c:v>
                </c:pt>
                <c:pt idx="22">
                  <c:v>84</c:v>
                </c:pt>
                <c:pt idx="23">
                  <c:v>239.5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3C-422B-9540-DDDB8D777578}"/>
            </c:ext>
          </c:extLst>
        </c:ser>
        <c:ser>
          <c:idx val="1"/>
          <c:order val="1"/>
          <c:tx>
            <c:strRef>
              <c:f>'Avg Week Salama-Munyonyo-2Dir'!$AF$9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Salama-Munyonyo-2Dir'!$R$10:$R$33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Salama-Munyonyo-2Dir'!$AF$10:$AF$33</c:f>
              <c:numCache>
                <c:formatCode>0</c:formatCode>
                <c:ptCount val="24"/>
                <c:pt idx="0">
                  <c:v>742.71428571428578</c:v>
                </c:pt>
                <c:pt idx="1">
                  <c:v>793.42857142857144</c:v>
                </c:pt>
                <c:pt idx="2">
                  <c:v>732.71428571428567</c:v>
                </c:pt>
                <c:pt idx="3">
                  <c:v>677</c:v>
                </c:pt>
                <c:pt idx="4">
                  <c:v>695.14285714285711</c:v>
                </c:pt>
                <c:pt idx="5">
                  <c:v>666.28571428571433</c:v>
                </c:pt>
                <c:pt idx="6">
                  <c:v>674.71428571428578</c:v>
                </c:pt>
                <c:pt idx="7">
                  <c:v>705.57142857142867</c:v>
                </c:pt>
                <c:pt idx="8">
                  <c:v>735.88095238095241</c:v>
                </c:pt>
                <c:pt idx="9">
                  <c:v>796.28571428571433</c:v>
                </c:pt>
                <c:pt idx="10">
                  <c:v>830.71428571428567</c:v>
                </c:pt>
                <c:pt idx="11">
                  <c:v>943.59523809523796</c:v>
                </c:pt>
                <c:pt idx="12">
                  <c:v>1069</c:v>
                </c:pt>
                <c:pt idx="13">
                  <c:v>1004.5</c:v>
                </c:pt>
                <c:pt idx="14">
                  <c:v>901.5</c:v>
                </c:pt>
                <c:pt idx="15">
                  <c:v>862</c:v>
                </c:pt>
                <c:pt idx="16">
                  <c:v>568</c:v>
                </c:pt>
                <c:pt idx="17">
                  <c:v>309</c:v>
                </c:pt>
                <c:pt idx="18">
                  <c:v>167.5</c:v>
                </c:pt>
                <c:pt idx="19">
                  <c:v>99.5</c:v>
                </c:pt>
                <c:pt idx="20">
                  <c:v>79</c:v>
                </c:pt>
                <c:pt idx="21">
                  <c:v>69</c:v>
                </c:pt>
                <c:pt idx="22">
                  <c:v>131</c:v>
                </c:pt>
                <c:pt idx="23">
                  <c:v>345.5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3C-422B-9540-DDDB8D777578}"/>
            </c:ext>
          </c:extLst>
        </c:ser>
        <c:ser>
          <c:idx val="5"/>
          <c:order val="2"/>
          <c:tx>
            <c:strRef>
              <c:f>'Avg Week Salama-Munyonyo-2Dir'!$AC$9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Salama-Munyonyo-2Dir'!$R$10:$R$33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Salama-Munyonyo-2Dir'!$AC$10:$AC$33</c:f>
              <c:numCache>
                <c:formatCode>0</c:formatCode>
                <c:ptCount val="24"/>
                <c:pt idx="0">
                  <c:v>300.14285714285711</c:v>
                </c:pt>
                <c:pt idx="1">
                  <c:v>352.85714285714289</c:v>
                </c:pt>
                <c:pt idx="2">
                  <c:v>355.99999999999994</c:v>
                </c:pt>
                <c:pt idx="3">
                  <c:v>334.14285714285717</c:v>
                </c:pt>
                <c:pt idx="4">
                  <c:v>346.85714285714289</c:v>
                </c:pt>
                <c:pt idx="5">
                  <c:v>283.85714285714283</c:v>
                </c:pt>
                <c:pt idx="6">
                  <c:v>303.85714285714283</c:v>
                </c:pt>
                <c:pt idx="7">
                  <c:v>286.28571428571428</c:v>
                </c:pt>
                <c:pt idx="8">
                  <c:v>295.28571428571433</c:v>
                </c:pt>
                <c:pt idx="9">
                  <c:v>310.57142857142856</c:v>
                </c:pt>
                <c:pt idx="10">
                  <c:v>318.57142857142856</c:v>
                </c:pt>
                <c:pt idx="11">
                  <c:v>362.85714285714278</c:v>
                </c:pt>
                <c:pt idx="12">
                  <c:v>440</c:v>
                </c:pt>
                <c:pt idx="13">
                  <c:v>399.5</c:v>
                </c:pt>
                <c:pt idx="14">
                  <c:v>374</c:v>
                </c:pt>
                <c:pt idx="15">
                  <c:v>390.5</c:v>
                </c:pt>
                <c:pt idx="16">
                  <c:v>266</c:v>
                </c:pt>
                <c:pt idx="17">
                  <c:v>171</c:v>
                </c:pt>
                <c:pt idx="18">
                  <c:v>92</c:v>
                </c:pt>
                <c:pt idx="19">
                  <c:v>48</c:v>
                </c:pt>
                <c:pt idx="20">
                  <c:v>35.5</c:v>
                </c:pt>
                <c:pt idx="21">
                  <c:v>27</c:v>
                </c:pt>
                <c:pt idx="22">
                  <c:v>47</c:v>
                </c:pt>
                <c:pt idx="23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3C-422B-9540-DDDB8D77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085616"/>
        <c:axId val="529082872"/>
      </c:lineChart>
      <c:catAx>
        <c:axId val="5290856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9082872"/>
        <c:crosses val="autoZero"/>
        <c:auto val="1"/>
        <c:lblAlgn val="ctr"/>
        <c:lblOffset val="100"/>
        <c:noMultiLvlLbl val="0"/>
      </c:catAx>
      <c:valAx>
        <c:axId val="529082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908561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2.xml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20" Type="http://schemas.openxmlformats.org/officeDocument/2006/relationships/chart" Target="../charts/chart14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19" Type="http://schemas.openxmlformats.org/officeDocument/2006/relationships/chart" Target="../charts/chart13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image" Target="../media/image12.jpeg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19.xml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20" Type="http://schemas.openxmlformats.org/officeDocument/2006/relationships/image" Target="../media/image11.jpeg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23" Type="http://schemas.openxmlformats.org/officeDocument/2006/relationships/chart" Target="../charts/chart21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Relationship Id="rId22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18" Type="http://schemas.openxmlformats.org/officeDocument/2006/relationships/chart" Target="../charts/chart34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17" Type="http://schemas.openxmlformats.org/officeDocument/2006/relationships/chart" Target="../charts/chart33.xml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40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39.xml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4.xml"/><Relationship Id="rId1" Type="http://schemas.openxmlformats.org/officeDocument/2006/relationships/chart" Target="../charts/chart4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8.xml"/><Relationship Id="rId1" Type="http://schemas.openxmlformats.org/officeDocument/2006/relationships/chart" Target="../charts/chart4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4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53.xml"/><Relationship Id="rId2" Type="http://schemas.openxmlformats.org/officeDocument/2006/relationships/image" Target="../media/image1.emf"/><Relationship Id="rId16" Type="http://schemas.openxmlformats.org/officeDocument/2006/relationships/chart" Target="../charts/chart52.xml"/><Relationship Id="rId1" Type="http://schemas.openxmlformats.org/officeDocument/2006/relationships/chart" Target="../charts/chart4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0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59.xml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6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65.xml"/><Relationship Id="rId2" Type="http://schemas.openxmlformats.org/officeDocument/2006/relationships/image" Target="../media/image1.emf"/><Relationship Id="rId16" Type="http://schemas.openxmlformats.org/officeDocument/2006/relationships/chart" Target="../charts/chart64.xml"/><Relationship Id="rId1" Type="http://schemas.openxmlformats.org/officeDocument/2006/relationships/chart" Target="../charts/chart6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3.xml"/><Relationship Id="rId10" Type="http://schemas.openxmlformats.org/officeDocument/2006/relationships/image" Target="../media/image9.jpeg"/><Relationship Id="rId19" Type="http://schemas.openxmlformats.org/officeDocument/2006/relationships/chart" Target="../charts/chart67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73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72.xml"/><Relationship Id="rId2" Type="http://schemas.openxmlformats.org/officeDocument/2006/relationships/image" Target="../media/image1.emf"/><Relationship Id="rId16" Type="http://schemas.openxmlformats.org/officeDocument/2006/relationships/chart" Target="../charts/chart71.xml"/><Relationship Id="rId1" Type="http://schemas.openxmlformats.org/officeDocument/2006/relationships/chart" Target="../charts/chart6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0.xml"/><Relationship Id="rId10" Type="http://schemas.openxmlformats.org/officeDocument/2006/relationships/image" Target="../media/image9.jpeg"/><Relationship Id="rId19" Type="http://schemas.openxmlformats.org/officeDocument/2006/relationships/chart" Target="../charts/chart74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7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6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7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8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85.xml"/><Relationship Id="rId2" Type="http://schemas.openxmlformats.org/officeDocument/2006/relationships/image" Target="../media/image2.emf"/><Relationship Id="rId16" Type="http://schemas.openxmlformats.org/officeDocument/2006/relationships/chart" Target="../charts/chart8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83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882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850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2018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2062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2511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2163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891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1610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22077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21610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21812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21295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120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088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1256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1300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1749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1401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129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0848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21315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20848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21050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418423" y="20533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22225</xdr:rowOff>
    </xdr:from>
    <xdr:to>
      <xdr:col>27</xdr:col>
      <xdr:colOff>698500</xdr:colOff>
      <xdr:row>57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57</xdr:row>
      <xdr:rowOff>279400</xdr:rowOff>
    </xdr:from>
    <xdr:to>
      <xdr:col>23</xdr:col>
      <xdr:colOff>1</xdr:colOff>
      <xdr:row>73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58</xdr:row>
      <xdr:rowOff>2</xdr:rowOff>
    </xdr:from>
    <xdr:to>
      <xdr:col>31</xdr:col>
      <xdr:colOff>0</xdr:colOff>
      <xdr:row>73</xdr:row>
      <xdr:rowOff>15876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22225</xdr:rowOff>
    </xdr:from>
    <xdr:to>
      <xdr:col>28</xdr:col>
      <xdr:colOff>15874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9525</xdr:rowOff>
    </xdr:from>
    <xdr:to>
      <xdr:col>23</xdr:col>
      <xdr:colOff>0</xdr:colOff>
      <xdr:row>72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58</xdr:row>
      <xdr:rowOff>15876</xdr:rowOff>
    </xdr:from>
    <xdr:to>
      <xdr:col>31</xdr:col>
      <xdr:colOff>15875</xdr:colOff>
      <xdr:row>72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279400</xdr:rowOff>
    </xdr:from>
    <xdr:to>
      <xdr:col>24</xdr:col>
      <xdr:colOff>0</xdr:colOff>
      <xdr:row>73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73</xdr:row>
      <xdr:rowOff>269874</xdr:rowOff>
    </xdr:from>
    <xdr:to>
      <xdr:col>24</xdr:col>
      <xdr:colOff>0</xdr:colOff>
      <xdr:row>90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59</xdr:row>
      <xdr:rowOff>1588</xdr:rowOff>
    </xdr:from>
    <xdr:to>
      <xdr:col>31</xdr:col>
      <xdr:colOff>15876</xdr:colOff>
      <xdr:row>73</xdr:row>
      <xdr:rowOff>269876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</xdr:colOff>
      <xdr:row>73</xdr:row>
      <xdr:rowOff>271462</xdr:rowOff>
    </xdr:from>
    <xdr:to>
      <xdr:col>31</xdr:col>
      <xdr:colOff>15876</xdr:colOff>
      <xdr:row>90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15875</xdr:colOff>
      <xdr:row>43</xdr:row>
      <xdr:rowOff>15878</xdr:rowOff>
    </xdr:from>
    <xdr:to>
      <xdr:col>28</xdr:col>
      <xdr:colOff>0</xdr:colOff>
      <xdr:row>59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513DF0D-4615-42B2-A583-9A46406A2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MDP%20-%20Allan\MUNYONYO%20PS\MCC-C2-STN51-FMR%20CLOUD%20NIN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WARD%20CONSULTANCY/Desktop/EDMP-Data%20Shakirah/MCC-C2-STN-51-%20SALAMA%20Road-Shak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Preliminary%20Data%20For%20Review\EDMP-Data%20Shakirah\MCC-C2-STN-51-%20SALAMA%20Road-Shaki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2019 SALAAMA-MUNYONYO"/>
      <sheetName val="24.09.2019 MUNYONYO-SALAAMA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MCC-C2-STN51-FMR CLOUD NINE</v>
          </cell>
        </row>
        <row r="5">
          <cell r="D5" t="str">
            <v>24.09.19</v>
          </cell>
          <cell r="G5" t="str">
            <v>MUNYONYO PS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182</v>
          </cell>
          <cell r="AF10">
            <v>278</v>
          </cell>
        </row>
        <row r="11">
          <cell r="R11" t="str">
            <v>0800-0900</v>
          </cell>
          <cell r="AE11">
            <v>189</v>
          </cell>
          <cell r="AF11">
            <v>315</v>
          </cell>
        </row>
        <row r="12">
          <cell r="R12" t="str">
            <v>0900-1000</v>
          </cell>
          <cell r="AE12">
            <v>134</v>
          </cell>
          <cell r="AF12">
            <v>229</v>
          </cell>
        </row>
        <row r="13">
          <cell r="R13" t="str">
            <v>1000-1100</v>
          </cell>
          <cell r="AE13">
            <v>130</v>
          </cell>
          <cell r="AF13">
            <v>207</v>
          </cell>
        </row>
        <row r="14">
          <cell r="R14" t="str">
            <v>1100-1200</v>
          </cell>
          <cell r="AE14">
            <v>118</v>
          </cell>
          <cell r="AF14">
            <v>201</v>
          </cell>
        </row>
        <row r="15">
          <cell r="R15" t="str">
            <v>1200-1300</v>
          </cell>
          <cell r="AE15">
            <v>143</v>
          </cell>
          <cell r="AF15">
            <v>236</v>
          </cell>
        </row>
        <row r="16">
          <cell r="R16" t="str">
            <v>1300-1400</v>
          </cell>
          <cell r="AE16">
            <v>150</v>
          </cell>
          <cell r="AF16">
            <v>265</v>
          </cell>
        </row>
        <row r="17">
          <cell r="R17" t="str">
            <v>1400-1500</v>
          </cell>
          <cell r="AE17">
            <v>152</v>
          </cell>
          <cell r="AF17">
            <v>276</v>
          </cell>
        </row>
        <row r="18">
          <cell r="R18" t="str">
            <v>1500-1600</v>
          </cell>
          <cell r="AE18">
            <v>193</v>
          </cell>
          <cell r="AF18">
            <v>316</v>
          </cell>
        </row>
        <row r="19">
          <cell r="R19" t="str">
            <v>1600-1700</v>
          </cell>
          <cell r="AE19">
            <v>172</v>
          </cell>
          <cell r="AF19">
            <v>237</v>
          </cell>
        </row>
        <row r="20">
          <cell r="R20" t="str">
            <v>1700-1800</v>
          </cell>
          <cell r="AE20">
            <v>244</v>
          </cell>
          <cell r="AF20">
            <v>328</v>
          </cell>
        </row>
        <row r="21">
          <cell r="R21" t="str">
            <v>1800-1900</v>
          </cell>
          <cell r="AE21">
            <v>294</v>
          </cell>
          <cell r="AF21">
            <v>433</v>
          </cell>
        </row>
        <row r="59">
          <cell r="C59">
            <v>0.28635953026196931</v>
          </cell>
          <cell r="D59">
            <v>3.9747064137308039E-2</v>
          </cell>
          <cell r="E59">
            <v>3.2520325203252036E-2</v>
          </cell>
          <cell r="F59">
            <v>0.23336344474555856</v>
          </cell>
          <cell r="G59">
            <v>1.8066847335140017E-3</v>
          </cell>
          <cell r="H59">
            <v>3.0111412225233364E-4</v>
          </cell>
          <cell r="I59">
            <v>2.740138512496236E-2</v>
          </cell>
          <cell r="J59">
            <v>1.0237880156579343E-2</v>
          </cell>
          <cell r="K59">
            <v>0</v>
          </cell>
          <cell r="L59">
            <v>9.0334236675700087E-4</v>
          </cell>
          <cell r="M59">
            <v>0.36735922914784702</v>
          </cell>
          <cell r="N59">
            <v>0</v>
          </cell>
        </row>
        <row r="60">
          <cell r="C60">
            <v>0.45264159923845787</v>
          </cell>
          <cell r="D60">
            <v>6.2827225130890049E-2</v>
          </cell>
          <cell r="E60">
            <v>5.140409328891004E-2</v>
          </cell>
          <cell r="F60">
            <v>0.36887196573060449</v>
          </cell>
          <cell r="G60">
            <v>2.8557829604950024E-3</v>
          </cell>
          <cell r="H60">
            <v>4.7596382674916705E-4</v>
          </cell>
          <cell r="I60">
            <v>4.3312708234174206E-2</v>
          </cell>
          <cell r="J60">
            <v>1.6182770109471681E-2</v>
          </cell>
          <cell r="K60">
            <v>0</v>
          </cell>
          <cell r="L60">
            <v>1.4278914802475012E-3</v>
          </cell>
          <cell r="M60">
            <v>0.58067586863398379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321</v>
          </cell>
          <cell r="AF10">
            <v>530</v>
          </cell>
        </row>
        <row r="11">
          <cell r="R11" t="str">
            <v>0800-0900</v>
          </cell>
          <cell r="AE11">
            <v>292</v>
          </cell>
          <cell r="AF11">
            <v>543</v>
          </cell>
        </row>
        <row r="12">
          <cell r="R12" t="str">
            <v>0900-1000</v>
          </cell>
          <cell r="AE12">
            <v>184</v>
          </cell>
          <cell r="AF12">
            <v>363</v>
          </cell>
        </row>
        <row r="13">
          <cell r="R13" t="str">
            <v>1000-1100</v>
          </cell>
          <cell r="AE13">
            <v>184</v>
          </cell>
          <cell r="AF13">
            <v>369</v>
          </cell>
        </row>
        <row r="14">
          <cell r="R14" t="str">
            <v>1100-1200</v>
          </cell>
          <cell r="AE14">
            <v>162</v>
          </cell>
          <cell r="AF14">
            <v>337</v>
          </cell>
        </row>
        <row r="15">
          <cell r="R15" t="str">
            <v>1200-1300</v>
          </cell>
          <cell r="AE15">
            <v>159</v>
          </cell>
          <cell r="AF15">
            <v>310</v>
          </cell>
        </row>
        <row r="16">
          <cell r="R16" t="str">
            <v>1300-1400</v>
          </cell>
          <cell r="AE16">
            <v>172</v>
          </cell>
          <cell r="AF16">
            <v>325</v>
          </cell>
        </row>
        <row r="17">
          <cell r="R17" t="str">
            <v>1400-1500</v>
          </cell>
          <cell r="AE17">
            <v>166</v>
          </cell>
          <cell r="AF17">
            <v>303</v>
          </cell>
        </row>
        <row r="18">
          <cell r="R18" t="str">
            <v>1500-1600</v>
          </cell>
          <cell r="AE18">
            <v>157</v>
          </cell>
          <cell r="AF18">
            <v>286</v>
          </cell>
        </row>
        <row r="19">
          <cell r="R19" t="str">
            <v>1600-1700</v>
          </cell>
          <cell r="AE19">
            <v>221</v>
          </cell>
          <cell r="AF19">
            <v>350</v>
          </cell>
        </row>
        <row r="20">
          <cell r="R20" t="str">
            <v>1700-1800</v>
          </cell>
          <cell r="AE20">
            <v>245</v>
          </cell>
          <cell r="AF20">
            <v>404</v>
          </cell>
        </row>
        <row r="21">
          <cell r="R21" t="str">
            <v>1800-1900</v>
          </cell>
          <cell r="AE21">
            <v>252</v>
          </cell>
          <cell r="AF21">
            <v>422</v>
          </cell>
        </row>
        <row r="59">
          <cell r="C59">
            <v>0.24614707177454867</v>
          </cell>
          <cell r="D59">
            <v>7.1774548656979298E-2</v>
          </cell>
          <cell r="E59">
            <v>3.3685601056803169E-2</v>
          </cell>
          <cell r="F59">
            <v>0.16160281814178776</v>
          </cell>
          <cell r="G59">
            <v>2.6420079260237781E-3</v>
          </cell>
          <cell r="H59">
            <v>4.4033465433729633E-4</v>
          </cell>
          <cell r="I59">
            <v>3.3025099075297229E-2</v>
          </cell>
          <cell r="J59">
            <v>2.6420079260237781E-3</v>
          </cell>
          <cell r="K59">
            <v>1.1008366358432409E-3</v>
          </cell>
          <cell r="L59">
            <v>6.6050198150594452E-4</v>
          </cell>
          <cell r="M59">
            <v>0.44627917217084984</v>
          </cell>
          <cell r="N59">
            <v>0</v>
          </cell>
        </row>
        <row r="60">
          <cell r="C60">
            <v>0.44453280318091454</v>
          </cell>
          <cell r="D60">
            <v>0.12962226640159047</v>
          </cell>
          <cell r="E60">
            <v>6.0834990059642144E-2</v>
          </cell>
          <cell r="F60">
            <v>0.29184890656063617</v>
          </cell>
          <cell r="G60">
            <v>4.7713717693836982E-3</v>
          </cell>
          <cell r="H60">
            <v>7.9522862823061633E-4</v>
          </cell>
          <cell r="I60">
            <v>5.9642147117296221E-2</v>
          </cell>
          <cell r="J60">
            <v>4.7713717693836982E-3</v>
          </cell>
          <cell r="K60">
            <v>1.9880715705765406E-3</v>
          </cell>
          <cell r="L60">
            <v>1.1928429423459245E-3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9.19 SALAMA - MUNYONYO"/>
      <sheetName val="23.9.19-MUNYONYO-SALAMA"/>
      <sheetName val="24.09 SALAMA-MUNYONYO"/>
      <sheetName val="24.09 MUNYONYO-SALAMA"/>
      <sheetName val="25.09 SALAMA-MUNYONYO"/>
      <sheetName val="25.09 MUNYONYO-SALAMA"/>
      <sheetName val="26.09 Salama-Munyonyo"/>
      <sheetName val="26.09 Munyonyo-Salama"/>
      <sheetName val="27.09 Salama-Munyonyo"/>
      <sheetName val="27.09 Munyonyo-Salama"/>
      <sheetName val="28.09 Salama-Munyonyo-24h"/>
      <sheetName val="28.09 Munyonyo-Salama-24h"/>
      <sheetName val="29.09 Salama-Munyonyo"/>
      <sheetName val="29.09 Munyonyo-Salam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STN-51 - SALAMA ROAD</v>
          </cell>
        </row>
        <row r="6">
          <cell r="D6" t="str">
            <v>SALAMA</v>
          </cell>
          <cell r="G6" t="str">
            <v>MUNYONYO</v>
          </cell>
        </row>
      </sheetData>
      <sheetData sheetId="1">
        <row r="6">
          <cell r="D6" t="str">
            <v>MUNYONYO</v>
          </cell>
        </row>
      </sheetData>
      <sheetData sheetId="2"/>
      <sheetData sheetId="3">
        <row r="6">
          <cell r="G6" t="str">
            <v>SALAAMA</v>
          </cell>
        </row>
      </sheetData>
      <sheetData sheetId="4"/>
      <sheetData sheetId="5"/>
      <sheetData sheetId="6">
        <row r="5">
          <cell r="D5" t="str">
            <v>27.09.19</v>
          </cell>
          <cell r="G5" t="str">
            <v>MUNYONYO P/S</v>
          </cell>
          <cell r="K5" t="str">
            <v>OLOYA</v>
          </cell>
        </row>
        <row r="6">
          <cell r="K6" t="str">
            <v>STEVE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207</v>
          </cell>
          <cell r="AF10">
            <v>336</v>
          </cell>
        </row>
        <row r="11">
          <cell r="R11" t="str">
            <v>0800-0900</v>
          </cell>
          <cell r="AE11">
            <v>211</v>
          </cell>
          <cell r="AF11">
            <v>365</v>
          </cell>
        </row>
        <row r="12">
          <cell r="R12" t="str">
            <v>0900-1000</v>
          </cell>
          <cell r="AE12">
            <v>158</v>
          </cell>
          <cell r="AF12">
            <v>309</v>
          </cell>
        </row>
        <row r="13">
          <cell r="R13" t="str">
            <v>1000-1100</v>
          </cell>
          <cell r="AE13">
            <v>157</v>
          </cell>
          <cell r="AF13">
            <v>336</v>
          </cell>
        </row>
        <row r="14">
          <cell r="R14" t="str">
            <v>1100-1200</v>
          </cell>
          <cell r="AE14">
            <v>144</v>
          </cell>
          <cell r="AF14">
            <v>292</v>
          </cell>
        </row>
        <row r="15">
          <cell r="R15" t="str">
            <v>1200-1300</v>
          </cell>
          <cell r="AE15">
            <v>171</v>
          </cell>
          <cell r="AF15">
            <v>318</v>
          </cell>
        </row>
        <row r="16">
          <cell r="R16" t="str">
            <v>1300-1400</v>
          </cell>
          <cell r="AE16">
            <v>146</v>
          </cell>
          <cell r="AF16">
            <v>282</v>
          </cell>
        </row>
        <row r="17">
          <cell r="R17" t="str">
            <v>1400-1500</v>
          </cell>
          <cell r="AE17">
            <v>142</v>
          </cell>
          <cell r="AF17">
            <v>266</v>
          </cell>
        </row>
        <row r="18">
          <cell r="R18" t="str">
            <v>1500-1600</v>
          </cell>
          <cell r="AE18">
            <v>172</v>
          </cell>
          <cell r="AF18">
            <v>327</v>
          </cell>
        </row>
        <row r="19">
          <cell r="R19" t="str">
            <v>1600-1700</v>
          </cell>
          <cell r="AE19">
            <v>178</v>
          </cell>
          <cell r="AF19">
            <v>310</v>
          </cell>
        </row>
        <row r="20">
          <cell r="R20" t="str">
            <v>1700-1800</v>
          </cell>
          <cell r="AE20">
            <v>258</v>
          </cell>
          <cell r="AF20">
            <v>380</v>
          </cell>
        </row>
        <row r="21">
          <cell r="R21" t="str">
            <v>1800-1900</v>
          </cell>
          <cell r="AE21">
            <v>296</v>
          </cell>
          <cell r="AF21">
            <v>476</v>
          </cell>
        </row>
        <row r="22">
          <cell r="R22" t="str">
            <v>1900-2000</v>
          </cell>
          <cell r="AE22">
            <v>320</v>
          </cell>
          <cell r="AF22">
            <v>529</v>
          </cell>
        </row>
        <row r="23">
          <cell r="R23" t="str">
            <v>2000-2100</v>
          </cell>
          <cell r="AE23">
            <v>290</v>
          </cell>
          <cell r="AF23">
            <v>532</v>
          </cell>
        </row>
        <row r="24">
          <cell r="R24" t="str">
            <v>2100-2200</v>
          </cell>
          <cell r="AE24">
            <v>262</v>
          </cell>
          <cell r="AF24">
            <v>491</v>
          </cell>
        </row>
        <row r="25">
          <cell r="R25" t="str">
            <v>2200-2300</v>
          </cell>
          <cell r="AE25">
            <v>193</v>
          </cell>
          <cell r="AF25">
            <v>402</v>
          </cell>
        </row>
        <row r="26">
          <cell r="R26" t="str">
            <v>2300-0000</v>
          </cell>
          <cell r="AE26">
            <v>90</v>
          </cell>
          <cell r="AF26">
            <v>234</v>
          </cell>
        </row>
        <row r="27">
          <cell r="R27" t="str">
            <v>0000-0100</v>
          </cell>
          <cell r="AE27">
            <v>41</v>
          </cell>
          <cell r="AF27">
            <v>109</v>
          </cell>
        </row>
        <row r="28">
          <cell r="R28" t="str">
            <v>0100-0200</v>
          </cell>
          <cell r="AE28">
            <v>13</v>
          </cell>
          <cell r="AF28">
            <v>55</v>
          </cell>
        </row>
        <row r="29">
          <cell r="R29" t="str">
            <v>0200-0300</v>
          </cell>
          <cell r="AE29">
            <v>13</v>
          </cell>
          <cell r="AF29">
            <v>28</v>
          </cell>
        </row>
        <row r="30">
          <cell r="R30" t="str">
            <v>0300-0400</v>
          </cell>
          <cell r="AE30">
            <v>7</v>
          </cell>
          <cell r="AF30">
            <v>20</v>
          </cell>
        </row>
        <row r="31">
          <cell r="R31" t="str">
            <v>0400-0500</v>
          </cell>
          <cell r="AE31">
            <v>9</v>
          </cell>
          <cell r="AF31">
            <v>17</v>
          </cell>
        </row>
        <row r="32">
          <cell r="R32" t="str">
            <v>0500-0600</v>
          </cell>
          <cell r="AE32">
            <v>44</v>
          </cell>
          <cell r="AF32">
            <v>57</v>
          </cell>
        </row>
        <row r="33">
          <cell r="R33" t="str">
            <v>0600-0700</v>
          </cell>
          <cell r="AE33">
            <v>138</v>
          </cell>
          <cell r="AF33">
            <v>180</v>
          </cell>
        </row>
        <row r="107">
          <cell r="C107">
            <v>0.26492256803488196</v>
          </cell>
          <cell r="D107">
            <v>3.6084799278304013E-2</v>
          </cell>
          <cell r="E107">
            <v>2.4507592843181478E-2</v>
          </cell>
          <cell r="F107">
            <v>0.19515862276349422</v>
          </cell>
          <cell r="G107">
            <v>3.1574199368516014E-3</v>
          </cell>
          <cell r="H107">
            <v>3.0070666065253347E-4</v>
          </cell>
          <cell r="I107">
            <v>2.1500526236656142E-2</v>
          </cell>
          <cell r="J107">
            <v>4.3602465794617355E-3</v>
          </cell>
          <cell r="K107">
            <v>1.5035333032626674E-4</v>
          </cell>
          <cell r="L107">
            <v>1.5035333032626674E-4</v>
          </cell>
          <cell r="M107">
            <v>0.44970681100586379</v>
          </cell>
          <cell r="N107">
            <v>0</v>
          </cell>
        </row>
        <row r="108">
          <cell r="C108">
            <v>0.48142076502732239</v>
          </cell>
          <cell r="D108">
            <v>6.5573770491803282E-2</v>
          </cell>
          <cell r="E108">
            <v>4.4535519125683057E-2</v>
          </cell>
          <cell r="F108">
            <v>0.35464480874316939</v>
          </cell>
          <cell r="G108">
            <v>5.7377049180327867E-3</v>
          </cell>
          <cell r="H108">
            <v>5.4644808743169399E-4</v>
          </cell>
          <cell r="I108">
            <v>3.9071038251366118E-2</v>
          </cell>
          <cell r="J108">
            <v>7.9234972677595626E-3</v>
          </cell>
          <cell r="K108">
            <v>2.7322404371584699E-4</v>
          </cell>
          <cell r="L108">
            <v>2.7322404371584699E-4</v>
          </cell>
          <cell r="N108">
            <v>0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325</v>
          </cell>
          <cell r="AF10">
            <v>572</v>
          </cell>
        </row>
        <row r="11">
          <cell r="R11" t="str">
            <v>0800-0900</v>
          </cell>
          <cell r="AE11">
            <v>263</v>
          </cell>
          <cell r="AF11">
            <v>483</v>
          </cell>
        </row>
        <row r="12">
          <cell r="R12" t="str">
            <v>0900-1000</v>
          </cell>
          <cell r="AE12">
            <v>188</v>
          </cell>
          <cell r="AF12">
            <v>383</v>
          </cell>
        </row>
        <row r="13">
          <cell r="R13" t="str">
            <v>1000-1100</v>
          </cell>
          <cell r="AE13">
            <v>185</v>
          </cell>
          <cell r="AF13">
            <v>385</v>
          </cell>
        </row>
        <row r="14">
          <cell r="R14" t="str">
            <v>1100-1200</v>
          </cell>
          <cell r="AE14">
            <v>189</v>
          </cell>
          <cell r="AF14">
            <v>332</v>
          </cell>
        </row>
        <row r="15">
          <cell r="R15" t="str">
            <v>1200-1300</v>
          </cell>
          <cell r="AE15">
            <v>88</v>
          </cell>
          <cell r="AF15">
            <v>183</v>
          </cell>
        </row>
        <row r="16">
          <cell r="R16" t="str">
            <v>1300-1400</v>
          </cell>
          <cell r="AE16">
            <v>0</v>
          </cell>
          <cell r="AF16">
            <v>0</v>
          </cell>
        </row>
        <row r="17">
          <cell r="R17" t="str">
            <v>1400-1500</v>
          </cell>
          <cell r="AE17">
            <v>0</v>
          </cell>
          <cell r="AF17">
            <v>0</v>
          </cell>
        </row>
        <row r="18">
          <cell r="R18" t="str">
            <v>1500-1600</v>
          </cell>
          <cell r="AE18">
            <v>0</v>
          </cell>
          <cell r="AF18">
            <v>0</v>
          </cell>
        </row>
        <row r="19">
          <cell r="R19" t="str">
            <v>1600-1700</v>
          </cell>
          <cell r="AE19">
            <v>0</v>
          </cell>
          <cell r="AF19">
            <v>0</v>
          </cell>
        </row>
        <row r="20">
          <cell r="R20" t="str">
            <v>1700-1800</v>
          </cell>
          <cell r="AE20">
            <v>0</v>
          </cell>
          <cell r="AF20">
            <v>0</v>
          </cell>
        </row>
        <row r="21">
          <cell r="R21" t="str">
            <v>1800-1900</v>
          </cell>
          <cell r="AE21">
            <v>0</v>
          </cell>
          <cell r="AF21">
            <v>0</v>
          </cell>
        </row>
        <row r="22">
          <cell r="R22" t="str">
            <v>1900-2000</v>
          </cell>
          <cell r="AE22">
            <v>0</v>
          </cell>
          <cell r="AF22">
            <v>0</v>
          </cell>
        </row>
        <row r="23">
          <cell r="R23" t="str">
            <v>2000-2100</v>
          </cell>
          <cell r="AE23">
            <v>0</v>
          </cell>
          <cell r="AF23">
            <v>0</v>
          </cell>
        </row>
        <row r="24">
          <cell r="R24" t="str">
            <v>2100-2200</v>
          </cell>
          <cell r="AE24">
            <v>0</v>
          </cell>
          <cell r="AF24">
            <v>0</v>
          </cell>
        </row>
        <row r="25">
          <cell r="R25" t="str">
            <v>2200-2300</v>
          </cell>
          <cell r="AE25">
            <v>0</v>
          </cell>
          <cell r="AF25">
            <v>0</v>
          </cell>
        </row>
        <row r="26">
          <cell r="R26" t="str">
            <v>2300-0000</v>
          </cell>
          <cell r="AE26">
            <v>0</v>
          </cell>
          <cell r="AF26">
            <v>0</v>
          </cell>
        </row>
        <row r="27">
          <cell r="R27" t="str">
            <v>0000-0100</v>
          </cell>
          <cell r="AE27">
            <v>0</v>
          </cell>
          <cell r="AF27">
            <v>0</v>
          </cell>
        </row>
        <row r="28">
          <cell r="R28" t="str">
            <v>0100-0200</v>
          </cell>
          <cell r="AE28">
            <v>0</v>
          </cell>
          <cell r="AF28">
            <v>0</v>
          </cell>
        </row>
        <row r="29">
          <cell r="R29" t="str">
            <v>0200-0300</v>
          </cell>
          <cell r="AE29">
            <v>0</v>
          </cell>
          <cell r="AF29">
            <v>0</v>
          </cell>
        </row>
        <row r="30">
          <cell r="R30" t="str">
            <v>0300-0400</v>
          </cell>
          <cell r="AE30">
            <v>0</v>
          </cell>
          <cell r="AF30">
            <v>0</v>
          </cell>
        </row>
        <row r="31">
          <cell r="R31" t="str">
            <v>0400-0500</v>
          </cell>
          <cell r="AE31">
            <v>0</v>
          </cell>
          <cell r="AF31">
            <v>0</v>
          </cell>
        </row>
        <row r="32">
          <cell r="R32" t="str">
            <v>0500-0600</v>
          </cell>
          <cell r="AE32">
            <v>0</v>
          </cell>
          <cell r="AF32">
            <v>0</v>
          </cell>
        </row>
        <row r="33">
          <cell r="R33" t="str">
            <v>0600-0700</v>
          </cell>
          <cell r="AE33">
            <v>0</v>
          </cell>
          <cell r="AF33">
            <v>0</v>
          </cell>
        </row>
        <row r="107">
          <cell r="C107">
            <v>0.2600513259195894</v>
          </cell>
          <cell r="D107">
            <v>4.9187339606501283E-2</v>
          </cell>
          <cell r="E107">
            <v>3.5072711719418309E-2</v>
          </cell>
          <cell r="F107">
            <v>0.15355004277159967</v>
          </cell>
          <cell r="G107">
            <v>3.8494439692044482E-3</v>
          </cell>
          <cell r="H107">
            <v>0</v>
          </cell>
          <cell r="I107">
            <v>2.3096663815226688E-2</v>
          </cell>
          <cell r="J107">
            <v>3.8494439692044482E-3</v>
          </cell>
          <cell r="K107">
            <v>8.5543199315654401E-4</v>
          </cell>
          <cell r="L107">
            <v>0</v>
          </cell>
          <cell r="M107">
            <v>0.4704875962360992</v>
          </cell>
          <cell r="N107">
            <v>0</v>
          </cell>
        </row>
        <row r="108">
          <cell r="C108">
            <v>0.4911147011308562</v>
          </cell>
          <cell r="D108">
            <v>9.289176090468497E-2</v>
          </cell>
          <cell r="E108">
            <v>6.623586429725363E-2</v>
          </cell>
          <cell r="F108">
            <v>0.28998384491114704</v>
          </cell>
          <cell r="G108">
            <v>7.2697899838449114E-3</v>
          </cell>
          <cell r="H108">
            <v>0</v>
          </cell>
          <cell r="I108">
            <v>4.361873990306947E-2</v>
          </cell>
          <cell r="J108">
            <v>7.2697899838449114E-3</v>
          </cell>
          <cell r="K108">
            <v>1.6155088852988692E-3</v>
          </cell>
          <cell r="L108">
            <v>0</v>
          </cell>
          <cell r="N108">
            <v>0</v>
          </cell>
        </row>
      </sheetData>
      <sheetData sheetId="8"/>
      <sheetData sheetId="9">
        <row r="5">
          <cell r="G5" t="str">
            <v>MUNYONYO P/S</v>
          </cell>
          <cell r="K5" t="str">
            <v>OLOYA</v>
          </cell>
        </row>
        <row r="6">
          <cell r="K6" t="str">
            <v>STEVE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9.19 SALAMA - MUNYONYO"/>
      <sheetName val="23.9.19-MUNYONYO-SALAMA"/>
      <sheetName val="24.09 SALAMA-MUNYONYO"/>
      <sheetName val="24.09 MUNYONYO-SALAMA"/>
      <sheetName val="25.09 SALAMA-MUNYONYO"/>
      <sheetName val="25.09 MUNYONYO-SALAMA"/>
      <sheetName val="26.09 Salama-Munyonyo"/>
      <sheetName val="26.09 Munyonyo-Salama"/>
      <sheetName val="27.09 Salama-Munyonyo"/>
      <sheetName val="27.09 Munyonyo-Salama"/>
      <sheetName val="28.09 Salama-Munyonyo-24h"/>
      <sheetName val="28.09 Munyonyo-Salama-24h"/>
      <sheetName val="29.09 Salama-Munyonyo"/>
      <sheetName val="29.09 Munyonyo-Salam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STN-51 - SALAMA ROAD</v>
          </cell>
        </row>
        <row r="6">
          <cell r="D6" t="str">
            <v>SALAMA</v>
          </cell>
          <cell r="G6" t="str">
            <v>MUNYONYO</v>
          </cell>
        </row>
      </sheetData>
      <sheetData sheetId="1">
        <row r="3">
          <cell r="C3" t="str">
            <v>MCC - C2 - STN-51 - SALAMA ROAD</v>
          </cell>
        </row>
        <row r="6">
          <cell r="D6" t="str">
            <v>MUNYONYO</v>
          </cell>
          <cell r="G6" t="str">
            <v>SALAMA</v>
          </cell>
        </row>
      </sheetData>
      <sheetData sheetId="2"/>
      <sheetData sheetId="3"/>
      <sheetData sheetId="4"/>
      <sheetData sheetId="5"/>
      <sheetData sheetId="6">
        <row r="5">
          <cell r="K5" t="str">
            <v>OLOYA</v>
          </cell>
        </row>
      </sheetData>
      <sheetData sheetId="7">
        <row r="5">
          <cell r="G5" t="str">
            <v>MUNYONYO P/S</v>
          </cell>
        </row>
        <row r="6">
          <cell r="K6" t="str">
            <v>STEVE</v>
          </cell>
        </row>
      </sheetData>
      <sheetData sheetId="8"/>
      <sheetData sheetId="9"/>
      <sheetData sheetId="10">
        <row r="5">
          <cell r="D5" t="str">
            <v>28.09.19</v>
          </cell>
          <cell r="G5" t="str">
            <v>MUNYONYO P/S</v>
          </cell>
        </row>
        <row r="6">
          <cell r="K6" t="str">
            <v>STEVE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140</v>
          </cell>
          <cell r="AF10">
            <v>264</v>
          </cell>
        </row>
        <row r="11">
          <cell r="R11" t="str">
            <v>0800-0900</v>
          </cell>
          <cell r="AE11">
            <v>195</v>
          </cell>
          <cell r="AF11">
            <v>349</v>
          </cell>
        </row>
        <row r="12">
          <cell r="R12" t="str">
            <v>0900-1000</v>
          </cell>
          <cell r="AE12">
            <v>200</v>
          </cell>
          <cell r="AF12">
            <v>392</v>
          </cell>
        </row>
        <row r="13">
          <cell r="R13" t="str">
            <v>1000-1100</v>
          </cell>
          <cell r="AE13">
            <v>192</v>
          </cell>
          <cell r="AF13">
            <v>342</v>
          </cell>
        </row>
        <row r="14">
          <cell r="R14" t="str">
            <v>1100-1200</v>
          </cell>
          <cell r="AE14">
            <v>211</v>
          </cell>
          <cell r="AF14">
            <v>377</v>
          </cell>
        </row>
        <row r="15">
          <cell r="R15" t="str">
            <v>1200-1300</v>
          </cell>
          <cell r="AE15">
            <v>271</v>
          </cell>
          <cell r="AF15">
            <v>381</v>
          </cell>
        </row>
        <row r="16">
          <cell r="R16" t="str">
            <v>1300-1400</v>
          </cell>
          <cell r="AE16">
            <v>253</v>
          </cell>
          <cell r="AF16">
            <v>419</v>
          </cell>
        </row>
        <row r="17">
          <cell r="R17" t="str">
            <v>1400-1500</v>
          </cell>
          <cell r="AE17">
            <v>354</v>
          </cell>
          <cell r="AF17">
            <v>520</v>
          </cell>
        </row>
        <row r="18">
          <cell r="R18" t="str">
            <v>1500-1600</v>
          </cell>
          <cell r="AE18">
            <v>327</v>
          </cell>
          <cell r="AF18">
            <v>425</v>
          </cell>
        </row>
        <row r="19">
          <cell r="R19" t="str">
            <v>1600-1700</v>
          </cell>
          <cell r="AE19">
            <v>346</v>
          </cell>
          <cell r="AF19">
            <v>484</v>
          </cell>
        </row>
        <row r="20">
          <cell r="R20" t="str">
            <v>1700-1800</v>
          </cell>
          <cell r="AE20">
            <v>319</v>
          </cell>
          <cell r="AF20">
            <v>460</v>
          </cell>
        </row>
        <row r="21">
          <cell r="R21" t="str">
            <v>1800-1900</v>
          </cell>
          <cell r="AE21">
            <v>412</v>
          </cell>
          <cell r="AF21">
            <v>625</v>
          </cell>
        </row>
        <row r="22">
          <cell r="R22" t="str">
            <v>1900-2000</v>
          </cell>
          <cell r="AE22">
            <v>404</v>
          </cell>
          <cell r="AF22">
            <v>608</v>
          </cell>
        </row>
        <row r="23">
          <cell r="R23" t="str">
            <v>2000-2100</v>
          </cell>
          <cell r="AE23">
            <v>341</v>
          </cell>
          <cell r="AF23">
            <v>517</v>
          </cell>
        </row>
        <row r="24">
          <cell r="R24" t="str">
            <v>2100-2200</v>
          </cell>
          <cell r="AE24">
            <v>274</v>
          </cell>
          <cell r="AF24">
            <v>415</v>
          </cell>
        </row>
        <row r="25">
          <cell r="R25" t="str">
            <v>2200-2300</v>
          </cell>
          <cell r="AE25">
            <v>298</v>
          </cell>
          <cell r="AF25">
            <v>503</v>
          </cell>
        </row>
        <row r="26">
          <cell r="R26" t="str">
            <v>2300-0000</v>
          </cell>
          <cell r="AE26">
            <v>256</v>
          </cell>
          <cell r="AF26">
            <v>397</v>
          </cell>
        </row>
        <row r="27">
          <cell r="R27" t="str">
            <v>0000-0100</v>
          </cell>
          <cell r="AE27">
            <v>91</v>
          </cell>
          <cell r="AF27">
            <v>202</v>
          </cell>
        </row>
        <row r="28">
          <cell r="R28" t="str">
            <v>0100-0200</v>
          </cell>
          <cell r="AE28">
            <v>56</v>
          </cell>
          <cell r="AF28">
            <v>124</v>
          </cell>
        </row>
        <row r="29">
          <cell r="R29" t="str">
            <v>0200-0300</v>
          </cell>
          <cell r="AE29">
            <v>44</v>
          </cell>
          <cell r="AF29">
            <v>74</v>
          </cell>
        </row>
        <row r="30">
          <cell r="R30" t="str">
            <v>0300-0400</v>
          </cell>
          <cell r="AE30">
            <v>30</v>
          </cell>
          <cell r="AF30">
            <v>54</v>
          </cell>
        </row>
        <row r="31">
          <cell r="R31" t="str">
            <v>0400-0500</v>
          </cell>
          <cell r="AE31">
            <v>27</v>
          </cell>
          <cell r="AF31">
            <v>45</v>
          </cell>
        </row>
        <row r="32">
          <cell r="R32" t="str">
            <v>0500-0600</v>
          </cell>
          <cell r="AE32">
            <v>32</v>
          </cell>
          <cell r="AF32">
            <v>50</v>
          </cell>
        </row>
        <row r="33">
          <cell r="R33" t="str">
            <v>0600-0700</v>
          </cell>
          <cell r="AE33">
            <v>75</v>
          </cell>
          <cell r="AF33">
            <v>113</v>
          </cell>
        </row>
        <row r="107">
          <cell r="C107">
            <v>0.33439803439803439</v>
          </cell>
          <cell r="D107">
            <v>5.5159705159705162E-2</v>
          </cell>
          <cell r="E107">
            <v>3.095823095823096E-2</v>
          </cell>
          <cell r="F107">
            <v>0.18071253071253071</v>
          </cell>
          <cell r="G107">
            <v>3.9312039312039311E-3</v>
          </cell>
          <cell r="H107">
            <v>4.9140049140049139E-4</v>
          </cell>
          <cell r="I107">
            <v>2.334152334152334E-2</v>
          </cell>
          <cell r="J107">
            <v>2.3341523341523342E-3</v>
          </cell>
          <cell r="K107">
            <v>4.9140049140049139E-4</v>
          </cell>
          <cell r="L107">
            <v>6.1425061425061424E-4</v>
          </cell>
          <cell r="M107">
            <v>0.36756756756756759</v>
          </cell>
          <cell r="N107">
            <v>0</v>
          </cell>
        </row>
        <row r="108">
          <cell r="C108">
            <v>0.52874902874902874</v>
          </cell>
          <cell r="D108">
            <v>8.7218337218337216E-2</v>
          </cell>
          <cell r="E108">
            <v>4.8951048951048952E-2</v>
          </cell>
          <cell r="F108">
            <v>0.28574203574203572</v>
          </cell>
          <cell r="G108">
            <v>6.216006216006216E-3</v>
          </cell>
          <cell r="H108">
            <v>7.77000777000777E-4</v>
          </cell>
          <cell r="I108">
            <v>3.6907536907536904E-2</v>
          </cell>
          <cell r="J108">
            <v>3.690753690753691E-3</v>
          </cell>
          <cell r="K108">
            <v>7.77000777000777E-4</v>
          </cell>
          <cell r="L108">
            <v>9.7125097125097125E-4</v>
          </cell>
          <cell r="N108">
            <v>0</v>
          </cell>
        </row>
      </sheetData>
      <sheetData sheetId="11">
        <row r="5">
          <cell r="G5" t="str">
            <v>MUNYONYO P/S</v>
          </cell>
        </row>
        <row r="6">
          <cell r="K6" t="str">
            <v>STEVE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173</v>
          </cell>
          <cell r="AF10">
            <v>358</v>
          </cell>
        </row>
        <row r="11">
          <cell r="R11" t="str">
            <v>0800-0900</v>
          </cell>
          <cell r="AE11">
            <v>247</v>
          </cell>
          <cell r="AF11">
            <v>487</v>
          </cell>
        </row>
        <row r="12">
          <cell r="R12" t="str">
            <v>0900-1000</v>
          </cell>
          <cell r="AE12">
            <v>229</v>
          </cell>
          <cell r="AF12">
            <v>470</v>
          </cell>
        </row>
        <row r="13">
          <cell r="R13" t="str">
            <v>1000-1100</v>
          </cell>
          <cell r="AE13">
            <v>224</v>
          </cell>
          <cell r="AF13">
            <v>451</v>
          </cell>
        </row>
        <row r="14">
          <cell r="R14" t="str">
            <v>1100-1200</v>
          </cell>
          <cell r="AE14">
            <v>212</v>
          </cell>
          <cell r="AF14">
            <v>431</v>
          </cell>
        </row>
        <row r="15">
          <cell r="R15" t="str">
            <v>1200-1300</v>
          </cell>
          <cell r="AE15">
            <v>186</v>
          </cell>
          <cell r="AF15">
            <v>377</v>
          </cell>
        </row>
        <row r="16">
          <cell r="R16" t="str">
            <v>1300-1400</v>
          </cell>
          <cell r="AE16">
            <v>215</v>
          </cell>
          <cell r="AF16">
            <v>424</v>
          </cell>
        </row>
        <row r="17">
          <cell r="R17" t="str">
            <v>1400-1500</v>
          </cell>
          <cell r="AE17">
            <v>240</v>
          </cell>
          <cell r="AF17">
            <v>427</v>
          </cell>
        </row>
        <row r="18">
          <cell r="R18" t="str">
            <v>1500-1600</v>
          </cell>
          <cell r="AE18">
            <v>278</v>
          </cell>
          <cell r="AF18">
            <v>473</v>
          </cell>
        </row>
        <row r="19">
          <cell r="R19" t="str">
            <v>1600-1700</v>
          </cell>
          <cell r="AE19">
            <v>255</v>
          </cell>
          <cell r="AF19">
            <v>452</v>
          </cell>
        </row>
        <row r="20">
          <cell r="R20" t="str">
            <v>1700-1800</v>
          </cell>
          <cell r="AE20">
            <v>257</v>
          </cell>
          <cell r="AF20">
            <v>450</v>
          </cell>
        </row>
        <row r="21">
          <cell r="R21" t="str">
            <v>1800-1900</v>
          </cell>
          <cell r="AE21">
            <v>282</v>
          </cell>
          <cell r="AF21">
            <v>489</v>
          </cell>
        </row>
        <row r="22">
          <cell r="R22" t="str">
            <v>1900-2000</v>
          </cell>
          <cell r="AE22">
            <v>289</v>
          </cell>
          <cell r="AF22">
            <v>550</v>
          </cell>
        </row>
        <row r="23">
          <cell r="R23" t="str">
            <v>2000-2100</v>
          </cell>
          <cell r="AE23">
            <v>317</v>
          </cell>
          <cell r="AF23">
            <v>482</v>
          </cell>
        </row>
        <row r="24">
          <cell r="R24" t="str">
            <v>2100-2200</v>
          </cell>
          <cell r="AE24">
            <v>271</v>
          </cell>
          <cell r="AF24">
            <v>469</v>
          </cell>
        </row>
        <row r="25">
          <cell r="R25" t="str">
            <v>2200-2300</v>
          </cell>
          <cell r="AE25">
            <v>227</v>
          </cell>
          <cell r="AF25">
            <v>415</v>
          </cell>
        </row>
        <row r="26">
          <cell r="R26" t="str">
            <v>2300-0000</v>
          </cell>
          <cell r="AE26">
            <v>155</v>
          </cell>
          <cell r="AF26">
            <v>284</v>
          </cell>
        </row>
        <row r="27">
          <cell r="R27" t="str">
            <v>0000-0100</v>
          </cell>
          <cell r="AE27">
            <v>91</v>
          </cell>
          <cell r="AF27">
            <v>183</v>
          </cell>
        </row>
        <row r="28">
          <cell r="R28" t="str">
            <v>0100-0200</v>
          </cell>
          <cell r="AE28">
            <v>51</v>
          </cell>
          <cell r="AF28">
            <v>84</v>
          </cell>
        </row>
        <row r="29">
          <cell r="R29" t="str">
            <v>0200-0300</v>
          </cell>
          <cell r="AE29">
            <v>28</v>
          </cell>
          <cell r="AF29">
            <v>59</v>
          </cell>
        </row>
        <row r="30">
          <cell r="R30" t="str">
            <v>0300-0400</v>
          </cell>
          <cell r="AE30">
            <v>33</v>
          </cell>
          <cell r="AF30">
            <v>52</v>
          </cell>
        </row>
        <row r="31">
          <cell r="R31" t="str">
            <v>0400-0500</v>
          </cell>
          <cell r="AE31">
            <v>36</v>
          </cell>
          <cell r="AF31">
            <v>52</v>
          </cell>
        </row>
        <row r="32">
          <cell r="R32" t="str">
            <v>0500-0600</v>
          </cell>
          <cell r="AE32">
            <v>36</v>
          </cell>
          <cell r="AF32">
            <v>72</v>
          </cell>
        </row>
        <row r="33">
          <cell r="R33" t="str">
            <v>0600-0700</v>
          </cell>
          <cell r="AE33">
            <v>88</v>
          </cell>
          <cell r="AF33">
            <v>149</v>
          </cell>
        </row>
        <row r="107">
          <cell r="C107">
            <v>0.30061425061425062</v>
          </cell>
          <cell r="D107">
            <v>4.5700245700245702E-2</v>
          </cell>
          <cell r="E107">
            <v>3.0221130221130221E-2</v>
          </cell>
          <cell r="F107">
            <v>0.13648648648648648</v>
          </cell>
          <cell r="G107">
            <v>1.7199017199017199E-3</v>
          </cell>
          <cell r="H107">
            <v>1.2285012285012285E-4</v>
          </cell>
          <cell r="I107">
            <v>2.3218673218673217E-2</v>
          </cell>
          <cell r="J107">
            <v>3.5626535626535625E-3</v>
          </cell>
          <cell r="K107">
            <v>9.8280098280098278E-4</v>
          </cell>
          <cell r="L107">
            <v>3.6855036855036854E-4</v>
          </cell>
          <cell r="M107">
            <v>0.45700245700245701</v>
          </cell>
          <cell r="N107">
            <v>0</v>
          </cell>
        </row>
        <row r="108">
          <cell r="C108">
            <v>0.55361990950226247</v>
          </cell>
          <cell r="D108">
            <v>8.4162895927601816E-2</v>
          </cell>
          <cell r="E108">
            <v>5.5656108597285064E-2</v>
          </cell>
          <cell r="F108">
            <v>0.25135746606334841</v>
          </cell>
          <cell r="G108">
            <v>3.167420814479638E-3</v>
          </cell>
          <cell r="H108">
            <v>2.2624434389140272E-4</v>
          </cell>
          <cell r="I108">
            <v>4.2760180995475114E-2</v>
          </cell>
          <cell r="J108">
            <v>6.5610859728506788E-3</v>
          </cell>
          <cell r="K108">
            <v>1.8099547511312218E-3</v>
          </cell>
          <cell r="L108">
            <v>6.7873303167420812E-4</v>
          </cell>
          <cell r="N108">
            <v>0</v>
          </cell>
        </row>
      </sheetData>
      <sheetData sheetId="12">
        <row r="5">
          <cell r="D5" t="str">
            <v>29.09.19</v>
          </cell>
          <cell r="G5" t="str">
            <v>MUNYONYO P/S</v>
          </cell>
        </row>
        <row r="6">
          <cell r="K6" t="str">
            <v>STEVE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146</v>
          </cell>
          <cell r="AF10">
            <v>253</v>
          </cell>
        </row>
        <row r="11">
          <cell r="R11" t="str">
            <v>0800-0900</v>
          </cell>
          <cell r="AE11">
            <v>180</v>
          </cell>
          <cell r="AF11">
            <v>344</v>
          </cell>
        </row>
        <row r="12">
          <cell r="R12" t="str">
            <v>0900-1000</v>
          </cell>
          <cell r="AE12">
            <v>246</v>
          </cell>
          <cell r="AF12">
            <v>496</v>
          </cell>
        </row>
        <row r="13">
          <cell r="R13" t="str">
            <v>1000-1100</v>
          </cell>
          <cell r="AE13">
            <v>222</v>
          </cell>
          <cell r="AF13">
            <v>455</v>
          </cell>
        </row>
        <row r="14">
          <cell r="R14" t="str">
            <v>1100-1200</v>
          </cell>
          <cell r="AE14">
            <v>286</v>
          </cell>
          <cell r="AF14">
            <v>571</v>
          </cell>
        </row>
        <row r="15">
          <cell r="R15" t="str">
            <v>1200-1300</v>
          </cell>
          <cell r="AE15">
            <v>243</v>
          </cell>
          <cell r="AF15">
            <v>319</v>
          </cell>
        </row>
        <row r="16">
          <cell r="R16" t="str">
            <v>1300-1400</v>
          </cell>
          <cell r="AE16">
            <v>293</v>
          </cell>
          <cell r="AF16">
            <v>448</v>
          </cell>
        </row>
        <row r="17">
          <cell r="R17" t="str">
            <v>1400-1500</v>
          </cell>
          <cell r="AE17">
            <v>393</v>
          </cell>
          <cell r="AF17">
            <v>544</v>
          </cell>
        </row>
        <row r="18">
          <cell r="R18" t="str">
            <v>1500-1600</v>
          </cell>
          <cell r="AE18">
            <v>342</v>
          </cell>
          <cell r="AF18">
            <v>543</v>
          </cell>
        </row>
        <row r="19">
          <cell r="R19" t="str">
            <v>1600-1700</v>
          </cell>
          <cell r="AE19">
            <v>403</v>
          </cell>
          <cell r="AF19">
            <v>580</v>
          </cell>
        </row>
        <row r="20">
          <cell r="R20" t="str">
            <v>1700-1800</v>
          </cell>
          <cell r="AE20">
            <v>331</v>
          </cell>
          <cell r="AF20">
            <v>517</v>
          </cell>
        </row>
        <row r="21">
          <cell r="R21" t="str">
            <v>1800-1900</v>
          </cell>
          <cell r="AE21">
            <v>318</v>
          </cell>
          <cell r="AF21">
            <v>515</v>
          </cell>
        </row>
        <row r="59">
          <cell r="C59">
            <v>0.34879140555058191</v>
          </cell>
          <cell r="D59">
            <v>3.3661593554162934E-2</v>
          </cell>
          <cell r="E59">
            <v>2.2381378692927483E-2</v>
          </cell>
          <cell r="F59">
            <v>0.18406445837063562</v>
          </cell>
          <cell r="G59">
            <v>1.7905102954341988E-4</v>
          </cell>
          <cell r="H59">
            <v>1.7905102954341988E-4</v>
          </cell>
          <cell r="I59">
            <v>1.7726051924798567E-2</v>
          </cell>
          <cell r="J59">
            <v>1.6114592658907788E-3</v>
          </cell>
          <cell r="K59">
            <v>7.1620411817367952E-4</v>
          </cell>
          <cell r="L59">
            <v>0</v>
          </cell>
          <cell r="M59">
            <v>0.39068934646374215</v>
          </cell>
          <cell r="N59">
            <v>0</v>
          </cell>
        </row>
        <row r="60">
          <cell r="C60">
            <v>0.57243608580664118</v>
          </cell>
          <cell r="D60">
            <v>5.5245371730825742E-2</v>
          </cell>
          <cell r="E60">
            <v>3.6732295033793709E-2</v>
          </cell>
          <cell r="F60">
            <v>0.30208639435791951</v>
          </cell>
          <cell r="G60">
            <v>2.9385836027034972E-4</v>
          </cell>
          <cell r="H60">
            <v>2.9385836027034972E-4</v>
          </cell>
          <cell r="I60">
            <v>2.9091977666764621E-2</v>
          </cell>
          <cell r="J60">
            <v>2.644725242433147E-3</v>
          </cell>
          <cell r="K60">
            <v>1.1754334410813989E-3</v>
          </cell>
          <cell r="L60">
            <v>0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135</v>
          </cell>
          <cell r="AF10">
            <v>277</v>
          </cell>
        </row>
        <row r="11">
          <cell r="R11" t="str">
            <v>0800-0900</v>
          </cell>
          <cell r="AE11">
            <v>169</v>
          </cell>
          <cell r="AF11">
            <v>390</v>
          </cell>
        </row>
        <row r="12">
          <cell r="R12" t="str">
            <v>0900-1000</v>
          </cell>
          <cell r="AE12">
            <v>141</v>
          </cell>
          <cell r="AF12">
            <v>348</v>
          </cell>
        </row>
        <row r="13">
          <cell r="R13" t="str">
            <v>1000-1100</v>
          </cell>
          <cell r="AE13">
            <v>211</v>
          </cell>
          <cell r="AF13">
            <v>441</v>
          </cell>
        </row>
        <row r="14">
          <cell r="R14" t="str">
            <v>1100-1200</v>
          </cell>
          <cell r="AE14">
            <v>201</v>
          </cell>
          <cell r="AF14">
            <v>433</v>
          </cell>
        </row>
        <row r="15">
          <cell r="R15" t="str">
            <v>1200-1300</v>
          </cell>
          <cell r="AE15">
            <v>225</v>
          </cell>
          <cell r="AF15">
            <v>343</v>
          </cell>
        </row>
        <row r="16">
          <cell r="R16" t="str">
            <v>1300-1400</v>
          </cell>
          <cell r="AE16">
            <v>223</v>
          </cell>
          <cell r="AF16">
            <v>412</v>
          </cell>
        </row>
        <row r="17">
          <cell r="R17" t="str">
            <v>1400-1500</v>
          </cell>
          <cell r="AE17">
            <v>217</v>
          </cell>
          <cell r="AF17">
            <v>419</v>
          </cell>
        </row>
        <row r="18">
          <cell r="R18" t="str">
            <v>1500-1600</v>
          </cell>
          <cell r="AE18">
            <v>266</v>
          </cell>
          <cell r="AF18">
            <v>497</v>
          </cell>
        </row>
        <row r="19">
          <cell r="R19" t="str">
            <v>1600-1700</v>
          </cell>
          <cell r="AE19">
            <v>270</v>
          </cell>
          <cell r="AF19">
            <v>555</v>
          </cell>
        </row>
        <row r="20">
          <cell r="R20" t="str">
            <v>1700-1800</v>
          </cell>
          <cell r="AE20">
            <v>297</v>
          </cell>
          <cell r="AF20">
            <v>585</v>
          </cell>
        </row>
        <row r="21">
          <cell r="R21" t="str">
            <v>1800-1900</v>
          </cell>
          <cell r="AE21">
            <v>326</v>
          </cell>
          <cell r="AF21">
            <v>629</v>
          </cell>
        </row>
        <row r="59">
          <cell r="C59">
            <v>0.2692812910489773</v>
          </cell>
          <cell r="D59">
            <v>4.2034152749108648E-2</v>
          </cell>
          <cell r="E59">
            <v>2.3644210921373615E-2</v>
          </cell>
          <cell r="F59">
            <v>0.14299118033402139</v>
          </cell>
          <cell r="G59">
            <v>9.3826233814974663E-4</v>
          </cell>
          <cell r="H59">
            <v>3.7530493525989868E-4</v>
          </cell>
          <cell r="I59">
            <v>2.1204728842184276E-2</v>
          </cell>
          <cell r="J59">
            <v>1.688872208669544E-3</v>
          </cell>
          <cell r="K59">
            <v>7.5060987051979737E-4</v>
          </cell>
          <cell r="L59">
            <v>1.8765246762994934E-4</v>
          </cell>
          <cell r="M59">
            <v>0.49690373428410584</v>
          </cell>
          <cell r="N59">
            <v>0</v>
          </cell>
        </row>
        <row r="60">
          <cell r="C60">
            <v>0.53524804177545693</v>
          </cell>
          <cell r="D60">
            <v>8.3550913838120106E-2</v>
          </cell>
          <cell r="E60">
            <v>4.6997389033942558E-2</v>
          </cell>
          <cell r="F60">
            <v>0.28422230511003355</v>
          </cell>
          <cell r="G60">
            <v>1.8649757553151809E-3</v>
          </cell>
          <cell r="H60">
            <v>7.459903021260724E-4</v>
          </cell>
          <cell r="I60">
            <v>4.2148452070123091E-2</v>
          </cell>
          <cell r="J60">
            <v>3.3569563595673255E-3</v>
          </cell>
          <cell r="K60">
            <v>1.4919806042521448E-3</v>
          </cell>
          <cell r="L60">
            <v>3.729951510630362E-4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57" zoomScaleSheetLayoutView="57" workbookViewId="0">
      <selection activeCell="N6" sqref="N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1" t="s">
        <v>96</v>
      </c>
      <c r="C3" s="72" t="s">
        <v>164</v>
      </c>
      <c r="D3" s="72"/>
      <c r="E3" s="72"/>
      <c r="F3" s="72"/>
      <c r="G3" s="7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7" t="s">
        <v>166</v>
      </c>
      <c r="H5" s="68"/>
      <c r="I5" s="14"/>
      <c r="J5" s="2" t="s">
        <v>5</v>
      </c>
      <c r="K5" s="67" t="s">
        <v>168</v>
      </c>
      <c r="L5" s="68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165</v>
      </c>
      <c r="E6" s="68"/>
      <c r="F6" s="2" t="s">
        <v>2</v>
      </c>
      <c r="G6" s="67" t="s">
        <v>167</v>
      </c>
      <c r="H6" s="68"/>
      <c r="J6" s="2" t="s">
        <v>21</v>
      </c>
      <c r="K6" s="67" t="s">
        <v>173</v>
      </c>
      <c r="L6" s="6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</v>
      </c>
      <c r="D10" s="50">
        <v>3</v>
      </c>
      <c r="E10" s="50">
        <v>1</v>
      </c>
      <c r="F10" s="50">
        <v>8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30</v>
      </c>
      <c r="P10" s="15">
        <f t="shared" ref="P10:P57" si="1">SUM(C10:N10)</f>
        <v>45</v>
      </c>
      <c r="R10" s="1" t="s">
        <v>6</v>
      </c>
      <c r="S10" s="17">
        <f t="shared" ref="S10:AF10" si="2">SUM(C10:C13)</f>
        <v>61</v>
      </c>
      <c r="T10" s="17">
        <f t="shared" si="2"/>
        <v>14</v>
      </c>
      <c r="U10" s="17">
        <f t="shared" si="2"/>
        <v>6</v>
      </c>
      <c r="V10" s="17">
        <f t="shared" si="2"/>
        <v>66</v>
      </c>
      <c r="W10" s="17">
        <f t="shared" si="2"/>
        <v>1</v>
      </c>
      <c r="X10" s="17">
        <f t="shared" si="2"/>
        <v>0</v>
      </c>
      <c r="Y10" s="17">
        <f t="shared" si="2"/>
        <v>8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70</v>
      </c>
      <c r="AD10" s="17">
        <f t="shared" si="2"/>
        <v>0</v>
      </c>
      <c r="AE10" s="31">
        <f t="shared" si="2"/>
        <v>158</v>
      </c>
      <c r="AF10" s="31">
        <f t="shared" si="2"/>
        <v>228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5</v>
      </c>
      <c r="E11" s="50">
        <v>1</v>
      </c>
      <c r="F11" s="50">
        <v>19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15</v>
      </c>
      <c r="N11" s="50">
        <v>0</v>
      </c>
      <c r="O11" s="15">
        <f t="shared" si="0"/>
        <v>42</v>
      </c>
      <c r="P11" s="15">
        <f t="shared" si="1"/>
        <v>57</v>
      </c>
      <c r="R11" s="1" t="s">
        <v>7</v>
      </c>
      <c r="S11" s="17">
        <f t="shared" ref="S11:AF11" si="3">SUM(C14:C17)</f>
        <v>58</v>
      </c>
      <c r="T11" s="17">
        <f t="shared" si="3"/>
        <v>10</v>
      </c>
      <c r="U11" s="17">
        <f t="shared" si="3"/>
        <v>6</v>
      </c>
      <c r="V11" s="17">
        <f t="shared" si="3"/>
        <v>87</v>
      </c>
      <c r="W11" s="17">
        <f t="shared" si="3"/>
        <v>0</v>
      </c>
      <c r="X11" s="17">
        <f t="shared" si="3"/>
        <v>1</v>
      </c>
      <c r="Y11" s="17">
        <f t="shared" si="3"/>
        <v>3</v>
      </c>
      <c r="Z11" s="17">
        <f t="shared" si="3"/>
        <v>6</v>
      </c>
      <c r="AA11" s="17">
        <f t="shared" si="3"/>
        <v>0</v>
      </c>
      <c r="AB11" s="17">
        <f t="shared" si="3"/>
        <v>0</v>
      </c>
      <c r="AC11" s="17">
        <f t="shared" si="3"/>
        <v>85</v>
      </c>
      <c r="AD11" s="17">
        <f t="shared" si="3"/>
        <v>0</v>
      </c>
      <c r="AE11" s="31">
        <f t="shared" si="3"/>
        <v>171</v>
      </c>
      <c r="AF11" s="31">
        <f t="shared" si="3"/>
        <v>256</v>
      </c>
    </row>
    <row r="12" spans="2:32" ht="23.1" customHeight="1" x14ac:dyDescent="0.25">
      <c r="B12" s="23" t="s">
        <v>39</v>
      </c>
      <c r="C12" s="50">
        <v>14</v>
      </c>
      <c r="D12" s="50">
        <v>4</v>
      </c>
      <c r="E12" s="50">
        <v>1</v>
      </c>
      <c r="F12" s="50">
        <v>18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22</v>
      </c>
      <c r="N12" s="50">
        <v>0</v>
      </c>
      <c r="O12" s="15">
        <f t="shared" si="0"/>
        <v>39</v>
      </c>
      <c r="P12" s="15">
        <f t="shared" si="1"/>
        <v>61</v>
      </c>
      <c r="R12" s="1" t="s">
        <v>8</v>
      </c>
      <c r="S12" s="17">
        <f t="shared" ref="S12:AF12" si="4">SUM(C18:C21)</f>
        <v>44</v>
      </c>
      <c r="T12" s="17">
        <f t="shared" si="4"/>
        <v>12</v>
      </c>
      <c r="U12" s="17">
        <f t="shared" si="4"/>
        <v>6</v>
      </c>
      <c r="V12" s="17">
        <f t="shared" si="4"/>
        <v>84</v>
      </c>
      <c r="W12" s="17">
        <f t="shared" si="4"/>
        <v>2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69</v>
      </c>
      <c r="AD12" s="17">
        <f t="shared" si="4"/>
        <v>0</v>
      </c>
      <c r="AE12" s="31">
        <f t="shared" si="4"/>
        <v>153</v>
      </c>
      <c r="AF12" s="31">
        <f t="shared" si="4"/>
        <v>222</v>
      </c>
    </row>
    <row r="13" spans="2:32" ht="23.1" customHeight="1" x14ac:dyDescent="0.25">
      <c r="B13" s="23" t="s">
        <v>40</v>
      </c>
      <c r="C13" s="50">
        <v>14</v>
      </c>
      <c r="D13" s="50">
        <v>2</v>
      </c>
      <c r="E13" s="50">
        <v>3</v>
      </c>
      <c r="F13" s="50">
        <v>21</v>
      </c>
      <c r="G13" s="50">
        <v>1</v>
      </c>
      <c r="H13" s="50">
        <v>0</v>
      </c>
      <c r="I13" s="50">
        <v>4</v>
      </c>
      <c r="J13" s="50">
        <v>2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47</v>
      </c>
      <c r="P13" s="15">
        <f t="shared" si="1"/>
        <v>65</v>
      </c>
      <c r="R13" s="1" t="s">
        <v>9</v>
      </c>
      <c r="S13" s="17">
        <f t="shared" ref="S13:AF13" si="5">SUM(C22:C25)</f>
        <v>40</v>
      </c>
      <c r="T13" s="17">
        <f t="shared" si="5"/>
        <v>2</v>
      </c>
      <c r="U13" s="17">
        <f t="shared" si="5"/>
        <v>2</v>
      </c>
      <c r="V13" s="17">
        <f t="shared" si="5"/>
        <v>69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71</v>
      </c>
      <c r="AD13" s="17">
        <f t="shared" si="5"/>
        <v>0</v>
      </c>
      <c r="AE13" s="31">
        <f t="shared" si="5"/>
        <v>125</v>
      </c>
      <c r="AF13" s="31">
        <f t="shared" si="5"/>
        <v>196</v>
      </c>
    </row>
    <row r="14" spans="2:32" ht="23.1" customHeight="1" x14ac:dyDescent="0.25">
      <c r="B14" s="23" t="s">
        <v>41</v>
      </c>
      <c r="C14" s="50">
        <v>13</v>
      </c>
      <c r="D14" s="50">
        <v>3</v>
      </c>
      <c r="E14" s="50">
        <v>0</v>
      </c>
      <c r="F14" s="50">
        <v>18</v>
      </c>
      <c r="G14" s="50">
        <v>0</v>
      </c>
      <c r="H14" s="50">
        <v>1</v>
      </c>
      <c r="I14" s="50">
        <v>1</v>
      </c>
      <c r="J14" s="50">
        <v>3</v>
      </c>
      <c r="K14" s="50">
        <v>0</v>
      </c>
      <c r="L14" s="50">
        <v>0</v>
      </c>
      <c r="M14" s="50">
        <v>28</v>
      </c>
      <c r="N14" s="50">
        <v>0</v>
      </c>
      <c r="O14" s="15">
        <f t="shared" si="0"/>
        <v>39</v>
      </c>
      <c r="P14" s="15">
        <f t="shared" si="1"/>
        <v>67</v>
      </c>
      <c r="R14" s="1" t="s">
        <v>10</v>
      </c>
      <c r="S14" s="17">
        <f t="shared" ref="S14:AF14" si="6">SUM(C26:C29)</f>
        <v>33</v>
      </c>
      <c r="T14" s="17">
        <f t="shared" si="6"/>
        <v>6</v>
      </c>
      <c r="U14" s="17">
        <f t="shared" si="6"/>
        <v>12</v>
      </c>
      <c r="V14" s="17">
        <f t="shared" si="6"/>
        <v>49</v>
      </c>
      <c r="W14" s="17">
        <f t="shared" si="6"/>
        <v>2</v>
      </c>
      <c r="X14" s="17">
        <f t="shared" si="6"/>
        <v>0</v>
      </c>
      <c r="Y14" s="17">
        <f t="shared" si="6"/>
        <v>15</v>
      </c>
      <c r="Z14" s="17">
        <f t="shared" si="6"/>
        <v>2</v>
      </c>
      <c r="AA14" s="17">
        <f t="shared" si="6"/>
        <v>0</v>
      </c>
      <c r="AB14" s="17">
        <f t="shared" si="6"/>
        <v>1</v>
      </c>
      <c r="AC14" s="17">
        <f t="shared" si="6"/>
        <v>101</v>
      </c>
      <c r="AD14" s="17">
        <f t="shared" si="6"/>
        <v>0</v>
      </c>
      <c r="AE14" s="31">
        <f t="shared" si="6"/>
        <v>120</v>
      </c>
      <c r="AF14" s="31">
        <f t="shared" si="6"/>
        <v>221</v>
      </c>
    </row>
    <row r="15" spans="2:32" ht="23.1" customHeight="1" x14ac:dyDescent="0.25">
      <c r="B15" s="23" t="s">
        <v>42</v>
      </c>
      <c r="C15" s="50">
        <v>11</v>
      </c>
      <c r="D15" s="50">
        <v>0</v>
      </c>
      <c r="E15" s="50">
        <v>0</v>
      </c>
      <c r="F15" s="50">
        <v>24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27</v>
      </c>
      <c r="N15" s="50">
        <v>0</v>
      </c>
      <c r="O15" s="15">
        <f t="shared" si="0"/>
        <v>36</v>
      </c>
      <c r="P15" s="15">
        <f t="shared" si="1"/>
        <v>63</v>
      </c>
      <c r="R15" s="1" t="s">
        <v>11</v>
      </c>
      <c r="S15" s="17">
        <f t="shared" ref="S15:AF15" si="7">SUM(C30:C33)</f>
        <v>67</v>
      </c>
      <c r="T15" s="17">
        <f t="shared" si="7"/>
        <v>21</v>
      </c>
      <c r="U15" s="17">
        <f t="shared" si="7"/>
        <v>10</v>
      </c>
      <c r="V15" s="17">
        <f t="shared" si="7"/>
        <v>41</v>
      </c>
      <c r="W15" s="17">
        <f t="shared" si="7"/>
        <v>3</v>
      </c>
      <c r="X15" s="17">
        <f t="shared" si="7"/>
        <v>0</v>
      </c>
      <c r="Y15" s="17">
        <f t="shared" si="7"/>
        <v>5</v>
      </c>
      <c r="Z15" s="17">
        <f t="shared" si="7"/>
        <v>7</v>
      </c>
      <c r="AA15" s="17">
        <f t="shared" si="7"/>
        <v>0</v>
      </c>
      <c r="AB15" s="17">
        <f t="shared" si="7"/>
        <v>1</v>
      </c>
      <c r="AC15" s="17">
        <f t="shared" si="7"/>
        <v>97</v>
      </c>
      <c r="AD15" s="17">
        <f t="shared" si="7"/>
        <v>0</v>
      </c>
      <c r="AE15" s="31">
        <f t="shared" si="7"/>
        <v>155</v>
      </c>
      <c r="AF15" s="31">
        <f t="shared" si="7"/>
        <v>252</v>
      </c>
    </row>
    <row r="16" spans="2:32" ht="23.1" customHeight="1" x14ac:dyDescent="0.25">
      <c r="B16" s="23" t="s">
        <v>43</v>
      </c>
      <c r="C16" s="50">
        <v>12</v>
      </c>
      <c r="D16" s="50">
        <v>3</v>
      </c>
      <c r="E16" s="50">
        <v>2</v>
      </c>
      <c r="F16" s="50">
        <v>18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35</v>
      </c>
      <c r="P16" s="15">
        <f t="shared" si="1"/>
        <v>45</v>
      </c>
      <c r="R16" s="1" t="s">
        <v>12</v>
      </c>
      <c r="S16" s="17">
        <f t="shared" ref="S16:AF16" si="8">SUM(C34:C37)</f>
        <v>65</v>
      </c>
      <c r="T16" s="17">
        <f t="shared" si="8"/>
        <v>4</v>
      </c>
      <c r="U16" s="17">
        <f t="shared" si="8"/>
        <v>12</v>
      </c>
      <c r="V16" s="17">
        <f t="shared" si="8"/>
        <v>34</v>
      </c>
      <c r="W16" s="17">
        <f t="shared" si="8"/>
        <v>1</v>
      </c>
      <c r="X16" s="17">
        <f t="shared" si="8"/>
        <v>0</v>
      </c>
      <c r="Y16" s="17">
        <f t="shared" si="8"/>
        <v>10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57</v>
      </c>
      <c r="AD16" s="17">
        <f t="shared" si="8"/>
        <v>0</v>
      </c>
      <c r="AE16" s="31">
        <f t="shared" si="8"/>
        <v>126</v>
      </c>
      <c r="AF16" s="31">
        <f t="shared" si="8"/>
        <v>183</v>
      </c>
    </row>
    <row r="17" spans="2:32" ht="23.1" customHeight="1" x14ac:dyDescent="0.25">
      <c r="B17" s="23" t="s">
        <v>44</v>
      </c>
      <c r="C17" s="50">
        <v>22</v>
      </c>
      <c r="D17" s="50">
        <v>4</v>
      </c>
      <c r="E17" s="50">
        <v>4</v>
      </c>
      <c r="F17" s="50">
        <v>27</v>
      </c>
      <c r="G17" s="50">
        <v>0</v>
      </c>
      <c r="H17" s="50">
        <v>0</v>
      </c>
      <c r="I17" s="50">
        <v>2</v>
      </c>
      <c r="J17" s="50">
        <v>2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61</v>
      </c>
      <c r="P17" s="15">
        <f t="shared" si="1"/>
        <v>81</v>
      </c>
      <c r="R17" s="1" t="s">
        <v>13</v>
      </c>
      <c r="S17" s="17">
        <f t="shared" ref="S17:AF17" si="9">SUM(C38:C41)</f>
        <v>47</v>
      </c>
      <c r="T17" s="17">
        <f t="shared" si="9"/>
        <v>6</v>
      </c>
      <c r="U17" s="17">
        <f t="shared" si="9"/>
        <v>3</v>
      </c>
      <c r="V17" s="17">
        <f t="shared" si="9"/>
        <v>33</v>
      </c>
      <c r="W17" s="17">
        <f t="shared" si="9"/>
        <v>1</v>
      </c>
      <c r="X17" s="17">
        <f t="shared" si="9"/>
        <v>0</v>
      </c>
      <c r="Y17" s="17">
        <f t="shared" si="9"/>
        <v>13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35</v>
      </c>
      <c r="AD17" s="17">
        <f t="shared" si="9"/>
        <v>0</v>
      </c>
      <c r="AE17" s="31">
        <f t="shared" si="9"/>
        <v>105</v>
      </c>
      <c r="AF17" s="31">
        <f t="shared" si="9"/>
        <v>140</v>
      </c>
    </row>
    <row r="18" spans="2:32" ht="23.1" customHeight="1" x14ac:dyDescent="0.25">
      <c r="B18" s="23" t="s">
        <v>45</v>
      </c>
      <c r="C18" s="50">
        <v>11</v>
      </c>
      <c r="D18" s="50">
        <v>8</v>
      </c>
      <c r="E18" s="50">
        <v>4</v>
      </c>
      <c r="F18" s="50">
        <v>34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22</v>
      </c>
      <c r="N18" s="50">
        <v>0</v>
      </c>
      <c r="O18" s="15">
        <f t="shared" si="0"/>
        <v>57</v>
      </c>
      <c r="P18" s="15">
        <f t="shared" si="1"/>
        <v>79</v>
      </c>
      <c r="R18" s="1" t="s">
        <v>14</v>
      </c>
      <c r="S18" s="17">
        <f t="shared" ref="S18:AF18" si="10">SUM(C42:C45)</f>
        <v>66</v>
      </c>
      <c r="T18" s="17">
        <f t="shared" si="10"/>
        <v>13</v>
      </c>
      <c r="U18" s="17">
        <f t="shared" si="10"/>
        <v>14</v>
      </c>
      <c r="V18" s="17">
        <f t="shared" si="10"/>
        <v>54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60</v>
      </c>
      <c r="AD18" s="17">
        <f t="shared" si="10"/>
        <v>0</v>
      </c>
      <c r="AE18" s="31">
        <f t="shared" si="10"/>
        <v>157</v>
      </c>
      <c r="AF18" s="31">
        <f t="shared" si="10"/>
        <v>217</v>
      </c>
    </row>
    <row r="19" spans="2:32" ht="23.1" customHeight="1" x14ac:dyDescent="0.25">
      <c r="B19" s="23" t="s">
        <v>46</v>
      </c>
      <c r="C19" s="50">
        <v>7</v>
      </c>
      <c r="D19" s="50">
        <v>0</v>
      </c>
      <c r="E19" s="50">
        <v>0</v>
      </c>
      <c r="F19" s="50">
        <v>13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21</v>
      </c>
      <c r="P19" s="15">
        <f t="shared" si="1"/>
        <v>31</v>
      </c>
      <c r="R19" s="1" t="s">
        <v>15</v>
      </c>
      <c r="S19" s="17">
        <f t="shared" ref="S19:AF19" si="11">SUM(C46:C49)</f>
        <v>122</v>
      </c>
      <c r="T19" s="17">
        <f t="shared" si="11"/>
        <v>12</v>
      </c>
      <c r="U19" s="17">
        <f t="shared" si="11"/>
        <v>10</v>
      </c>
      <c r="V19" s="17">
        <f t="shared" si="11"/>
        <v>72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57</v>
      </c>
      <c r="AD19" s="17">
        <f t="shared" si="11"/>
        <v>0</v>
      </c>
      <c r="AE19" s="31">
        <f t="shared" si="11"/>
        <v>230</v>
      </c>
      <c r="AF19" s="31">
        <f t="shared" si="11"/>
        <v>287</v>
      </c>
    </row>
    <row r="20" spans="2:32" ht="23.1" customHeight="1" x14ac:dyDescent="0.25">
      <c r="B20" s="23" t="s">
        <v>47</v>
      </c>
      <c r="C20" s="50">
        <v>12</v>
      </c>
      <c r="D20" s="50">
        <v>4</v>
      </c>
      <c r="E20" s="50">
        <v>2</v>
      </c>
      <c r="F20" s="50">
        <v>15</v>
      </c>
      <c r="G20" s="50">
        <v>2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37</v>
      </c>
      <c r="P20" s="15">
        <f t="shared" si="1"/>
        <v>56</v>
      </c>
      <c r="R20" s="1" t="s">
        <v>16</v>
      </c>
      <c r="S20" s="17">
        <f t="shared" ref="S20:AF20" si="12">SUM(C50:C53)</f>
        <v>101</v>
      </c>
      <c r="T20" s="17">
        <f t="shared" si="12"/>
        <v>7</v>
      </c>
      <c r="U20" s="17">
        <f t="shared" si="12"/>
        <v>11</v>
      </c>
      <c r="V20" s="17">
        <f t="shared" si="12"/>
        <v>62</v>
      </c>
      <c r="W20" s="17">
        <f t="shared" si="12"/>
        <v>1</v>
      </c>
      <c r="X20" s="17">
        <f t="shared" si="12"/>
        <v>0</v>
      </c>
      <c r="Y20" s="17">
        <f t="shared" si="12"/>
        <v>10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52</v>
      </c>
      <c r="AD20" s="17">
        <f t="shared" si="12"/>
        <v>0</v>
      </c>
      <c r="AE20" s="31">
        <f t="shared" si="12"/>
        <v>192</v>
      </c>
      <c r="AF20" s="31">
        <f t="shared" si="12"/>
        <v>244</v>
      </c>
    </row>
    <row r="21" spans="2:32" ht="23.1" customHeight="1" x14ac:dyDescent="0.25">
      <c r="B21" s="23" t="s">
        <v>48</v>
      </c>
      <c r="C21" s="50">
        <v>14</v>
      </c>
      <c r="D21" s="50">
        <v>0</v>
      </c>
      <c r="E21" s="50">
        <v>0</v>
      </c>
      <c r="F21" s="50">
        <v>22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18</v>
      </c>
      <c r="N21" s="50">
        <v>0</v>
      </c>
      <c r="O21" s="15">
        <f t="shared" si="0"/>
        <v>38</v>
      </c>
      <c r="P21" s="15">
        <f t="shared" si="1"/>
        <v>56</v>
      </c>
      <c r="R21" s="36" t="s">
        <v>20</v>
      </c>
      <c r="S21" s="34">
        <f t="shared" ref="S21:AF21" si="13">SUM(C54:C57)</f>
        <v>88</v>
      </c>
      <c r="T21" s="17">
        <f t="shared" si="13"/>
        <v>5</v>
      </c>
      <c r="U21" s="17">
        <f t="shared" si="13"/>
        <v>10</v>
      </c>
      <c r="V21" s="17">
        <f t="shared" si="13"/>
        <v>85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4</v>
      </c>
      <c r="AB21" s="17">
        <f t="shared" si="13"/>
        <v>0</v>
      </c>
      <c r="AC21" s="17">
        <f t="shared" si="13"/>
        <v>53</v>
      </c>
      <c r="AD21" s="17">
        <f t="shared" si="13"/>
        <v>0</v>
      </c>
      <c r="AE21" s="31">
        <f t="shared" si="13"/>
        <v>192</v>
      </c>
      <c r="AF21" s="31">
        <f t="shared" si="13"/>
        <v>245</v>
      </c>
    </row>
    <row r="22" spans="2:32" ht="23.1" customHeight="1" x14ac:dyDescent="0.25">
      <c r="B22" s="23" t="s">
        <v>49</v>
      </c>
      <c r="C22" s="50">
        <v>10</v>
      </c>
      <c r="D22" s="50">
        <v>0</v>
      </c>
      <c r="E22" s="50">
        <v>0</v>
      </c>
      <c r="F22" s="50">
        <v>15</v>
      </c>
      <c r="G22" s="50">
        <v>0</v>
      </c>
      <c r="H22" s="50">
        <v>0</v>
      </c>
      <c r="I22" s="50">
        <v>10</v>
      </c>
      <c r="J22" s="50">
        <v>0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35</v>
      </c>
      <c r="P22" s="15">
        <f t="shared" si="1"/>
        <v>57</v>
      </c>
      <c r="R22" s="38" t="s">
        <v>90</v>
      </c>
      <c r="S22" s="39">
        <f>MAX(S10:S12)</f>
        <v>61</v>
      </c>
      <c r="T22" s="39">
        <f t="shared" ref="T22:AF22" si="14">MAX(T10:T12)</f>
        <v>14</v>
      </c>
      <c r="U22" s="39">
        <f t="shared" si="14"/>
        <v>6</v>
      </c>
      <c r="V22" s="39">
        <f t="shared" si="14"/>
        <v>87</v>
      </c>
      <c r="W22" s="39">
        <f t="shared" si="14"/>
        <v>2</v>
      </c>
      <c r="X22" s="39">
        <f t="shared" si="14"/>
        <v>1</v>
      </c>
      <c r="Y22" s="39">
        <f t="shared" si="14"/>
        <v>8</v>
      </c>
      <c r="Z22" s="39">
        <f t="shared" si="14"/>
        <v>6</v>
      </c>
      <c r="AA22" s="39">
        <f t="shared" si="14"/>
        <v>0</v>
      </c>
      <c r="AB22" s="39">
        <f t="shared" si="14"/>
        <v>0</v>
      </c>
      <c r="AC22" s="39">
        <f t="shared" si="14"/>
        <v>85</v>
      </c>
      <c r="AD22" s="39">
        <f t="shared" si="14"/>
        <v>0</v>
      </c>
      <c r="AE22" s="40">
        <f t="shared" si="14"/>
        <v>171</v>
      </c>
      <c r="AF22" s="40">
        <f t="shared" si="14"/>
        <v>256</v>
      </c>
    </row>
    <row r="23" spans="2:32" ht="23.1" customHeight="1" x14ac:dyDescent="0.25">
      <c r="B23" s="23" t="s">
        <v>50</v>
      </c>
      <c r="C23" s="50">
        <v>12</v>
      </c>
      <c r="D23" s="50">
        <v>2</v>
      </c>
      <c r="E23" s="50">
        <v>0</v>
      </c>
      <c r="F23" s="50">
        <v>14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32</v>
      </c>
      <c r="N23" s="50">
        <v>0</v>
      </c>
      <c r="O23" s="15">
        <f t="shared" si="0"/>
        <v>29</v>
      </c>
      <c r="P23" s="15">
        <f t="shared" si="1"/>
        <v>61</v>
      </c>
      <c r="R23" s="38" t="s">
        <v>91</v>
      </c>
      <c r="S23" s="39">
        <f>MAX(S13:S18)</f>
        <v>67</v>
      </c>
      <c r="T23" s="39">
        <f t="shared" ref="T23:AF23" si="15">MAX(T13:T18)</f>
        <v>21</v>
      </c>
      <c r="U23" s="39">
        <f t="shared" si="15"/>
        <v>14</v>
      </c>
      <c r="V23" s="39">
        <f t="shared" si="15"/>
        <v>69</v>
      </c>
      <c r="W23" s="39">
        <f t="shared" si="15"/>
        <v>3</v>
      </c>
      <c r="X23" s="39">
        <f t="shared" si="15"/>
        <v>0</v>
      </c>
      <c r="Y23" s="39">
        <f t="shared" si="15"/>
        <v>15</v>
      </c>
      <c r="Z23" s="39">
        <f t="shared" si="15"/>
        <v>7</v>
      </c>
      <c r="AA23" s="39">
        <f t="shared" si="15"/>
        <v>0</v>
      </c>
      <c r="AB23" s="39">
        <f t="shared" si="15"/>
        <v>1</v>
      </c>
      <c r="AC23" s="39">
        <f t="shared" si="15"/>
        <v>101</v>
      </c>
      <c r="AD23" s="39">
        <f t="shared" si="15"/>
        <v>0</v>
      </c>
      <c r="AE23" s="40">
        <f t="shared" si="15"/>
        <v>157</v>
      </c>
      <c r="AF23" s="40">
        <f t="shared" si="15"/>
        <v>252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1</v>
      </c>
      <c r="F24" s="50">
        <v>10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16</v>
      </c>
      <c r="P24" s="15">
        <f t="shared" si="1"/>
        <v>24</v>
      </c>
      <c r="R24" s="38" t="s">
        <v>92</v>
      </c>
      <c r="S24" s="39">
        <f>MAX(S19:S21)</f>
        <v>122</v>
      </c>
      <c r="T24" s="39">
        <f t="shared" ref="T24:AF24" si="16">MAX(T19:T21)</f>
        <v>12</v>
      </c>
      <c r="U24" s="39">
        <f t="shared" si="16"/>
        <v>11</v>
      </c>
      <c r="V24" s="39">
        <f t="shared" si="16"/>
        <v>85</v>
      </c>
      <c r="W24" s="39">
        <f t="shared" si="16"/>
        <v>1</v>
      </c>
      <c r="X24" s="39">
        <f t="shared" si="16"/>
        <v>0</v>
      </c>
      <c r="Y24" s="39">
        <f t="shared" si="16"/>
        <v>14</v>
      </c>
      <c r="Z24" s="39">
        <f t="shared" si="16"/>
        <v>0</v>
      </c>
      <c r="AA24" s="39">
        <f t="shared" si="16"/>
        <v>4</v>
      </c>
      <c r="AB24" s="39">
        <f t="shared" si="16"/>
        <v>0</v>
      </c>
      <c r="AC24" s="39">
        <f t="shared" si="16"/>
        <v>57</v>
      </c>
      <c r="AD24" s="39">
        <f t="shared" si="16"/>
        <v>0</v>
      </c>
      <c r="AE24" s="40">
        <f t="shared" si="16"/>
        <v>230</v>
      </c>
      <c r="AF24" s="40">
        <f t="shared" si="16"/>
        <v>287</v>
      </c>
    </row>
    <row r="25" spans="2:32" ht="23.1" customHeight="1" x14ac:dyDescent="0.25">
      <c r="B25" s="23" t="s">
        <v>52</v>
      </c>
      <c r="C25" s="50">
        <v>13</v>
      </c>
      <c r="D25" s="50">
        <v>0</v>
      </c>
      <c r="E25" s="50">
        <v>1</v>
      </c>
      <c r="F25" s="50">
        <v>30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45</v>
      </c>
      <c r="P25" s="15">
        <f t="shared" si="1"/>
        <v>54</v>
      </c>
      <c r="R25" s="37" t="s">
        <v>85</v>
      </c>
      <c r="S25" s="35">
        <f t="shared" ref="S25:AF25" si="17">SUM(S10:S12)</f>
        <v>163</v>
      </c>
      <c r="T25" s="16">
        <f t="shared" si="17"/>
        <v>36</v>
      </c>
      <c r="U25" s="16">
        <f t="shared" si="17"/>
        <v>18</v>
      </c>
      <c r="V25" s="16">
        <f t="shared" si="17"/>
        <v>237</v>
      </c>
      <c r="W25" s="16">
        <f t="shared" si="17"/>
        <v>3</v>
      </c>
      <c r="X25" s="16">
        <f t="shared" si="17"/>
        <v>1</v>
      </c>
      <c r="Y25" s="16">
        <f t="shared" si="17"/>
        <v>16</v>
      </c>
      <c r="Z25" s="16">
        <f t="shared" si="17"/>
        <v>8</v>
      </c>
      <c r="AA25" s="16">
        <f t="shared" si="17"/>
        <v>0</v>
      </c>
      <c r="AB25" s="16">
        <f t="shared" si="17"/>
        <v>0</v>
      </c>
      <c r="AC25" s="16">
        <f t="shared" si="17"/>
        <v>224</v>
      </c>
      <c r="AD25" s="16">
        <f t="shared" si="17"/>
        <v>0</v>
      </c>
      <c r="AE25" s="32">
        <f t="shared" si="17"/>
        <v>482</v>
      </c>
      <c r="AF25" s="32">
        <f t="shared" si="17"/>
        <v>706</v>
      </c>
    </row>
    <row r="26" spans="2:32" ht="23.1" customHeight="1" x14ac:dyDescent="0.25">
      <c r="B26" s="23" t="s">
        <v>53</v>
      </c>
      <c r="C26" s="50">
        <v>14</v>
      </c>
      <c r="D26" s="50">
        <v>2</v>
      </c>
      <c r="E26" s="50">
        <v>4</v>
      </c>
      <c r="F26" s="50">
        <v>19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23</v>
      </c>
      <c r="N26" s="50">
        <v>0</v>
      </c>
      <c r="O26" s="15">
        <f t="shared" si="0"/>
        <v>41</v>
      </c>
      <c r="P26" s="15">
        <f t="shared" si="1"/>
        <v>64</v>
      </c>
      <c r="R26" s="28" t="s">
        <v>86</v>
      </c>
      <c r="S26" s="16">
        <f t="shared" ref="S26:AF26" si="18">SUM(S13:S18)</f>
        <v>318</v>
      </c>
      <c r="T26" s="16">
        <f t="shared" si="18"/>
        <v>52</v>
      </c>
      <c r="U26" s="16">
        <f t="shared" si="18"/>
        <v>53</v>
      </c>
      <c r="V26" s="16">
        <f t="shared" si="18"/>
        <v>280</v>
      </c>
      <c r="W26" s="16">
        <f t="shared" si="18"/>
        <v>7</v>
      </c>
      <c r="X26" s="16">
        <f t="shared" si="18"/>
        <v>0</v>
      </c>
      <c r="Y26" s="16">
        <f t="shared" si="18"/>
        <v>63</v>
      </c>
      <c r="Z26" s="16">
        <f t="shared" si="18"/>
        <v>13</v>
      </c>
      <c r="AA26" s="16">
        <f t="shared" si="18"/>
        <v>0</v>
      </c>
      <c r="AB26" s="16">
        <f t="shared" si="18"/>
        <v>2</v>
      </c>
      <c r="AC26" s="16">
        <f t="shared" si="18"/>
        <v>421</v>
      </c>
      <c r="AD26" s="16">
        <f t="shared" si="18"/>
        <v>0</v>
      </c>
      <c r="AE26" s="32">
        <f t="shared" si="18"/>
        <v>788</v>
      </c>
      <c r="AF26" s="32">
        <f t="shared" si="18"/>
        <v>1209</v>
      </c>
    </row>
    <row r="27" spans="2:32" ht="23.1" customHeight="1" x14ac:dyDescent="0.25">
      <c r="B27" s="23" t="s">
        <v>54</v>
      </c>
      <c r="C27" s="50">
        <v>11</v>
      </c>
      <c r="D27" s="50">
        <v>3</v>
      </c>
      <c r="E27" s="50">
        <v>4</v>
      </c>
      <c r="F27" s="50">
        <v>7</v>
      </c>
      <c r="G27" s="50">
        <v>2</v>
      </c>
      <c r="H27" s="50">
        <v>0</v>
      </c>
      <c r="I27" s="50">
        <v>5</v>
      </c>
      <c r="J27" s="50">
        <v>1</v>
      </c>
      <c r="K27" s="50">
        <v>0</v>
      </c>
      <c r="L27" s="50">
        <v>1</v>
      </c>
      <c r="M27" s="50">
        <v>30</v>
      </c>
      <c r="N27" s="50">
        <v>0</v>
      </c>
      <c r="O27" s="15">
        <f t="shared" si="0"/>
        <v>34</v>
      </c>
      <c r="P27" s="15">
        <f t="shared" si="1"/>
        <v>64</v>
      </c>
      <c r="R27" s="29" t="s">
        <v>87</v>
      </c>
      <c r="S27" s="16">
        <f t="shared" ref="S27:AF27" si="19">SUM(S19:S21)</f>
        <v>311</v>
      </c>
      <c r="T27" s="16">
        <f t="shared" si="19"/>
        <v>24</v>
      </c>
      <c r="U27" s="16">
        <f t="shared" si="19"/>
        <v>31</v>
      </c>
      <c r="V27" s="16">
        <f t="shared" si="19"/>
        <v>219</v>
      </c>
      <c r="W27" s="16">
        <f t="shared" si="19"/>
        <v>1</v>
      </c>
      <c r="X27" s="16">
        <f t="shared" si="19"/>
        <v>0</v>
      </c>
      <c r="Y27" s="16">
        <f t="shared" si="19"/>
        <v>24</v>
      </c>
      <c r="Z27" s="16">
        <f t="shared" si="19"/>
        <v>0</v>
      </c>
      <c r="AA27" s="16">
        <f t="shared" si="19"/>
        <v>4</v>
      </c>
      <c r="AB27" s="16">
        <f t="shared" si="19"/>
        <v>0</v>
      </c>
      <c r="AC27" s="16">
        <f t="shared" si="19"/>
        <v>162</v>
      </c>
      <c r="AD27" s="16">
        <f t="shared" si="19"/>
        <v>0</v>
      </c>
      <c r="AE27" s="32">
        <f t="shared" si="19"/>
        <v>614</v>
      </c>
      <c r="AF27" s="32">
        <f t="shared" si="19"/>
        <v>776</v>
      </c>
    </row>
    <row r="28" spans="2:32" ht="23.1" customHeight="1" x14ac:dyDescent="0.25">
      <c r="B28" s="23" t="s">
        <v>55</v>
      </c>
      <c r="C28" s="50">
        <v>4</v>
      </c>
      <c r="D28" s="50">
        <v>1</v>
      </c>
      <c r="E28" s="50">
        <v>4</v>
      </c>
      <c r="F28" s="50">
        <v>9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35</v>
      </c>
      <c r="N28" s="50">
        <v>0</v>
      </c>
      <c r="O28" s="15">
        <f t="shared" si="0"/>
        <v>21</v>
      </c>
      <c r="P28" s="15">
        <f t="shared" si="1"/>
        <v>56</v>
      </c>
      <c r="R28" s="5" t="s">
        <v>17</v>
      </c>
      <c r="S28" s="16">
        <f t="shared" ref="S28:AF28" si="20">SUM(S10:S21)</f>
        <v>792</v>
      </c>
      <c r="T28" s="16">
        <f t="shared" si="20"/>
        <v>112</v>
      </c>
      <c r="U28" s="16">
        <f t="shared" si="20"/>
        <v>102</v>
      </c>
      <c r="V28" s="16">
        <f t="shared" si="20"/>
        <v>736</v>
      </c>
      <c r="W28" s="16">
        <f t="shared" si="20"/>
        <v>11</v>
      </c>
      <c r="X28" s="16">
        <f t="shared" si="20"/>
        <v>1</v>
      </c>
      <c r="Y28" s="16">
        <f t="shared" si="20"/>
        <v>103</v>
      </c>
      <c r="Z28" s="16">
        <f t="shared" si="20"/>
        <v>21</v>
      </c>
      <c r="AA28" s="16">
        <f t="shared" si="20"/>
        <v>4</v>
      </c>
      <c r="AB28" s="16">
        <f t="shared" si="20"/>
        <v>2</v>
      </c>
      <c r="AC28" s="16">
        <f t="shared" si="20"/>
        <v>807</v>
      </c>
      <c r="AD28" s="16">
        <f t="shared" si="20"/>
        <v>0</v>
      </c>
      <c r="AE28" s="32">
        <f t="shared" si="20"/>
        <v>1884</v>
      </c>
      <c r="AF28" s="32">
        <f t="shared" si="20"/>
        <v>2691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0</v>
      </c>
      <c r="F29" s="50">
        <v>14</v>
      </c>
      <c r="G29" s="50">
        <v>0</v>
      </c>
      <c r="H29" s="50">
        <v>0</v>
      </c>
      <c r="I29" s="50">
        <v>6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24</v>
      </c>
      <c r="P29" s="15">
        <f t="shared" si="1"/>
        <v>37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8</v>
      </c>
      <c r="E30" s="50">
        <v>5</v>
      </c>
      <c r="F30" s="50">
        <v>13</v>
      </c>
      <c r="G30" s="50">
        <v>3</v>
      </c>
      <c r="H30" s="50">
        <v>0</v>
      </c>
      <c r="I30" s="50">
        <v>0</v>
      </c>
      <c r="J30" s="50">
        <v>4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48</v>
      </c>
      <c r="P30" s="15">
        <f t="shared" si="1"/>
        <v>66</v>
      </c>
    </row>
    <row r="31" spans="2:32" ht="23.1" customHeight="1" x14ac:dyDescent="0.25">
      <c r="B31" s="24" t="s">
        <v>58</v>
      </c>
      <c r="C31" s="50">
        <v>33</v>
      </c>
      <c r="D31" s="50">
        <v>4</v>
      </c>
      <c r="E31" s="50">
        <v>0</v>
      </c>
      <c r="F31" s="50">
        <v>7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34</v>
      </c>
      <c r="N31" s="50">
        <v>0</v>
      </c>
      <c r="O31" s="15">
        <f t="shared" si="0"/>
        <v>47</v>
      </c>
      <c r="P31" s="15">
        <f t="shared" si="1"/>
        <v>81</v>
      </c>
    </row>
    <row r="32" spans="2:32" ht="23.1" customHeight="1" x14ac:dyDescent="0.25">
      <c r="B32" s="24" t="s">
        <v>59</v>
      </c>
      <c r="C32" s="50">
        <v>9</v>
      </c>
      <c r="D32" s="50">
        <v>5</v>
      </c>
      <c r="E32" s="50">
        <v>1</v>
      </c>
      <c r="F32" s="50">
        <v>9</v>
      </c>
      <c r="G32" s="50">
        <v>0</v>
      </c>
      <c r="H32" s="50">
        <v>0</v>
      </c>
      <c r="I32" s="50">
        <v>1</v>
      </c>
      <c r="J32" s="50">
        <v>3</v>
      </c>
      <c r="K32" s="50">
        <v>0</v>
      </c>
      <c r="L32" s="50">
        <v>1</v>
      </c>
      <c r="M32" s="50">
        <v>24</v>
      </c>
      <c r="N32" s="50">
        <v>0</v>
      </c>
      <c r="O32" s="15">
        <f t="shared" si="0"/>
        <v>29</v>
      </c>
      <c r="P32" s="15">
        <f t="shared" si="1"/>
        <v>53</v>
      </c>
    </row>
    <row r="33" spans="2:20" ht="23.1" customHeight="1" x14ac:dyDescent="0.25">
      <c r="B33" s="23" t="s">
        <v>60</v>
      </c>
      <c r="C33" s="50">
        <v>10</v>
      </c>
      <c r="D33" s="50">
        <v>4</v>
      </c>
      <c r="E33" s="50">
        <v>4</v>
      </c>
      <c r="F33" s="50">
        <v>12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21</v>
      </c>
      <c r="N33" s="50">
        <v>0</v>
      </c>
      <c r="O33" s="15">
        <f t="shared" si="0"/>
        <v>31</v>
      </c>
      <c r="P33" s="15">
        <f t="shared" si="1"/>
        <v>52</v>
      </c>
    </row>
    <row r="34" spans="2:20" ht="23.1" customHeight="1" x14ac:dyDescent="0.25">
      <c r="B34" s="24" t="s">
        <v>61</v>
      </c>
      <c r="C34" s="50">
        <v>22</v>
      </c>
      <c r="D34" s="50">
        <v>1</v>
      </c>
      <c r="E34" s="50">
        <v>5</v>
      </c>
      <c r="F34" s="50">
        <v>18</v>
      </c>
      <c r="G34" s="50">
        <v>1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13</v>
      </c>
      <c r="N34" s="50">
        <v>0</v>
      </c>
      <c r="O34" s="15">
        <f t="shared" si="0"/>
        <v>48</v>
      </c>
      <c r="P34" s="15">
        <f t="shared" si="1"/>
        <v>61</v>
      </c>
    </row>
    <row r="35" spans="2:20" ht="23.1" customHeight="1" x14ac:dyDescent="0.25">
      <c r="B35" s="24" t="s">
        <v>62</v>
      </c>
      <c r="C35" s="50">
        <v>10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19</v>
      </c>
      <c r="N35" s="50">
        <v>0</v>
      </c>
      <c r="O35" s="15">
        <f t="shared" si="0"/>
        <v>12</v>
      </c>
      <c r="P35" s="15">
        <f t="shared" si="1"/>
        <v>31</v>
      </c>
    </row>
    <row r="36" spans="2:20" ht="23.1" customHeight="1" x14ac:dyDescent="0.25">
      <c r="B36" s="24" t="s">
        <v>63</v>
      </c>
      <c r="C36" s="50">
        <v>10</v>
      </c>
      <c r="D36" s="50">
        <v>0</v>
      </c>
      <c r="E36" s="50">
        <v>1</v>
      </c>
      <c r="F36" s="50">
        <v>3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14</v>
      </c>
      <c r="P36" s="15">
        <f t="shared" si="1"/>
        <v>30</v>
      </c>
    </row>
    <row r="37" spans="2:20" ht="23.1" customHeight="1" x14ac:dyDescent="0.25">
      <c r="B37" s="23" t="s">
        <v>64</v>
      </c>
      <c r="C37" s="50">
        <v>23</v>
      </c>
      <c r="D37" s="50">
        <v>3</v>
      </c>
      <c r="E37" s="50">
        <v>4</v>
      </c>
      <c r="F37" s="50">
        <v>13</v>
      </c>
      <c r="G37" s="50">
        <v>0</v>
      </c>
      <c r="H37" s="50">
        <v>0</v>
      </c>
      <c r="I37" s="50">
        <v>9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52</v>
      </c>
      <c r="P37" s="15">
        <f t="shared" si="1"/>
        <v>61</v>
      </c>
    </row>
    <row r="38" spans="2:20" ht="23.1" customHeight="1" x14ac:dyDescent="0.25">
      <c r="B38" s="24" t="s">
        <v>65</v>
      </c>
      <c r="C38" s="50">
        <v>8</v>
      </c>
      <c r="D38" s="50">
        <v>3</v>
      </c>
      <c r="E38" s="50">
        <v>1</v>
      </c>
      <c r="F38" s="50">
        <v>8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25</v>
      </c>
      <c r="P38" s="15">
        <f t="shared" si="1"/>
        <v>37</v>
      </c>
    </row>
    <row r="39" spans="2:20" ht="23.1" customHeight="1" x14ac:dyDescent="0.25">
      <c r="B39" s="24" t="s">
        <v>66</v>
      </c>
      <c r="C39" s="50">
        <v>15</v>
      </c>
      <c r="D39" s="50">
        <v>0</v>
      </c>
      <c r="E39" s="50">
        <v>1</v>
      </c>
      <c r="F39" s="50">
        <v>0</v>
      </c>
      <c r="G39" s="50">
        <v>1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18</v>
      </c>
      <c r="P39" s="15">
        <f t="shared" si="1"/>
        <v>28</v>
      </c>
    </row>
    <row r="40" spans="2:20" ht="23.1" customHeight="1" x14ac:dyDescent="0.25">
      <c r="B40" s="24" t="s">
        <v>67</v>
      </c>
      <c r="C40" s="50">
        <v>9</v>
      </c>
      <c r="D40" s="50">
        <v>2</v>
      </c>
      <c r="E40" s="50">
        <v>1</v>
      </c>
      <c r="F40" s="50">
        <v>12</v>
      </c>
      <c r="G40" s="50">
        <v>0</v>
      </c>
      <c r="H40" s="50">
        <v>0</v>
      </c>
      <c r="I40" s="50">
        <v>7</v>
      </c>
      <c r="J40" s="50">
        <v>2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33</v>
      </c>
      <c r="P40" s="15">
        <f t="shared" si="1"/>
        <v>44</v>
      </c>
    </row>
    <row r="41" spans="2:20" ht="23.1" customHeight="1" x14ac:dyDescent="0.25">
      <c r="B41" s="23" t="s">
        <v>68</v>
      </c>
      <c r="C41" s="50">
        <v>15</v>
      </c>
      <c r="D41" s="50">
        <v>1</v>
      </c>
      <c r="E41" s="50">
        <v>0</v>
      </c>
      <c r="F41" s="50">
        <v>13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29</v>
      </c>
      <c r="P41" s="15">
        <f t="shared" si="1"/>
        <v>31</v>
      </c>
    </row>
    <row r="42" spans="2:20" ht="23.1" customHeight="1" x14ac:dyDescent="0.25">
      <c r="B42" s="24" t="s">
        <v>69</v>
      </c>
      <c r="C42" s="50">
        <v>9</v>
      </c>
      <c r="D42" s="50">
        <v>3</v>
      </c>
      <c r="E42" s="50">
        <v>3</v>
      </c>
      <c r="F42" s="50">
        <v>13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28</v>
      </c>
      <c r="P42" s="15">
        <f t="shared" si="1"/>
        <v>37</v>
      </c>
    </row>
    <row r="43" spans="2:20" ht="23.1" customHeight="1" x14ac:dyDescent="0.25">
      <c r="B43" s="23" t="s">
        <v>70</v>
      </c>
      <c r="C43" s="50">
        <v>21</v>
      </c>
      <c r="D43" s="50">
        <v>7</v>
      </c>
      <c r="E43" s="50">
        <v>4</v>
      </c>
      <c r="F43" s="50">
        <v>10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0</v>
      </c>
      <c r="M43" s="50">
        <v>17</v>
      </c>
      <c r="N43" s="50">
        <v>0</v>
      </c>
      <c r="O43" s="15">
        <f t="shared" si="0"/>
        <v>46</v>
      </c>
      <c r="P43" s="15">
        <f t="shared" si="1"/>
        <v>63</v>
      </c>
    </row>
    <row r="44" spans="2:20" ht="23.1" customHeight="1" x14ac:dyDescent="0.25">
      <c r="B44" s="25" t="s">
        <v>71</v>
      </c>
      <c r="C44" s="50">
        <v>23</v>
      </c>
      <c r="D44" s="50">
        <v>1</v>
      </c>
      <c r="E44" s="50">
        <v>3</v>
      </c>
      <c r="F44" s="50">
        <v>8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23</v>
      </c>
      <c r="N44" s="50">
        <v>0</v>
      </c>
      <c r="O44" s="15">
        <f t="shared" si="0"/>
        <v>38</v>
      </c>
      <c r="P44" s="15">
        <f t="shared" si="1"/>
        <v>61</v>
      </c>
    </row>
    <row r="45" spans="2:20" ht="23.1" customHeight="1" x14ac:dyDescent="0.25">
      <c r="B45" s="23" t="s">
        <v>72</v>
      </c>
      <c r="C45" s="50">
        <v>13</v>
      </c>
      <c r="D45" s="50">
        <v>2</v>
      </c>
      <c r="E45" s="50">
        <v>4</v>
      </c>
      <c r="F45" s="50">
        <v>23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45</v>
      </c>
      <c r="P45" s="15">
        <f t="shared" si="1"/>
        <v>56</v>
      </c>
    </row>
    <row r="46" spans="2:20" ht="23.1" customHeight="1" x14ac:dyDescent="0.25">
      <c r="B46" s="24" t="s">
        <v>73</v>
      </c>
      <c r="C46" s="50">
        <v>29</v>
      </c>
      <c r="D46" s="50">
        <v>2</v>
      </c>
      <c r="E46" s="50">
        <v>2</v>
      </c>
      <c r="F46" s="50">
        <v>27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62</v>
      </c>
      <c r="P46" s="15">
        <f t="shared" si="1"/>
        <v>76</v>
      </c>
      <c r="R46" s="8"/>
      <c r="T46"/>
    </row>
    <row r="47" spans="2:20" ht="23.1" customHeight="1" x14ac:dyDescent="0.25">
      <c r="B47" s="24" t="s">
        <v>74</v>
      </c>
      <c r="C47" s="50">
        <v>27</v>
      </c>
      <c r="D47" s="50">
        <v>4</v>
      </c>
      <c r="E47" s="50">
        <v>1</v>
      </c>
      <c r="F47" s="50">
        <v>4</v>
      </c>
      <c r="G47" s="50">
        <v>0</v>
      </c>
      <c r="H47" s="50">
        <v>0</v>
      </c>
      <c r="I47" s="50">
        <v>5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41</v>
      </c>
      <c r="P47" s="15">
        <f t="shared" si="1"/>
        <v>51</v>
      </c>
      <c r="R47" s="8"/>
      <c r="T47"/>
    </row>
    <row r="48" spans="2:20" ht="23.1" customHeight="1" x14ac:dyDescent="0.25">
      <c r="B48" s="24" t="s">
        <v>75</v>
      </c>
      <c r="C48" s="50">
        <v>32</v>
      </c>
      <c r="D48" s="50">
        <v>1</v>
      </c>
      <c r="E48" s="50">
        <v>3</v>
      </c>
      <c r="F48" s="50">
        <v>12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22</v>
      </c>
      <c r="N48" s="50">
        <v>0</v>
      </c>
      <c r="O48" s="15">
        <f t="shared" si="0"/>
        <v>52</v>
      </c>
      <c r="P48" s="15">
        <f t="shared" si="1"/>
        <v>74</v>
      </c>
      <c r="R48" s="8"/>
      <c r="T48"/>
    </row>
    <row r="49" spans="2:20" ht="23.1" customHeight="1" x14ac:dyDescent="0.25">
      <c r="B49" s="23" t="s">
        <v>76</v>
      </c>
      <c r="C49" s="50">
        <v>34</v>
      </c>
      <c r="D49" s="50">
        <v>5</v>
      </c>
      <c r="E49" s="50">
        <v>4</v>
      </c>
      <c r="F49" s="50">
        <v>29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75</v>
      </c>
      <c r="P49" s="15">
        <f t="shared" si="1"/>
        <v>86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0</v>
      </c>
      <c r="E50" s="50">
        <v>3</v>
      </c>
      <c r="F50" s="50">
        <v>9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16</v>
      </c>
      <c r="N50" s="50">
        <v>0</v>
      </c>
      <c r="O50" s="15">
        <f t="shared" si="0"/>
        <v>29</v>
      </c>
      <c r="P50" s="15">
        <f t="shared" si="1"/>
        <v>45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3</v>
      </c>
      <c r="E51" s="50">
        <v>3</v>
      </c>
      <c r="F51" s="50">
        <v>27</v>
      </c>
      <c r="G51" s="50">
        <v>0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69</v>
      </c>
      <c r="P51" s="15">
        <f t="shared" si="1"/>
        <v>88</v>
      </c>
      <c r="R51" s="8"/>
      <c r="T51"/>
    </row>
    <row r="52" spans="2:20" ht="23.1" customHeight="1" x14ac:dyDescent="0.25">
      <c r="B52" s="24" t="s">
        <v>79</v>
      </c>
      <c r="C52" s="50">
        <v>24</v>
      </c>
      <c r="D52" s="50">
        <v>4</v>
      </c>
      <c r="E52" s="50">
        <v>0</v>
      </c>
      <c r="F52" s="50">
        <v>16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45</v>
      </c>
      <c r="P52" s="15">
        <f t="shared" si="1"/>
        <v>53</v>
      </c>
      <c r="R52" s="8"/>
      <c r="T52"/>
    </row>
    <row r="53" spans="2:20" ht="23.1" customHeight="1" x14ac:dyDescent="0.25">
      <c r="B53" s="23" t="s">
        <v>80</v>
      </c>
      <c r="C53" s="50">
        <v>34</v>
      </c>
      <c r="D53" s="50">
        <v>0</v>
      </c>
      <c r="E53" s="50">
        <v>5</v>
      </c>
      <c r="F53" s="50">
        <v>10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49</v>
      </c>
      <c r="P53" s="15">
        <f t="shared" si="1"/>
        <v>58</v>
      </c>
      <c r="R53" s="8"/>
      <c r="T53"/>
    </row>
    <row r="54" spans="2:20" ht="23.1" customHeight="1" x14ac:dyDescent="0.25">
      <c r="B54" s="23" t="s">
        <v>81</v>
      </c>
      <c r="C54" s="50">
        <v>13</v>
      </c>
      <c r="D54" s="50">
        <v>0</v>
      </c>
      <c r="E54" s="50">
        <v>3</v>
      </c>
      <c r="F54" s="50">
        <v>20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36</v>
      </c>
      <c r="P54" s="15">
        <f t="shared" si="1"/>
        <v>49</v>
      </c>
      <c r="R54" s="8"/>
      <c r="T54"/>
    </row>
    <row r="55" spans="2:20" ht="23.1" customHeight="1" x14ac:dyDescent="0.25">
      <c r="B55" s="23" t="s">
        <v>82</v>
      </c>
      <c r="C55" s="50">
        <v>32</v>
      </c>
      <c r="D55" s="50">
        <v>2</v>
      </c>
      <c r="E55" s="50">
        <v>0</v>
      </c>
      <c r="F55" s="50">
        <v>24</v>
      </c>
      <c r="G55" s="50">
        <v>0</v>
      </c>
      <c r="H55" s="50">
        <v>0</v>
      </c>
      <c r="I55" s="50">
        <v>0</v>
      </c>
      <c r="J55" s="50">
        <v>0</v>
      </c>
      <c r="K55" s="50">
        <v>4</v>
      </c>
      <c r="L55" s="50">
        <v>0</v>
      </c>
      <c r="M55" s="50">
        <v>13</v>
      </c>
      <c r="N55" s="50">
        <v>0</v>
      </c>
      <c r="O55" s="15">
        <f t="shared" si="0"/>
        <v>62</v>
      </c>
      <c r="P55" s="15">
        <f t="shared" si="1"/>
        <v>75</v>
      </c>
      <c r="R55" s="8"/>
      <c r="T55"/>
    </row>
    <row r="56" spans="2:20" ht="23.1" customHeight="1" x14ac:dyDescent="0.25">
      <c r="B56" s="23" t="s">
        <v>83</v>
      </c>
      <c r="C56" s="50">
        <v>24</v>
      </c>
      <c r="D56" s="50">
        <v>3</v>
      </c>
      <c r="E56" s="50">
        <v>2</v>
      </c>
      <c r="F56" s="50">
        <v>32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18</v>
      </c>
      <c r="N56" s="50">
        <v>0</v>
      </c>
      <c r="O56" s="15">
        <f t="shared" si="0"/>
        <v>61</v>
      </c>
      <c r="P56" s="15">
        <f t="shared" si="1"/>
        <v>79</v>
      </c>
      <c r="R56" s="8"/>
      <c r="T56"/>
    </row>
    <row r="57" spans="2:20" ht="23.1" customHeight="1" x14ac:dyDescent="0.25">
      <c r="B57" s="23" t="s">
        <v>84</v>
      </c>
      <c r="C57" s="50">
        <v>19</v>
      </c>
      <c r="D57" s="50">
        <v>0</v>
      </c>
      <c r="E57" s="50">
        <v>5</v>
      </c>
      <c r="F57" s="50">
        <v>9</v>
      </c>
      <c r="G57" s="50"/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33</v>
      </c>
      <c r="P57" s="15">
        <f t="shared" si="1"/>
        <v>42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792</v>
      </c>
      <c r="D58" s="16">
        <f t="shared" si="21"/>
        <v>112</v>
      </c>
      <c r="E58" s="16">
        <f t="shared" si="21"/>
        <v>102</v>
      </c>
      <c r="F58" s="16">
        <f t="shared" si="21"/>
        <v>736</v>
      </c>
      <c r="G58" s="16">
        <f t="shared" si="21"/>
        <v>11</v>
      </c>
      <c r="H58" s="16">
        <f t="shared" si="21"/>
        <v>1</v>
      </c>
      <c r="I58" s="16">
        <f t="shared" si="21"/>
        <v>103</v>
      </c>
      <c r="J58" s="16">
        <f t="shared" si="21"/>
        <v>21</v>
      </c>
      <c r="K58" s="16">
        <f t="shared" si="21"/>
        <v>4</v>
      </c>
      <c r="L58" s="16">
        <f t="shared" si="21"/>
        <v>2</v>
      </c>
      <c r="M58" s="16">
        <f t="shared" si="21"/>
        <v>807</v>
      </c>
      <c r="N58" s="16">
        <f t="shared" si="21"/>
        <v>0</v>
      </c>
      <c r="O58" s="16">
        <f t="shared" si="21"/>
        <v>1884</v>
      </c>
      <c r="P58" s="16">
        <f t="shared" si="21"/>
        <v>2691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0.29431438127090304</v>
      </c>
      <c r="D59" s="43">
        <f t="shared" si="22"/>
        <v>4.1620215533259008E-2</v>
      </c>
      <c r="E59" s="43">
        <f t="shared" si="22"/>
        <v>3.79041248606466E-2</v>
      </c>
      <c r="F59" s="43">
        <f t="shared" si="22"/>
        <v>0.27350427350427353</v>
      </c>
      <c r="G59" s="43">
        <f t="shared" si="22"/>
        <v>4.087699739873653E-3</v>
      </c>
      <c r="H59" s="43">
        <f t="shared" si="22"/>
        <v>3.7160906726124119E-4</v>
      </c>
      <c r="I59" s="43">
        <f t="shared" si="22"/>
        <v>3.827573392790784E-2</v>
      </c>
      <c r="J59" s="43">
        <f t="shared" si="22"/>
        <v>7.803790412486065E-3</v>
      </c>
      <c r="K59" s="43">
        <f t="shared" si="22"/>
        <v>1.4864362690449647E-3</v>
      </c>
      <c r="L59" s="43">
        <f t="shared" si="22"/>
        <v>7.4321813452248237E-4</v>
      </c>
      <c r="M59" s="43">
        <f t="shared" si="22"/>
        <v>0.29988851727982163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0.42038216560509556</v>
      </c>
      <c r="D60" s="44">
        <f t="shared" ref="D60:N60" si="23">D58/$O$58</f>
        <v>5.9447983014861996E-2</v>
      </c>
      <c r="E60" s="44">
        <f t="shared" si="23"/>
        <v>5.4140127388535034E-2</v>
      </c>
      <c r="F60" s="44">
        <f t="shared" si="23"/>
        <v>0.39065817409766457</v>
      </c>
      <c r="G60" s="44">
        <f t="shared" si="23"/>
        <v>5.8386411889596599E-3</v>
      </c>
      <c r="H60" s="44">
        <f t="shared" si="23"/>
        <v>5.3078556263269638E-4</v>
      </c>
      <c r="I60" s="44">
        <f t="shared" si="23"/>
        <v>5.467091295116773E-2</v>
      </c>
      <c r="J60" s="44">
        <f t="shared" si="23"/>
        <v>1.1146496815286623E-2</v>
      </c>
      <c r="K60" s="44">
        <f t="shared" si="23"/>
        <v>2.1231422505307855E-3</v>
      </c>
      <c r="L60" s="44">
        <f t="shared" si="23"/>
        <v>1.0615711252653928E-3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71" zoomScaleSheetLayoutView="71" workbookViewId="0">
      <selection activeCell="S56" sqref="S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'23.9.19 SALAMA - MUNYONYO'!C3:G3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'23.9.19 SALAMA - MUNYONYO'!D5</f>
        <v>23.07.19</v>
      </c>
      <c r="E5" s="3"/>
      <c r="F5" s="41" t="s">
        <v>1</v>
      </c>
      <c r="G5" s="73" t="str">
        <f>'23.9.19 SALAMA - MUNYONYO'!G5:H5</f>
        <v>MUNYONYO P/S</v>
      </c>
      <c r="H5" s="74"/>
      <c r="I5" s="14"/>
      <c r="J5" s="2" t="s">
        <v>5</v>
      </c>
      <c r="K5" s="73" t="s">
        <v>169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167</v>
      </c>
      <c r="E6" s="68"/>
      <c r="F6" s="2" t="s">
        <v>2</v>
      </c>
      <c r="G6" s="67" t="s">
        <v>165</v>
      </c>
      <c r="H6" s="68"/>
      <c r="J6" s="2" t="s">
        <v>21</v>
      </c>
      <c r="K6" s="73" t="str">
        <f>'23.9.19 SALAMA - MUNYONYO'!K6:L6</f>
        <v>STEVEN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26</v>
      </c>
      <c r="D10" s="50">
        <v>7</v>
      </c>
      <c r="E10" s="50">
        <v>6</v>
      </c>
      <c r="F10" s="50">
        <v>8</v>
      </c>
      <c r="G10" s="50">
        <v>1</v>
      </c>
      <c r="H10" s="50">
        <v>0</v>
      </c>
      <c r="I10" s="50">
        <v>1</v>
      </c>
      <c r="J10" s="50">
        <v>1</v>
      </c>
      <c r="K10" s="50">
        <v>1</v>
      </c>
      <c r="L10" s="50">
        <v>0</v>
      </c>
      <c r="M10" s="50">
        <v>22</v>
      </c>
      <c r="N10" s="50">
        <v>0</v>
      </c>
      <c r="O10" s="15">
        <f t="shared" ref="O10:O57" si="0">SUM(C10:L10,N10)</f>
        <v>51</v>
      </c>
      <c r="P10" s="15">
        <f t="shared" ref="P10:P57" si="1">SUM(C10:N10)</f>
        <v>73</v>
      </c>
      <c r="R10" s="1" t="s">
        <v>6</v>
      </c>
      <c r="S10" s="17">
        <f t="shared" ref="S10:AF10" si="2">SUM(C10:C13)</f>
        <v>126</v>
      </c>
      <c r="T10" s="17">
        <f t="shared" si="2"/>
        <v>34</v>
      </c>
      <c r="U10" s="17">
        <f t="shared" si="2"/>
        <v>14</v>
      </c>
      <c r="V10" s="17">
        <f t="shared" si="2"/>
        <v>76</v>
      </c>
      <c r="W10" s="17">
        <f t="shared" si="2"/>
        <v>2</v>
      </c>
      <c r="X10" s="17">
        <f t="shared" si="2"/>
        <v>0</v>
      </c>
      <c r="Y10" s="17">
        <f t="shared" si="2"/>
        <v>7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105</v>
      </c>
      <c r="AD10" s="17">
        <f t="shared" si="2"/>
        <v>0</v>
      </c>
      <c r="AE10" s="31">
        <f t="shared" si="2"/>
        <v>263</v>
      </c>
      <c r="AF10" s="31">
        <f t="shared" si="2"/>
        <v>368</v>
      </c>
    </row>
    <row r="11" spans="2:32" s="6" customFormat="1" ht="23.1" customHeight="1" x14ac:dyDescent="0.25">
      <c r="B11" s="23" t="s">
        <v>38</v>
      </c>
      <c r="C11" s="50">
        <v>34</v>
      </c>
      <c r="D11" s="50">
        <v>11</v>
      </c>
      <c r="E11" s="50">
        <v>0</v>
      </c>
      <c r="F11" s="50">
        <v>15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21</v>
      </c>
      <c r="N11" s="50">
        <v>0</v>
      </c>
      <c r="O11" s="15">
        <f t="shared" si="0"/>
        <v>62</v>
      </c>
      <c r="P11" s="15">
        <f t="shared" si="1"/>
        <v>83</v>
      </c>
      <c r="R11" s="1" t="s">
        <v>7</v>
      </c>
      <c r="S11" s="17">
        <f t="shared" ref="S11:AF11" si="3">SUM(C14:C17)</f>
        <v>100</v>
      </c>
      <c r="T11" s="17">
        <f t="shared" si="3"/>
        <v>14</v>
      </c>
      <c r="U11" s="17">
        <f t="shared" si="3"/>
        <v>26</v>
      </c>
      <c r="V11" s="17">
        <f t="shared" si="3"/>
        <v>76</v>
      </c>
      <c r="W11" s="17">
        <f t="shared" si="3"/>
        <v>3</v>
      </c>
      <c r="X11" s="17">
        <f t="shared" si="3"/>
        <v>4</v>
      </c>
      <c r="Y11" s="17">
        <f t="shared" si="3"/>
        <v>9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134</v>
      </c>
      <c r="AD11" s="17">
        <f t="shared" si="3"/>
        <v>0</v>
      </c>
      <c r="AE11" s="31">
        <f t="shared" si="3"/>
        <v>232</v>
      </c>
      <c r="AF11" s="31">
        <f t="shared" si="3"/>
        <v>366</v>
      </c>
    </row>
    <row r="12" spans="2:32" ht="23.1" customHeight="1" x14ac:dyDescent="0.25">
      <c r="B12" s="23" t="s">
        <v>39</v>
      </c>
      <c r="C12" s="50">
        <v>46</v>
      </c>
      <c r="D12" s="50">
        <v>13</v>
      </c>
      <c r="E12" s="50">
        <v>5</v>
      </c>
      <c r="F12" s="50">
        <v>13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30</v>
      </c>
      <c r="N12" s="50">
        <v>0</v>
      </c>
      <c r="O12" s="15">
        <f t="shared" si="0"/>
        <v>80</v>
      </c>
      <c r="P12" s="15">
        <f t="shared" si="1"/>
        <v>110</v>
      </c>
      <c r="R12" s="1" t="s">
        <v>8</v>
      </c>
      <c r="S12" s="17">
        <f t="shared" ref="S12:AF12" si="4">SUM(C18:C21)</f>
        <v>106</v>
      </c>
      <c r="T12" s="17">
        <f t="shared" si="4"/>
        <v>30</v>
      </c>
      <c r="U12" s="17">
        <f t="shared" si="4"/>
        <v>8</v>
      </c>
      <c r="V12" s="17">
        <f t="shared" si="4"/>
        <v>89</v>
      </c>
      <c r="W12" s="17">
        <f t="shared" si="4"/>
        <v>0</v>
      </c>
      <c r="X12" s="17">
        <f t="shared" si="4"/>
        <v>2</v>
      </c>
      <c r="Y12" s="17">
        <f t="shared" si="4"/>
        <v>7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194</v>
      </c>
      <c r="AD12" s="17">
        <f t="shared" si="4"/>
        <v>0</v>
      </c>
      <c r="AE12" s="31">
        <f t="shared" si="4"/>
        <v>245</v>
      </c>
      <c r="AF12" s="31">
        <f t="shared" si="4"/>
        <v>439</v>
      </c>
    </row>
    <row r="13" spans="2:32" ht="23.1" customHeight="1" x14ac:dyDescent="0.25">
      <c r="B13" s="23" t="s">
        <v>40</v>
      </c>
      <c r="C13" s="50">
        <v>20</v>
      </c>
      <c r="D13" s="50">
        <v>3</v>
      </c>
      <c r="E13" s="50">
        <v>3</v>
      </c>
      <c r="F13" s="50">
        <v>40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32</v>
      </c>
      <c r="N13" s="50">
        <v>0</v>
      </c>
      <c r="O13" s="15">
        <f t="shared" si="0"/>
        <v>70</v>
      </c>
      <c r="P13" s="15">
        <f t="shared" si="1"/>
        <v>102</v>
      </c>
      <c r="R13" s="1" t="s">
        <v>9</v>
      </c>
      <c r="S13" s="17">
        <f t="shared" ref="S13:AF13" si="5">SUM(C22:C25)</f>
        <v>80</v>
      </c>
      <c r="T13" s="17">
        <f t="shared" si="5"/>
        <v>16</v>
      </c>
      <c r="U13" s="17">
        <f t="shared" si="5"/>
        <v>4</v>
      </c>
      <c r="V13" s="17">
        <f t="shared" si="5"/>
        <v>55</v>
      </c>
      <c r="W13" s="17">
        <f t="shared" si="5"/>
        <v>2</v>
      </c>
      <c r="X13" s="17">
        <f t="shared" si="5"/>
        <v>0</v>
      </c>
      <c r="Y13" s="17">
        <f t="shared" si="5"/>
        <v>9</v>
      </c>
      <c r="Z13" s="17">
        <f t="shared" si="5"/>
        <v>3</v>
      </c>
      <c r="AA13" s="17">
        <f t="shared" si="5"/>
        <v>1</v>
      </c>
      <c r="AB13" s="17">
        <f t="shared" si="5"/>
        <v>0</v>
      </c>
      <c r="AC13" s="17">
        <f t="shared" si="5"/>
        <v>164</v>
      </c>
      <c r="AD13" s="17">
        <f t="shared" si="5"/>
        <v>0</v>
      </c>
      <c r="AE13" s="31">
        <f t="shared" si="5"/>
        <v>170</v>
      </c>
      <c r="AF13" s="31">
        <f t="shared" si="5"/>
        <v>334</v>
      </c>
    </row>
    <row r="14" spans="2:32" ht="23.1" customHeight="1" x14ac:dyDescent="0.25">
      <c r="B14" s="23" t="s">
        <v>41</v>
      </c>
      <c r="C14" s="50">
        <v>16</v>
      </c>
      <c r="D14" s="50">
        <v>0</v>
      </c>
      <c r="E14" s="50">
        <v>0</v>
      </c>
      <c r="F14" s="50">
        <v>27</v>
      </c>
      <c r="G14" s="50">
        <v>2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14</v>
      </c>
      <c r="N14" s="50">
        <v>0</v>
      </c>
      <c r="O14" s="15">
        <f t="shared" si="0"/>
        <v>48</v>
      </c>
      <c r="P14" s="15">
        <f t="shared" si="1"/>
        <v>62</v>
      </c>
      <c r="R14" s="1" t="s">
        <v>10</v>
      </c>
      <c r="S14" s="17">
        <f t="shared" ref="S14:AC14" si="6">SUM(C26:C29)</f>
        <v>55</v>
      </c>
      <c r="T14" s="17">
        <f t="shared" si="6"/>
        <v>16</v>
      </c>
      <c r="U14" s="17">
        <f t="shared" si="6"/>
        <v>10</v>
      </c>
      <c r="V14" s="17">
        <f t="shared" si="6"/>
        <v>53</v>
      </c>
      <c r="W14" s="17">
        <f t="shared" si="6"/>
        <v>0</v>
      </c>
      <c r="X14" s="17">
        <f t="shared" si="6"/>
        <v>2</v>
      </c>
      <c r="Y14" s="17">
        <f t="shared" si="6"/>
        <v>16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139</v>
      </c>
      <c r="AD14" s="17">
        <f t="shared" ref="AD14:AF14" si="7">SUM(N26:N29)</f>
        <v>0</v>
      </c>
      <c r="AE14" s="31">
        <f t="shared" si="7"/>
        <v>152</v>
      </c>
      <c r="AF14" s="31">
        <f t="shared" si="7"/>
        <v>291</v>
      </c>
    </row>
    <row r="15" spans="2:32" ht="23.1" customHeight="1" x14ac:dyDescent="0.25">
      <c r="B15" s="23" t="s">
        <v>42</v>
      </c>
      <c r="C15" s="50">
        <v>34</v>
      </c>
      <c r="D15" s="50">
        <v>1</v>
      </c>
      <c r="E15" s="50">
        <v>3</v>
      </c>
      <c r="F15" s="50">
        <v>34</v>
      </c>
      <c r="G15" s="50">
        <v>1</v>
      </c>
      <c r="H15" s="50">
        <v>1</v>
      </c>
      <c r="I15" s="50">
        <v>2</v>
      </c>
      <c r="J15" s="50">
        <v>0</v>
      </c>
      <c r="K15" s="50">
        <v>0</v>
      </c>
      <c r="L15" s="50">
        <v>0</v>
      </c>
      <c r="M15" s="50">
        <v>52</v>
      </c>
      <c r="N15" s="50">
        <v>0</v>
      </c>
      <c r="O15" s="15">
        <f t="shared" si="0"/>
        <v>76</v>
      </c>
      <c r="P15" s="15">
        <f t="shared" si="1"/>
        <v>128</v>
      </c>
      <c r="R15" s="1" t="s">
        <v>11</v>
      </c>
      <c r="S15" s="17">
        <f t="shared" ref="S15:AF15" si="8">SUM(C30:C33)</f>
        <v>65</v>
      </c>
      <c r="T15" s="17">
        <f t="shared" si="8"/>
        <v>13</v>
      </c>
      <c r="U15" s="17">
        <f t="shared" si="8"/>
        <v>12</v>
      </c>
      <c r="V15" s="17">
        <f t="shared" si="8"/>
        <v>38</v>
      </c>
      <c r="W15" s="17">
        <f t="shared" si="8"/>
        <v>12</v>
      </c>
      <c r="X15" s="17">
        <f t="shared" si="8"/>
        <v>2</v>
      </c>
      <c r="Y15" s="17">
        <f t="shared" si="8"/>
        <v>6</v>
      </c>
      <c r="Z15" s="17">
        <f t="shared" si="8"/>
        <v>3</v>
      </c>
      <c r="AA15" s="17">
        <f t="shared" si="8"/>
        <v>1</v>
      </c>
      <c r="AB15" s="17">
        <f t="shared" si="8"/>
        <v>0</v>
      </c>
      <c r="AC15" s="17">
        <f t="shared" si="8"/>
        <v>155</v>
      </c>
      <c r="AD15" s="17">
        <f t="shared" si="8"/>
        <v>0</v>
      </c>
      <c r="AE15" s="31">
        <f t="shared" si="8"/>
        <v>152</v>
      </c>
      <c r="AF15" s="31">
        <f t="shared" si="8"/>
        <v>307</v>
      </c>
    </row>
    <row r="16" spans="2:32" ht="23.1" customHeight="1" x14ac:dyDescent="0.25">
      <c r="B16" s="23" t="s">
        <v>43</v>
      </c>
      <c r="C16" s="50">
        <v>12</v>
      </c>
      <c r="D16" s="50">
        <v>6</v>
      </c>
      <c r="E16" s="50">
        <v>0</v>
      </c>
      <c r="F16" s="50">
        <v>15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30</v>
      </c>
      <c r="N16" s="50">
        <v>0</v>
      </c>
      <c r="O16" s="15">
        <f t="shared" si="0"/>
        <v>37</v>
      </c>
      <c r="P16" s="15">
        <f t="shared" si="1"/>
        <v>67</v>
      </c>
      <c r="R16" s="1" t="s">
        <v>12</v>
      </c>
      <c r="S16" s="17">
        <f t="shared" ref="S16:AF16" si="9">SUM(C34:C37)</f>
        <v>67</v>
      </c>
      <c r="T16" s="17">
        <f t="shared" si="9"/>
        <v>14</v>
      </c>
      <c r="U16" s="17">
        <f t="shared" si="9"/>
        <v>12</v>
      </c>
      <c r="V16" s="17">
        <f t="shared" si="9"/>
        <v>56</v>
      </c>
      <c r="W16" s="17">
        <f t="shared" si="9"/>
        <v>0</v>
      </c>
      <c r="X16" s="17">
        <f t="shared" si="9"/>
        <v>0</v>
      </c>
      <c r="Y16" s="17">
        <f t="shared" si="9"/>
        <v>17</v>
      </c>
      <c r="Z16" s="17">
        <f t="shared" si="9"/>
        <v>1</v>
      </c>
      <c r="AA16" s="17">
        <f t="shared" si="9"/>
        <v>1</v>
      </c>
      <c r="AB16" s="17">
        <f t="shared" si="9"/>
        <v>0</v>
      </c>
      <c r="AC16" s="17">
        <f t="shared" si="9"/>
        <v>176</v>
      </c>
      <c r="AD16" s="17">
        <f t="shared" si="9"/>
        <v>0</v>
      </c>
      <c r="AE16" s="31">
        <f t="shared" si="9"/>
        <v>168</v>
      </c>
      <c r="AF16" s="31">
        <f t="shared" si="9"/>
        <v>344</v>
      </c>
    </row>
    <row r="17" spans="2:32" ht="23.1" customHeight="1" x14ac:dyDescent="0.25">
      <c r="B17" s="23" t="s">
        <v>44</v>
      </c>
      <c r="C17" s="50">
        <v>38</v>
      </c>
      <c r="D17" s="50">
        <v>7</v>
      </c>
      <c r="E17" s="50">
        <v>23</v>
      </c>
      <c r="F17" s="50">
        <v>0</v>
      </c>
      <c r="G17" s="50">
        <v>0</v>
      </c>
      <c r="H17" s="50">
        <v>3</v>
      </c>
      <c r="I17" s="50">
        <v>0</v>
      </c>
      <c r="J17" s="50">
        <v>0</v>
      </c>
      <c r="K17" s="50">
        <v>0</v>
      </c>
      <c r="L17" s="50">
        <v>0</v>
      </c>
      <c r="M17" s="50">
        <v>38</v>
      </c>
      <c r="N17" s="50">
        <v>0</v>
      </c>
      <c r="O17" s="15">
        <f t="shared" si="0"/>
        <v>71</v>
      </c>
      <c r="P17" s="15">
        <f t="shared" si="1"/>
        <v>109</v>
      </c>
      <c r="R17" s="1" t="s">
        <v>13</v>
      </c>
      <c r="S17" s="17">
        <f t="shared" ref="S17:AF17" si="10">SUM(C38:C41)</f>
        <v>94</v>
      </c>
      <c r="T17" s="17">
        <f t="shared" si="10"/>
        <v>20</v>
      </c>
      <c r="U17" s="17">
        <f t="shared" si="10"/>
        <v>11</v>
      </c>
      <c r="V17" s="17">
        <f t="shared" si="10"/>
        <v>51</v>
      </c>
      <c r="W17" s="17">
        <f t="shared" si="10"/>
        <v>0</v>
      </c>
      <c r="X17" s="17">
        <f t="shared" si="10"/>
        <v>0</v>
      </c>
      <c r="Y17" s="17">
        <f t="shared" si="10"/>
        <v>13</v>
      </c>
      <c r="Z17" s="17">
        <f t="shared" si="10"/>
        <v>2</v>
      </c>
      <c r="AA17" s="17">
        <f t="shared" si="10"/>
        <v>2</v>
      </c>
      <c r="AB17" s="17">
        <f t="shared" si="10"/>
        <v>0</v>
      </c>
      <c r="AC17" s="17">
        <f t="shared" si="10"/>
        <v>142</v>
      </c>
      <c r="AD17" s="17">
        <f t="shared" si="10"/>
        <v>0</v>
      </c>
      <c r="AE17" s="31">
        <f t="shared" si="10"/>
        <v>193</v>
      </c>
      <c r="AF17" s="31">
        <f t="shared" si="10"/>
        <v>335</v>
      </c>
    </row>
    <row r="18" spans="2:32" ht="23.1" customHeight="1" x14ac:dyDescent="0.25">
      <c r="B18" s="23" t="s">
        <v>45</v>
      </c>
      <c r="C18" s="50">
        <v>29</v>
      </c>
      <c r="D18" s="50">
        <v>5</v>
      </c>
      <c r="E18" s="50">
        <v>1</v>
      </c>
      <c r="F18" s="50">
        <v>29</v>
      </c>
      <c r="G18" s="50">
        <v>0</v>
      </c>
      <c r="H18" s="50">
        <v>2</v>
      </c>
      <c r="I18" s="50">
        <v>1</v>
      </c>
      <c r="J18" s="50">
        <v>0</v>
      </c>
      <c r="K18" s="50">
        <v>0</v>
      </c>
      <c r="L18" s="50">
        <v>0</v>
      </c>
      <c r="M18" s="50">
        <v>40</v>
      </c>
      <c r="N18" s="50">
        <v>0</v>
      </c>
      <c r="O18" s="15">
        <f t="shared" si="0"/>
        <v>67</v>
      </c>
      <c r="P18" s="15">
        <f t="shared" si="1"/>
        <v>107</v>
      </c>
      <c r="R18" s="1" t="s">
        <v>14</v>
      </c>
      <c r="S18" s="17">
        <f t="shared" ref="S18:AF18" si="11">SUM(C42:C45)</f>
        <v>87</v>
      </c>
      <c r="T18" s="17">
        <f t="shared" si="11"/>
        <v>16</v>
      </c>
      <c r="U18" s="17">
        <f t="shared" si="11"/>
        <v>8</v>
      </c>
      <c r="V18" s="17">
        <f t="shared" si="11"/>
        <v>62</v>
      </c>
      <c r="W18" s="17">
        <f t="shared" si="11"/>
        <v>1</v>
      </c>
      <c r="X18" s="17">
        <f t="shared" si="11"/>
        <v>0</v>
      </c>
      <c r="Y18" s="17">
        <f t="shared" si="11"/>
        <v>11</v>
      </c>
      <c r="Z18" s="17">
        <f t="shared" si="11"/>
        <v>2</v>
      </c>
      <c r="AA18" s="17">
        <f t="shared" si="11"/>
        <v>0</v>
      </c>
      <c r="AB18" s="17">
        <f t="shared" si="11"/>
        <v>0</v>
      </c>
      <c r="AC18" s="17">
        <f t="shared" si="11"/>
        <v>157</v>
      </c>
      <c r="AD18" s="17">
        <f t="shared" si="11"/>
        <v>0</v>
      </c>
      <c r="AE18" s="31">
        <f t="shared" si="11"/>
        <v>187</v>
      </c>
      <c r="AF18" s="31">
        <f t="shared" si="11"/>
        <v>344</v>
      </c>
    </row>
    <row r="19" spans="2:32" ht="23.1" customHeight="1" x14ac:dyDescent="0.25">
      <c r="B19" s="23" t="s">
        <v>46</v>
      </c>
      <c r="C19" s="50">
        <v>32</v>
      </c>
      <c r="D19" s="50">
        <v>10</v>
      </c>
      <c r="E19" s="50">
        <v>0</v>
      </c>
      <c r="F19" s="50">
        <v>26</v>
      </c>
      <c r="G19" s="50">
        <v>0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60</v>
      </c>
      <c r="N19" s="50">
        <v>0</v>
      </c>
      <c r="O19" s="15">
        <f t="shared" si="0"/>
        <v>71</v>
      </c>
      <c r="P19" s="15">
        <f t="shared" si="1"/>
        <v>131</v>
      </c>
      <c r="R19" s="1" t="s">
        <v>15</v>
      </c>
      <c r="S19" s="17">
        <f t="shared" ref="S19:AF19" si="12">SUM(C46:C49)</f>
        <v>107</v>
      </c>
      <c r="T19" s="17">
        <f t="shared" si="12"/>
        <v>32</v>
      </c>
      <c r="U19" s="17">
        <f t="shared" si="12"/>
        <v>16</v>
      </c>
      <c r="V19" s="17">
        <f t="shared" si="12"/>
        <v>75</v>
      </c>
      <c r="W19" s="17">
        <f t="shared" si="12"/>
        <v>3</v>
      </c>
      <c r="X19" s="17">
        <f t="shared" si="12"/>
        <v>1</v>
      </c>
      <c r="Y19" s="17">
        <f t="shared" si="12"/>
        <v>14</v>
      </c>
      <c r="Z19" s="17">
        <f t="shared" si="12"/>
        <v>3</v>
      </c>
      <c r="AA19" s="17">
        <f t="shared" si="12"/>
        <v>0</v>
      </c>
      <c r="AB19" s="17">
        <f t="shared" si="12"/>
        <v>0</v>
      </c>
      <c r="AC19" s="17">
        <f t="shared" si="12"/>
        <v>138</v>
      </c>
      <c r="AD19" s="17">
        <f t="shared" si="12"/>
        <v>0</v>
      </c>
      <c r="AE19" s="31">
        <f t="shared" si="12"/>
        <v>251</v>
      </c>
      <c r="AF19" s="31">
        <f t="shared" si="12"/>
        <v>389</v>
      </c>
    </row>
    <row r="20" spans="2:32" ht="23.1" customHeight="1" x14ac:dyDescent="0.25">
      <c r="B20" s="23" t="s">
        <v>47</v>
      </c>
      <c r="C20" s="50">
        <v>11</v>
      </c>
      <c r="D20" s="50">
        <v>4</v>
      </c>
      <c r="E20" s="50">
        <v>1</v>
      </c>
      <c r="F20" s="50">
        <v>17</v>
      </c>
      <c r="G20" s="50">
        <v>0</v>
      </c>
      <c r="H20" s="50">
        <v>0</v>
      </c>
      <c r="I20" s="50">
        <v>1</v>
      </c>
      <c r="J20" s="50">
        <v>2</v>
      </c>
      <c r="K20" s="50">
        <v>0</v>
      </c>
      <c r="L20" s="50">
        <v>0</v>
      </c>
      <c r="M20" s="50">
        <v>34</v>
      </c>
      <c r="N20" s="50">
        <v>0</v>
      </c>
      <c r="O20" s="15">
        <f t="shared" si="0"/>
        <v>36</v>
      </c>
      <c r="P20" s="15">
        <f t="shared" si="1"/>
        <v>70</v>
      </c>
      <c r="R20" s="1" t="s">
        <v>16</v>
      </c>
      <c r="S20" s="17">
        <f t="shared" ref="S20:AF20" si="13">SUM(C50:C53)</f>
        <v>112</v>
      </c>
      <c r="T20" s="17">
        <f t="shared" si="13"/>
        <v>28</v>
      </c>
      <c r="U20" s="17">
        <f t="shared" si="13"/>
        <v>13</v>
      </c>
      <c r="V20" s="17">
        <f t="shared" si="13"/>
        <v>52</v>
      </c>
      <c r="W20" s="17">
        <f t="shared" si="13"/>
        <v>5</v>
      </c>
      <c r="X20" s="17">
        <f t="shared" si="13"/>
        <v>0</v>
      </c>
      <c r="Y20" s="17">
        <f t="shared" si="13"/>
        <v>12</v>
      </c>
      <c r="Z20" s="17">
        <f t="shared" si="13"/>
        <v>3</v>
      </c>
      <c r="AA20" s="17">
        <f t="shared" si="13"/>
        <v>0</v>
      </c>
      <c r="AB20" s="17">
        <f t="shared" si="13"/>
        <v>0</v>
      </c>
      <c r="AC20" s="17">
        <f t="shared" si="13"/>
        <v>165</v>
      </c>
      <c r="AD20" s="17">
        <f t="shared" si="13"/>
        <v>0</v>
      </c>
      <c r="AE20" s="31">
        <f t="shared" si="13"/>
        <v>225</v>
      </c>
      <c r="AF20" s="31">
        <f t="shared" si="13"/>
        <v>390</v>
      </c>
    </row>
    <row r="21" spans="2:32" ht="23.1" customHeight="1" x14ac:dyDescent="0.25">
      <c r="B21" s="23" t="s">
        <v>48</v>
      </c>
      <c r="C21" s="50">
        <v>34</v>
      </c>
      <c r="D21" s="50">
        <v>11</v>
      </c>
      <c r="E21" s="50">
        <v>6</v>
      </c>
      <c r="F21" s="50">
        <v>17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60</v>
      </c>
      <c r="N21" s="50">
        <v>0</v>
      </c>
      <c r="O21" s="15">
        <f t="shared" si="0"/>
        <v>71</v>
      </c>
      <c r="P21" s="15">
        <f t="shared" si="1"/>
        <v>131</v>
      </c>
      <c r="R21" s="36" t="s">
        <v>20</v>
      </c>
      <c r="S21" s="34">
        <f t="shared" ref="S21:AF21" si="14">SUM(C54:C57)</f>
        <v>98</v>
      </c>
      <c r="T21" s="17">
        <f t="shared" si="14"/>
        <v>32</v>
      </c>
      <c r="U21" s="17">
        <f t="shared" si="14"/>
        <v>24</v>
      </c>
      <c r="V21" s="17">
        <f t="shared" si="14"/>
        <v>84</v>
      </c>
      <c r="W21" s="17">
        <f t="shared" si="14"/>
        <v>2</v>
      </c>
      <c r="X21" s="17">
        <f t="shared" si="14"/>
        <v>0</v>
      </c>
      <c r="Y21" s="17">
        <f t="shared" si="14"/>
        <v>9</v>
      </c>
      <c r="Z21" s="17">
        <f t="shared" si="14"/>
        <v>0</v>
      </c>
      <c r="AA21" s="17">
        <f t="shared" si="14"/>
        <v>0</v>
      </c>
      <c r="AB21" s="17">
        <f t="shared" si="14"/>
        <v>1</v>
      </c>
      <c r="AC21" s="17">
        <f t="shared" si="14"/>
        <v>150</v>
      </c>
      <c r="AD21" s="17">
        <f t="shared" si="14"/>
        <v>0</v>
      </c>
      <c r="AE21" s="31">
        <f t="shared" si="14"/>
        <v>250</v>
      </c>
      <c r="AF21" s="31">
        <f t="shared" si="14"/>
        <v>400</v>
      </c>
    </row>
    <row r="22" spans="2:32" ht="23.1" customHeight="1" x14ac:dyDescent="0.25">
      <c r="B22" s="23" t="s">
        <v>49</v>
      </c>
      <c r="C22" s="50">
        <v>18</v>
      </c>
      <c r="D22" s="50">
        <v>6</v>
      </c>
      <c r="E22" s="50">
        <v>0</v>
      </c>
      <c r="F22" s="50">
        <v>13</v>
      </c>
      <c r="G22" s="50">
        <v>1</v>
      </c>
      <c r="H22" s="50">
        <v>0</v>
      </c>
      <c r="I22" s="50">
        <v>1</v>
      </c>
      <c r="J22" s="50">
        <v>2</v>
      </c>
      <c r="K22" s="50">
        <v>1</v>
      </c>
      <c r="L22" s="50">
        <v>0</v>
      </c>
      <c r="M22" s="50">
        <v>36</v>
      </c>
      <c r="N22" s="50">
        <v>0</v>
      </c>
      <c r="O22" s="15">
        <f t="shared" si="0"/>
        <v>42</v>
      </c>
      <c r="P22" s="15">
        <f t="shared" si="1"/>
        <v>78</v>
      </c>
      <c r="R22" s="38" t="s">
        <v>90</v>
      </c>
      <c r="S22" s="39">
        <f>MAX(S10:S12)</f>
        <v>126</v>
      </c>
      <c r="T22" s="39">
        <f t="shared" ref="T22:AF22" si="15">MAX(T10:T12)</f>
        <v>34</v>
      </c>
      <c r="U22" s="39">
        <f t="shared" si="15"/>
        <v>26</v>
      </c>
      <c r="V22" s="39">
        <f t="shared" si="15"/>
        <v>89</v>
      </c>
      <c r="W22" s="39">
        <f t="shared" si="15"/>
        <v>3</v>
      </c>
      <c r="X22" s="39">
        <f t="shared" si="15"/>
        <v>4</v>
      </c>
      <c r="Y22" s="39">
        <f t="shared" si="15"/>
        <v>9</v>
      </c>
      <c r="Z22" s="39">
        <f t="shared" si="15"/>
        <v>3</v>
      </c>
      <c r="AA22" s="39">
        <f t="shared" si="15"/>
        <v>1</v>
      </c>
      <c r="AB22" s="39">
        <f t="shared" si="15"/>
        <v>0</v>
      </c>
      <c r="AC22" s="39">
        <f t="shared" si="15"/>
        <v>194</v>
      </c>
      <c r="AD22" s="39">
        <f t="shared" si="15"/>
        <v>0</v>
      </c>
      <c r="AE22" s="40">
        <f t="shared" si="15"/>
        <v>263</v>
      </c>
      <c r="AF22" s="40">
        <f t="shared" si="15"/>
        <v>439</v>
      </c>
    </row>
    <row r="23" spans="2:32" ht="23.1" customHeight="1" x14ac:dyDescent="0.25">
      <c r="B23" s="23" t="s">
        <v>50</v>
      </c>
      <c r="C23" s="50">
        <v>32</v>
      </c>
      <c r="D23" s="50">
        <v>2</v>
      </c>
      <c r="E23" s="50">
        <v>1</v>
      </c>
      <c r="F23" s="50">
        <v>14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52</v>
      </c>
      <c r="N23" s="50">
        <v>0</v>
      </c>
      <c r="O23" s="15">
        <f t="shared" si="0"/>
        <v>50</v>
      </c>
      <c r="P23" s="15">
        <f t="shared" si="1"/>
        <v>102</v>
      </c>
      <c r="R23" s="38" t="s">
        <v>91</v>
      </c>
      <c r="S23" s="39">
        <f>MAX(S13:S18)</f>
        <v>94</v>
      </c>
      <c r="T23" s="39">
        <f t="shared" ref="T23:AF23" si="16">MAX(T13:T18)</f>
        <v>20</v>
      </c>
      <c r="U23" s="39">
        <f t="shared" si="16"/>
        <v>12</v>
      </c>
      <c r="V23" s="39">
        <f t="shared" si="16"/>
        <v>62</v>
      </c>
      <c r="W23" s="39">
        <f t="shared" si="16"/>
        <v>12</v>
      </c>
      <c r="X23" s="39">
        <f t="shared" si="16"/>
        <v>2</v>
      </c>
      <c r="Y23" s="39">
        <f t="shared" si="16"/>
        <v>17</v>
      </c>
      <c r="Z23" s="39">
        <f t="shared" si="16"/>
        <v>3</v>
      </c>
      <c r="AA23" s="39">
        <f t="shared" si="16"/>
        <v>2</v>
      </c>
      <c r="AB23" s="39">
        <f t="shared" si="16"/>
        <v>0</v>
      </c>
      <c r="AC23" s="39">
        <f t="shared" si="16"/>
        <v>176</v>
      </c>
      <c r="AD23" s="39">
        <f t="shared" si="16"/>
        <v>0</v>
      </c>
      <c r="AE23" s="40">
        <f t="shared" si="16"/>
        <v>193</v>
      </c>
      <c r="AF23" s="40">
        <f t="shared" si="16"/>
        <v>344</v>
      </c>
    </row>
    <row r="24" spans="2:32" ht="23.1" customHeight="1" x14ac:dyDescent="0.25">
      <c r="B24" s="23" t="s">
        <v>51</v>
      </c>
      <c r="C24" s="50">
        <v>13</v>
      </c>
      <c r="D24" s="50">
        <v>3</v>
      </c>
      <c r="E24" s="50">
        <v>1</v>
      </c>
      <c r="F24" s="50">
        <v>12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44</v>
      </c>
      <c r="N24" s="50">
        <v>0</v>
      </c>
      <c r="O24" s="15">
        <f t="shared" si="0"/>
        <v>30</v>
      </c>
      <c r="P24" s="15">
        <f t="shared" si="1"/>
        <v>74</v>
      </c>
      <c r="R24" s="38" t="s">
        <v>92</v>
      </c>
      <c r="S24" s="39">
        <f>MAX(S19:S21)</f>
        <v>112</v>
      </c>
      <c r="T24" s="39">
        <f t="shared" ref="T24:AF24" si="17">MAX(T19:T21)</f>
        <v>32</v>
      </c>
      <c r="U24" s="39">
        <f t="shared" si="17"/>
        <v>24</v>
      </c>
      <c r="V24" s="39">
        <f t="shared" si="17"/>
        <v>84</v>
      </c>
      <c r="W24" s="39">
        <f t="shared" si="17"/>
        <v>5</v>
      </c>
      <c r="X24" s="39">
        <f t="shared" si="17"/>
        <v>1</v>
      </c>
      <c r="Y24" s="39">
        <f t="shared" si="17"/>
        <v>14</v>
      </c>
      <c r="Z24" s="39">
        <f t="shared" si="17"/>
        <v>3</v>
      </c>
      <c r="AA24" s="39">
        <f t="shared" si="17"/>
        <v>0</v>
      </c>
      <c r="AB24" s="39">
        <f t="shared" si="17"/>
        <v>1</v>
      </c>
      <c r="AC24" s="39">
        <f t="shared" si="17"/>
        <v>165</v>
      </c>
      <c r="AD24" s="39">
        <f t="shared" si="17"/>
        <v>0</v>
      </c>
      <c r="AE24" s="40">
        <f t="shared" si="17"/>
        <v>251</v>
      </c>
      <c r="AF24" s="40">
        <f t="shared" si="17"/>
        <v>400</v>
      </c>
    </row>
    <row r="25" spans="2:32" ht="23.1" customHeight="1" x14ac:dyDescent="0.25">
      <c r="B25" s="23" t="s">
        <v>52</v>
      </c>
      <c r="C25" s="50">
        <v>17</v>
      </c>
      <c r="D25" s="50">
        <v>5</v>
      </c>
      <c r="E25" s="50">
        <v>2</v>
      </c>
      <c r="F25" s="50">
        <v>16</v>
      </c>
      <c r="G25" s="50">
        <v>1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32</v>
      </c>
      <c r="N25" s="50">
        <v>0</v>
      </c>
      <c r="O25" s="15">
        <f t="shared" si="0"/>
        <v>48</v>
      </c>
      <c r="P25" s="15">
        <f t="shared" si="1"/>
        <v>80</v>
      </c>
      <c r="R25" s="37" t="s">
        <v>85</v>
      </c>
      <c r="S25" s="35">
        <f t="shared" ref="S25:AF25" si="18">SUM(S10:S12)</f>
        <v>332</v>
      </c>
      <c r="T25" s="16">
        <f t="shared" si="18"/>
        <v>78</v>
      </c>
      <c r="U25" s="16">
        <f t="shared" si="18"/>
        <v>48</v>
      </c>
      <c r="V25" s="16">
        <f t="shared" si="18"/>
        <v>241</v>
      </c>
      <c r="W25" s="16">
        <f t="shared" si="18"/>
        <v>5</v>
      </c>
      <c r="X25" s="16">
        <f t="shared" si="18"/>
        <v>6</v>
      </c>
      <c r="Y25" s="16">
        <f t="shared" si="18"/>
        <v>23</v>
      </c>
      <c r="Z25" s="16">
        <f t="shared" si="18"/>
        <v>5</v>
      </c>
      <c r="AA25" s="16">
        <f t="shared" si="18"/>
        <v>2</v>
      </c>
      <c r="AB25" s="16">
        <f t="shared" si="18"/>
        <v>0</v>
      </c>
      <c r="AC25" s="16">
        <f t="shared" si="18"/>
        <v>433</v>
      </c>
      <c r="AD25" s="16">
        <f t="shared" si="18"/>
        <v>0</v>
      </c>
      <c r="AE25" s="32">
        <f t="shared" si="18"/>
        <v>740</v>
      </c>
      <c r="AF25" s="32">
        <f t="shared" si="18"/>
        <v>1173</v>
      </c>
    </row>
    <row r="26" spans="2:32" ht="23.1" customHeight="1" x14ac:dyDescent="0.25">
      <c r="B26" s="23" t="s">
        <v>53</v>
      </c>
      <c r="C26" s="50">
        <v>16</v>
      </c>
      <c r="D26" s="50">
        <v>5</v>
      </c>
      <c r="E26" s="50">
        <v>2</v>
      </c>
      <c r="F26" s="50">
        <v>13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34</v>
      </c>
      <c r="N26" s="50">
        <v>0</v>
      </c>
      <c r="O26" s="15">
        <f t="shared" si="0"/>
        <v>41</v>
      </c>
      <c r="P26" s="15">
        <f t="shared" si="1"/>
        <v>75</v>
      </c>
      <c r="R26" s="28" t="s">
        <v>86</v>
      </c>
      <c r="S26" s="16">
        <f t="shared" ref="S26:AF26" si="19">SUM(S13:S18)</f>
        <v>448</v>
      </c>
      <c r="T26" s="16">
        <f t="shared" si="19"/>
        <v>95</v>
      </c>
      <c r="U26" s="16">
        <f t="shared" si="19"/>
        <v>57</v>
      </c>
      <c r="V26" s="16">
        <f t="shared" si="19"/>
        <v>315</v>
      </c>
      <c r="W26" s="16">
        <f t="shared" si="19"/>
        <v>15</v>
      </c>
      <c r="X26" s="16">
        <f t="shared" si="19"/>
        <v>4</v>
      </c>
      <c r="Y26" s="16">
        <f t="shared" si="19"/>
        <v>72</v>
      </c>
      <c r="Z26" s="16">
        <f t="shared" si="19"/>
        <v>11</v>
      </c>
      <c r="AA26" s="16">
        <f t="shared" si="19"/>
        <v>5</v>
      </c>
      <c r="AB26" s="16">
        <f t="shared" si="19"/>
        <v>0</v>
      </c>
      <c r="AC26" s="16">
        <f t="shared" si="19"/>
        <v>933</v>
      </c>
      <c r="AD26" s="16">
        <f t="shared" si="19"/>
        <v>0</v>
      </c>
      <c r="AE26" s="32">
        <f t="shared" si="19"/>
        <v>1022</v>
      </c>
      <c r="AF26" s="32">
        <f t="shared" si="19"/>
        <v>1955</v>
      </c>
    </row>
    <row r="27" spans="2:32" ht="23.1" customHeight="1" x14ac:dyDescent="0.25">
      <c r="B27" s="23" t="s">
        <v>54</v>
      </c>
      <c r="C27" s="51">
        <v>13</v>
      </c>
      <c r="D27" s="51">
        <v>3</v>
      </c>
      <c r="E27" s="51">
        <v>3</v>
      </c>
      <c r="F27" s="51">
        <v>14</v>
      </c>
      <c r="G27" s="51">
        <v>0</v>
      </c>
      <c r="H27" s="51">
        <v>2</v>
      </c>
      <c r="I27" s="51">
        <v>1</v>
      </c>
      <c r="J27" s="51">
        <v>0</v>
      </c>
      <c r="K27" s="51">
        <v>0</v>
      </c>
      <c r="L27" s="51">
        <v>0</v>
      </c>
      <c r="M27" s="51">
        <v>36</v>
      </c>
      <c r="N27" s="50">
        <v>0</v>
      </c>
      <c r="O27" s="15">
        <f t="shared" si="0"/>
        <v>36</v>
      </c>
      <c r="P27" s="15">
        <f t="shared" si="1"/>
        <v>72</v>
      </c>
      <c r="R27" s="29" t="s">
        <v>87</v>
      </c>
      <c r="S27" s="16">
        <f t="shared" ref="S27:AF27" si="20">SUM(S19:S21)</f>
        <v>317</v>
      </c>
      <c r="T27" s="16">
        <f t="shared" si="20"/>
        <v>92</v>
      </c>
      <c r="U27" s="16">
        <f t="shared" si="20"/>
        <v>53</v>
      </c>
      <c r="V27" s="16">
        <f t="shared" si="20"/>
        <v>211</v>
      </c>
      <c r="W27" s="16">
        <f t="shared" si="20"/>
        <v>10</v>
      </c>
      <c r="X27" s="16">
        <f t="shared" si="20"/>
        <v>1</v>
      </c>
      <c r="Y27" s="16">
        <f t="shared" si="20"/>
        <v>35</v>
      </c>
      <c r="Z27" s="16">
        <f t="shared" si="20"/>
        <v>6</v>
      </c>
      <c r="AA27" s="16">
        <f t="shared" si="20"/>
        <v>0</v>
      </c>
      <c r="AB27" s="16">
        <f t="shared" si="20"/>
        <v>1</v>
      </c>
      <c r="AC27" s="16">
        <f t="shared" si="20"/>
        <v>453</v>
      </c>
      <c r="AD27" s="16">
        <f t="shared" si="20"/>
        <v>0</v>
      </c>
      <c r="AE27" s="32">
        <f t="shared" si="20"/>
        <v>726</v>
      </c>
      <c r="AF27" s="32">
        <f t="shared" si="20"/>
        <v>1179</v>
      </c>
    </row>
    <row r="28" spans="2:32" ht="23.1" customHeight="1" x14ac:dyDescent="0.25">
      <c r="B28" s="23" t="s">
        <v>55</v>
      </c>
      <c r="C28" s="50">
        <v>17</v>
      </c>
      <c r="D28" s="50">
        <v>2</v>
      </c>
      <c r="E28" s="50">
        <v>4</v>
      </c>
      <c r="F28" s="50">
        <v>16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35</v>
      </c>
      <c r="N28" s="50">
        <v>0</v>
      </c>
      <c r="O28" s="15">
        <f t="shared" si="0"/>
        <v>44</v>
      </c>
      <c r="P28" s="15">
        <f>SUM(C28:N28)</f>
        <v>79</v>
      </c>
      <c r="R28" s="5" t="s">
        <v>17</v>
      </c>
      <c r="S28" s="16">
        <f t="shared" ref="S28:AF28" si="21">SUM(S10:S21)</f>
        <v>1097</v>
      </c>
      <c r="T28" s="16">
        <f t="shared" si="21"/>
        <v>265</v>
      </c>
      <c r="U28" s="16">
        <f t="shared" si="21"/>
        <v>158</v>
      </c>
      <c r="V28" s="16">
        <f t="shared" si="21"/>
        <v>767</v>
      </c>
      <c r="W28" s="16">
        <f t="shared" si="21"/>
        <v>30</v>
      </c>
      <c r="X28" s="16">
        <f t="shared" si="21"/>
        <v>11</v>
      </c>
      <c r="Y28" s="16">
        <f t="shared" si="21"/>
        <v>130</v>
      </c>
      <c r="Z28" s="16">
        <f t="shared" si="21"/>
        <v>22</v>
      </c>
      <c r="AA28" s="16">
        <f t="shared" si="21"/>
        <v>7</v>
      </c>
      <c r="AB28" s="16">
        <f t="shared" si="21"/>
        <v>1</v>
      </c>
      <c r="AC28" s="16">
        <f t="shared" si="21"/>
        <v>1819</v>
      </c>
      <c r="AD28" s="16">
        <f t="shared" si="21"/>
        <v>0</v>
      </c>
      <c r="AE28" s="32">
        <f t="shared" si="21"/>
        <v>2488</v>
      </c>
      <c r="AF28" s="32">
        <f t="shared" si="21"/>
        <v>4307</v>
      </c>
    </row>
    <row r="29" spans="2:32" ht="23.1" customHeight="1" x14ac:dyDescent="0.25">
      <c r="B29" s="23" t="s">
        <v>56</v>
      </c>
      <c r="C29" s="50">
        <v>9</v>
      </c>
      <c r="D29" s="50">
        <v>6</v>
      </c>
      <c r="E29" s="50">
        <v>1</v>
      </c>
      <c r="F29" s="50">
        <v>10</v>
      </c>
      <c r="G29" s="50">
        <v>0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34</v>
      </c>
      <c r="N29" s="50">
        <v>0</v>
      </c>
      <c r="O29" s="15">
        <f t="shared" si="0"/>
        <v>31</v>
      </c>
      <c r="P29" s="15">
        <f>SUM(C29:N29)</f>
        <v>65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3</v>
      </c>
      <c r="E30" s="50">
        <v>5</v>
      </c>
      <c r="F30" s="50">
        <v>12</v>
      </c>
      <c r="G30" s="50">
        <v>1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28</v>
      </c>
      <c r="N30" s="50">
        <v>0</v>
      </c>
      <c r="O30" s="15">
        <f t="shared" si="0"/>
        <v>34</v>
      </c>
      <c r="P30" s="15">
        <f t="shared" si="1"/>
        <v>62</v>
      </c>
    </row>
    <row r="31" spans="2:32" ht="23.1" customHeight="1" x14ac:dyDescent="0.25">
      <c r="B31" s="24" t="s">
        <v>58</v>
      </c>
      <c r="C31" s="50">
        <v>14</v>
      </c>
      <c r="D31" s="50">
        <v>7</v>
      </c>
      <c r="E31" s="50">
        <v>0</v>
      </c>
      <c r="F31" s="50">
        <v>11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41</v>
      </c>
      <c r="N31" s="50">
        <v>0</v>
      </c>
      <c r="O31" s="15">
        <f t="shared" si="0"/>
        <v>37</v>
      </c>
      <c r="P31" s="15">
        <f t="shared" si="1"/>
        <v>78</v>
      </c>
    </row>
    <row r="32" spans="2:32" ht="23.1" customHeight="1" x14ac:dyDescent="0.25">
      <c r="B32" s="24" t="s">
        <v>59</v>
      </c>
      <c r="C32" s="50">
        <v>23</v>
      </c>
      <c r="D32" s="50">
        <v>0</v>
      </c>
      <c r="E32" s="50">
        <v>3</v>
      </c>
      <c r="F32" s="50">
        <v>0</v>
      </c>
      <c r="G32" s="50">
        <v>11</v>
      </c>
      <c r="H32" s="50">
        <v>2</v>
      </c>
      <c r="I32" s="50">
        <v>0</v>
      </c>
      <c r="J32" s="50">
        <v>3</v>
      </c>
      <c r="K32" s="50">
        <v>1</v>
      </c>
      <c r="L32" s="50">
        <v>0</v>
      </c>
      <c r="M32" s="50">
        <v>31</v>
      </c>
      <c r="N32" s="50">
        <v>0</v>
      </c>
      <c r="O32" s="15">
        <f t="shared" si="0"/>
        <v>43</v>
      </c>
      <c r="P32" s="15">
        <f t="shared" si="1"/>
        <v>74</v>
      </c>
    </row>
    <row r="33" spans="2:20" ht="23.1" customHeight="1" x14ac:dyDescent="0.25">
      <c r="B33" s="23" t="s">
        <v>60</v>
      </c>
      <c r="C33" s="50">
        <v>15</v>
      </c>
      <c r="D33" s="50">
        <v>3</v>
      </c>
      <c r="E33" s="50">
        <v>4</v>
      </c>
      <c r="F33" s="50">
        <v>15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55</v>
      </c>
      <c r="N33" s="50">
        <v>0</v>
      </c>
      <c r="O33" s="15">
        <f t="shared" si="0"/>
        <v>38</v>
      </c>
      <c r="P33" s="15">
        <f t="shared" si="1"/>
        <v>93</v>
      </c>
    </row>
    <row r="34" spans="2:20" ht="23.1" customHeight="1" x14ac:dyDescent="0.25">
      <c r="B34" s="24" t="s">
        <v>61</v>
      </c>
      <c r="C34" s="50">
        <v>18</v>
      </c>
      <c r="D34" s="50">
        <v>3</v>
      </c>
      <c r="E34" s="50">
        <v>3</v>
      </c>
      <c r="F34" s="50">
        <v>13</v>
      </c>
      <c r="G34" s="50">
        <v>0</v>
      </c>
      <c r="H34" s="50">
        <v>0</v>
      </c>
      <c r="I34" s="50">
        <v>7</v>
      </c>
      <c r="J34" s="50">
        <v>0</v>
      </c>
      <c r="K34" s="50">
        <v>0</v>
      </c>
      <c r="L34" s="50">
        <v>0</v>
      </c>
      <c r="M34" s="50">
        <v>41</v>
      </c>
      <c r="N34" s="50">
        <v>0</v>
      </c>
      <c r="O34" s="15">
        <f t="shared" si="0"/>
        <v>44</v>
      </c>
      <c r="P34" s="15">
        <f t="shared" si="1"/>
        <v>85</v>
      </c>
    </row>
    <row r="35" spans="2:20" ht="23.1" customHeight="1" x14ac:dyDescent="0.25">
      <c r="B35" s="24" t="s">
        <v>62</v>
      </c>
      <c r="C35" s="50">
        <v>13</v>
      </c>
      <c r="D35" s="50">
        <v>4</v>
      </c>
      <c r="E35" s="50">
        <v>2</v>
      </c>
      <c r="F35" s="50">
        <v>16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46</v>
      </c>
      <c r="N35" s="50">
        <v>0</v>
      </c>
      <c r="O35" s="15">
        <f t="shared" si="0"/>
        <v>36</v>
      </c>
      <c r="P35" s="15">
        <f t="shared" si="1"/>
        <v>82</v>
      </c>
    </row>
    <row r="36" spans="2:20" ht="23.1" customHeight="1" x14ac:dyDescent="0.25">
      <c r="B36" s="24" t="s">
        <v>63</v>
      </c>
      <c r="C36" s="50">
        <v>17</v>
      </c>
      <c r="D36" s="50">
        <v>1</v>
      </c>
      <c r="E36" s="50">
        <v>5</v>
      </c>
      <c r="F36" s="50">
        <v>12</v>
      </c>
      <c r="G36" s="50">
        <v>0</v>
      </c>
      <c r="H36" s="50">
        <v>0</v>
      </c>
      <c r="I36" s="50">
        <v>6</v>
      </c>
      <c r="J36" s="50">
        <v>1</v>
      </c>
      <c r="K36" s="50">
        <v>0</v>
      </c>
      <c r="L36" s="50">
        <v>0</v>
      </c>
      <c r="M36" s="50">
        <v>61</v>
      </c>
      <c r="N36" s="50">
        <v>0</v>
      </c>
      <c r="O36" s="15">
        <f t="shared" si="0"/>
        <v>42</v>
      </c>
      <c r="P36" s="15">
        <f t="shared" si="1"/>
        <v>103</v>
      </c>
    </row>
    <row r="37" spans="2:20" ht="23.1" customHeight="1" x14ac:dyDescent="0.25">
      <c r="B37" s="23" t="s">
        <v>64</v>
      </c>
      <c r="C37" s="50">
        <v>19</v>
      </c>
      <c r="D37" s="50">
        <v>6</v>
      </c>
      <c r="E37" s="50">
        <v>2</v>
      </c>
      <c r="F37" s="50">
        <v>15</v>
      </c>
      <c r="G37" s="50">
        <v>0</v>
      </c>
      <c r="H37" s="50">
        <v>0</v>
      </c>
      <c r="I37" s="50">
        <v>3</v>
      </c>
      <c r="J37" s="50">
        <v>0</v>
      </c>
      <c r="K37" s="50">
        <v>1</v>
      </c>
      <c r="L37" s="50">
        <v>0</v>
      </c>
      <c r="M37" s="50">
        <v>28</v>
      </c>
      <c r="N37" s="50">
        <v>0</v>
      </c>
      <c r="O37" s="15">
        <f t="shared" si="0"/>
        <v>46</v>
      </c>
      <c r="P37" s="15">
        <f t="shared" si="1"/>
        <v>74</v>
      </c>
    </row>
    <row r="38" spans="2:20" ht="23.1" customHeight="1" x14ac:dyDescent="0.25">
      <c r="B38" s="24" t="s">
        <v>65</v>
      </c>
      <c r="C38" s="50">
        <v>26</v>
      </c>
      <c r="D38" s="50">
        <v>4</v>
      </c>
      <c r="E38" s="50">
        <v>6</v>
      </c>
      <c r="F38" s="50">
        <v>16</v>
      </c>
      <c r="G38" s="50">
        <v>0</v>
      </c>
      <c r="H38" s="50">
        <v>0</v>
      </c>
      <c r="I38" s="50">
        <v>5</v>
      </c>
      <c r="J38" s="50">
        <v>1</v>
      </c>
      <c r="K38" s="50">
        <v>0</v>
      </c>
      <c r="L38" s="50">
        <v>0</v>
      </c>
      <c r="M38" s="50">
        <v>35</v>
      </c>
      <c r="N38" s="50">
        <v>0</v>
      </c>
      <c r="O38" s="15">
        <f t="shared" si="0"/>
        <v>58</v>
      </c>
      <c r="P38" s="15">
        <f t="shared" si="1"/>
        <v>93</v>
      </c>
    </row>
    <row r="39" spans="2:20" ht="23.1" customHeight="1" x14ac:dyDescent="0.25">
      <c r="B39" s="24" t="s">
        <v>66</v>
      </c>
      <c r="C39" s="50">
        <v>34</v>
      </c>
      <c r="D39" s="50">
        <v>8</v>
      </c>
      <c r="E39" s="50">
        <v>3</v>
      </c>
      <c r="F39" s="50">
        <v>14</v>
      </c>
      <c r="G39" s="50">
        <v>0</v>
      </c>
      <c r="H39" s="50">
        <v>0</v>
      </c>
      <c r="I39" s="50">
        <v>4</v>
      </c>
      <c r="J39" s="50">
        <v>0</v>
      </c>
      <c r="K39" s="50">
        <v>2</v>
      </c>
      <c r="L39" s="50">
        <v>0</v>
      </c>
      <c r="M39" s="50">
        <v>65</v>
      </c>
      <c r="N39" s="50">
        <v>0</v>
      </c>
      <c r="O39" s="15">
        <f t="shared" si="0"/>
        <v>65</v>
      </c>
      <c r="P39" s="15">
        <f t="shared" si="1"/>
        <v>130</v>
      </c>
    </row>
    <row r="40" spans="2:20" ht="23.1" customHeight="1" x14ac:dyDescent="0.25">
      <c r="B40" s="24" t="s">
        <v>67</v>
      </c>
      <c r="C40" s="50">
        <v>12</v>
      </c>
      <c r="D40" s="50">
        <v>4</v>
      </c>
      <c r="E40" s="50">
        <v>0</v>
      </c>
      <c r="F40" s="50">
        <v>9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18</v>
      </c>
      <c r="N40" s="50">
        <v>0</v>
      </c>
      <c r="O40" s="15">
        <f t="shared" si="0"/>
        <v>27</v>
      </c>
      <c r="P40" s="15">
        <f t="shared" si="1"/>
        <v>45</v>
      </c>
    </row>
    <row r="41" spans="2:20" ht="23.1" customHeight="1" x14ac:dyDescent="0.25">
      <c r="B41" s="23" t="s">
        <v>68</v>
      </c>
      <c r="C41" s="50">
        <v>22</v>
      </c>
      <c r="D41" s="50">
        <v>4</v>
      </c>
      <c r="E41" s="50">
        <v>2</v>
      </c>
      <c r="F41" s="50">
        <v>12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24</v>
      </c>
      <c r="N41" s="50">
        <v>0</v>
      </c>
      <c r="O41" s="15">
        <f t="shared" si="0"/>
        <v>43</v>
      </c>
      <c r="P41" s="15">
        <f t="shared" si="1"/>
        <v>67</v>
      </c>
    </row>
    <row r="42" spans="2:20" ht="23.1" customHeight="1" x14ac:dyDescent="0.25">
      <c r="B42" s="24" t="s">
        <v>69</v>
      </c>
      <c r="C42" s="50">
        <v>20</v>
      </c>
      <c r="D42" s="50">
        <v>2</v>
      </c>
      <c r="E42" s="50">
        <v>2</v>
      </c>
      <c r="F42" s="50">
        <v>21</v>
      </c>
      <c r="G42" s="50">
        <v>1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34</v>
      </c>
      <c r="N42" s="50">
        <v>0</v>
      </c>
      <c r="O42" s="15">
        <f t="shared" si="0"/>
        <v>49</v>
      </c>
      <c r="P42" s="15">
        <f t="shared" si="1"/>
        <v>83</v>
      </c>
    </row>
    <row r="43" spans="2:20" ht="23.1" customHeight="1" x14ac:dyDescent="0.25">
      <c r="B43" s="23" t="s">
        <v>70</v>
      </c>
      <c r="C43" s="50">
        <v>19</v>
      </c>
      <c r="D43" s="50">
        <v>4</v>
      </c>
      <c r="E43" s="50">
        <v>4</v>
      </c>
      <c r="F43" s="50">
        <v>9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31</v>
      </c>
      <c r="N43" s="50">
        <v>0</v>
      </c>
      <c r="O43" s="15">
        <f t="shared" si="0"/>
        <v>38</v>
      </c>
      <c r="P43" s="15">
        <f t="shared" si="1"/>
        <v>69</v>
      </c>
    </row>
    <row r="44" spans="2:20" ht="23.1" customHeight="1" x14ac:dyDescent="0.25">
      <c r="B44" s="25" t="s">
        <v>71</v>
      </c>
      <c r="C44" s="50">
        <v>21</v>
      </c>
      <c r="D44" s="50">
        <v>7</v>
      </c>
      <c r="E44" s="50">
        <v>0</v>
      </c>
      <c r="F44" s="50">
        <v>14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v>0</v>
      </c>
      <c r="M44" s="50">
        <v>47</v>
      </c>
      <c r="N44" s="50">
        <v>0</v>
      </c>
      <c r="O44" s="15">
        <f t="shared" si="0"/>
        <v>47</v>
      </c>
      <c r="P44" s="15">
        <f t="shared" si="1"/>
        <v>94</v>
      </c>
    </row>
    <row r="45" spans="2:20" ht="23.1" customHeight="1" x14ac:dyDescent="0.25">
      <c r="B45" s="23" t="s">
        <v>72</v>
      </c>
      <c r="C45" s="50">
        <v>27</v>
      </c>
      <c r="D45" s="50">
        <v>3</v>
      </c>
      <c r="E45" s="50">
        <v>2</v>
      </c>
      <c r="F45" s="50">
        <v>18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45</v>
      </c>
      <c r="N45" s="50">
        <v>0</v>
      </c>
      <c r="O45" s="15">
        <f t="shared" si="0"/>
        <v>53</v>
      </c>
      <c r="P45" s="15">
        <f t="shared" si="1"/>
        <v>98</v>
      </c>
    </row>
    <row r="46" spans="2:20" ht="23.1" customHeight="1" x14ac:dyDescent="0.25">
      <c r="B46" s="24" t="s">
        <v>73</v>
      </c>
      <c r="C46" s="50">
        <v>27</v>
      </c>
      <c r="D46" s="50">
        <v>7</v>
      </c>
      <c r="E46" s="50">
        <v>6</v>
      </c>
      <c r="F46" s="50">
        <v>18</v>
      </c>
      <c r="G46" s="50">
        <v>1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17</v>
      </c>
      <c r="N46" s="50">
        <v>0</v>
      </c>
      <c r="O46" s="15">
        <f t="shared" si="0"/>
        <v>64</v>
      </c>
      <c r="P46" s="15">
        <f t="shared" si="1"/>
        <v>81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11</v>
      </c>
      <c r="E47" s="50">
        <v>3</v>
      </c>
      <c r="F47" s="50">
        <v>20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39</v>
      </c>
      <c r="N47" s="50">
        <v>0</v>
      </c>
      <c r="O47" s="15">
        <f t="shared" si="0"/>
        <v>58</v>
      </c>
      <c r="P47" s="15">
        <f t="shared" si="1"/>
        <v>97</v>
      </c>
      <c r="R47" s="8"/>
      <c r="T47"/>
    </row>
    <row r="48" spans="2:20" ht="23.1" customHeight="1" x14ac:dyDescent="0.25">
      <c r="B48" s="24" t="s">
        <v>75</v>
      </c>
      <c r="C48" s="50">
        <v>30</v>
      </c>
      <c r="D48" s="50">
        <v>6</v>
      </c>
      <c r="E48" s="50">
        <v>5</v>
      </c>
      <c r="F48" s="50">
        <v>16</v>
      </c>
      <c r="G48" s="50">
        <v>0</v>
      </c>
      <c r="H48" s="50">
        <v>1</v>
      </c>
      <c r="I48" s="50">
        <v>3</v>
      </c>
      <c r="J48" s="50">
        <v>1</v>
      </c>
      <c r="K48" s="50">
        <v>0</v>
      </c>
      <c r="L48" s="50">
        <v>0</v>
      </c>
      <c r="M48" s="50">
        <v>44</v>
      </c>
      <c r="N48" s="50">
        <v>0</v>
      </c>
      <c r="O48" s="15">
        <f t="shared" si="0"/>
        <v>62</v>
      </c>
      <c r="P48" s="15">
        <f t="shared" si="1"/>
        <v>106</v>
      </c>
      <c r="R48" s="8"/>
      <c r="T48"/>
    </row>
    <row r="49" spans="2:20" ht="23.1" customHeight="1" x14ac:dyDescent="0.25">
      <c r="B49" s="23" t="s">
        <v>76</v>
      </c>
      <c r="C49" s="50">
        <v>29</v>
      </c>
      <c r="D49" s="50">
        <v>8</v>
      </c>
      <c r="E49" s="50">
        <v>2</v>
      </c>
      <c r="F49" s="50">
        <v>21</v>
      </c>
      <c r="G49" s="50">
        <v>2</v>
      </c>
      <c r="H49" s="50">
        <v>0</v>
      </c>
      <c r="I49" s="50">
        <v>4</v>
      </c>
      <c r="J49" s="50">
        <v>1</v>
      </c>
      <c r="K49" s="50">
        <v>0</v>
      </c>
      <c r="L49" s="50">
        <v>0</v>
      </c>
      <c r="M49" s="50">
        <v>38</v>
      </c>
      <c r="N49" s="50">
        <v>0</v>
      </c>
      <c r="O49" s="15">
        <f t="shared" si="0"/>
        <v>67</v>
      </c>
      <c r="P49" s="15">
        <f t="shared" si="1"/>
        <v>105</v>
      </c>
      <c r="R49" s="8"/>
      <c r="T49"/>
    </row>
    <row r="50" spans="2:20" ht="23.1" customHeight="1" x14ac:dyDescent="0.25">
      <c r="B50" s="24" t="s">
        <v>77</v>
      </c>
      <c r="C50" s="50">
        <v>20</v>
      </c>
      <c r="D50" s="50">
        <v>6</v>
      </c>
      <c r="E50" s="50">
        <v>2</v>
      </c>
      <c r="F50" s="50">
        <v>16</v>
      </c>
      <c r="G50" s="50">
        <v>1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38</v>
      </c>
      <c r="N50" s="50">
        <v>0</v>
      </c>
      <c r="O50" s="15">
        <f t="shared" si="0"/>
        <v>48</v>
      </c>
      <c r="P50" s="15">
        <f t="shared" si="1"/>
        <v>86</v>
      </c>
      <c r="R50" s="8"/>
      <c r="T50"/>
    </row>
    <row r="51" spans="2:20" ht="23.1" customHeight="1" x14ac:dyDescent="0.25">
      <c r="B51" s="24" t="s">
        <v>78</v>
      </c>
      <c r="C51" s="50">
        <v>30</v>
      </c>
      <c r="D51" s="50">
        <v>8</v>
      </c>
      <c r="E51" s="50">
        <v>5</v>
      </c>
      <c r="F51" s="50">
        <v>10</v>
      </c>
      <c r="G51" s="50">
        <v>1</v>
      </c>
      <c r="H51" s="50">
        <v>0</v>
      </c>
      <c r="I51" s="50">
        <v>2</v>
      </c>
      <c r="J51" s="50">
        <v>1</v>
      </c>
      <c r="K51" s="50">
        <v>0</v>
      </c>
      <c r="L51" s="50">
        <v>0</v>
      </c>
      <c r="M51" s="50">
        <v>28</v>
      </c>
      <c r="N51" s="50">
        <v>0</v>
      </c>
      <c r="O51" s="15">
        <f t="shared" si="0"/>
        <v>57</v>
      </c>
      <c r="P51" s="15">
        <f t="shared" si="1"/>
        <v>85</v>
      </c>
      <c r="R51" s="8"/>
      <c r="T51"/>
    </row>
    <row r="52" spans="2:20" ht="23.1" customHeight="1" x14ac:dyDescent="0.25">
      <c r="B52" s="24" t="s">
        <v>79</v>
      </c>
      <c r="C52" s="50">
        <v>34</v>
      </c>
      <c r="D52" s="50">
        <v>10</v>
      </c>
      <c r="E52" s="50">
        <v>2</v>
      </c>
      <c r="F52" s="50">
        <v>16</v>
      </c>
      <c r="G52" s="50">
        <v>2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56</v>
      </c>
      <c r="N52" s="50">
        <v>0</v>
      </c>
      <c r="O52" s="15">
        <f t="shared" si="0"/>
        <v>66</v>
      </c>
      <c r="P52" s="15">
        <f t="shared" si="1"/>
        <v>122</v>
      </c>
      <c r="R52" s="8"/>
      <c r="T52"/>
    </row>
    <row r="53" spans="2:20" ht="23.1" customHeight="1" x14ac:dyDescent="0.25">
      <c r="B53" s="23" t="s">
        <v>80</v>
      </c>
      <c r="C53" s="50">
        <v>28</v>
      </c>
      <c r="D53" s="50">
        <v>4</v>
      </c>
      <c r="E53" s="50">
        <v>4</v>
      </c>
      <c r="F53" s="50">
        <v>10</v>
      </c>
      <c r="G53" s="50">
        <v>1</v>
      </c>
      <c r="H53" s="50">
        <v>0</v>
      </c>
      <c r="I53" s="50">
        <v>6</v>
      </c>
      <c r="J53" s="50">
        <v>1</v>
      </c>
      <c r="K53" s="50">
        <v>0</v>
      </c>
      <c r="L53" s="50">
        <v>0</v>
      </c>
      <c r="M53" s="50">
        <v>43</v>
      </c>
      <c r="N53" s="50">
        <v>0</v>
      </c>
      <c r="O53" s="15">
        <f t="shared" si="0"/>
        <v>54</v>
      </c>
      <c r="P53" s="15">
        <f t="shared" si="1"/>
        <v>97</v>
      </c>
      <c r="R53" s="8"/>
      <c r="T53"/>
    </row>
    <row r="54" spans="2:20" ht="23.1" customHeight="1" x14ac:dyDescent="0.25">
      <c r="B54" s="23" t="s">
        <v>81</v>
      </c>
      <c r="C54" s="50">
        <v>38</v>
      </c>
      <c r="D54" s="50">
        <v>3</v>
      </c>
      <c r="E54" s="50">
        <v>6</v>
      </c>
      <c r="F54" s="50">
        <v>18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48</v>
      </c>
      <c r="N54" s="50">
        <v>0</v>
      </c>
      <c r="O54" s="15">
        <f t="shared" si="0"/>
        <v>66</v>
      </c>
      <c r="P54" s="15">
        <f t="shared" si="1"/>
        <v>114</v>
      </c>
      <c r="R54" s="8"/>
      <c r="T54"/>
    </row>
    <row r="55" spans="2:20" ht="23.1" customHeight="1" x14ac:dyDescent="0.25">
      <c r="B55" s="23" t="s">
        <v>82</v>
      </c>
      <c r="C55" s="50">
        <v>21</v>
      </c>
      <c r="D55" s="50">
        <v>13</v>
      </c>
      <c r="E55" s="50">
        <v>6</v>
      </c>
      <c r="F55" s="50">
        <v>24</v>
      </c>
      <c r="G55" s="50">
        <v>1</v>
      </c>
      <c r="H55" s="50">
        <v>0</v>
      </c>
      <c r="I55" s="50">
        <v>3</v>
      </c>
      <c r="J55" s="50">
        <v>0</v>
      </c>
      <c r="K55" s="50">
        <v>0</v>
      </c>
      <c r="L55" s="50">
        <v>1</v>
      </c>
      <c r="M55" s="50">
        <v>45</v>
      </c>
      <c r="N55" s="50">
        <v>0</v>
      </c>
      <c r="O55" s="15">
        <f t="shared" si="0"/>
        <v>69</v>
      </c>
      <c r="P55" s="15">
        <f t="shared" si="1"/>
        <v>114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13</v>
      </c>
      <c r="E56" s="50">
        <v>6</v>
      </c>
      <c r="F56" s="50">
        <v>21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32</v>
      </c>
      <c r="N56" s="50">
        <v>0</v>
      </c>
      <c r="O56" s="15">
        <f t="shared" si="0"/>
        <v>59</v>
      </c>
      <c r="P56" s="15">
        <f t="shared" si="1"/>
        <v>91</v>
      </c>
      <c r="R56" s="8"/>
      <c r="T56"/>
    </row>
    <row r="57" spans="2:20" ht="23.1" customHeight="1" x14ac:dyDescent="0.25">
      <c r="B57" s="23" t="s">
        <v>84</v>
      </c>
      <c r="C57" s="50">
        <v>23</v>
      </c>
      <c r="D57" s="50">
        <v>3</v>
      </c>
      <c r="E57" s="50">
        <v>6</v>
      </c>
      <c r="F57" s="50">
        <v>21</v>
      </c>
      <c r="G57" s="50">
        <v>1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25</v>
      </c>
      <c r="N57" s="50">
        <v>0</v>
      </c>
      <c r="O57" s="15">
        <f t="shared" si="0"/>
        <v>56</v>
      </c>
      <c r="P57" s="15">
        <f t="shared" si="1"/>
        <v>81</v>
      </c>
      <c r="R57" s="8"/>
      <c r="T57"/>
    </row>
    <row r="58" spans="2:20" ht="23.1" customHeight="1" x14ac:dyDescent="0.25">
      <c r="B58" s="26" t="s">
        <v>18</v>
      </c>
      <c r="C58" s="16">
        <f t="shared" ref="C58:P58" si="22">SUM(C10:C57)</f>
        <v>1097</v>
      </c>
      <c r="D58" s="16">
        <f t="shared" si="22"/>
        <v>265</v>
      </c>
      <c r="E58" s="16">
        <f t="shared" si="22"/>
        <v>158</v>
      </c>
      <c r="F58" s="16">
        <f t="shared" si="22"/>
        <v>767</v>
      </c>
      <c r="G58" s="16">
        <f t="shared" si="22"/>
        <v>30</v>
      </c>
      <c r="H58" s="16">
        <f t="shared" si="22"/>
        <v>11</v>
      </c>
      <c r="I58" s="16">
        <f t="shared" si="22"/>
        <v>130</v>
      </c>
      <c r="J58" s="16">
        <f t="shared" si="22"/>
        <v>22</v>
      </c>
      <c r="K58" s="16">
        <f t="shared" si="22"/>
        <v>7</v>
      </c>
      <c r="L58" s="16">
        <f t="shared" si="22"/>
        <v>1</v>
      </c>
      <c r="M58" s="16">
        <f t="shared" si="22"/>
        <v>1819</v>
      </c>
      <c r="N58" s="16">
        <f t="shared" si="22"/>
        <v>0</v>
      </c>
      <c r="O58" s="16">
        <f t="shared" si="22"/>
        <v>2488</v>
      </c>
      <c r="P58" s="16">
        <f t="shared" si="22"/>
        <v>4307</v>
      </c>
      <c r="R58" s="8"/>
      <c r="T58"/>
    </row>
    <row r="59" spans="2:20" ht="23.1" customHeight="1" x14ac:dyDescent="0.25">
      <c r="B59" s="26" t="s">
        <v>93</v>
      </c>
      <c r="C59" s="43">
        <f t="shared" ref="C59:N59" si="23">C58/$P$58</f>
        <v>0.25470164847921989</v>
      </c>
      <c r="D59" s="43">
        <f t="shared" si="23"/>
        <v>6.152774553053169E-2</v>
      </c>
      <c r="E59" s="43">
        <f t="shared" si="23"/>
        <v>3.6684467146505688E-2</v>
      </c>
      <c r="F59" s="43">
        <f t="shared" si="23"/>
        <v>0.17808219178082191</v>
      </c>
      <c r="G59" s="43">
        <f t="shared" si="23"/>
        <v>6.9654051543998141E-3</v>
      </c>
      <c r="H59" s="43">
        <f t="shared" si="23"/>
        <v>2.5539818899465985E-3</v>
      </c>
      <c r="I59" s="43">
        <f t="shared" si="23"/>
        <v>3.018342233573253E-2</v>
      </c>
      <c r="J59" s="43">
        <f t="shared" si="23"/>
        <v>5.107963779893197E-3</v>
      </c>
      <c r="K59" s="43">
        <f t="shared" si="23"/>
        <v>1.6252612026932899E-3</v>
      </c>
      <c r="L59" s="43">
        <f t="shared" si="23"/>
        <v>2.3218017181332715E-4</v>
      </c>
      <c r="M59" s="43">
        <f t="shared" si="23"/>
        <v>0.42233573252844209</v>
      </c>
      <c r="N59" s="43">
        <f t="shared" si="23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0.44091639871382637</v>
      </c>
      <c r="D60" s="44">
        <f t="shared" ref="D60:N60" si="24">D58/$O$58</f>
        <v>0.10651125401929261</v>
      </c>
      <c r="E60" s="44">
        <f t="shared" si="24"/>
        <v>6.3504823151125406E-2</v>
      </c>
      <c r="F60" s="44">
        <f t="shared" si="24"/>
        <v>0.30827974276527331</v>
      </c>
      <c r="G60" s="44">
        <f t="shared" si="24"/>
        <v>1.2057877813504822E-2</v>
      </c>
      <c r="H60" s="44">
        <f t="shared" si="24"/>
        <v>4.4212218649517685E-3</v>
      </c>
      <c r="I60" s="44">
        <f t="shared" si="24"/>
        <v>5.2250803858520899E-2</v>
      </c>
      <c r="J60" s="44">
        <f t="shared" si="24"/>
        <v>8.8424437299035371E-3</v>
      </c>
      <c r="K60" s="44">
        <f t="shared" si="24"/>
        <v>2.8135048231511255E-3</v>
      </c>
      <c r="L60" s="44">
        <f t="shared" si="24"/>
        <v>4.0192926045016077E-4</v>
      </c>
      <c r="M60" s="44"/>
      <c r="N60" s="44">
        <f t="shared" si="24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6"/>
  <sheetViews>
    <sheetView view="pageBreakPreview" zoomScale="60" workbookViewId="0">
      <selection activeCell="I3" sqref="I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1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1:32" ht="20.100000000000001" customHeight="1" x14ac:dyDescent="0.25">
      <c r="B3" s="22" t="s">
        <v>96</v>
      </c>
      <c r="C3" s="72" t="s">
        <v>184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1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1:32" ht="20.100000000000001" customHeight="1" x14ac:dyDescent="0.25">
      <c r="A5" s="52"/>
      <c r="B5" s="52"/>
      <c r="C5" s="53" t="s">
        <v>3</v>
      </c>
      <c r="D5" s="54" t="s">
        <v>170</v>
      </c>
      <c r="E5" s="52"/>
      <c r="F5" s="55" t="s">
        <v>1</v>
      </c>
      <c r="G5" s="67" t="s">
        <v>171</v>
      </c>
      <c r="H5" s="68"/>
      <c r="I5" s="56"/>
      <c r="J5" s="53" t="s">
        <v>5</v>
      </c>
      <c r="K5" s="67" t="s">
        <v>168</v>
      </c>
      <c r="L5" s="68"/>
      <c r="M5" s="57"/>
      <c r="N5" s="57"/>
      <c r="O5" s="52"/>
      <c r="P5" s="52"/>
      <c r="Q5" s="52"/>
      <c r="R5" s="52"/>
      <c r="S5" s="57"/>
      <c r="T5" s="57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</row>
    <row r="6" spans="1:32" ht="23.25" customHeight="1" x14ac:dyDescent="0.25">
      <c r="A6" s="52"/>
      <c r="B6" s="52"/>
      <c r="C6" s="53" t="s">
        <v>4</v>
      </c>
      <c r="D6" s="67" t="s">
        <v>172</v>
      </c>
      <c r="E6" s="68"/>
      <c r="F6" s="53" t="s">
        <v>2</v>
      </c>
      <c r="G6" s="67" t="s">
        <v>167</v>
      </c>
      <c r="H6" s="68"/>
      <c r="I6" s="52"/>
      <c r="J6" s="53" t="s">
        <v>21</v>
      </c>
      <c r="K6" s="67" t="s">
        <v>173</v>
      </c>
      <c r="L6" s="68"/>
      <c r="M6" s="57"/>
      <c r="N6" s="57"/>
      <c r="O6" s="52"/>
      <c r="P6" s="52"/>
      <c r="Q6" s="52"/>
      <c r="R6" s="52"/>
      <c r="S6" s="57"/>
      <c r="T6" s="57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6" t="s">
        <v>88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1:32" ht="23.1" customHeight="1" x14ac:dyDescent="0.25">
      <c r="B10" s="23" t="s">
        <v>37</v>
      </c>
      <c r="C10" s="50">
        <v>18</v>
      </c>
      <c r="D10" s="50">
        <v>2</v>
      </c>
      <c r="E10" s="50">
        <v>1</v>
      </c>
      <c r="F10" s="50">
        <v>29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29</v>
      </c>
      <c r="N10" s="50">
        <v>0</v>
      </c>
      <c r="O10" s="17">
        <f t="shared" ref="O10:O57" si="0">SUM(C10:L10,N10)</f>
        <v>50</v>
      </c>
      <c r="P10" s="17">
        <f>SUM(C10:N10)</f>
        <v>79</v>
      </c>
      <c r="R10" s="1" t="s">
        <v>6</v>
      </c>
      <c r="S10" s="17">
        <f t="shared" ref="S10:AF10" si="1">SUM(C10:C13)</f>
        <v>87</v>
      </c>
      <c r="T10" s="17">
        <f t="shared" si="1"/>
        <v>10</v>
      </c>
      <c r="U10" s="17">
        <f t="shared" si="1"/>
        <v>5</v>
      </c>
      <c r="V10" s="17">
        <f t="shared" si="1"/>
        <v>72</v>
      </c>
      <c r="W10" s="17">
        <f t="shared" si="1"/>
        <v>0</v>
      </c>
      <c r="X10" s="17">
        <f t="shared" si="1"/>
        <v>0</v>
      </c>
      <c r="Y10" s="17">
        <f t="shared" si="1"/>
        <v>7</v>
      </c>
      <c r="Z10" s="17">
        <f t="shared" si="1"/>
        <v>1</v>
      </c>
      <c r="AA10" s="17">
        <f t="shared" si="1"/>
        <v>0</v>
      </c>
      <c r="AB10" s="17">
        <f t="shared" si="1"/>
        <v>0</v>
      </c>
      <c r="AC10" s="17">
        <f t="shared" si="1"/>
        <v>96</v>
      </c>
      <c r="AD10" s="17">
        <f t="shared" si="1"/>
        <v>0</v>
      </c>
      <c r="AE10" s="31">
        <f t="shared" si="1"/>
        <v>182</v>
      </c>
      <c r="AF10" s="31">
        <f t="shared" si="1"/>
        <v>278</v>
      </c>
    </row>
    <row r="11" spans="1:32" s="6" customFormat="1" ht="23.1" customHeight="1" x14ac:dyDescent="0.25">
      <c r="B11" s="23" t="s">
        <v>38</v>
      </c>
      <c r="C11" s="50">
        <v>25</v>
      </c>
      <c r="D11" s="50">
        <v>5</v>
      </c>
      <c r="E11" s="50">
        <v>1</v>
      </c>
      <c r="F11" s="50">
        <v>20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23</v>
      </c>
      <c r="N11" s="50">
        <v>0</v>
      </c>
      <c r="O11" s="17">
        <f t="shared" si="0"/>
        <v>55</v>
      </c>
      <c r="P11" s="17">
        <f>SUM(C11:N11)</f>
        <v>78</v>
      </c>
      <c r="R11" s="1" t="s">
        <v>7</v>
      </c>
      <c r="S11" s="17">
        <f t="shared" ref="S11:AF11" si="2">SUM(C14:C17)</f>
        <v>64</v>
      </c>
      <c r="T11" s="17">
        <f t="shared" si="2"/>
        <v>5</v>
      </c>
      <c r="U11" s="17">
        <f t="shared" si="2"/>
        <v>13</v>
      </c>
      <c r="V11" s="17">
        <f t="shared" si="2"/>
        <v>93</v>
      </c>
      <c r="W11" s="17">
        <f t="shared" si="2"/>
        <v>0</v>
      </c>
      <c r="X11" s="17">
        <f t="shared" si="2"/>
        <v>0</v>
      </c>
      <c r="Y11" s="17">
        <f t="shared" si="2"/>
        <v>11</v>
      </c>
      <c r="Z11" s="17">
        <f t="shared" si="2"/>
        <v>3</v>
      </c>
      <c r="AA11" s="17">
        <f t="shared" si="2"/>
        <v>0</v>
      </c>
      <c r="AB11" s="17">
        <f t="shared" si="2"/>
        <v>0</v>
      </c>
      <c r="AC11" s="17">
        <f t="shared" si="2"/>
        <v>126</v>
      </c>
      <c r="AD11" s="17">
        <f t="shared" si="2"/>
        <v>0</v>
      </c>
      <c r="AE11" s="31">
        <f t="shared" si="2"/>
        <v>189</v>
      </c>
      <c r="AF11" s="31">
        <f t="shared" si="2"/>
        <v>315</v>
      </c>
    </row>
    <row r="12" spans="1:32" ht="23.1" customHeight="1" x14ac:dyDescent="0.25">
      <c r="B12" s="23" t="s">
        <v>39</v>
      </c>
      <c r="C12" s="50">
        <v>10</v>
      </c>
      <c r="D12" s="50">
        <v>3</v>
      </c>
      <c r="E12" s="50">
        <v>1</v>
      </c>
      <c r="F12" s="50">
        <v>14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7">
        <f>SUM(C12:L12,N12)</f>
        <v>29</v>
      </c>
      <c r="P12" s="17">
        <f>SUM(C12:N12)</f>
        <v>39</v>
      </c>
      <c r="R12" s="1" t="s">
        <v>8</v>
      </c>
      <c r="S12" s="17">
        <f t="shared" ref="S12:AD12" si="3">SUM(C18:C23)</f>
        <v>80</v>
      </c>
      <c r="T12" s="17">
        <f t="shared" si="3"/>
        <v>2</v>
      </c>
      <c r="U12" s="17">
        <f t="shared" si="3"/>
        <v>8</v>
      </c>
      <c r="V12" s="17">
        <f t="shared" si="3"/>
        <v>89</v>
      </c>
      <c r="W12" s="17">
        <f t="shared" si="3"/>
        <v>0</v>
      </c>
      <c r="X12" s="17">
        <f t="shared" si="3"/>
        <v>0</v>
      </c>
      <c r="Y12" s="17">
        <f t="shared" si="3"/>
        <v>6</v>
      </c>
      <c r="Z12" s="17">
        <f t="shared" si="3"/>
        <v>17</v>
      </c>
      <c r="AA12" s="17">
        <f t="shared" si="3"/>
        <v>0</v>
      </c>
      <c r="AB12" s="17">
        <f t="shared" si="3"/>
        <v>0</v>
      </c>
      <c r="AC12" s="17">
        <f t="shared" si="3"/>
        <v>131</v>
      </c>
      <c r="AD12" s="17">
        <f t="shared" si="3"/>
        <v>0</v>
      </c>
      <c r="AE12" s="31">
        <f t="shared" ref="AE12:AF12" si="4">SUM(O18:O21)</f>
        <v>134</v>
      </c>
      <c r="AF12" s="31">
        <f t="shared" si="4"/>
        <v>229</v>
      </c>
    </row>
    <row r="13" spans="1:32" ht="23.1" customHeight="1" x14ac:dyDescent="0.25">
      <c r="B13" s="23" t="s">
        <v>40</v>
      </c>
      <c r="C13" s="50">
        <v>34</v>
      </c>
      <c r="D13" s="50">
        <v>0</v>
      </c>
      <c r="E13" s="50">
        <v>2</v>
      </c>
      <c r="F13" s="50">
        <v>9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34</v>
      </c>
      <c r="N13" s="50">
        <v>0</v>
      </c>
      <c r="O13" s="17">
        <f t="shared" si="0"/>
        <v>48</v>
      </c>
      <c r="P13" s="17">
        <f t="shared" ref="P13:P58" si="5">SUM(C13:N13)</f>
        <v>82</v>
      </c>
      <c r="R13" s="1" t="s">
        <v>9</v>
      </c>
      <c r="S13" s="17">
        <f t="shared" ref="S13:AD13" si="6">SUM(C24:C27)</f>
        <v>58</v>
      </c>
      <c r="T13" s="17">
        <f t="shared" si="6"/>
        <v>11</v>
      </c>
      <c r="U13" s="17">
        <f t="shared" si="6"/>
        <v>5</v>
      </c>
      <c r="V13" s="17">
        <f t="shared" si="6"/>
        <v>60</v>
      </c>
      <c r="W13" s="17">
        <f t="shared" si="6"/>
        <v>0</v>
      </c>
      <c r="X13" s="17">
        <f t="shared" si="6"/>
        <v>0</v>
      </c>
      <c r="Y13" s="17">
        <f t="shared" si="6"/>
        <v>7</v>
      </c>
      <c r="Z13" s="17">
        <f t="shared" si="6"/>
        <v>0</v>
      </c>
      <c r="AA13" s="17">
        <f t="shared" si="6"/>
        <v>0</v>
      </c>
      <c r="AB13" s="17">
        <f t="shared" si="6"/>
        <v>0</v>
      </c>
      <c r="AC13" s="17">
        <f t="shared" si="6"/>
        <v>101</v>
      </c>
      <c r="AD13" s="17">
        <f t="shared" si="6"/>
        <v>0</v>
      </c>
      <c r="AE13" s="31">
        <f t="shared" ref="AE13:AF13" si="7">SUM(O22:O25)</f>
        <v>130</v>
      </c>
      <c r="AF13" s="31">
        <f t="shared" si="7"/>
        <v>207</v>
      </c>
    </row>
    <row r="14" spans="1:32" ht="23.1" customHeight="1" x14ac:dyDescent="0.25">
      <c r="B14" s="23" t="s">
        <v>41</v>
      </c>
      <c r="C14" s="50">
        <v>22</v>
      </c>
      <c r="D14" s="50">
        <v>0</v>
      </c>
      <c r="E14" s="50">
        <v>5</v>
      </c>
      <c r="F14" s="50">
        <v>29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50">
        <v>35</v>
      </c>
      <c r="N14" s="50">
        <v>0</v>
      </c>
      <c r="O14" s="17">
        <f t="shared" si="0"/>
        <v>61</v>
      </c>
      <c r="P14" s="17">
        <f t="shared" si="5"/>
        <v>96</v>
      </c>
      <c r="R14" s="1" t="s">
        <v>10</v>
      </c>
      <c r="S14" s="17">
        <f t="shared" ref="S14:AD14" si="8">SUM(C28:C31)</f>
        <v>40</v>
      </c>
      <c r="T14" s="17">
        <f t="shared" si="8"/>
        <v>7</v>
      </c>
      <c r="U14" s="17">
        <f t="shared" si="8"/>
        <v>12</v>
      </c>
      <c r="V14" s="17">
        <f t="shared" si="8"/>
        <v>38</v>
      </c>
      <c r="W14" s="17">
        <f t="shared" si="8"/>
        <v>0</v>
      </c>
      <c r="X14" s="17">
        <f t="shared" si="8"/>
        <v>0</v>
      </c>
      <c r="Y14" s="17">
        <f t="shared" si="8"/>
        <v>8</v>
      </c>
      <c r="Z14" s="17">
        <f t="shared" si="8"/>
        <v>0</v>
      </c>
      <c r="AA14" s="17">
        <f t="shared" si="8"/>
        <v>0</v>
      </c>
      <c r="AB14" s="17">
        <f t="shared" si="8"/>
        <v>0</v>
      </c>
      <c r="AC14" s="17">
        <f t="shared" si="8"/>
        <v>59</v>
      </c>
      <c r="AD14" s="17">
        <f t="shared" si="8"/>
        <v>0</v>
      </c>
      <c r="AE14" s="31">
        <f t="shared" ref="AE14:AF14" si="9">SUM(O26:O29)</f>
        <v>118</v>
      </c>
      <c r="AF14" s="31">
        <f t="shared" si="9"/>
        <v>201</v>
      </c>
    </row>
    <row r="15" spans="1:32" ht="23.1" customHeight="1" x14ac:dyDescent="0.25">
      <c r="B15" s="23" t="s">
        <v>42</v>
      </c>
      <c r="C15" s="50">
        <v>10</v>
      </c>
      <c r="D15" s="50">
        <v>3</v>
      </c>
      <c r="E15" s="50">
        <v>1</v>
      </c>
      <c r="F15" s="50">
        <v>25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18</v>
      </c>
      <c r="N15" s="50">
        <v>0</v>
      </c>
      <c r="O15" s="17">
        <f>SUM(C15:L15,N15)</f>
        <v>41</v>
      </c>
      <c r="P15" s="17">
        <f t="shared" si="5"/>
        <v>59</v>
      </c>
      <c r="R15" s="1" t="s">
        <v>11</v>
      </c>
      <c r="S15" s="17">
        <f t="shared" ref="S15:AD15" si="10">SUM(C32:C35)</f>
        <v>70</v>
      </c>
      <c r="T15" s="17">
        <f t="shared" si="10"/>
        <v>16</v>
      </c>
      <c r="U15" s="17">
        <f t="shared" si="10"/>
        <v>10</v>
      </c>
      <c r="V15" s="17">
        <f t="shared" si="10"/>
        <v>54</v>
      </c>
      <c r="W15" s="17">
        <f t="shared" si="10"/>
        <v>3</v>
      </c>
      <c r="X15" s="17">
        <f t="shared" si="10"/>
        <v>1</v>
      </c>
      <c r="Y15" s="17">
        <f t="shared" si="10"/>
        <v>14</v>
      </c>
      <c r="Z15" s="17">
        <f t="shared" si="10"/>
        <v>0</v>
      </c>
      <c r="AA15" s="17">
        <f t="shared" si="10"/>
        <v>0</v>
      </c>
      <c r="AB15" s="17">
        <f t="shared" si="10"/>
        <v>0</v>
      </c>
      <c r="AC15" s="17">
        <f t="shared" si="10"/>
        <v>119</v>
      </c>
      <c r="AD15" s="17">
        <f t="shared" si="10"/>
        <v>0</v>
      </c>
      <c r="AE15" s="31">
        <f t="shared" ref="AE15:AF15" si="11">SUM(O30:O33)</f>
        <v>143</v>
      </c>
      <c r="AF15" s="31">
        <f t="shared" si="11"/>
        <v>236</v>
      </c>
    </row>
    <row r="16" spans="1:32" ht="23.1" customHeight="1" x14ac:dyDescent="0.25">
      <c r="B16" s="23" t="s">
        <v>43</v>
      </c>
      <c r="C16" s="50">
        <v>19</v>
      </c>
      <c r="D16" s="50">
        <v>1</v>
      </c>
      <c r="E16" s="50">
        <v>6</v>
      </c>
      <c r="F16" s="50">
        <v>11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35</v>
      </c>
      <c r="N16" s="50">
        <v>0</v>
      </c>
      <c r="O16" s="17">
        <f t="shared" si="0"/>
        <v>41</v>
      </c>
      <c r="P16" s="17">
        <f t="shared" si="5"/>
        <v>76</v>
      </c>
      <c r="R16" s="1" t="s">
        <v>12</v>
      </c>
      <c r="S16" s="17">
        <f t="shared" ref="S16:AD16" si="12">SUM(C36:C39)</f>
        <v>55</v>
      </c>
      <c r="T16" s="17">
        <f t="shared" si="12"/>
        <v>7</v>
      </c>
      <c r="U16" s="17">
        <f t="shared" si="12"/>
        <v>2</v>
      </c>
      <c r="V16" s="17">
        <f t="shared" si="12"/>
        <v>37</v>
      </c>
      <c r="W16" s="17">
        <f t="shared" si="12"/>
        <v>0</v>
      </c>
      <c r="X16" s="17">
        <f t="shared" si="12"/>
        <v>0</v>
      </c>
      <c r="Y16" s="17">
        <f t="shared" si="12"/>
        <v>11</v>
      </c>
      <c r="Z16" s="17">
        <f t="shared" si="12"/>
        <v>0</v>
      </c>
      <c r="AA16" s="17">
        <f t="shared" si="12"/>
        <v>0</v>
      </c>
      <c r="AB16" s="17">
        <f t="shared" si="12"/>
        <v>0</v>
      </c>
      <c r="AC16" s="17">
        <f t="shared" si="12"/>
        <v>92</v>
      </c>
      <c r="AD16" s="17">
        <f t="shared" si="12"/>
        <v>0</v>
      </c>
      <c r="AE16" s="31">
        <f t="shared" ref="AE16:AF16" si="13">SUM(O34:O37)</f>
        <v>150</v>
      </c>
      <c r="AF16" s="31">
        <f t="shared" si="13"/>
        <v>265</v>
      </c>
    </row>
    <row r="17" spans="2:32" ht="23.1" customHeight="1" x14ac:dyDescent="0.25">
      <c r="B17" s="23" t="s">
        <v>44</v>
      </c>
      <c r="C17" s="50">
        <v>13</v>
      </c>
      <c r="D17" s="50">
        <v>1</v>
      </c>
      <c r="E17" s="50">
        <v>1</v>
      </c>
      <c r="F17" s="50">
        <v>28</v>
      </c>
      <c r="G17" s="50">
        <v>0</v>
      </c>
      <c r="H17" s="50">
        <v>0</v>
      </c>
      <c r="I17" s="50">
        <v>0</v>
      </c>
      <c r="J17" s="50">
        <v>3</v>
      </c>
      <c r="K17" s="50">
        <v>0</v>
      </c>
      <c r="L17" s="50">
        <v>0</v>
      </c>
      <c r="M17" s="50">
        <v>38</v>
      </c>
      <c r="N17" s="50">
        <v>0</v>
      </c>
      <c r="O17" s="17">
        <f>SUM(C17:L17,N17)</f>
        <v>46</v>
      </c>
      <c r="P17" s="17">
        <f>SUM(C17:N17)</f>
        <v>84</v>
      </c>
      <c r="R17" s="1" t="s">
        <v>13</v>
      </c>
      <c r="S17" s="17">
        <f t="shared" ref="S17:AD17" si="14">SUM(C40:C43)</f>
        <v>84</v>
      </c>
      <c r="T17" s="17">
        <f t="shared" si="14"/>
        <v>28</v>
      </c>
      <c r="U17" s="17">
        <f t="shared" si="14"/>
        <v>10</v>
      </c>
      <c r="V17" s="17">
        <f t="shared" si="14"/>
        <v>64</v>
      </c>
      <c r="W17" s="17">
        <f t="shared" si="14"/>
        <v>0</v>
      </c>
      <c r="X17" s="17">
        <f t="shared" si="14"/>
        <v>0</v>
      </c>
      <c r="Y17" s="17">
        <f t="shared" si="14"/>
        <v>4</v>
      </c>
      <c r="Z17" s="17">
        <f t="shared" si="14"/>
        <v>6</v>
      </c>
      <c r="AA17" s="17">
        <f t="shared" si="14"/>
        <v>0</v>
      </c>
      <c r="AB17" s="17">
        <f t="shared" si="14"/>
        <v>3</v>
      </c>
      <c r="AC17" s="17">
        <f t="shared" si="14"/>
        <v>145</v>
      </c>
      <c r="AD17" s="17">
        <f t="shared" si="14"/>
        <v>0</v>
      </c>
      <c r="AE17" s="31">
        <f t="shared" ref="AE17:AF17" si="15">SUM(O38:O41)</f>
        <v>152</v>
      </c>
      <c r="AF17" s="31">
        <f t="shared" si="15"/>
        <v>276</v>
      </c>
    </row>
    <row r="18" spans="2:32" ht="23.1" customHeight="1" x14ac:dyDescent="0.25">
      <c r="B18" s="23" t="s">
        <v>45</v>
      </c>
      <c r="C18" s="50">
        <v>13</v>
      </c>
      <c r="D18" s="50">
        <v>0</v>
      </c>
      <c r="E18" s="50">
        <v>1</v>
      </c>
      <c r="F18" s="50">
        <v>18</v>
      </c>
      <c r="G18" s="50">
        <v>0</v>
      </c>
      <c r="H18" s="50">
        <v>0</v>
      </c>
      <c r="I18" s="50">
        <v>0</v>
      </c>
      <c r="J18" s="50">
        <v>3</v>
      </c>
      <c r="K18" s="50">
        <v>0</v>
      </c>
      <c r="L18" s="50">
        <v>0</v>
      </c>
      <c r="M18" s="50">
        <v>32</v>
      </c>
      <c r="N18" s="50">
        <v>0</v>
      </c>
      <c r="O18" s="17">
        <f t="shared" si="0"/>
        <v>35</v>
      </c>
      <c r="P18" s="17">
        <f t="shared" si="5"/>
        <v>67</v>
      </c>
      <c r="R18" s="1" t="s">
        <v>14</v>
      </c>
      <c r="S18" s="17">
        <f t="shared" ref="S18:AD18" si="16">SUM(C44:C47)</f>
        <v>74</v>
      </c>
      <c r="T18" s="17">
        <f t="shared" si="16"/>
        <v>9</v>
      </c>
      <c r="U18" s="17">
        <f t="shared" si="16"/>
        <v>2</v>
      </c>
      <c r="V18" s="17">
        <f t="shared" si="16"/>
        <v>78</v>
      </c>
      <c r="W18" s="17">
        <f t="shared" si="16"/>
        <v>0</v>
      </c>
      <c r="X18" s="17">
        <f t="shared" si="16"/>
        <v>0</v>
      </c>
      <c r="Y18" s="17">
        <f t="shared" si="16"/>
        <v>6</v>
      </c>
      <c r="Z18" s="17">
        <f t="shared" si="16"/>
        <v>2</v>
      </c>
      <c r="AA18" s="17">
        <f t="shared" si="16"/>
        <v>0</v>
      </c>
      <c r="AB18" s="17">
        <f t="shared" si="16"/>
        <v>0</v>
      </c>
      <c r="AC18" s="17">
        <f t="shared" si="16"/>
        <v>110</v>
      </c>
      <c r="AD18" s="17">
        <f t="shared" si="16"/>
        <v>0</v>
      </c>
      <c r="AE18" s="31">
        <f t="shared" ref="AE18:AF18" si="17">SUM(O42:O45)</f>
        <v>193</v>
      </c>
      <c r="AF18" s="31">
        <f t="shared" si="17"/>
        <v>316</v>
      </c>
    </row>
    <row r="19" spans="2:32" ht="23.1" customHeight="1" x14ac:dyDescent="0.25">
      <c r="B19" s="23" t="s">
        <v>46</v>
      </c>
      <c r="C19" s="50">
        <v>12</v>
      </c>
      <c r="D19" s="50">
        <v>1</v>
      </c>
      <c r="E19" s="50">
        <v>1</v>
      </c>
      <c r="F19" s="50">
        <v>12</v>
      </c>
      <c r="G19" s="50">
        <v>0</v>
      </c>
      <c r="H19" s="50">
        <v>0</v>
      </c>
      <c r="I19" s="50">
        <v>1</v>
      </c>
      <c r="J19" s="50">
        <v>4</v>
      </c>
      <c r="K19" s="50">
        <v>0</v>
      </c>
      <c r="L19" s="50">
        <v>0</v>
      </c>
      <c r="M19" s="50">
        <v>21</v>
      </c>
      <c r="N19" s="50">
        <v>0</v>
      </c>
      <c r="O19" s="17">
        <f t="shared" si="0"/>
        <v>31</v>
      </c>
      <c r="P19" s="17">
        <f t="shared" si="5"/>
        <v>52</v>
      </c>
      <c r="R19" s="1" t="s">
        <v>15</v>
      </c>
      <c r="S19" s="17">
        <f t="shared" ref="S19:AD19" si="18">SUM(C48:C51)</f>
        <v>113</v>
      </c>
      <c r="T19" s="17">
        <f t="shared" si="18"/>
        <v>12</v>
      </c>
      <c r="U19" s="17">
        <f t="shared" si="18"/>
        <v>9</v>
      </c>
      <c r="V19" s="17">
        <f t="shared" si="18"/>
        <v>61</v>
      </c>
      <c r="W19" s="17">
        <f t="shared" si="18"/>
        <v>0</v>
      </c>
      <c r="X19" s="17">
        <f t="shared" si="18"/>
        <v>0</v>
      </c>
      <c r="Y19" s="17">
        <f t="shared" si="18"/>
        <v>2</v>
      </c>
      <c r="Z19" s="17">
        <f t="shared" si="18"/>
        <v>3</v>
      </c>
      <c r="AA19" s="17">
        <f t="shared" si="18"/>
        <v>0</v>
      </c>
      <c r="AB19" s="17">
        <f t="shared" si="18"/>
        <v>0</v>
      </c>
      <c r="AC19" s="17">
        <f t="shared" si="18"/>
        <v>52</v>
      </c>
      <c r="AD19" s="17">
        <f t="shared" si="18"/>
        <v>0</v>
      </c>
      <c r="AE19" s="31">
        <f t="shared" ref="AE19:AF19" si="19">SUM(O46:O49)</f>
        <v>172</v>
      </c>
      <c r="AF19" s="31">
        <f t="shared" si="19"/>
        <v>237</v>
      </c>
    </row>
    <row r="20" spans="2:32" ht="23.1" customHeight="1" x14ac:dyDescent="0.25">
      <c r="B20" s="23" t="s">
        <v>47</v>
      </c>
      <c r="C20" s="50">
        <v>14</v>
      </c>
      <c r="D20" s="50">
        <v>0</v>
      </c>
      <c r="E20" s="50">
        <v>1</v>
      </c>
      <c r="F20" s="50">
        <v>16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19</v>
      </c>
      <c r="N20" s="50">
        <v>0</v>
      </c>
      <c r="O20" s="17">
        <f>SUM(C20:L20,N20)</f>
        <v>33</v>
      </c>
      <c r="P20" s="17">
        <f t="shared" si="5"/>
        <v>52</v>
      </c>
      <c r="R20" s="1" t="s">
        <v>16</v>
      </c>
      <c r="S20" s="17">
        <f t="shared" ref="S20:AD20" si="20">SUM(C52:C53)</f>
        <v>68</v>
      </c>
      <c r="T20" s="17">
        <f t="shared" si="20"/>
        <v>5</v>
      </c>
      <c r="U20" s="17">
        <f t="shared" si="20"/>
        <v>8</v>
      </c>
      <c r="V20" s="17">
        <f t="shared" si="20"/>
        <v>51</v>
      </c>
      <c r="W20" s="17">
        <f t="shared" si="20"/>
        <v>1</v>
      </c>
      <c r="X20" s="17">
        <f t="shared" si="20"/>
        <v>0</v>
      </c>
      <c r="Y20" s="17">
        <f t="shared" si="20"/>
        <v>4</v>
      </c>
      <c r="Z20" s="17">
        <f t="shared" si="20"/>
        <v>1</v>
      </c>
      <c r="AA20" s="17">
        <f t="shared" si="20"/>
        <v>0</v>
      </c>
      <c r="AB20" s="17">
        <f t="shared" si="20"/>
        <v>0</v>
      </c>
      <c r="AC20" s="17">
        <f t="shared" si="20"/>
        <v>50</v>
      </c>
      <c r="AD20" s="17">
        <f t="shared" si="20"/>
        <v>0</v>
      </c>
      <c r="AE20" s="31">
        <f t="shared" ref="AE20:AF20" si="21">SUM(O50:O53)</f>
        <v>244</v>
      </c>
      <c r="AF20" s="31">
        <f t="shared" si="21"/>
        <v>328</v>
      </c>
    </row>
    <row r="21" spans="2:32" ht="23.1" customHeight="1" x14ac:dyDescent="0.25">
      <c r="B21" s="23" t="s">
        <v>48</v>
      </c>
      <c r="C21" s="50">
        <v>9</v>
      </c>
      <c r="D21" s="50">
        <v>1</v>
      </c>
      <c r="E21" s="50">
        <v>2</v>
      </c>
      <c r="F21" s="50">
        <v>17</v>
      </c>
      <c r="G21" s="50">
        <v>0</v>
      </c>
      <c r="H21" s="50">
        <v>0</v>
      </c>
      <c r="I21" s="50">
        <v>1</v>
      </c>
      <c r="J21" s="50">
        <v>5</v>
      </c>
      <c r="K21" s="50">
        <v>0</v>
      </c>
      <c r="L21" s="50">
        <v>0</v>
      </c>
      <c r="M21" s="50">
        <v>23</v>
      </c>
      <c r="N21" s="50">
        <v>0</v>
      </c>
      <c r="O21" s="17">
        <f t="shared" si="0"/>
        <v>35</v>
      </c>
      <c r="P21" s="17">
        <f>SUM(C21:N21)</f>
        <v>58</v>
      </c>
      <c r="R21" s="36" t="s">
        <v>20</v>
      </c>
      <c r="S21" s="34">
        <f t="shared" ref="S21:AF21" si="22">SUM(C54:C57)</f>
        <v>158</v>
      </c>
      <c r="T21" s="17">
        <f t="shared" si="22"/>
        <v>20</v>
      </c>
      <c r="U21" s="17">
        <f t="shared" si="22"/>
        <v>24</v>
      </c>
      <c r="V21" s="17">
        <f t="shared" si="22"/>
        <v>78</v>
      </c>
      <c r="W21" s="17">
        <f t="shared" si="22"/>
        <v>2</v>
      </c>
      <c r="X21" s="17">
        <f t="shared" si="22"/>
        <v>0</v>
      </c>
      <c r="Y21" s="17">
        <f t="shared" si="22"/>
        <v>11</v>
      </c>
      <c r="Z21" s="17">
        <f t="shared" si="22"/>
        <v>1</v>
      </c>
      <c r="AA21" s="17">
        <f t="shared" si="22"/>
        <v>0</v>
      </c>
      <c r="AB21" s="17">
        <f t="shared" si="22"/>
        <v>0</v>
      </c>
      <c r="AC21" s="17">
        <f t="shared" si="22"/>
        <v>139</v>
      </c>
      <c r="AD21" s="17">
        <f t="shared" si="22"/>
        <v>0</v>
      </c>
      <c r="AE21" s="31">
        <f t="shared" si="22"/>
        <v>294</v>
      </c>
      <c r="AF21" s="31">
        <f t="shared" si="22"/>
        <v>433</v>
      </c>
    </row>
    <row r="22" spans="2:32" ht="23.1" customHeight="1" x14ac:dyDescent="0.25">
      <c r="B22" s="23" t="s">
        <v>49</v>
      </c>
      <c r="C22" s="50">
        <v>17</v>
      </c>
      <c r="D22" s="50">
        <v>0</v>
      </c>
      <c r="E22" s="50">
        <v>0</v>
      </c>
      <c r="F22" s="50">
        <v>15</v>
      </c>
      <c r="G22" s="50">
        <v>0</v>
      </c>
      <c r="H22" s="50">
        <v>0</v>
      </c>
      <c r="I22" s="50">
        <v>2</v>
      </c>
      <c r="J22" s="50">
        <v>4</v>
      </c>
      <c r="K22" s="50">
        <v>0</v>
      </c>
      <c r="L22" s="50">
        <v>0</v>
      </c>
      <c r="M22" s="50">
        <v>14</v>
      </c>
      <c r="N22" s="50">
        <v>0</v>
      </c>
      <c r="O22" s="17">
        <f t="shared" si="0"/>
        <v>38</v>
      </c>
      <c r="P22" s="17">
        <f t="shared" si="5"/>
        <v>52</v>
      </c>
      <c r="R22" s="58" t="s">
        <v>90</v>
      </c>
      <c r="S22" s="59">
        <f>MAX(S10:S12)</f>
        <v>87</v>
      </c>
      <c r="T22" s="59">
        <f t="shared" ref="T22:AF22" si="23">MAX(T10:T12)</f>
        <v>10</v>
      </c>
      <c r="U22" s="59">
        <f t="shared" si="23"/>
        <v>13</v>
      </c>
      <c r="V22" s="59">
        <f t="shared" si="23"/>
        <v>93</v>
      </c>
      <c r="W22" s="59">
        <f t="shared" si="23"/>
        <v>0</v>
      </c>
      <c r="X22" s="59">
        <f t="shared" si="23"/>
        <v>0</v>
      </c>
      <c r="Y22" s="59">
        <f t="shared" si="23"/>
        <v>11</v>
      </c>
      <c r="Z22" s="59">
        <f t="shared" si="23"/>
        <v>17</v>
      </c>
      <c r="AA22" s="59">
        <f t="shared" si="23"/>
        <v>0</v>
      </c>
      <c r="AB22" s="59">
        <f t="shared" si="23"/>
        <v>0</v>
      </c>
      <c r="AC22" s="59">
        <f t="shared" si="23"/>
        <v>131</v>
      </c>
      <c r="AD22" s="59">
        <f t="shared" si="23"/>
        <v>0</v>
      </c>
      <c r="AE22" s="40">
        <f t="shared" si="23"/>
        <v>189</v>
      </c>
      <c r="AF22" s="40">
        <f t="shared" si="23"/>
        <v>315</v>
      </c>
    </row>
    <row r="23" spans="2:32" ht="23.1" customHeight="1" x14ac:dyDescent="0.25">
      <c r="B23" s="23" t="s">
        <v>50</v>
      </c>
      <c r="C23" s="50">
        <v>15</v>
      </c>
      <c r="D23" s="50">
        <v>0</v>
      </c>
      <c r="E23" s="50">
        <v>3</v>
      </c>
      <c r="F23" s="50">
        <v>11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22</v>
      </c>
      <c r="N23" s="50">
        <v>0</v>
      </c>
      <c r="O23" s="17">
        <f t="shared" si="0"/>
        <v>30</v>
      </c>
      <c r="P23" s="17">
        <f t="shared" si="5"/>
        <v>52</v>
      </c>
      <c r="R23" s="58" t="s">
        <v>91</v>
      </c>
      <c r="S23" s="59">
        <f>MAX(S13:S18)</f>
        <v>84</v>
      </c>
      <c r="T23" s="59">
        <f t="shared" ref="T23:AF23" si="24">MAX(T13:T18)</f>
        <v>28</v>
      </c>
      <c r="U23" s="59">
        <f t="shared" si="24"/>
        <v>12</v>
      </c>
      <c r="V23" s="59">
        <f t="shared" si="24"/>
        <v>78</v>
      </c>
      <c r="W23" s="59">
        <f t="shared" si="24"/>
        <v>3</v>
      </c>
      <c r="X23" s="59">
        <f t="shared" si="24"/>
        <v>1</v>
      </c>
      <c r="Y23" s="59">
        <f t="shared" si="24"/>
        <v>14</v>
      </c>
      <c r="Z23" s="59">
        <f t="shared" si="24"/>
        <v>6</v>
      </c>
      <c r="AA23" s="59">
        <f t="shared" si="24"/>
        <v>0</v>
      </c>
      <c r="AB23" s="59">
        <f t="shared" si="24"/>
        <v>3</v>
      </c>
      <c r="AC23" s="59">
        <f t="shared" si="24"/>
        <v>145</v>
      </c>
      <c r="AD23" s="59">
        <f t="shared" si="24"/>
        <v>0</v>
      </c>
      <c r="AE23" s="40">
        <f t="shared" si="24"/>
        <v>193</v>
      </c>
      <c r="AF23" s="40">
        <f t="shared" si="24"/>
        <v>316</v>
      </c>
    </row>
    <row r="24" spans="2:32" ht="23.1" customHeight="1" x14ac:dyDescent="0.25">
      <c r="B24" s="23" t="s">
        <v>51</v>
      </c>
      <c r="C24" s="50">
        <v>5</v>
      </c>
      <c r="D24" s="50">
        <v>3</v>
      </c>
      <c r="E24" s="50">
        <v>0</v>
      </c>
      <c r="F24" s="50">
        <v>11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22</v>
      </c>
      <c r="N24" s="50">
        <v>0</v>
      </c>
      <c r="O24" s="17">
        <f t="shared" si="0"/>
        <v>21</v>
      </c>
      <c r="P24" s="17">
        <f t="shared" si="5"/>
        <v>43</v>
      </c>
      <c r="R24" s="58" t="s">
        <v>92</v>
      </c>
      <c r="S24" s="59">
        <f>MAX(S19:S21)</f>
        <v>158</v>
      </c>
      <c r="T24" s="59">
        <f t="shared" ref="T24:AF24" si="25">MAX(T19:T21)</f>
        <v>20</v>
      </c>
      <c r="U24" s="59">
        <f t="shared" si="25"/>
        <v>24</v>
      </c>
      <c r="V24" s="59">
        <f t="shared" si="25"/>
        <v>78</v>
      </c>
      <c r="W24" s="59">
        <f t="shared" si="25"/>
        <v>2</v>
      </c>
      <c r="X24" s="59">
        <f t="shared" si="25"/>
        <v>0</v>
      </c>
      <c r="Y24" s="59">
        <f t="shared" si="25"/>
        <v>11</v>
      </c>
      <c r="Z24" s="59">
        <f t="shared" si="25"/>
        <v>3</v>
      </c>
      <c r="AA24" s="59">
        <f t="shared" si="25"/>
        <v>0</v>
      </c>
      <c r="AB24" s="59">
        <f t="shared" si="25"/>
        <v>0</v>
      </c>
      <c r="AC24" s="59">
        <f t="shared" si="25"/>
        <v>139</v>
      </c>
      <c r="AD24" s="59">
        <f t="shared" si="25"/>
        <v>0</v>
      </c>
      <c r="AE24" s="40">
        <f t="shared" si="25"/>
        <v>294</v>
      </c>
      <c r="AF24" s="40">
        <f t="shared" si="25"/>
        <v>433</v>
      </c>
    </row>
    <row r="25" spans="2:32" ht="23.1" customHeight="1" x14ac:dyDescent="0.25">
      <c r="B25" s="23" t="s">
        <v>52</v>
      </c>
      <c r="C25" s="50">
        <v>19</v>
      </c>
      <c r="D25" s="50">
        <v>1</v>
      </c>
      <c r="E25" s="50">
        <v>2</v>
      </c>
      <c r="F25" s="50">
        <v>15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19</v>
      </c>
      <c r="N25" s="50">
        <v>0</v>
      </c>
      <c r="O25" s="17">
        <f t="shared" si="0"/>
        <v>41</v>
      </c>
      <c r="P25" s="17">
        <f t="shared" si="5"/>
        <v>60</v>
      </c>
      <c r="R25" s="37" t="s">
        <v>85</v>
      </c>
      <c r="S25" s="35">
        <f t="shared" ref="S25:AF25" si="26">SUM(S10:S12)</f>
        <v>231</v>
      </c>
      <c r="T25" s="16">
        <f t="shared" si="26"/>
        <v>17</v>
      </c>
      <c r="U25" s="16">
        <f t="shared" si="26"/>
        <v>26</v>
      </c>
      <c r="V25" s="16">
        <f t="shared" si="26"/>
        <v>254</v>
      </c>
      <c r="W25" s="16">
        <f t="shared" si="26"/>
        <v>0</v>
      </c>
      <c r="X25" s="16">
        <f t="shared" si="26"/>
        <v>0</v>
      </c>
      <c r="Y25" s="16">
        <f t="shared" si="26"/>
        <v>24</v>
      </c>
      <c r="Z25" s="16">
        <f t="shared" si="26"/>
        <v>21</v>
      </c>
      <c r="AA25" s="16">
        <f t="shared" si="26"/>
        <v>0</v>
      </c>
      <c r="AB25" s="16">
        <f t="shared" si="26"/>
        <v>0</v>
      </c>
      <c r="AC25" s="16">
        <f t="shared" si="26"/>
        <v>353</v>
      </c>
      <c r="AD25" s="16">
        <f t="shared" si="26"/>
        <v>0</v>
      </c>
      <c r="AE25" s="32">
        <f t="shared" si="26"/>
        <v>505</v>
      </c>
      <c r="AF25" s="32">
        <f t="shared" si="26"/>
        <v>822</v>
      </c>
    </row>
    <row r="26" spans="2:32" ht="23.1" customHeight="1" x14ac:dyDescent="0.25">
      <c r="B26" s="23" t="s">
        <v>53</v>
      </c>
      <c r="C26" s="50">
        <v>10</v>
      </c>
      <c r="D26" s="50">
        <v>3</v>
      </c>
      <c r="E26" s="50">
        <v>0</v>
      </c>
      <c r="F26" s="50">
        <v>10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20</v>
      </c>
      <c r="N26" s="50">
        <v>0</v>
      </c>
      <c r="O26" s="17">
        <f t="shared" si="0"/>
        <v>23</v>
      </c>
      <c r="P26" s="17">
        <f t="shared" si="5"/>
        <v>43</v>
      </c>
      <c r="R26" s="28" t="s">
        <v>86</v>
      </c>
      <c r="S26" s="16">
        <f t="shared" ref="S26:AF26" si="27">SUM(S13:S18)</f>
        <v>381</v>
      </c>
      <c r="T26" s="16">
        <f t="shared" si="27"/>
        <v>78</v>
      </c>
      <c r="U26" s="16">
        <f t="shared" si="27"/>
        <v>41</v>
      </c>
      <c r="V26" s="16">
        <f t="shared" si="27"/>
        <v>331</v>
      </c>
      <c r="W26" s="16">
        <f t="shared" si="27"/>
        <v>3</v>
      </c>
      <c r="X26" s="16">
        <f t="shared" si="27"/>
        <v>1</v>
      </c>
      <c r="Y26" s="16">
        <f t="shared" si="27"/>
        <v>50</v>
      </c>
      <c r="Z26" s="16">
        <f t="shared" si="27"/>
        <v>8</v>
      </c>
      <c r="AA26" s="16">
        <f t="shared" si="27"/>
        <v>0</v>
      </c>
      <c r="AB26" s="16">
        <f t="shared" si="27"/>
        <v>3</v>
      </c>
      <c r="AC26" s="16">
        <f t="shared" si="27"/>
        <v>626</v>
      </c>
      <c r="AD26" s="16">
        <f t="shared" si="27"/>
        <v>0</v>
      </c>
      <c r="AE26" s="32">
        <f t="shared" si="27"/>
        <v>886</v>
      </c>
      <c r="AF26" s="32">
        <f t="shared" si="27"/>
        <v>1501</v>
      </c>
    </row>
    <row r="27" spans="2:32" ht="23.1" customHeight="1" x14ac:dyDescent="0.25">
      <c r="B27" s="23" t="s">
        <v>54</v>
      </c>
      <c r="C27" s="50">
        <v>24</v>
      </c>
      <c r="D27" s="50">
        <v>4</v>
      </c>
      <c r="E27" s="50">
        <v>3</v>
      </c>
      <c r="F27" s="50">
        <v>24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40</v>
      </c>
      <c r="N27" s="50">
        <v>0</v>
      </c>
      <c r="O27" s="17">
        <f t="shared" si="0"/>
        <v>56</v>
      </c>
      <c r="P27" s="17">
        <f t="shared" si="5"/>
        <v>96</v>
      </c>
      <c r="R27" s="29" t="s">
        <v>87</v>
      </c>
      <c r="S27" s="16">
        <f t="shared" ref="S27:AF27" si="28">SUM(S19:S21)</f>
        <v>339</v>
      </c>
      <c r="T27" s="16">
        <f t="shared" si="28"/>
        <v>37</v>
      </c>
      <c r="U27" s="16">
        <f t="shared" si="28"/>
        <v>41</v>
      </c>
      <c r="V27" s="16">
        <f t="shared" si="28"/>
        <v>190</v>
      </c>
      <c r="W27" s="16">
        <f t="shared" si="28"/>
        <v>3</v>
      </c>
      <c r="X27" s="16">
        <f t="shared" si="28"/>
        <v>0</v>
      </c>
      <c r="Y27" s="16">
        <f t="shared" si="28"/>
        <v>17</v>
      </c>
      <c r="Z27" s="16">
        <f t="shared" si="28"/>
        <v>5</v>
      </c>
      <c r="AA27" s="16">
        <f t="shared" si="28"/>
        <v>0</v>
      </c>
      <c r="AB27" s="16">
        <f t="shared" si="28"/>
        <v>0</v>
      </c>
      <c r="AC27" s="16">
        <f t="shared" si="28"/>
        <v>241</v>
      </c>
      <c r="AD27" s="16">
        <f t="shared" si="28"/>
        <v>0</v>
      </c>
      <c r="AE27" s="32">
        <f t="shared" si="28"/>
        <v>710</v>
      </c>
      <c r="AF27" s="32">
        <f t="shared" si="28"/>
        <v>998</v>
      </c>
    </row>
    <row r="28" spans="2:32" ht="23.1" customHeight="1" x14ac:dyDescent="0.25">
      <c r="B28" s="23" t="s">
        <v>55</v>
      </c>
      <c r="C28" s="50">
        <v>15</v>
      </c>
      <c r="D28" s="50">
        <v>1</v>
      </c>
      <c r="E28" s="50">
        <v>5</v>
      </c>
      <c r="F28" s="50">
        <v>12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19</v>
      </c>
      <c r="N28" s="50">
        <v>0</v>
      </c>
      <c r="O28" s="17">
        <f t="shared" si="0"/>
        <v>34</v>
      </c>
      <c r="P28" s="17">
        <f t="shared" si="5"/>
        <v>53</v>
      </c>
      <c r="R28" s="5" t="s">
        <v>17</v>
      </c>
      <c r="S28" s="16">
        <f t="shared" ref="S28:AF28" si="29">SUM(S10:S21)</f>
        <v>951</v>
      </c>
      <c r="T28" s="16">
        <f t="shared" si="29"/>
        <v>132</v>
      </c>
      <c r="U28" s="16">
        <f t="shared" si="29"/>
        <v>108</v>
      </c>
      <c r="V28" s="16">
        <f t="shared" si="29"/>
        <v>775</v>
      </c>
      <c r="W28" s="16">
        <f t="shared" si="29"/>
        <v>6</v>
      </c>
      <c r="X28" s="16">
        <f t="shared" si="29"/>
        <v>1</v>
      </c>
      <c r="Y28" s="16">
        <f t="shared" si="29"/>
        <v>91</v>
      </c>
      <c r="Z28" s="16">
        <f t="shared" si="29"/>
        <v>34</v>
      </c>
      <c r="AA28" s="16">
        <f t="shared" si="29"/>
        <v>0</v>
      </c>
      <c r="AB28" s="16">
        <f t="shared" si="29"/>
        <v>3</v>
      </c>
      <c r="AC28" s="16">
        <f t="shared" si="29"/>
        <v>1220</v>
      </c>
      <c r="AD28" s="16">
        <f t="shared" si="29"/>
        <v>0</v>
      </c>
      <c r="AE28" s="32">
        <f t="shared" si="29"/>
        <v>2101</v>
      </c>
      <c r="AF28" s="32">
        <f t="shared" si="29"/>
        <v>3321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3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7">
        <f t="shared" si="0"/>
        <v>5</v>
      </c>
      <c r="P29" s="17">
        <f t="shared" si="5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1</v>
      </c>
      <c r="E30" s="50">
        <v>2</v>
      </c>
      <c r="F30" s="50">
        <v>14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7">
        <f t="shared" si="0"/>
        <v>30</v>
      </c>
      <c r="P30" s="17">
        <f t="shared" si="5"/>
        <v>43</v>
      </c>
      <c r="R30"/>
      <c r="S30" s="19"/>
      <c r="T30" s="19"/>
    </row>
    <row r="31" spans="2:32" ht="23.1" customHeight="1" x14ac:dyDescent="0.25">
      <c r="B31" s="24" t="s">
        <v>58</v>
      </c>
      <c r="C31" s="50">
        <v>13</v>
      </c>
      <c r="D31" s="50">
        <v>5</v>
      </c>
      <c r="E31" s="50">
        <v>5</v>
      </c>
      <c r="F31" s="50">
        <v>9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23</v>
      </c>
      <c r="N31" s="50">
        <v>0</v>
      </c>
      <c r="O31" s="17">
        <f t="shared" si="0"/>
        <v>36</v>
      </c>
      <c r="P31" s="17">
        <f t="shared" si="5"/>
        <v>59</v>
      </c>
      <c r="R31"/>
      <c r="S31" s="19"/>
      <c r="T31" s="19"/>
    </row>
    <row r="32" spans="2:32" ht="23.1" customHeight="1" x14ac:dyDescent="0.25">
      <c r="B32" s="24" t="s">
        <v>59</v>
      </c>
      <c r="C32" s="50">
        <v>24</v>
      </c>
      <c r="D32" s="50">
        <v>6</v>
      </c>
      <c r="E32" s="50">
        <v>3</v>
      </c>
      <c r="F32" s="50">
        <v>14</v>
      </c>
      <c r="G32" s="50">
        <v>1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33</v>
      </c>
      <c r="N32" s="50">
        <v>0</v>
      </c>
      <c r="O32" s="17">
        <f t="shared" si="0"/>
        <v>48</v>
      </c>
      <c r="P32" s="17">
        <f t="shared" si="5"/>
        <v>81</v>
      </c>
      <c r="R32"/>
      <c r="S32" s="19"/>
      <c r="T32" s="19"/>
    </row>
    <row r="33" spans="2:20" ht="23.1" customHeight="1" x14ac:dyDescent="0.25">
      <c r="B33" s="23" t="s">
        <v>60</v>
      </c>
      <c r="C33" s="50">
        <v>14</v>
      </c>
      <c r="D33" s="50">
        <v>2</v>
      </c>
      <c r="E33" s="50">
        <v>1</v>
      </c>
      <c r="F33" s="50">
        <v>8</v>
      </c>
      <c r="G33" s="50">
        <v>1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24</v>
      </c>
      <c r="N33" s="50">
        <v>0</v>
      </c>
      <c r="O33" s="17">
        <f t="shared" si="0"/>
        <v>29</v>
      </c>
      <c r="P33" s="17">
        <f t="shared" si="5"/>
        <v>53</v>
      </c>
      <c r="R33"/>
      <c r="S33" s="19"/>
      <c r="T33" s="19"/>
    </row>
    <row r="34" spans="2:20" ht="23.1" customHeight="1" x14ac:dyDescent="0.25">
      <c r="B34" s="24" t="s">
        <v>61</v>
      </c>
      <c r="C34" s="50">
        <v>19</v>
      </c>
      <c r="D34" s="50">
        <v>6</v>
      </c>
      <c r="E34" s="50">
        <v>2</v>
      </c>
      <c r="F34" s="50">
        <v>22</v>
      </c>
      <c r="G34" s="50">
        <v>1</v>
      </c>
      <c r="H34" s="50">
        <v>1</v>
      </c>
      <c r="I34" s="50">
        <v>9</v>
      </c>
      <c r="J34" s="50">
        <v>0</v>
      </c>
      <c r="K34" s="50">
        <v>0</v>
      </c>
      <c r="L34" s="50">
        <v>0</v>
      </c>
      <c r="M34" s="50">
        <v>23</v>
      </c>
      <c r="N34" s="50">
        <v>0</v>
      </c>
      <c r="O34" s="17">
        <f t="shared" si="0"/>
        <v>60</v>
      </c>
      <c r="P34" s="17">
        <f t="shared" si="5"/>
        <v>83</v>
      </c>
      <c r="R34"/>
      <c r="S34" s="19"/>
      <c r="T34" s="19"/>
    </row>
    <row r="35" spans="2:20" ht="23.1" customHeight="1" x14ac:dyDescent="0.25">
      <c r="B35" s="24" t="s">
        <v>62</v>
      </c>
      <c r="C35" s="50">
        <v>13</v>
      </c>
      <c r="D35" s="50">
        <v>2</v>
      </c>
      <c r="E35" s="50">
        <v>4</v>
      </c>
      <c r="F35" s="50">
        <v>10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39</v>
      </c>
      <c r="N35" s="50">
        <v>0</v>
      </c>
      <c r="O35" s="17">
        <f t="shared" si="0"/>
        <v>31</v>
      </c>
      <c r="P35" s="17">
        <f t="shared" si="5"/>
        <v>70</v>
      </c>
      <c r="R35"/>
      <c r="S35" s="19"/>
      <c r="T35" s="19"/>
    </row>
    <row r="36" spans="2:20" ht="23.1" customHeight="1" x14ac:dyDescent="0.25">
      <c r="B36" s="24" t="s">
        <v>63</v>
      </c>
      <c r="C36" s="50">
        <v>10</v>
      </c>
      <c r="D36" s="50">
        <v>5</v>
      </c>
      <c r="E36" s="50">
        <v>0</v>
      </c>
      <c r="F36" s="50">
        <v>14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18</v>
      </c>
      <c r="N36" s="50">
        <v>0</v>
      </c>
      <c r="O36" s="17">
        <f t="shared" si="0"/>
        <v>32</v>
      </c>
      <c r="P36" s="17">
        <f t="shared" si="5"/>
        <v>50</v>
      </c>
      <c r="R36"/>
      <c r="S36" s="19"/>
      <c r="T36" s="19"/>
    </row>
    <row r="37" spans="2:20" ht="23.1" customHeight="1" x14ac:dyDescent="0.25">
      <c r="B37" s="23" t="s">
        <v>64</v>
      </c>
      <c r="C37" s="50">
        <v>16</v>
      </c>
      <c r="D37" s="50">
        <v>1</v>
      </c>
      <c r="E37" s="50">
        <v>0</v>
      </c>
      <c r="F37" s="50">
        <v>6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35</v>
      </c>
      <c r="N37" s="50">
        <v>0</v>
      </c>
      <c r="O37" s="17">
        <f t="shared" si="0"/>
        <v>27</v>
      </c>
      <c r="P37" s="17">
        <f t="shared" si="5"/>
        <v>62</v>
      </c>
      <c r="R37"/>
      <c r="S37" s="19"/>
      <c r="T37" s="19"/>
    </row>
    <row r="38" spans="2:20" ht="23.1" customHeight="1" x14ac:dyDescent="0.25">
      <c r="B38" s="24" t="s">
        <v>65</v>
      </c>
      <c r="C38" s="50">
        <v>13</v>
      </c>
      <c r="D38" s="50">
        <v>1</v>
      </c>
      <c r="E38" s="50">
        <v>1</v>
      </c>
      <c r="F38" s="50">
        <v>10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26</v>
      </c>
      <c r="N38" s="50">
        <v>0</v>
      </c>
      <c r="O38" s="17">
        <f t="shared" si="0"/>
        <v>28</v>
      </c>
      <c r="P38" s="17">
        <f t="shared" si="5"/>
        <v>54</v>
      </c>
      <c r="R38"/>
      <c r="S38" s="19"/>
      <c r="T38" s="19"/>
    </row>
    <row r="39" spans="2:20" ht="23.1" customHeight="1" x14ac:dyDescent="0.25">
      <c r="B39" s="24" t="s">
        <v>66</v>
      </c>
      <c r="C39" s="50">
        <v>16</v>
      </c>
      <c r="D39" s="50">
        <v>0</v>
      </c>
      <c r="E39" s="50">
        <v>1</v>
      </c>
      <c r="F39" s="50">
        <v>7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13</v>
      </c>
      <c r="N39" s="50">
        <v>0</v>
      </c>
      <c r="O39" s="17">
        <f t="shared" si="0"/>
        <v>25</v>
      </c>
      <c r="P39" s="17">
        <f t="shared" si="5"/>
        <v>38</v>
      </c>
      <c r="R39"/>
      <c r="S39" s="19"/>
      <c r="T39" s="19"/>
    </row>
    <row r="40" spans="2:20" ht="23.1" customHeight="1" x14ac:dyDescent="0.25">
      <c r="B40" s="24" t="s">
        <v>67</v>
      </c>
      <c r="C40" s="50">
        <v>13</v>
      </c>
      <c r="D40" s="50">
        <v>2</v>
      </c>
      <c r="E40" s="50">
        <v>3</v>
      </c>
      <c r="F40" s="50">
        <v>22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47</v>
      </c>
      <c r="N40" s="50">
        <v>0</v>
      </c>
      <c r="O40" s="17">
        <f t="shared" si="0"/>
        <v>40</v>
      </c>
      <c r="P40" s="17">
        <f t="shared" si="5"/>
        <v>87</v>
      </c>
      <c r="R40"/>
      <c r="S40" s="19"/>
      <c r="T40" s="19"/>
    </row>
    <row r="41" spans="2:20" ht="23.1" customHeight="1" x14ac:dyDescent="0.25">
      <c r="B41" s="23" t="s">
        <v>68</v>
      </c>
      <c r="C41" s="50">
        <v>30</v>
      </c>
      <c r="D41" s="50">
        <v>8</v>
      </c>
      <c r="E41" s="50">
        <v>5</v>
      </c>
      <c r="F41" s="50">
        <v>9</v>
      </c>
      <c r="G41" s="50">
        <v>0</v>
      </c>
      <c r="H41" s="50">
        <v>0</v>
      </c>
      <c r="I41" s="50">
        <v>3</v>
      </c>
      <c r="J41" s="50">
        <v>4</v>
      </c>
      <c r="K41" s="50">
        <v>0</v>
      </c>
      <c r="L41" s="50">
        <v>0</v>
      </c>
      <c r="M41" s="50">
        <v>38</v>
      </c>
      <c r="N41" s="50">
        <v>0</v>
      </c>
      <c r="O41" s="17">
        <f t="shared" si="0"/>
        <v>59</v>
      </c>
      <c r="P41" s="17">
        <f t="shared" si="5"/>
        <v>97</v>
      </c>
      <c r="R41"/>
      <c r="S41" s="19"/>
      <c r="T41" s="19"/>
    </row>
    <row r="42" spans="2:20" ht="23.1" customHeight="1" x14ac:dyDescent="0.25">
      <c r="B42" s="24" t="s">
        <v>69</v>
      </c>
      <c r="C42" s="50">
        <v>14</v>
      </c>
      <c r="D42" s="50">
        <v>4</v>
      </c>
      <c r="E42" s="50">
        <v>2</v>
      </c>
      <c r="F42" s="50">
        <v>20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3</v>
      </c>
      <c r="M42" s="50">
        <v>21</v>
      </c>
      <c r="N42" s="50">
        <v>0</v>
      </c>
      <c r="O42" s="17">
        <f t="shared" si="0"/>
        <v>43</v>
      </c>
      <c r="P42" s="17">
        <f t="shared" si="5"/>
        <v>64</v>
      </c>
      <c r="R42"/>
      <c r="S42" s="19"/>
      <c r="T42" s="19"/>
    </row>
    <row r="43" spans="2:20" ht="23.1" customHeight="1" x14ac:dyDescent="0.25">
      <c r="B43" s="23" t="s">
        <v>70</v>
      </c>
      <c r="C43" s="50">
        <v>27</v>
      </c>
      <c r="D43" s="50">
        <v>14</v>
      </c>
      <c r="E43" s="50">
        <v>0</v>
      </c>
      <c r="F43" s="50">
        <v>13</v>
      </c>
      <c r="G43" s="50">
        <v>0</v>
      </c>
      <c r="H43" s="50">
        <v>0</v>
      </c>
      <c r="I43" s="50">
        <v>1</v>
      </c>
      <c r="J43" s="50">
        <v>2</v>
      </c>
      <c r="K43" s="50">
        <v>0</v>
      </c>
      <c r="L43" s="50">
        <v>0</v>
      </c>
      <c r="M43" s="50">
        <v>39</v>
      </c>
      <c r="N43" s="50">
        <v>0</v>
      </c>
      <c r="O43" s="17">
        <f t="shared" si="0"/>
        <v>57</v>
      </c>
      <c r="P43" s="17">
        <f t="shared" si="5"/>
        <v>96</v>
      </c>
      <c r="R43"/>
      <c r="S43" s="19"/>
      <c r="T43" s="19"/>
    </row>
    <row r="44" spans="2:20" ht="23.1" customHeight="1" x14ac:dyDescent="0.25">
      <c r="B44" s="25" t="s">
        <v>71</v>
      </c>
      <c r="C44" s="50" t="s">
        <v>174</v>
      </c>
      <c r="D44" s="50">
        <v>6</v>
      </c>
      <c r="E44" s="50">
        <v>2</v>
      </c>
      <c r="F44" s="50">
        <v>29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39</v>
      </c>
      <c r="N44" s="50">
        <v>0</v>
      </c>
      <c r="O44" s="17">
        <f t="shared" si="0"/>
        <v>40</v>
      </c>
      <c r="P44" s="17">
        <f t="shared" si="5"/>
        <v>79</v>
      </c>
      <c r="R44"/>
      <c r="S44" s="19"/>
      <c r="T44" s="19"/>
    </row>
    <row r="45" spans="2:20" ht="23.1" customHeight="1" x14ac:dyDescent="0.25">
      <c r="B45" s="23" t="s">
        <v>72</v>
      </c>
      <c r="C45" s="50">
        <v>24</v>
      </c>
      <c r="D45" s="50">
        <v>0</v>
      </c>
      <c r="E45" s="50">
        <v>0</v>
      </c>
      <c r="F45" s="50">
        <v>24</v>
      </c>
      <c r="G45" s="50">
        <v>0</v>
      </c>
      <c r="H45" s="50">
        <v>0</v>
      </c>
      <c r="I45" s="50">
        <v>3</v>
      </c>
      <c r="J45" s="50">
        <v>2</v>
      </c>
      <c r="K45" s="50">
        <v>0</v>
      </c>
      <c r="L45" s="50">
        <v>0</v>
      </c>
      <c r="M45" s="50">
        <v>24</v>
      </c>
      <c r="N45" s="50">
        <v>0</v>
      </c>
      <c r="O45" s="17">
        <f t="shared" si="0"/>
        <v>53</v>
      </c>
      <c r="P45" s="17">
        <f t="shared" si="5"/>
        <v>77</v>
      </c>
      <c r="R45"/>
      <c r="S45" s="19"/>
      <c r="T45" s="19"/>
    </row>
    <row r="46" spans="2:20" ht="23.1" customHeight="1" x14ac:dyDescent="0.25">
      <c r="B46" s="24" t="s">
        <v>73</v>
      </c>
      <c r="C46" s="50">
        <v>23</v>
      </c>
      <c r="D46" s="50">
        <v>1</v>
      </c>
      <c r="E46" s="50">
        <v>0</v>
      </c>
      <c r="F46" s="50">
        <v>9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7">
        <f t="shared" si="0"/>
        <v>33</v>
      </c>
      <c r="P46" s="17">
        <f t="shared" si="5"/>
        <v>51</v>
      </c>
      <c r="R46" s="19"/>
      <c r="S46" s="19"/>
      <c r="T46"/>
    </row>
    <row r="47" spans="2:20" ht="23.1" customHeight="1" x14ac:dyDescent="0.25">
      <c r="B47" s="24" t="s">
        <v>74</v>
      </c>
      <c r="C47" s="50">
        <v>27</v>
      </c>
      <c r="D47" s="50">
        <v>2</v>
      </c>
      <c r="E47" s="50">
        <v>0</v>
      </c>
      <c r="F47" s="50">
        <v>16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29</v>
      </c>
      <c r="N47" s="50">
        <v>0</v>
      </c>
      <c r="O47" s="17">
        <f t="shared" si="0"/>
        <v>45</v>
      </c>
      <c r="P47" s="17">
        <f t="shared" si="5"/>
        <v>74</v>
      </c>
      <c r="R47" s="19"/>
      <c r="S47" s="19"/>
      <c r="T47"/>
    </row>
    <row r="48" spans="2:20" ht="23.1" customHeight="1" x14ac:dyDescent="0.25">
      <c r="B48" s="24" t="s">
        <v>75</v>
      </c>
      <c r="C48" s="50">
        <v>34</v>
      </c>
      <c r="D48" s="50">
        <v>4</v>
      </c>
      <c r="E48" s="50">
        <v>0</v>
      </c>
      <c r="F48" s="50">
        <v>10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7</v>
      </c>
      <c r="N48" s="50">
        <v>0</v>
      </c>
      <c r="O48" s="17">
        <f t="shared" si="0"/>
        <v>50</v>
      </c>
      <c r="P48" s="17">
        <f t="shared" si="5"/>
        <v>57</v>
      </c>
      <c r="R48" s="19"/>
      <c r="S48" s="19"/>
      <c r="T48"/>
    </row>
    <row r="49" spans="2:20" ht="23.1" customHeight="1" x14ac:dyDescent="0.25">
      <c r="B49" s="23" t="s">
        <v>76</v>
      </c>
      <c r="C49" s="50">
        <v>24</v>
      </c>
      <c r="D49" s="50">
        <v>3</v>
      </c>
      <c r="E49" s="50">
        <v>2</v>
      </c>
      <c r="F49" s="50">
        <v>13</v>
      </c>
      <c r="G49" s="50">
        <v>0</v>
      </c>
      <c r="H49" s="50">
        <v>0</v>
      </c>
      <c r="I49" s="50">
        <v>0</v>
      </c>
      <c r="J49" s="50">
        <v>2</v>
      </c>
      <c r="K49" s="50">
        <v>0</v>
      </c>
      <c r="L49" s="50">
        <v>0</v>
      </c>
      <c r="M49" s="50">
        <v>11</v>
      </c>
      <c r="N49" s="50">
        <v>0</v>
      </c>
      <c r="O49" s="17">
        <f t="shared" si="0"/>
        <v>44</v>
      </c>
      <c r="P49" s="17">
        <f t="shared" si="5"/>
        <v>55</v>
      </c>
      <c r="R49" s="19"/>
      <c r="S49" s="19"/>
      <c r="T49"/>
    </row>
    <row r="50" spans="2:20" ht="23.1" customHeight="1" x14ac:dyDescent="0.25">
      <c r="B50" s="24" t="s">
        <v>77</v>
      </c>
      <c r="C50" s="50">
        <v>22</v>
      </c>
      <c r="D50" s="50">
        <v>4</v>
      </c>
      <c r="E50" s="50">
        <v>2</v>
      </c>
      <c r="F50" s="50">
        <v>19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7">
        <f t="shared" si="0"/>
        <v>48</v>
      </c>
      <c r="P50" s="17">
        <f t="shared" si="5"/>
        <v>61</v>
      </c>
      <c r="R50" s="19"/>
      <c r="S50" s="19"/>
      <c r="T50"/>
    </row>
    <row r="51" spans="2:20" ht="23.1" customHeight="1" x14ac:dyDescent="0.25">
      <c r="B51" s="24" t="s">
        <v>78</v>
      </c>
      <c r="C51" s="50">
        <v>33</v>
      </c>
      <c r="D51" s="50">
        <v>1</v>
      </c>
      <c r="E51" s="50">
        <v>5</v>
      </c>
      <c r="F51" s="50">
        <v>19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7">
        <f>SUM(C51:L51,N51)</f>
        <v>58</v>
      </c>
      <c r="P51" s="17">
        <f t="shared" si="5"/>
        <v>79</v>
      </c>
      <c r="R51" s="19"/>
      <c r="S51" s="19"/>
      <c r="T51"/>
    </row>
    <row r="52" spans="2:20" ht="23.1" customHeight="1" x14ac:dyDescent="0.25">
      <c r="B52" s="24" t="s">
        <v>79</v>
      </c>
      <c r="C52" s="50">
        <v>30</v>
      </c>
      <c r="D52" s="50">
        <v>5</v>
      </c>
      <c r="E52" s="50">
        <v>4</v>
      </c>
      <c r="F52" s="50">
        <v>20</v>
      </c>
      <c r="G52" s="50">
        <v>1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24</v>
      </c>
      <c r="N52" s="50">
        <v>0</v>
      </c>
      <c r="O52" s="17">
        <f t="shared" si="0"/>
        <v>61</v>
      </c>
      <c r="P52" s="17">
        <f t="shared" si="5"/>
        <v>85</v>
      </c>
      <c r="R52" s="19"/>
      <c r="S52" s="19"/>
      <c r="T52"/>
    </row>
    <row r="53" spans="2:20" ht="23.1" customHeight="1" x14ac:dyDescent="0.25">
      <c r="B53" s="23" t="s">
        <v>80</v>
      </c>
      <c r="C53" s="50">
        <v>38</v>
      </c>
      <c r="D53" s="50">
        <v>0</v>
      </c>
      <c r="E53" s="50">
        <v>4</v>
      </c>
      <c r="F53" s="50">
        <v>31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26</v>
      </c>
      <c r="N53" s="50">
        <v>0</v>
      </c>
      <c r="O53" s="17">
        <f>SUM(C53:L53,N53)</f>
        <v>77</v>
      </c>
      <c r="P53" s="17">
        <f t="shared" si="5"/>
        <v>103</v>
      </c>
      <c r="R53" s="19"/>
      <c r="S53" s="19"/>
      <c r="T53"/>
    </row>
    <row r="54" spans="2:20" ht="23.1" customHeight="1" x14ac:dyDescent="0.25">
      <c r="B54" s="23" t="s">
        <v>81</v>
      </c>
      <c r="C54" s="50">
        <v>39</v>
      </c>
      <c r="D54" s="50">
        <v>10</v>
      </c>
      <c r="E54" s="50">
        <v>4</v>
      </c>
      <c r="F54" s="50">
        <v>24</v>
      </c>
      <c r="G54" s="50">
        <v>0</v>
      </c>
      <c r="H54" s="50">
        <v>0</v>
      </c>
      <c r="I54" s="50">
        <v>7</v>
      </c>
      <c r="J54" s="50">
        <v>0</v>
      </c>
      <c r="K54" s="50">
        <v>0</v>
      </c>
      <c r="L54" s="50">
        <v>0</v>
      </c>
      <c r="M54" s="50">
        <v>38</v>
      </c>
      <c r="N54" s="50">
        <v>0</v>
      </c>
      <c r="O54" s="17">
        <f t="shared" si="0"/>
        <v>84</v>
      </c>
      <c r="P54" s="17">
        <f t="shared" si="5"/>
        <v>122</v>
      </c>
      <c r="R54" s="19"/>
      <c r="S54" s="19"/>
      <c r="T54"/>
    </row>
    <row r="55" spans="2:20" ht="23.1" customHeight="1" x14ac:dyDescent="0.25">
      <c r="B55" s="23" t="s">
        <v>82</v>
      </c>
      <c r="C55" s="50">
        <v>38</v>
      </c>
      <c r="D55" s="50">
        <v>3</v>
      </c>
      <c r="E55" s="50">
        <v>7</v>
      </c>
      <c r="F55" s="50">
        <v>20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18</v>
      </c>
      <c r="N55" s="50">
        <v>0</v>
      </c>
      <c r="O55" s="17">
        <f t="shared" si="0"/>
        <v>71</v>
      </c>
      <c r="P55" s="17">
        <f t="shared" si="5"/>
        <v>89</v>
      </c>
      <c r="R55" s="19"/>
      <c r="S55" s="19"/>
      <c r="T55"/>
    </row>
    <row r="56" spans="2:20" ht="23.1" customHeight="1" x14ac:dyDescent="0.25">
      <c r="B56" s="23" t="s">
        <v>83</v>
      </c>
      <c r="C56" s="50">
        <v>33</v>
      </c>
      <c r="D56" s="50">
        <v>3</v>
      </c>
      <c r="E56" s="50">
        <v>3</v>
      </c>
      <c r="F56" s="50">
        <v>16</v>
      </c>
      <c r="G56" s="50">
        <v>2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30</v>
      </c>
      <c r="N56" s="50">
        <v>0</v>
      </c>
      <c r="O56" s="17">
        <f t="shared" si="0"/>
        <v>58</v>
      </c>
      <c r="P56" s="17">
        <f t="shared" si="5"/>
        <v>88</v>
      </c>
      <c r="R56" s="19"/>
      <c r="S56" s="19"/>
      <c r="T56"/>
    </row>
    <row r="57" spans="2:20" ht="23.1" customHeight="1" x14ac:dyDescent="0.25">
      <c r="B57" s="23" t="s">
        <v>84</v>
      </c>
      <c r="C57" s="50">
        <v>48</v>
      </c>
      <c r="D57" s="50">
        <v>4</v>
      </c>
      <c r="E57" s="50">
        <v>10</v>
      </c>
      <c r="F57" s="50">
        <v>18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53</v>
      </c>
      <c r="N57" s="50">
        <v>0</v>
      </c>
      <c r="O57" s="17">
        <f t="shared" si="0"/>
        <v>81</v>
      </c>
      <c r="P57" s="17">
        <f t="shared" si="5"/>
        <v>134</v>
      </c>
      <c r="R57" s="19"/>
      <c r="S57" s="19"/>
      <c r="T57"/>
    </row>
    <row r="58" spans="2:20" ht="23.1" customHeight="1" x14ac:dyDescent="0.25">
      <c r="B58" s="60" t="s">
        <v>18</v>
      </c>
      <c r="C58" s="16">
        <f t="shared" ref="C58:O58" si="30">SUM(C10:C57)</f>
        <v>951</v>
      </c>
      <c r="D58" s="16">
        <f t="shared" si="30"/>
        <v>132</v>
      </c>
      <c r="E58" s="16">
        <f t="shared" si="30"/>
        <v>108</v>
      </c>
      <c r="F58" s="16">
        <f t="shared" si="30"/>
        <v>775</v>
      </c>
      <c r="G58" s="16">
        <f t="shared" si="30"/>
        <v>6</v>
      </c>
      <c r="H58" s="16">
        <f t="shared" si="30"/>
        <v>1</v>
      </c>
      <c r="I58" s="16">
        <f t="shared" si="30"/>
        <v>91</v>
      </c>
      <c r="J58" s="16">
        <f t="shared" si="30"/>
        <v>34</v>
      </c>
      <c r="K58" s="16">
        <f t="shared" si="30"/>
        <v>0</v>
      </c>
      <c r="L58" s="16">
        <f t="shared" si="30"/>
        <v>3</v>
      </c>
      <c r="M58" s="16">
        <f t="shared" si="30"/>
        <v>1220</v>
      </c>
      <c r="N58" s="16">
        <f t="shared" si="30"/>
        <v>0</v>
      </c>
      <c r="O58" s="16">
        <f t="shared" si="30"/>
        <v>2101</v>
      </c>
      <c r="P58" s="17">
        <f t="shared" si="5"/>
        <v>3321</v>
      </c>
      <c r="R58" s="19"/>
      <c r="S58" s="19"/>
      <c r="T58"/>
    </row>
    <row r="59" spans="2:20" ht="23.1" customHeight="1" x14ac:dyDescent="0.25">
      <c r="B59" s="60" t="s">
        <v>93</v>
      </c>
      <c r="C59" s="43">
        <f>C58/$P$58</f>
        <v>0.28635953026196931</v>
      </c>
      <c r="D59" s="43">
        <f t="shared" ref="D59:N59" si="31">D58/$P$58</f>
        <v>3.9747064137308039E-2</v>
      </c>
      <c r="E59" s="43">
        <f t="shared" si="31"/>
        <v>3.2520325203252036E-2</v>
      </c>
      <c r="F59" s="43">
        <f t="shared" si="31"/>
        <v>0.23336344474555856</v>
      </c>
      <c r="G59" s="43">
        <f t="shared" si="31"/>
        <v>1.8066847335140017E-3</v>
      </c>
      <c r="H59" s="43">
        <f t="shared" si="31"/>
        <v>3.0111412225233364E-4</v>
      </c>
      <c r="I59" s="43">
        <f t="shared" si="31"/>
        <v>2.740138512496236E-2</v>
      </c>
      <c r="J59" s="43">
        <f t="shared" si="31"/>
        <v>1.0237880156579343E-2</v>
      </c>
      <c r="K59" s="43">
        <f t="shared" si="31"/>
        <v>0</v>
      </c>
      <c r="L59" s="43">
        <f t="shared" si="31"/>
        <v>9.0334236675700087E-4</v>
      </c>
      <c r="M59" s="43">
        <f t="shared" si="31"/>
        <v>0.36735922914784702</v>
      </c>
      <c r="N59" s="43">
        <f t="shared" si="31"/>
        <v>0</v>
      </c>
      <c r="R59" s="19"/>
      <c r="S59" s="19"/>
      <c r="T59"/>
    </row>
    <row r="60" spans="2:20" ht="23.1" customHeight="1" x14ac:dyDescent="0.25">
      <c r="B60" s="61" t="s">
        <v>94</v>
      </c>
      <c r="C60" s="44">
        <f>C58/$O$58</f>
        <v>0.45264159923845787</v>
      </c>
      <c r="D60" s="44">
        <f t="shared" ref="D60:I60" si="32">D58/$O$58</f>
        <v>6.2827225130890049E-2</v>
      </c>
      <c r="E60" s="44">
        <f t="shared" si="32"/>
        <v>5.140409328891004E-2</v>
      </c>
      <c r="F60" s="44">
        <f t="shared" si="32"/>
        <v>0.36887196573060449</v>
      </c>
      <c r="G60" s="44">
        <f t="shared" si="32"/>
        <v>2.8557829604950024E-3</v>
      </c>
      <c r="H60" s="44">
        <f t="shared" si="32"/>
        <v>4.7596382674916705E-4</v>
      </c>
      <c r="I60" s="44">
        <f t="shared" si="32"/>
        <v>4.3312708234174206E-2</v>
      </c>
      <c r="J60" s="44">
        <f>J58/$O$58</f>
        <v>1.6182770109471681E-2</v>
      </c>
      <c r="K60" s="44">
        <f>K58/$O$58</f>
        <v>0</v>
      </c>
      <c r="L60" s="44">
        <f>L58/$O$58</f>
        <v>1.4278914802475012E-3</v>
      </c>
      <c r="M60" s="44">
        <f>M58/$O$58</f>
        <v>0.58067586863398379</v>
      </c>
      <c r="N60" s="44">
        <f>N58/$O$58</f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1:32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1:32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1:32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1:32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1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1:32" ht="20.100000000000001" customHeight="1" x14ac:dyDescent="0.25">
      <c r="B3" s="22" t="s">
        <v>96</v>
      </c>
      <c r="C3" s="79" t="str">
        <f>'24.09 SALAMA-MUNYONYO'!C3:G3</f>
        <v>MCC-C2-STN51-SALAMA ROAD</v>
      </c>
      <c r="D3" s="79"/>
      <c r="E3" s="79"/>
      <c r="F3" s="79"/>
      <c r="G3" s="79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1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1:32" ht="20.100000000000001" customHeight="1" x14ac:dyDescent="0.25">
      <c r="A5" s="52"/>
      <c r="B5" s="52"/>
      <c r="C5" s="53" t="s">
        <v>3</v>
      </c>
      <c r="D5" s="54" t="str">
        <f>'[1]24.09.2019 SALAAMA-MUNYONYO'!D5</f>
        <v>24.09.19</v>
      </c>
      <c r="E5" s="52"/>
      <c r="F5" s="55" t="s">
        <v>1</v>
      </c>
      <c r="G5" s="77" t="str">
        <f>'[1]24.09.2019 SALAAMA-MUNYONYO'!G5:H5</f>
        <v>MUNYONYO PS</v>
      </c>
      <c r="H5" s="78"/>
      <c r="I5" s="56"/>
      <c r="J5" s="53" t="s">
        <v>5</v>
      </c>
      <c r="K5" s="77" t="s">
        <v>175</v>
      </c>
      <c r="L5" s="78"/>
      <c r="M5" s="57"/>
      <c r="N5" s="57"/>
      <c r="O5" s="52"/>
      <c r="P5" s="52"/>
      <c r="Q5" s="52"/>
      <c r="R5" s="52"/>
      <c r="S5" s="57"/>
      <c r="T5" s="57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</row>
    <row r="6" spans="1:32" ht="23.25" customHeight="1" x14ac:dyDescent="0.25">
      <c r="A6" s="52"/>
      <c r="B6" s="52"/>
      <c r="C6" s="53" t="s">
        <v>4</v>
      </c>
      <c r="D6" s="67" t="s">
        <v>167</v>
      </c>
      <c r="E6" s="68"/>
      <c r="F6" s="53" t="s">
        <v>2</v>
      </c>
      <c r="G6" s="67" t="s">
        <v>172</v>
      </c>
      <c r="H6" s="68"/>
      <c r="I6" s="52"/>
      <c r="J6" s="53" t="s">
        <v>21</v>
      </c>
      <c r="K6" s="77" t="str">
        <f>'[1]24.09.2019 SALAAMA-MUNYONYO'!K6:L6</f>
        <v>STEVEN</v>
      </c>
      <c r="L6" s="78"/>
      <c r="M6" s="57"/>
      <c r="N6" s="57"/>
      <c r="O6" s="52"/>
      <c r="P6" s="52"/>
      <c r="Q6" s="52"/>
      <c r="R6" s="52"/>
      <c r="S6" s="57"/>
      <c r="T6" s="57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6" t="s">
        <v>88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1:32" ht="23.1" customHeight="1" x14ac:dyDescent="0.25">
      <c r="B10" s="23" t="s">
        <v>37</v>
      </c>
      <c r="C10" s="50">
        <v>43</v>
      </c>
      <c r="D10" s="50">
        <v>3</v>
      </c>
      <c r="E10" s="50">
        <v>4</v>
      </c>
      <c r="F10" s="50">
        <v>0</v>
      </c>
      <c r="G10" s="50">
        <v>2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59</v>
      </c>
      <c r="N10" s="50">
        <v>0</v>
      </c>
      <c r="O10" s="17">
        <f t="shared" ref="O10:O57" si="0">SUM(C10:L10,N10)</f>
        <v>54</v>
      </c>
      <c r="P10" s="17">
        <f t="shared" ref="P10:P57" si="1">SUM(C10:N10)</f>
        <v>113</v>
      </c>
      <c r="R10" s="1" t="s">
        <v>6</v>
      </c>
      <c r="S10" s="17">
        <f t="shared" ref="S10:AF10" si="2">SUM(C10:C13)</f>
        <v>184</v>
      </c>
      <c r="T10" s="17">
        <f t="shared" si="2"/>
        <v>41</v>
      </c>
      <c r="U10" s="17">
        <f t="shared" si="2"/>
        <v>16</v>
      </c>
      <c r="V10" s="17">
        <f t="shared" si="2"/>
        <v>63</v>
      </c>
      <c r="W10" s="17">
        <f t="shared" si="2"/>
        <v>2</v>
      </c>
      <c r="X10" s="17">
        <f t="shared" si="2"/>
        <v>1</v>
      </c>
      <c r="Y10" s="17">
        <f t="shared" si="2"/>
        <v>12</v>
      </c>
      <c r="Z10" s="17">
        <f t="shared" si="2"/>
        <v>1</v>
      </c>
      <c r="AA10" s="17">
        <f t="shared" si="2"/>
        <v>0</v>
      </c>
      <c r="AB10" s="17">
        <f t="shared" si="2"/>
        <v>1</v>
      </c>
      <c r="AC10" s="17">
        <f t="shared" si="2"/>
        <v>209</v>
      </c>
      <c r="AD10" s="17">
        <f t="shared" si="2"/>
        <v>0</v>
      </c>
      <c r="AE10" s="31">
        <f t="shared" si="2"/>
        <v>321</v>
      </c>
      <c r="AF10" s="31">
        <f t="shared" si="2"/>
        <v>530</v>
      </c>
    </row>
    <row r="11" spans="1:32" s="6" customFormat="1" ht="23.1" customHeight="1" x14ac:dyDescent="0.25">
      <c r="B11" s="23" t="s">
        <v>38</v>
      </c>
      <c r="C11" s="50">
        <v>55</v>
      </c>
      <c r="D11" s="50">
        <v>17</v>
      </c>
      <c r="E11" s="50">
        <v>6</v>
      </c>
      <c r="F11" s="50">
        <v>24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56</v>
      </c>
      <c r="N11" s="50">
        <v>0</v>
      </c>
      <c r="O11" s="17">
        <f t="shared" si="0"/>
        <v>103</v>
      </c>
      <c r="P11" s="17">
        <f t="shared" si="1"/>
        <v>159</v>
      </c>
      <c r="R11" s="1" t="s">
        <v>7</v>
      </c>
      <c r="S11" s="17">
        <f t="shared" ref="S11:AF11" si="3">SUM(C14:C17)</f>
        <v>130</v>
      </c>
      <c r="T11" s="17">
        <f t="shared" si="3"/>
        <v>35</v>
      </c>
      <c r="U11" s="17">
        <f t="shared" si="3"/>
        <v>14</v>
      </c>
      <c r="V11" s="17">
        <f t="shared" si="3"/>
        <v>95</v>
      </c>
      <c r="W11" s="17">
        <f t="shared" si="3"/>
        <v>2</v>
      </c>
      <c r="X11" s="17">
        <f t="shared" si="3"/>
        <v>0</v>
      </c>
      <c r="Y11" s="17">
        <f t="shared" si="3"/>
        <v>15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251</v>
      </c>
      <c r="AD11" s="17">
        <f t="shared" si="3"/>
        <v>0</v>
      </c>
      <c r="AE11" s="31">
        <f t="shared" si="3"/>
        <v>292</v>
      </c>
      <c r="AF11" s="31">
        <f t="shared" si="3"/>
        <v>543</v>
      </c>
    </row>
    <row r="12" spans="1:32" ht="23.1" customHeight="1" x14ac:dyDescent="0.25">
      <c r="B12" s="23" t="s">
        <v>39</v>
      </c>
      <c r="C12" s="50">
        <v>44</v>
      </c>
      <c r="D12" s="50">
        <v>11</v>
      </c>
      <c r="E12" s="50">
        <v>4</v>
      </c>
      <c r="F12" s="50">
        <v>14</v>
      </c>
      <c r="G12" s="50">
        <v>0</v>
      </c>
      <c r="H12" s="50">
        <v>1</v>
      </c>
      <c r="I12" s="50">
        <v>2</v>
      </c>
      <c r="J12" s="50">
        <v>1</v>
      </c>
      <c r="K12" s="50">
        <v>0</v>
      </c>
      <c r="L12" s="50">
        <v>1</v>
      </c>
      <c r="M12" s="50">
        <v>45</v>
      </c>
      <c r="N12" s="50">
        <v>0</v>
      </c>
      <c r="O12" s="17">
        <f t="shared" si="0"/>
        <v>78</v>
      </c>
      <c r="P12" s="17">
        <f t="shared" si="1"/>
        <v>123</v>
      </c>
      <c r="R12" s="1" t="s">
        <v>8</v>
      </c>
      <c r="S12" s="17">
        <f t="shared" ref="S12:AF12" si="4">SUM(C18:C21)</f>
        <v>83</v>
      </c>
      <c r="T12" s="17">
        <f t="shared" si="4"/>
        <v>18</v>
      </c>
      <c r="U12" s="17">
        <f t="shared" si="4"/>
        <v>12</v>
      </c>
      <c r="V12" s="17">
        <f t="shared" si="4"/>
        <v>65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179</v>
      </c>
      <c r="AD12" s="17">
        <f t="shared" si="4"/>
        <v>0</v>
      </c>
      <c r="AE12" s="31">
        <f t="shared" si="4"/>
        <v>184</v>
      </c>
      <c r="AF12" s="31">
        <f t="shared" si="4"/>
        <v>363</v>
      </c>
    </row>
    <row r="13" spans="1:32" ht="23.1" customHeight="1" x14ac:dyDescent="0.25">
      <c r="B13" s="23" t="s">
        <v>40</v>
      </c>
      <c r="C13" s="50">
        <v>42</v>
      </c>
      <c r="D13" s="50">
        <v>10</v>
      </c>
      <c r="E13" s="50">
        <v>2</v>
      </c>
      <c r="F13" s="50">
        <v>25</v>
      </c>
      <c r="G13" s="50">
        <v>0</v>
      </c>
      <c r="H13" s="50">
        <v>0</v>
      </c>
      <c r="I13" s="50">
        <v>7</v>
      </c>
      <c r="J13" s="50">
        <v>0</v>
      </c>
      <c r="K13" s="50">
        <v>0</v>
      </c>
      <c r="L13" s="50">
        <v>0</v>
      </c>
      <c r="M13" s="50">
        <v>49</v>
      </c>
      <c r="N13" s="50">
        <v>0</v>
      </c>
      <c r="O13" s="17">
        <f t="shared" si="0"/>
        <v>86</v>
      </c>
      <c r="P13" s="17">
        <f t="shared" si="1"/>
        <v>135</v>
      </c>
      <c r="R13" s="1" t="s">
        <v>9</v>
      </c>
      <c r="S13" s="17">
        <f t="shared" ref="S13:AF13" si="5">SUM(C22:C25)</f>
        <v>82</v>
      </c>
      <c r="T13" s="17">
        <f t="shared" si="5"/>
        <v>22</v>
      </c>
      <c r="U13" s="17">
        <f t="shared" si="5"/>
        <v>8</v>
      </c>
      <c r="V13" s="17">
        <f t="shared" si="5"/>
        <v>54</v>
      </c>
      <c r="W13" s="17">
        <f t="shared" si="5"/>
        <v>2</v>
      </c>
      <c r="X13" s="17">
        <f t="shared" si="5"/>
        <v>0</v>
      </c>
      <c r="Y13" s="17">
        <f t="shared" si="5"/>
        <v>14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185</v>
      </c>
      <c r="AD13" s="17">
        <f t="shared" si="5"/>
        <v>0</v>
      </c>
      <c r="AE13" s="31">
        <f t="shared" si="5"/>
        <v>184</v>
      </c>
      <c r="AF13" s="31">
        <f t="shared" si="5"/>
        <v>369</v>
      </c>
    </row>
    <row r="14" spans="1:32" ht="23.1" customHeight="1" x14ac:dyDescent="0.25">
      <c r="B14" s="23" t="s">
        <v>41</v>
      </c>
      <c r="C14" s="50">
        <v>24</v>
      </c>
      <c r="D14" s="50">
        <v>13</v>
      </c>
      <c r="E14" s="50">
        <v>3</v>
      </c>
      <c r="F14" s="50">
        <v>35</v>
      </c>
      <c r="G14" s="50">
        <v>0</v>
      </c>
      <c r="H14" s="50">
        <v>0</v>
      </c>
      <c r="I14" s="50">
        <v>3</v>
      </c>
      <c r="J14" s="50">
        <v>0</v>
      </c>
      <c r="K14" s="50">
        <v>1</v>
      </c>
      <c r="L14" s="50">
        <v>0</v>
      </c>
      <c r="M14" s="50">
        <v>65</v>
      </c>
      <c r="N14" s="50">
        <v>0</v>
      </c>
      <c r="O14" s="17">
        <f t="shared" si="0"/>
        <v>79</v>
      </c>
      <c r="P14" s="17">
        <f t="shared" si="1"/>
        <v>144</v>
      </c>
      <c r="R14" s="1" t="s">
        <v>10</v>
      </c>
      <c r="S14" s="17">
        <f t="shared" ref="S14:AF14" si="6">SUM(C26:C29)</f>
        <v>62</v>
      </c>
      <c r="T14" s="17">
        <f t="shared" si="6"/>
        <v>26</v>
      </c>
      <c r="U14" s="17">
        <f t="shared" si="6"/>
        <v>18</v>
      </c>
      <c r="V14" s="17">
        <f t="shared" si="6"/>
        <v>40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175</v>
      </c>
      <c r="AD14" s="17">
        <f t="shared" si="6"/>
        <v>0</v>
      </c>
      <c r="AE14" s="31">
        <f t="shared" si="6"/>
        <v>162</v>
      </c>
      <c r="AF14" s="31">
        <f t="shared" si="6"/>
        <v>337</v>
      </c>
    </row>
    <row r="15" spans="1:32" ht="23.1" customHeight="1" x14ac:dyDescent="0.25">
      <c r="B15" s="23" t="s">
        <v>42</v>
      </c>
      <c r="C15" s="50">
        <v>38</v>
      </c>
      <c r="D15" s="50">
        <v>8</v>
      </c>
      <c r="E15" s="50">
        <v>3</v>
      </c>
      <c r="F15" s="50">
        <v>20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62</v>
      </c>
      <c r="N15" s="50">
        <v>0</v>
      </c>
      <c r="O15" s="17">
        <f t="shared" si="0"/>
        <v>74</v>
      </c>
      <c r="P15" s="17">
        <f t="shared" si="1"/>
        <v>136</v>
      </c>
      <c r="R15" s="1" t="s">
        <v>11</v>
      </c>
      <c r="S15" s="17">
        <f t="shared" ref="S15:AF15" si="7">SUM(C30:C33)</f>
        <v>67</v>
      </c>
      <c r="T15" s="17">
        <f t="shared" si="7"/>
        <v>21</v>
      </c>
      <c r="U15" s="17">
        <f t="shared" si="7"/>
        <v>10</v>
      </c>
      <c r="V15" s="17">
        <f t="shared" si="7"/>
        <v>46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151</v>
      </c>
      <c r="AD15" s="17">
        <f t="shared" si="7"/>
        <v>0</v>
      </c>
      <c r="AE15" s="31">
        <f t="shared" si="7"/>
        <v>159</v>
      </c>
      <c r="AF15" s="31">
        <f t="shared" si="7"/>
        <v>310</v>
      </c>
    </row>
    <row r="16" spans="1:32" ht="23.1" customHeight="1" x14ac:dyDescent="0.25">
      <c r="B16" s="23" t="s">
        <v>43</v>
      </c>
      <c r="C16" s="50">
        <v>39</v>
      </c>
      <c r="D16" s="50">
        <v>6</v>
      </c>
      <c r="E16" s="50">
        <v>4</v>
      </c>
      <c r="F16" s="50">
        <v>15</v>
      </c>
      <c r="G16" s="50">
        <v>2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63</v>
      </c>
      <c r="N16" s="50">
        <v>0</v>
      </c>
      <c r="O16" s="17">
        <f t="shared" si="0"/>
        <v>70</v>
      </c>
      <c r="P16" s="17">
        <f t="shared" si="1"/>
        <v>133</v>
      </c>
      <c r="R16" s="1" t="s">
        <v>12</v>
      </c>
      <c r="S16" s="17">
        <f t="shared" ref="S16:AF16" si="8">SUM(C34:C37)</f>
        <v>69</v>
      </c>
      <c r="T16" s="17">
        <f t="shared" si="8"/>
        <v>25</v>
      </c>
      <c r="U16" s="17">
        <f t="shared" si="8"/>
        <v>11</v>
      </c>
      <c r="V16" s="17">
        <f t="shared" si="8"/>
        <v>48</v>
      </c>
      <c r="W16" s="17">
        <f t="shared" si="8"/>
        <v>1</v>
      </c>
      <c r="X16" s="17">
        <f t="shared" si="8"/>
        <v>0</v>
      </c>
      <c r="Y16" s="17">
        <f t="shared" si="8"/>
        <v>14</v>
      </c>
      <c r="Z16" s="17">
        <f t="shared" si="8"/>
        <v>3</v>
      </c>
      <c r="AA16" s="17">
        <f t="shared" si="8"/>
        <v>0</v>
      </c>
      <c r="AB16" s="17">
        <f t="shared" si="8"/>
        <v>1</v>
      </c>
      <c r="AC16" s="17">
        <f t="shared" si="8"/>
        <v>153</v>
      </c>
      <c r="AD16" s="17">
        <f t="shared" si="8"/>
        <v>0</v>
      </c>
      <c r="AE16" s="31">
        <f t="shared" si="8"/>
        <v>172</v>
      </c>
      <c r="AF16" s="31">
        <f t="shared" si="8"/>
        <v>325</v>
      </c>
    </row>
    <row r="17" spans="2:32" ht="23.1" customHeight="1" x14ac:dyDescent="0.25">
      <c r="B17" s="23" t="s">
        <v>44</v>
      </c>
      <c r="C17" s="50">
        <v>29</v>
      </c>
      <c r="D17" s="50">
        <v>8</v>
      </c>
      <c r="E17" s="50">
        <v>4</v>
      </c>
      <c r="F17" s="50">
        <v>25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61</v>
      </c>
      <c r="N17" s="50">
        <v>0</v>
      </c>
      <c r="O17" s="17">
        <f t="shared" si="0"/>
        <v>69</v>
      </c>
      <c r="P17" s="17">
        <f t="shared" si="1"/>
        <v>130</v>
      </c>
      <c r="R17" s="1" t="s">
        <v>13</v>
      </c>
      <c r="S17" s="17">
        <f t="shared" ref="S17:AF17" si="9">SUM(C38:C41)</f>
        <v>65</v>
      </c>
      <c r="T17" s="17">
        <f t="shared" si="9"/>
        <v>24</v>
      </c>
      <c r="U17" s="17">
        <f t="shared" si="9"/>
        <v>16</v>
      </c>
      <c r="V17" s="17">
        <f t="shared" si="9"/>
        <v>46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137</v>
      </c>
      <c r="AD17" s="17">
        <f t="shared" si="9"/>
        <v>0</v>
      </c>
      <c r="AE17" s="31">
        <f t="shared" si="9"/>
        <v>166</v>
      </c>
      <c r="AF17" s="31">
        <f t="shared" si="9"/>
        <v>303</v>
      </c>
    </row>
    <row r="18" spans="2:32" ht="23.1" customHeight="1" x14ac:dyDescent="0.25">
      <c r="B18" s="23" t="s">
        <v>45</v>
      </c>
      <c r="C18" s="50">
        <v>21</v>
      </c>
      <c r="D18" s="50">
        <v>5</v>
      </c>
      <c r="E18" s="50">
        <v>2</v>
      </c>
      <c r="F18" s="50">
        <v>11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36</v>
      </c>
      <c r="N18" s="50">
        <v>0</v>
      </c>
      <c r="O18" s="17">
        <f t="shared" si="0"/>
        <v>42</v>
      </c>
      <c r="P18" s="17">
        <f t="shared" si="1"/>
        <v>78</v>
      </c>
      <c r="R18" s="1" t="s">
        <v>14</v>
      </c>
      <c r="S18" s="17">
        <f t="shared" ref="S18:AF18" si="10">SUM(C42:C45)</f>
        <v>64</v>
      </c>
      <c r="T18" s="17">
        <f t="shared" si="10"/>
        <v>22</v>
      </c>
      <c r="U18" s="17">
        <f t="shared" si="10"/>
        <v>5</v>
      </c>
      <c r="V18" s="17">
        <f t="shared" si="10"/>
        <v>57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129</v>
      </c>
      <c r="AD18" s="17">
        <f t="shared" si="10"/>
        <v>0</v>
      </c>
      <c r="AE18" s="31">
        <f t="shared" si="10"/>
        <v>157</v>
      </c>
      <c r="AF18" s="31">
        <f t="shared" si="10"/>
        <v>286</v>
      </c>
    </row>
    <row r="19" spans="2:32" ht="23.1" customHeight="1" x14ac:dyDescent="0.25">
      <c r="B19" s="23" t="s">
        <v>46</v>
      </c>
      <c r="C19" s="50">
        <v>25</v>
      </c>
      <c r="D19" s="50">
        <v>2</v>
      </c>
      <c r="E19" s="50">
        <v>2</v>
      </c>
      <c r="F19" s="50">
        <v>19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50</v>
      </c>
      <c r="N19" s="50">
        <v>0</v>
      </c>
      <c r="O19" s="17">
        <f t="shared" si="0"/>
        <v>49</v>
      </c>
      <c r="P19" s="17">
        <f t="shared" si="1"/>
        <v>99</v>
      </c>
      <c r="R19" s="1" t="s">
        <v>15</v>
      </c>
      <c r="S19" s="17">
        <f t="shared" ref="S19:AF19" si="11">SUM(C46:C49)</f>
        <v>105</v>
      </c>
      <c r="T19" s="17">
        <f t="shared" si="11"/>
        <v>25</v>
      </c>
      <c r="U19" s="17">
        <f t="shared" si="11"/>
        <v>13</v>
      </c>
      <c r="V19" s="17">
        <f t="shared" si="11"/>
        <v>64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129</v>
      </c>
      <c r="AD19" s="17">
        <f t="shared" si="11"/>
        <v>0</v>
      </c>
      <c r="AE19" s="31">
        <f t="shared" si="11"/>
        <v>221</v>
      </c>
      <c r="AF19" s="31">
        <f t="shared" si="11"/>
        <v>350</v>
      </c>
    </row>
    <row r="20" spans="2:32" ht="23.1" customHeight="1" x14ac:dyDescent="0.25">
      <c r="B20" s="23" t="s">
        <v>47</v>
      </c>
      <c r="C20" s="50">
        <v>15</v>
      </c>
      <c r="D20" s="50">
        <v>5</v>
      </c>
      <c r="E20" s="50">
        <v>3</v>
      </c>
      <c r="F20" s="50">
        <v>20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47</v>
      </c>
      <c r="N20" s="50">
        <v>0</v>
      </c>
      <c r="O20" s="17">
        <f t="shared" si="0"/>
        <v>44</v>
      </c>
      <c r="P20" s="17">
        <f t="shared" si="1"/>
        <v>91</v>
      </c>
      <c r="R20" s="1" t="s">
        <v>16</v>
      </c>
      <c r="S20" s="17">
        <f t="shared" ref="S20:AF20" si="12">SUM(C50:C53)</f>
        <v>99</v>
      </c>
      <c r="T20" s="17">
        <f t="shared" si="12"/>
        <v>37</v>
      </c>
      <c r="U20" s="17">
        <f t="shared" si="12"/>
        <v>14</v>
      </c>
      <c r="V20" s="17">
        <f t="shared" si="12"/>
        <v>73</v>
      </c>
      <c r="W20" s="17">
        <f t="shared" si="12"/>
        <v>3</v>
      </c>
      <c r="X20" s="17">
        <f t="shared" si="12"/>
        <v>1</v>
      </c>
      <c r="Y20" s="17">
        <f t="shared" si="12"/>
        <v>16</v>
      </c>
      <c r="Z20" s="17">
        <f t="shared" si="12"/>
        <v>1</v>
      </c>
      <c r="AA20" s="17">
        <f t="shared" si="12"/>
        <v>0</v>
      </c>
      <c r="AB20" s="17">
        <f t="shared" si="12"/>
        <v>1</v>
      </c>
      <c r="AC20" s="17">
        <f t="shared" si="12"/>
        <v>159</v>
      </c>
      <c r="AD20" s="17">
        <f t="shared" si="12"/>
        <v>0</v>
      </c>
      <c r="AE20" s="31">
        <f t="shared" si="12"/>
        <v>245</v>
      </c>
      <c r="AF20" s="31">
        <f t="shared" si="12"/>
        <v>404</v>
      </c>
    </row>
    <row r="21" spans="2:32" ht="23.1" customHeight="1" x14ac:dyDescent="0.25">
      <c r="B21" s="23" t="s">
        <v>48</v>
      </c>
      <c r="C21" s="50">
        <v>22</v>
      </c>
      <c r="D21" s="50">
        <v>6</v>
      </c>
      <c r="E21" s="50">
        <v>5</v>
      </c>
      <c r="F21" s="50">
        <v>15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46</v>
      </c>
      <c r="N21" s="50">
        <v>0</v>
      </c>
      <c r="O21" s="17">
        <f t="shared" si="0"/>
        <v>49</v>
      </c>
      <c r="P21" s="17">
        <f t="shared" si="1"/>
        <v>95</v>
      </c>
      <c r="R21" s="36" t="s">
        <v>20</v>
      </c>
      <c r="S21" s="34">
        <f t="shared" ref="S21:AF21" si="13">SUM(C54:C57)</f>
        <v>108</v>
      </c>
      <c r="T21" s="17">
        <f t="shared" si="13"/>
        <v>30</v>
      </c>
      <c r="U21" s="17">
        <f t="shared" si="13"/>
        <v>16</v>
      </c>
      <c r="V21" s="17">
        <f t="shared" si="13"/>
        <v>83</v>
      </c>
      <c r="W21" s="17">
        <f t="shared" si="13"/>
        <v>2</v>
      </c>
      <c r="X21" s="17">
        <f t="shared" si="13"/>
        <v>0</v>
      </c>
      <c r="Y21" s="17">
        <f t="shared" si="13"/>
        <v>12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170</v>
      </c>
      <c r="AD21" s="17">
        <f t="shared" si="13"/>
        <v>0</v>
      </c>
      <c r="AE21" s="31">
        <f t="shared" si="13"/>
        <v>252</v>
      </c>
      <c r="AF21" s="31">
        <f t="shared" si="13"/>
        <v>422</v>
      </c>
    </row>
    <row r="22" spans="2:32" ht="23.1" customHeight="1" x14ac:dyDescent="0.25">
      <c r="B22" s="23" t="s">
        <v>49</v>
      </c>
      <c r="C22" s="50">
        <v>26</v>
      </c>
      <c r="D22" s="50">
        <v>8</v>
      </c>
      <c r="E22" s="50">
        <v>4</v>
      </c>
      <c r="F22" s="50">
        <v>18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57</v>
      </c>
      <c r="N22" s="50">
        <v>0</v>
      </c>
      <c r="O22" s="17">
        <f t="shared" si="0"/>
        <v>57</v>
      </c>
      <c r="P22" s="17">
        <f t="shared" si="1"/>
        <v>114</v>
      </c>
      <c r="R22" s="58" t="s">
        <v>90</v>
      </c>
      <c r="S22" s="59">
        <f>MAX(S10:S12)</f>
        <v>184</v>
      </c>
      <c r="T22" s="59">
        <f t="shared" ref="T22:AF22" si="14">MAX(T10:T12)</f>
        <v>41</v>
      </c>
      <c r="U22" s="59">
        <f t="shared" si="14"/>
        <v>16</v>
      </c>
      <c r="V22" s="59">
        <f t="shared" si="14"/>
        <v>95</v>
      </c>
      <c r="W22" s="59">
        <f t="shared" si="14"/>
        <v>2</v>
      </c>
      <c r="X22" s="59">
        <f t="shared" si="14"/>
        <v>1</v>
      </c>
      <c r="Y22" s="59">
        <f t="shared" si="14"/>
        <v>15</v>
      </c>
      <c r="Z22" s="59">
        <f t="shared" si="14"/>
        <v>1</v>
      </c>
      <c r="AA22" s="59">
        <f t="shared" si="14"/>
        <v>1</v>
      </c>
      <c r="AB22" s="59">
        <f t="shared" si="14"/>
        <v>1</v>
      </c>
      <c r="AC22" s="59">
        <f t="shared" si="14"/>
        <v>251</v>
      </c>
      <c r="AD22" s="59">
        <f t="shared" si="14"/>
        <v>0</v>
      </c>
      <c r="AE22" s="40">
        <f t="shared" si="14"/>
        <v>321</v>
      </c>
      <c r="AF22" s="40">
        <f t="shared" si="14"/>
        <v>543</v>
      </c>
    </row>
    <row r="23" spans="2:32" ht="23.1" customHeight="1" x14ac:dyDescent="0.25">
      <c r="B23" s="23" t="s">
        <v>50</v>
      </c>
      <c r="C23" s="50">
        <v>18</v>
      </c>
      <c r="D23" s="50">
        <v>3</v>
      </c>
      <c r="E23" s="50">
        <v>3</v>
      </c>
      <c r="F23" s="50">
        <v>16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36</v>
      </c>
      <c r="N23" s="50">
        <v>0</v>
      </c>
      <c r="O23" s="17">
        <f t="shared" si="0"/>
        <v>44</v>
      </c>
      <c r="P23" s="17">
        <f t="shared" si="1"/>
        <v>80</v>
      </c>
      <c r="R23" s="58" t="s">
        <v>91</v>
      </c>
      <c r="S23" s="59">
        <f>MAX(S13:S18)</f>
        <v>82</v>
      </c>
      <c r="T23" s="59">
        <f t="shared" ref="T23:AF23" si="15">MAX(T13:T18)</f>
        <v>26</v>
      </c>
      <c r="U23" s="59">
        <f t="shared" si="15"/>
        <v>18</v>
      </c>
      <c r="V23" s="59">
        <f t="shared" si="15"/>
        <v>57</v>
      </c>
      <c r="W23" s="59">
        <f t="shared" si="15"/>
        <v>2</v>
      </c>
      <c r="X23" s="59">
        <f t="shared" si="15"/>
        <v>0</v>
      </c>
      <c r="Y23" s="59">
        <f t="shared" si="15"/>
        <v>16</v>
      </c>
      <c r="Z23" s="59">
        <f t="shared" si="15"/>
        <v>4</v>
      </c>
      <c r="AA23" s="59">
        <f t="shared" si="15"/>
        <v>1</v>
      </c>
      <c r="AB23" s="59">
        <f t="shared" si="15"/>
        <v>1</v>
      </c>
      <c r="AC23" s="59">
        <f t="shared" si="15"/>
        <v>185</v>
      </c>
      <c r="AD23" s="59">
        <f t="shared" si="15"/>
        <v>0</v>
      </c>
      <c r="AE23" s="40">
        <f t="shared" si="15"/>
        <v>184</v>
      </c>
      <c r="AF23" s="40">
        <f t="shared" si="15"/>
        <v>369</v>
      </c>
    </row>
    <row r="24" spans="2:32" ht="23.1" customHeight="1" x14ac:dyDescent="0.25">
      <c r="B24" s="23" t="s">
        <v>51</v>
      </c>
      <c r="C24" s="50">
        <v>20</v>
      </c>
      <c r="D24" s="50">
        <v>6</v>
      </c>
      <c r="E24" s="50">
        <v>0</v>
      </c>
      <c r="F24" s="50">
        <v>6</v>
      </c>
      <c r="G24" s="50">
        <v>0</v>
      </c>
      <c r="H24" s="50">
        <v>0</v>
      </c>
      <c r="I24" s="50">
        <v>5</v>
      </c>
      <c r="J24" s="50">
        <v>1</v>
      </c>
      <c r="K24" s="50">
        <v>0</v>
      </c>
      <c r="L24" s="50">
        <v>0</v>
      </c>
      <c r="M24" s="50">
        <v>46</v>
      </c>
      <c r="N24" s="50">
        <v>0</v>
      </c>
      <c r="O24" s="17">
        <f t="shared" si="0"/>
        <v>38</v>
      </c>
      <c r="P24" s="17">
        <f t="shared" si="1"/>
        <v>84</v>
      </c>
      <c r="R24" s="58" t="s">
        <v>92</v>
      </c>
      <c r="S24" s="59">
        <f>MAX(S19:S21)</f>
        <v>108</v>
      </c>
      <c r="T24" s="59">
        <f t="shared" ref="T24:AF24" si="16">MAX(T19:T21)</f>
        <v>37</v>
      </c>
      <c r="U24" s="59">
        <f t="shared" si="16"/>
        <v>16</v>
      </c>
      <c r="V24" s="59">
        <f t="shared" si="16"/>
        <v>83</v>
      </c>
      <c r="W24" s="59">
        <f t="shared" si="16"/>
        <v>3</v>
      </c>
      <c r="X24" s="59">
        <f t="shared" si="16"/>
        <v>1</v>
      </c>
      <c r="Y24" s="59">
        <f t="shared" si="16"/>
        <v>16</v>
      </c>
      <c r="Z24" s="59">
        <f t="shared" si="16"/>
        <v>1</v>
      </c>
      <c r="AA24" s="59">
        <f t="shared" si="16"/>
        <v>1</v>
      </c>
      <c r="AB24" s="59">
        <f t="shared" si="16"/>
        <v>1</v>
      </c>
      <c r="AC24" s="59">
        <f t="shared" si="16"/>
        <v>170</v>
      </c>
      <c r="AD24" s="59">
        <f t="shared" si="16"/>
        <v>0</v>
      </c>
      <c r="AE24" s="40">
        <f t="shared" si="16"/>
        <v>252</v>
      </c>
      <c r="AF24" s="40">
        <f t="shared" si="16"/>
        <v>422</v>
      </c>
    </row>
    <row r="25" spans="2:32" ht="23.1" customHeight="1" x14ac:dyDescent="0.25">
      <c r="B25" s="23" t="s">
        <v>52</v>
      </c>
      <c r="C25" s="50">
        <v>18</v>
      </c>
      <c r="D25" s="50">
        <v>5</v>
      </c>
      <c r="E25" s="50">
        <v>1</v>
      </c>
      <c r="F25" s="50">
        <v>14</v>
      </c>
      <c r="G25" s="50">
        <v>1</v>
      </c>
      <c r="H25" s="50">
        <v>0</v>
      </c>
      <c r="I25" s="50">
        <v>5</v>
      </c>
      <c r="J25" s="50">
        <v>0</v>
      </c>
      <c r="K25" s="50">
        <v>1</v>
      </c>
      <c r="L25" s="50">
        <v>0</v>
      </c>
      <c r="M25" s="50">
        <v>46</v>
      </c>
      <c r="N25" s="50">
        <v>0</v>
      </c>
      <c r="O25" s="17">
        <f t="shared" si="0"/>
        <v>45</v>
      </c>
      <c r="P25" s="17">
        <f t="shared" si="1"/>
        <v>91</v>
      </c>
      <c r="R25" s="37" t="s">
        <v>85</v>
      </c>
      <c r="S25" s="35">
        <f t="shared" ref="S25:AF25" si="17">SUM(S10:S12)</f>
        <v>397</v>
      </c>
      <c r="T25" s="16">
        <f t="shared" si="17"/>
        <v>94</v>
      </c>
      <c r="U25" s="16">
        <f t="shared" si="17"/>
        <v>42</v>
      </c>
      <c r="V25" s="16">
        <f t="shared" si="17"/>
        <v>223</v>
      </c>
      <c r="W25" s="16">
        <f t="shared" si="17"/>
        <v>4</v>
      </c>
      <c r="X25" s="16">
        <f t="shared" si="17"/>
        <v>1</v>
      </c>
      <c r="Y25" s="16">
        <f t="shared" si="17"/>
        <v>33</v>
      </c>
      <c r="Z25" s="16">
        <f t="shared" si="17"/>
        <v>1</v>
      </c>
      <c r="AA25" s="16">
        <f t="shared" si="17"/>
        <v>1</v>
      </c>
      <c r="AB25" s="16">
        <f t="shared" si="17"/>
        <v>1</v>
      </c>
      <c r="AC25" s="16">
        <f t="shared" si="17"/>
        <v>639</v>
      </c>
      <c r="AD25" s="16">
        <f t="shared" si="17"/>
        <v>0</v>
      </c>
      <c r="AE25" s="32">
        <f t="shared" si="17"/>
        <v>797</v>
      </c>
      <c r="AF25" s="32">
        <f t="shared" si="17"/>
        <v>1436</v>
      </c>
    </row>
    <row r="26" spans="2:32" ht="23.1" customHeight="1" x14ac:dyDescent="0.25">
      <c r="B26" s="23" t="s">
        <v>53</v>
      </c>
      <c r="C26" s="50">
        <v>13</v>
      </c>
      <c r="D26" s="50">
        <v>8</v>
      </c>
      <c r="E26" s="50">
        <v>7</v>
      </c>
      <c r="F26" s="50">
        <v>9</v>
      </c>
      <c r="G26" s="50">
        <v>0</v>
      </c>
      <c r="H26" s="50">
        <v>0</v>
      </c>
      <c r="I26" s="50">
        <v>6</v>
      </c>
      <c r="J26" s="50">
        <v>0</v>
      </c>
      <c r="K26" s="50">
        <v>0</v>
      </c>
      <c r="L26" s="50">
        <v>0</v>
      </c>
      <c r="M26" s="50">
        <v>51</v>
      </c>
      <c r="N26" s="50">
        <v>0</v>
      </c>
      <c r="O26" s="17">
        <f t="shared" si="0"/>
        <v>43</v>
      </c>
      <c r="P26" s="17">
        <f t="shared" si="1"/>
        <v>94</v>
      </c>
      <c r="R26" s="28" t="s">
        <v>86</v>
      </c>
      <c r="S26" s="16">
        <f t="shared" ref="S26:AF26" si="18">SUM(S13:S18)</f>
        <v>409</v>
      </c>
      <c r="T26" s="16">
        <f t="shared" si="18"/>
        <v>140</v>
      </c>
      <c r="U26" s="16">
        <f t="shared" si="18"/>
        <v>68</v>
      </c>
      <c r="V26" s="16">
        <f t="shared" si="18"/>
        <v>291</v>
      </c>
      <c r="W26" s="16">
        <f t="shared" si="18"/>
        <v>3</v>
      </c>
      <c r="X26" s="16">
        <f t="shared" si="18"/>
        <v>0</v>
      </c>
      <c r="Y26" s="16">
        <f t="shared" si="18"/>
        <v>75</v>
      </c>
      <c r="Z26" s="16">
        <f t="shared" si="18"/>
        <v>10</v>
      </c>
      <c r="AA26" s="16">
        <f t="shared" si="18"/>
        <v>3</v>
      </c>
      <c r="AB26" s="16">
        <f t="shared" si="18"/>
        <v>1</v>
      </c>
      <c r="AC26" s="16">
        <f t="shared" si="18"/>
        <v>930</v>
      </c>
      <c r="AD26" s="16">
        <f t="shared" si="18"/>
        <v>0</v>
      </c>
      <c r="AE26" s="32">
        <f t="shared" si="18"/>
        <v>1000</v>
      </c>
      <c r="AF26" s="32">
        <f t="shared" si="18"/>
        <v>1930</v>
      </c>
    </row>
    <row r="27" spans="2:32" ht="23.1" customHeight="1" x14ac:dyDescent="0.25">
      <c r="B27" s="23" t="s">
        <v>54</v>
      </c>
      <c r="C27" s="50">
        <v>22</v>
      </c>
      <c r="D27" s="50">
        <v>7</v>
      </c>
      <c r="E27" s="50">
        <v>4</v>
      </c>
      <c r="F27" s="50">
        <v>11</v>
      </c>
      <c r="G27" s="50">
        <v>0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32</v>
      </c>
      <c r="N27" s="50">
        <v>0</v>
      </c>
      <c r="O27" s="17">
        <f t="shared" si="0"/>
        <v>49</v>
      </c>
      <c r="P27" s="17">
        <f t="shared" si="1"/>
        <v>81</v>
      </c>
      <c r="R27" s="29" t="s">
        <v>87</v>
      </c>
      <c r="S27" s="16">
        <f t="shared" ref="S27:AF27" si="19">SUM(S19:S21)</f>
        <v>312</v>
      </c>
      <c r="T27" s="16">
        <f t="shared" si="19"/>
        <v>92</v>
      </c>
      <c r="U27" s="16">
        <f t="shared" si="19"/>
        <v>43</v>
      </c>
      <c r="V27" s="16">
        <f t="shared" si="19"/>
        <v>220</v>
      </c>
      <c r="W27" s="16">
        <f t="shared" si="19"/>
        <v>5</v>
      </c>
      <c r="X27" s="16">
        <f t="shared" si="19"/>
        <v>1</v>
      </c>
      <c r="Y27" s="16">
        <f t="shared" si="19"/>
        <v>42</v>
      </c>
      <c r="Z27" s="16">
        <f t="shared" si="19"/>
        <v>1</v>
      </c>
      <c r="AA27" s="16">
        <f t="shared" si="19"/>
        <v>1</v>
      </c>
      <c r="AB27" s="16">
        <f t="shared" si="19"/>
        <v>1</v>
      </c>
      <c r="AC27" s="16">
        <f t="shared" si="19"/>
        <v>458</v>
      </c>
      <c r="AD27" s="16">
        <f t="shared" si="19"/>
        <v>0</v>
      </c>
      <c r="AE27" s="32">
        <f t="shared" si="19"/>
        <v>718</v>
      </c>
      <c r="AF27" s="32">
        <f t="shared" si="19"/>
        <v>1176</v>
      </c>
    </row>
    <row r="28" spans="2:32" ht="23.1" customHeight="1" x14ac:dyDescent="0.25">
      <c r="B28" s="23" t="s">
        <v>55</v>
      </c>
      <c r="C28" s="50">
        <v>8</v>
      </c>
      <c r="D28" s="50">
        <v>7</v>
      </c>
      <c r="E28" s="50">
        <v>2</v>
      </c>
      <c r="F28" s="50">
        <v>12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46</v>
      </c>
      <c r="N28" s="50">
        <v>0</v>
      </c>
      <c r="O28" s="17">
        <f t="shared" si="0"/>
        <v>31</v>
      </c>
      <c r="P28" s="17">
        <f t="shared" si="1"/>
        <v>77</v>
      </c>
      <c r="R28" s="5" t="s">
        <v>17</v>
      </c>
      <c r="S28" s="16">
        <f t="shared" ref="S28:AF28" si="20">SUM(S10:S21)</f>
        <v>1118</v>
      </c>
      <c r="T28" s="16">
        <f t="shared" si="20"/>
        <v>326</v>
      </c>
      <c r="U28" s="16">
        <f t="shared" si="20"/>
        <v>153</v>
      </c>
      <c r="V28" s="16">
        <f t="shared" si="20"/>
        <v>734</v>
      </c>
      <c r="W28" s="16">
        <f t="shared" si="20"/>
        <v>12</v>
      </c>
      <c r="X28" s="16">
        <f t="shared" si="20"/>
        <v>2</v>
      </c>
      <c r="Y28" s="16">
        <f t="shared" si="20"/>
        <v>150</v>
      </c>
      <c r="Z28" s="16">
        <f t="shared" si="20"/>
        <v>12</v>
      </c>
      <c r="AA28" s="16">
        <f t="shared" si="20"/>
        <v>5</v>
      </c>
      <c r="AB28" s="16">
        <f t="shared" si="20"/>
        <v>3</v>
      </c>
      <c r="AC28" s="16">
        <f t="shared" si="20"/>
        <v>2027</v>
      </c>
      <c r="AD28" s="16">
        <f t="shared" si="20"/>
        <v>0</v>
      </c>
      <c r="AE28" s="32">
        <f t="shared" si="20"/>
        <v>2515</v>
      </c>
      <c r="AF28" s="32">
        <f t="shared" si="20"/>
        <v>4542</v>
      </c>
    </row>
    <row r="29" spans="2:32" ht="23.1" customHeight="1" x14ac:dyDescent="0.25">
      <c r="B29" s="23" t="s">
        <v>56</v>
      </c>
      <c r="C29" s="50">
        <v>19</v>
      </c>
      <c r="D29" s="50">
        <v>4</v>
      </c>
      <c r="E29" s="50">
        <v>5</v>
      </c>
      <c r="F29" s="50">
        <v>8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46</v>
      </c>
      <c r="N29" s="50">
        <v>0</v>
      </c>
      <c r="O29" s="17">
        <f t="shared" si="0"/>
        <v>39</v>
      </c>
      <c r="P29" s="17">
        <f t="shared" si="1"/>
        <v>85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2</v>
      </c>
      <c r="E30" s="50">
        <v>2</v>
      </c>
      <c r="F30" s="50">
        <v>16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22</v>
      </c>
      <c r="N30" s="50">
        <v>0</v>
      </c>
      <c r="O30" s="17">
        <f t="shared" si="0"/>
        <v>35</v>
      </c>
      <c r="P30" s="17">
        <f t="shared" si="1"/>
        <v>57</v>
      </c>
      <c r="R30"/>
      <c r="S30" s="19"/>
      <c r="T30" s="19"/>
    </row>
    <row r="31" spans="2:32" ht="23.1" customHeight="1" x14ac:dyDescent="0.25">
      <c r="B31" s="24" t="s">
        <v>58</v>
      </c>
      <c r="C31" s="50">
        <v>13</v>
      </c>
      <c r="D31" s="50">
        <v>4</v>
      </c>
      <c r="E31" s="50">
        <v>1</v>
      </c>
      <c r="F31" s="50">
        <v>13</v>
      </c>
      <c r="G31" s="50">
        <v>0</v>
      </c>
      <c r="H31" s="50">
        <v>0</v>
      </c>
      <c r="I31" s="50">
        <v>4</v>
      </c>
      <c r="J31" s="50">
        <v>1</v>
      </c>
      <c r="K31" s="50">
        <v>0</v>
      </c>
      <c r="L31" s="50">
        <v>0</v>
      </c>
      <c r="M31" s="50">
        <v>42</v>
      </c>
      <c r="N31" s="50">
        <v>0</v>
      </c>
      <c r="O31" s="17">
        <f t="shared" si="0"/>
        <v>36</v>
      </c>
      <c r="P31" s="17">
        <f t="shared" si="1"/>
        <v>78</v>
      </c>
      <c r="R31"/>
      <c r="S31" s="19"/>
      <c r="T31" s="19"/>
    </row>
    <row r="32" spans="2:32" ht="23.1" customHeight="1" x14ac:dyDescent="0.25">
      <c r="B32" s="24" t="s">
        <v>59</v>
      </c>
      <c r="C32" s="50">
        <v>29</v>
      </c>
      <c r="D32" s="50">
        <v>10</v>
      </c>
      <c r="E32" s="50">
        <v>3</v>
      </c>
      <c r="F32" s="50">
        <v>11</v>
      </c>
      <c r="G32" s="50">
        <v>0</v>
      </c>
      <c r="H32" s="50">
        <v>0</v>
      </c>
      <c r="I32" s="50">
        <v>2</v>
      </c>
      <c r="J32" s="50">
        <v>0</v>
      </c>
      <c r="K32" s="50">
        <v>1</v>
      </c>
      <c r="L32" s="50">
        <v>0</v>
      </c>
      <c r="M32" s="50">
        <v>43</v>
      </c>
      <c r="N32" s="50">
        <v>0</v>
      </c>
      <c r="O32" s="17">
        <f t="shared" si="0"/>
        <v>56</v>
      </c>
      <c r="P32" s="17">
        <f t="shared" si="1"/>
        <v>99</v>
      </c>
      <c r="R32"/>
      <c r="S32" s="19"/>
      <c r="T32" s="19"/>
    </row>
    <row r="33" spans="2:20" ht="23.1" customHeight="1" x14ac:dyDescent="0.25">
      <c r="B33" s="23" t="s">
        <v>60</v>
      </c>
      <c r="C33" s="50">
        <v>13</v>
      </c>
      <c r="D33" s="50">
        <v>5</v>
      </c>
      <c r="E33" s="50">
        <v>4</v>
      </c>
      <c r="F33" s="50">
        <v>6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44</v>
      </c>
      <c r="N33" s="50">
        <v>0</v>
      </c>
      <c r="O33" s="17">
        <f t="shared" si="0"/>
        <v>32</v>
      </c>
      <c r="P33" s="17">
        <f t="shared" si="1"/>
        <v>76</v>
      </c>
      <c r="R33"/>
      <c r="S33" s="19"/>
      <c r="T33" s="19"/>
    </row>
    <row r="34" spans="2:20" ht="23.1" customHeight="1" x14ac:dyDescent="0.25">
      <c r="B34" s="24" t="s">
        <v>61</v>
      </c>
      <c r="C34" s="50">
        <v>19</v>
      </c>
      <c r="D34" s="50">
        <v>5</v>
      </c>
      <c r="E34" s="50">
        <v>2</v>
      </c>
      <c r="F34" s="50">
        <v>14</v>
      </c>
      <c r="G34" s="50">
        <v>1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38</v>
      </c>
      <c r="N34" s="50">
        <v>0</v>
      </c>
      <c r="O34" s="17">
        <f t="shared" si="0"/>
        <v>45</v>
      </c>
      <c r="P34" s="17">
        <f t="shared" si="1"/>
        <v>83</v>
      </c>
      <c r="R34"/>
      <c r="S34" s="19"/>
      <c r="T34" s="19"/>
    </row>
    <row r="35" spans="2:20" ht="23.1" customHeight="1" x14ac:dyDescent="0.25">
      <c r="B35" s="24" t="s">
        <v>62</v>
      </c>
      <c r="C35" s="50">
        <v>16</v>
      </c>
      <c r="D35" s="50">
        <v>9</v>
      </c>
      <c r="E35" s="50">
        <v>3</v>
      </c>
      <c r="F35" s="50">
        <v>12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1</v>
      </c>
      <c r="M35" s="50">
        <v>41</v>
      </c>
      <c r="N35" s="50">
        <v>0</v>
      </c>
      <c r="O35" s="17">
        <f t="shared" si="0"/>
        <v>47</v>
      </c>
      <c r="P35" s="17">
        <f t="shared" si="1"/>
        <v>88</v>
      </c>
      <c r="R35"/>
      <c r="S35" s="19"/>
      <c r="T35" s="19"/>
    </row>
    <row r="36" spans="2:20" ht="23.1" customHeight="1" x14ac:dyDescent="0.25">
      <c r="B36" s="24" t="s">
        <v>63</v>
      </c>
      <c r="C36" s="50">
        <v>12</v>
      </c>
      <c r="D36" s="50">
        <v>4</v>
      </c>
      <c r="E36" s="50">
        <v>2</v>
      </c>
      <c r="F36" s="50">
        <v>12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32</v>
      </c>
      <c r="N36" s="50">
        <v>0</v>
      </c>
      <c r="O36" s="17">
        <f t="shared" si="0"/>
        <v>33</v>
      </c>
      <c r="P36" s="17">
        <f t="shared" si="1"/>
        <v>65</v>
      </c>
      <c r="R36"/>
      <c r="S36" s="19"/>
      <c r="T36" s="19"/>
    </row>
    <row r="37" spans="2:20" ht="23.1" customHeight="1" x14ac:dyDescent="0.25">
      <c r="B37" s="23" t="s">
        <v>64</v>
      </c>
      <c r="C37" s="50">
        <v>22</v>
      </c>
      <c r="D37" s="50">
        <v>7</v>
      </c>
      <c r="E37" s="50">
        <v>4</v>
      </c>
      <c r="F37" s="50">
        <v>10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42</v>
      </c>
      <c r="N37" s="50">
        <v>0</v>
      </c>
      <c r="O37" s="17">
        <f t="shared" si="0"/>
        <v>47</v>
      </c>
      <c r="P37" s="17">
        <f t="shared" si="1"/>
        <v>89</v>
      </c>
      <c r="R37"/>
      <c r="S37" s="19"/>
      <c r="T37" s="19"/>
    </row>
    <row r="38" spans="2:20" ht="23.1" customHeight="1" x14ac:dyDescent="0.25">
      <c r="B38" s="24" t="s">
        <v>65</v>
      </c>
      <c r="C38" s="50">
        <v>16</v>
      </c>
      <c r="D38" s="50">
        <v>2</v>
      </c>
      <c r="E38" s="50">
        <v>0</v>
      </c>
      <c r="F38" s="50">
        <v>15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36</v>
      </c>
      <c r="N38" s="50">
        <v>0</v>
      </c>
      <c r="O38" s="17">
        <f t="shared" si="0"/>
        <v>36</v>
      </c>
      <c r="P38" s="17">
        <f t="shared" si="1"/>
        <v>72</v>
      </c>
      <c r="R38"/>
      <c r="S38" s="19"/>
      <c r="T38" s="19"/>
    </row>
    <row r="39" spans="2:20" ht="23.1" customHeight="1" x14ac:dyDescent="0.25">
      <c r="B39" s="24" t="s">
        <v>66</v>
      </c>
      <c r="C39" s="50">
        <v>15</v>
      </c>
      <c r="D39" s="50">
        <v>3</v>
      </c>
      <c r="E39" s="50">
        <v>6</v>
      </c>
      <c r="F39" s="50">
        <v>8</v>
      </c>
      <c r="G39" s="50">
        <v>0</v>
      </c>
      <c r="H39" s="50">
        <v>0</v>
      </c>
      <c r="I39" s="50">
        <v>5</v>
      </c>
      <c r="J39" s="50">
        <v>1</v>
      </c>
      <c r="K39" s="50">
        <v>0</v>
      </c>
      <c r="L39" s="50">
        <v>0</v>
      </c>
      <c r="M39" s="50">
        <v>27</v>
      </c>
      <c r="N39" s="50">
        <v>0</v>
      </c>
      <c r="O39" s="17">
        <f t="shared" si="0"/>
        <v>38</v>
      </c>
      <c r="P39" s="17">
        <f t="shared" si="1"/>
        <v>65</v>
      </c>
      <c r="R39"/>
      <c r="S39" s="19"/>
      <c r="T39" s="19"/>
    </row>
    <row r="40" spans="2:20" ht="23.1" customHeight="1" x14ac:dyDescent="0.25">
      <c r="B40" s="24" t="s">
        <v>67</v>
      </c>
      <c r="C40" s="50">
        <v>13</v>
      </c>
      <c r="D40" s="50">
        <v>8</v>
      </c>
      <c r="E40" s="50">
        <v>2</v>
      </c>
      <c r="F40" s="50">
        <v>10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44</v>
      </c>
      <c r="N40" s="50">
        <v>0</v>
      </c>
      <c r="O40" s="17">
        <f t="shared" si="0"/>
        <v>37</v>
      </c>
      <c r="P40" s="17">
        <f t="shared" si="1"/>
        <v>81</v>
      </c>
      <c r="R40"/>
      <c r="S40" s="19"/>
      <c r="T40" s="19"/>
    </row>
    <row r="41" spans="2:20" ht="23.1" customHeight="1" x14ac:dyDescent="0.25">
      <c r="B41" s="23" t="s">
        <v>68</v>
      </c>
      <c r="C41" s="50">
        <v>21</v>
      </c>
      <c r="D41" s="50">
        <v>11</v>
      </c>
      <c r="E41" s="50">
        <v>8</v>
      </c>
      <c r="F41" s="50">
        <v>13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30</v>
      </c>
      <c r="N41" s="50">
        <v>0</v>
      </c>
      <c r="O41" s="17">
        <f t="shared" si="0"/>
        <v>55</v>
      </c>
      <c r="P41" s="17">
        <f t="shared" si="1"/>
        <v>85</v>
      </c>
      <c r="R41"/>
      <c r="S41" s="19"/>
      <c r="T41" s="19"/>
    </row>
    <row r="42" spans="2:20" ht="23.1" customHeight="1" x14ac:dyDescent="0.25">
      <c r="B42" s="24" t="s">
        <v>69</v>
      </c>
      <c r="C42" s="50">
        <v>18</v>
      </c>
      <c r="D42" s="50">
        <v>6</v>
      </c>
      <c r="E42" s="50">
        <v>3</v>
      </c>
      <c r="F42" s="50">
        <v>13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33</v>
      </c>
      <c r="N42" s="50">
        <v>0</v>
      </c>
      <c r="O42" s="17">
        <f t="shared" si="0"/>
        <v>44</v>
      </c>
      <c r="P42" s="17">
        <f t="shared" si="1"/>
        <v>77</v>
      </c>
      <c r="R42"/>
      <c r="S42" s="19"/>
      <c r="T42" s="19"/>
    </row>
    <row r="43" spans="2:20" ht="23.1" customHeight="1" x14ac:dyDescent="0.25">
      <c r="B43" s="23" t="s">
        <v>70</v>
      </c>
      <c r="C43" s="50">
        <v>11</v>
      </c>
      <c r="D43" s="50">
        <v>4</v>
      </c>
      <c r="E43" s="50">
        <v>0</v>
      </c>
      <c r="F43" s="50">
        <v>9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7">
        <f t="shared" si="0"/>
        <v>24</v>
      </c>
      <c r="P43" s="17">
        <f t="shared" si="1"/>
        <v>39</v>
      </c>
      <c r="R43"/>
      <c r="S43" s="19"/>
      <c r="T43" s="19"/>
    </row>
    <row r="44" spans="2:20" ht="23.1" customHeight="1" x14ac:dyDescent="0.25">
      <c r="B44" s="25" t="s">
        <v>71</v>
      </c>
      <c r="C44" s="50">
        <v>17</v>
      </c>
      <c r="D44" s="50">
        <v>6</v>
      </c>
      <c r="E44" s="50">
        <v>1</v>
      </c>
      <c r="F44" s="50">
        <v>19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48</v>
      </c>
      <c r="N44" s="50">
        <v>0</v>
      </c>
      <c r="O44" s="17">
        <f t="shared" si="0"/>
        <v>44</v>
      </c>
      <c r="P44" s="17">
        <f t="shared" si="1"/>
        <v>92</v>
      </c>
      <c r="R44"/>
      <c r="S44" s="19"/>
      <c r="T44" s="19"/>
    </row>
    <row r="45" spans="2:20" ht="23.1" customHeight="1" x14ac:dyDescent="0.25">
      <c r="B45" s="23" t="s">
        <v>72</v>
      </c>
      <c r="C45" s="50">
        <v>18</v>
      </c>
      <c r="D45" s="50">
        <v>6</v>
      </c>
      <c r="E45" s="50">
        <v>1</v>
      </c>
      <c r="F45" s="50">
        <v>16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33</v>
      </c>
      <c r="N45" s="50">
        <v>0</v>
      </c>
      <c r="O45" s="17">
        <f t="shared" si="0"/>
        <v>45</v>
      </c>
      <c r="P45" s="17">
        <f t="shared" si="1"/>
        <v>78</v>
      </c>
      <c r="R45"/>
      <c r="S45" s="19"/>
      <c r="T45" s="19"/>
    </row>
    <row r="46" spans="2:20" ht="23.1" customHeight="1" x14ac:dyDescent="0.25">
      <c r="B46" s="24" t="s">
        <v>73</v>
      </c>
      <c r="C46" s="50">
        <v>18</v>
      </c>
      <c r="D46" s="50">
        <v>4</v>
      </c>
      <c r="E46" s="50">
        <v>1</v>
      </c>
      <c r="F46" s="50">
        <v>18</v>
      </c>
      <c r="G46" s="50">
        <v>0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37</v>
      </c>
      <c r="N46" s="50">
        <v>0</v>
      </c>
      <c r="O46" s="17">
        <f t="shared" si="0"/>
        <v>47</v>
      </c>
      <c r="P46" s="17">
        <f t="shared" si="1"/>
        <v>84</v>
      </c>
      <c r="R46" s="19"/>
      <c r="S46" s="19"/>
      <c r="T46"/>
    </row>
    <row r="47" spans="2:20" ht="23.1" customHeight="1" x14ac:dyDescent="0.25">
      <c r="B47" s="24" t="s">
        <v>74</v>
      </c>
      <c r="C47" s="50">
        <v>22</v>
      </c>
      <c r="D47" s="50">
        <v>4</v>
      </c>
      <c r="E47" s="50">
        <v>6</v>
      </c>
      <c r="F47" s="50">
        <v>16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28</v>
      </c>
      <c r="N47" s="50">
        <v>0</v>
      </c>
      <c r="O47" s="17">
        <f t="shared" si="0"/>
        <v>51</v>
      </c>
      <c r="P47" s="17">
        <f t="shared" si="1"/>
        <v>79</v>
      </c>
      <c r="R47" s="19"/>
      <c r="S47" s="19"/>
      <c r="T47"/>
    </row>
    <row r="48" spans="2:20" ht="23.1" customHeight="1" x14ac:dyDescent="0.25">
      <c r="B48" s="24" t="s">
        <v>75</v>
      </c>
      <c r="C48" s="50">
        <v>30</v>
      </c>
      <c r="D48" s="50">
        <v>10</v>
      </c>
      <c r="E48" s="50">
        <v>3</v>
      </c>
      <c r="F48" s="50">
        <v>13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25</v>
      </c>
      <c r="N48" s="50">
        <v>0</v>
      </c>
      <c r="O48" s="17">
        <f t="shared" si="0"/>
        <v>60</v>
      </c>
      <c r="P48" s="17">
        <f t="shared" si="1"/>
        <v>85</v>
      </c>
      <c r="R48" s="19"/>
      <c r="S48" s="19"/>
      <c r="T48"/>
    </row>
    <row r="49" spans="2:20" ht="23.1" customHeight="1" x14ac:dyDescent="0.25">
      <c r="B49" s="23" t="s">
        <v>76</v>
      </c>
      <c r="C49" s="50">
        <v>35</v>
      </c>
      <c r="D49" s="50">
        <v>7</v>
      </c>
      <c r="E49" s="50">
        <v>3</v>
      </c>
      <c r="F49" s="50">
        <v>17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39</v>
      </c>
      <c r="N49" s="50">
        <v>0</v>
      </c>
      <c r="O49" s="17">
        <f t="shared" si="0"/>
        <v>63</v>
      </c>
      <c r="P49" s="17">
        <f t="shared" si="1"/>
        <v>102</v>
      </c>
      <c r="R49" s="19"/>
      <c r="S49" s="19"/>
      <c r="T49"/>
    </row>
    <row r="50" spans="2:20" ht="23.1" customHeight="1" x14ac:dyDescent="0.25">
      <c r="B50" s="24" t="s">
        <v>77</v>
      </c>
      <c r="C50" s="50">
        <v>18</v>
      </c>
      <c r="D50" s="50">
        <v>5</v>
      </c>
      <c r="E50" s="50">
        <v>1</v>
      </c>
      <c r="F50" s="50">
        <v>12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30</v>
      </c>
      <c r="N50" s="50">
        <v>0</v>
      </c>
      <c r="O50" s="17">
        <f t="shared" si="0"/>
        <v>38</v>
      </c>
      <c r="P50" s="17">
        <f t="shared" si="1"/>
        <v>68</v>
      </c>
      <c r="R50" s="19"/>
      <c r="S50" s="19"/>
      <c r="T50"/>
    </row>
    <row r="51" spans="2:20" ht="23.1" customHeight="1" x14ac:dyDescent="0.25">
      <c r="B51" s="24" t="s">
        <v>78</v>
      </c>
      <c r="C51" s="50">
        <v>18</v>
      </c>
      <c r="D51" s="50">
        <v>9</v>
      </c>
      <c r="E51" s="50">
        <v>3</v>
      </c>
      <c r="F51" s="50">
        <v>18</v>
      </c>
      <c r="G51" s="50">
        <v>1</v>
      </c>
      <c r="H51" s="50">
        <v>1</v>
      </c>
      <c r="I51" s="50">
        <v>2</v>
      </c>
      <c r="J51" s="50">
        <v>0</v>
      </c>
      <c r="K51" s="50">
        <v>0</v>
      </c>
      <c r="L51" s="50">
        <v>1</v>
      </c>
      <c r="M51" s="50">
        <v>38</v>
      </c>
      <c r="N51" s="50">
        <v>0</v>
      </c>
      <c r="O51" s="17">
        <f t="shared" si="0"/>
        <v>53</v>
      </c>
      <c r="P51" s="17">
        <f t="shared" si="1"/>
        <v>91</v>
      </c>
      <c r="R51" s="19"/>
      <c r="S51" s="19"/>
      <c r="T51"/>
    </row>
    <row r="52" spans="2:20" ht="23.1" customHeight="1" x14ac:dyDescent="0.25">
      <c r="B52" s="24" t="s">
        <v>79</v>
      </c>
      <c r="C52" s="50">
        <v>35</v>
      </c>
      <c r="D52" s="50">
        <v>13</v>
      </c>
      <c r="E52" s="50">
        <v>7</v>
      </c>
      <c r="F52" s="50">
        <v>25</v>
      </c>
      <c r="G52" s="50">
        <v>2</v>
      </c>
      <c r="H52" s="50">
        <v>0</v>
      </c>
      <c r="I52" s="50">
        <v>9</v>
      </c>
      <c r="J52" s="50">
        <v>0</v>
      </c>
      <c r="K52" s="50">
        <v>0</v>
      </c>
      <c r="L52" s="50">
        <v>0</v>
      </c>
      <c r="M52" s="50">
        <v>52</v>
      </c>
      <c r="N52" s="50">
        <v>0</v>
      </c>
      <c r="O52" s="17">
        <f t="shared" si="0"/>
        <v>91</v>
      </c>
      <c r="P52" s="17">
        <f t="shared" si="1"/>
        <v>143</v>
      </c>
      <c r="R52" s="19"/>
      <c r="S52" s="19"/>
      <c r="T52"/>
    </row>
    <row r="53" spans="2:20" ht="23.1" customHeight="1" x14ac:dyDescent="0.25">
      <c r="B53" s="23" t="s">
        <v>80</v>
      </c>
      <c r="C53" s="50">
        <v>28</v>
      </c>
      <c r="D53" s="50">
        <v>10</v>
      </c>
      <c r="E53" s="50">
        <v>3</v>
      </c>
      <c r="F53" s="50">
        <v>18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39</v>
      </c>
      <c r="N53" s="50">
        <v>0</v>
      </c>
      <c r="O53" s="17">
        <f t="shared" si="0"/>
        <v>63</v>
      </c>
      <c r="P53" s="17">
        <f t="shared" si="1"/>
        <v>102</v>
      </c>
      <c r="R53" s="19"/>
      <c r="S53" s="19"/>
      <c r="T53"/>
    </row>
    <row r="54" spans="2:20" ht="23.1" customHeight="1" x14ac:dyDescent="0.25">
      <c r="B54" s="23" t="s">
        <v>81</v>
      </c>
      <c r="C54" s="50">
        <v>25</v>
      </c>
      <c r="D54" s="50">
        <v>7</v>
      </c>
      <c r="E54" s="50">
        <v>2</v>
      </c>
      <c r="F54" s="50">
        <v>18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39</v>
      </c>
      <c r="N54" s="50">
        <v>0</v>
      </c>
      <c r="O54" s="17">
        <f t="shared" si="0"/>
        <v>57</v>
      </c>
      <c r="P54" s="17">
        <f t="shared" si="1"/>
        <v>96</v>
      </c>
      <c r="R54" s="19"/>
      <c r="S54" s="19"/>
      <c r="T54"/>
    </row>
    <row r="55" spans="2:20" ht="23.1" customHeight="1" x14ac:dyDescent="0.25">
      <c r="B55" s="23" t="s">
        <v>82</v>
      </c>
      <c r="C55" s="50">
        <v>30</v>
      </c>
      <c r="D55" s="50">
        <v>8</v>
      </c>
      <c r="E55" s="50">
        <v>3</v>
      </c>
      <c r="F55" s="50">
        <v>24</v>
      </c>
      <c r="G55" s="50">
        <v>2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38</v>
      </c>
      <c r="N55" s="50">
        <v>0</v>
      </c>
      <c r="O55" s="17">
        <f t="shared" si="0"/>
        <v>70</v>
      </c>
      <c r="P55" s="17">
        <f t="shared" si="1"/>
        <v>108</v>
      </c>
      <c r="R55" s="19"/>
      <c r="S55" s="19"/>
      <c r="T55"/>
    </row>
    <row r="56" spans="2:20" ht="23.1" customHeight="1" x14ac:dyDescent="0.25">
      <c r="B56" s="23" t="s">
        <v>83</v>
      </c>
      <c r="C56" s="50">
        <v>33</v>
      </c>
      <c r="D56" s="50">
        <v>9</v>
      </c>
      <c r="E56" s="50">
        <v>3</v>
      </c>
      <c r="F56" s="50">
        <v>23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50</v>
      </c>
      <c r="N56" s="50">
        <v>0</v>
      </c>
      <c r="O56" s="17">
        <f t="shared" si="0"/>
        <v>70</v>
      </c>
      <c r="P56" s="17">
        <f t="shared" si="1"/>
        <v>120</v>
      </c>
      <c r="R56" s="19"/>
      <c r="S56" s="19"/>
      <c r="T56"/>
    </row>
    <row r="57" spans="2:20" ht="23.1" customHeight="1" x14ac:dyDescent="0.25">
      <c r="B57" s="23" t="s">
        <v>84</v>
      </c>
      <c r="C57" s="50">
        <v>20</v>
      </c>
      <c r="D57" s="50">
        <v>6</v>
      </c>
      <c r="E57" s="50">
        <v>8</v>
      </c>
      <c r="F57" s="50">
        <v>18</v>
      </c>
      <c r="G57" s="50">
        <v>0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43</v>
      </c>
      <c r="N57" s="50">
        <v>0</v>
      </c>
      <c r="O57" s="17">
        <f t="shared" si="0"/>
        <v>55</v>
      </c>
      <c r="P57" s="17">
        <f t="shared" si="1"/>
        <v>98</v>
      </c>
      <c r="R57" s="19"/>
      <c r="S57" s="19"/>
      <c r="T57"/>
    </row>
    <row r="58" spans="2:20" ht="23.1" customHeight="1" x14ac:dyDescent="0.25">
      <c r="B58" s="60" t="s">
        <v>18</v>
      </c>
      <c r="C58" s="16">
        <f t="shared" ref="C58:P58" si="21">SUM(C10:C57)</f>
        <v>1118</v>
      </c>
      <c r="D58" s="16">
        <f t="shared" si="21"/>
        <v>326</v>
      </c>
      <c r="E58" s="16">
        <f t="shared" si="21"/>
        <v>153</v>
      </c>
      <c r="F58" s="16">
        <f t="shared" si="21"/>
        <v>734</v>
      </c>
      <c r="G58" s="16">
        <f t="shared" si="21"/>
        <v>12</v>
      </c>
      <c r="H58" s="16">
        <f t="shared" si="21"/>
        <v>2</v>
      </c>
      <c r="I58" s="16">
        <f t="shared" si="21"/>
        <v>150</v>
      </c>
      <c r="J58" s="16">
        <f t="shared" si="21"/>
        <v>12</v>
      </c>
      <c r="K58" s="16">
        <f t="shared" si="21"/>
        <v>5</v>
      </c>
      <c r="L58" s="16">
        <f t="shared" si="21"/>
        <v>3</v>
      </c>
      <c r="M58" s="16">
        <f t="shared" si="21"/>
        <v>2027</v>
      </c>
      <c r="N58" s="16">
        <f t="shared" si="21"/>
        <v>0</v>
      </c>
      <c r="O58" s="16">
        <f t="shared" si="21"/>
        <v>2515</v>
      </c>
      <c r="P58" s="16">
        <f t="shared" si="21"/>
        <v>4542</v>
      </c>
      <c r="R58" s="19"/>
      <c r="S58" s="19"/>
      <c r="T58"/>
    </row>
    <row r="59" spans="2:20" ht="23.1" customHeight="1" x14ac:dyDescent="0.25">
      <c r="B59" s="60" t="s">
        <v>93</v>
      </c>
      <c r="C59" s="43">
        <f t="shared" ref="C59:N59" si="22">C58/$P$58</f>
        <v>0.24614707177454867</v>
      </c>
      <c r="D59" s="43">
        <f t="shared" si="22"/>
        <v>7.1774548656979298E-2</v>
      </c>
      <c r="E59" s="43">
        <f t="shared" si="22"/>
        <v>3.3685601056803169E-2</v>
      </c>
      <c r="F59" s="43">
        <f t="shared" si="22"/>
        <v>0.16160281814178776</v>
      </c>
      <c r="G59" s="43">
        <f t="shared" si="22"/>
        <v>2.6420079260237781E-3</v>
      </c>
      <c r="H59" s="43">
        <f t="shared" si="22"/>
        <v>4.4033465433729633E-4</v>
      </c>
      <c r="I59" s="43">
        <f t="shared" si="22"/>
        <v>3.3025099075297229E-2</v>
      </c>
      <c r="J59" s="43">
        <f t="shared" si="22"/>
        <v>2.6420079260237781E-3</v>
      </c>
      <c r="K59" s="43">
        <f t="shared" si="22"/>
        <v>1.1008366358432409E-3</v>
      </c>
      <c r="L59" s="43">
        <f t="shared" si="22"/>
        <v>6.6050198150594452E-4</v>
      </c>
      <c r="M59" s="43">
        <f t="shared" si="22"/>
        <v>0.44627917217084984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1" t="s">
        <v>94</v>
      </c>
      <c r="C60" s="44">
        <f>C58/$O$58</f>
        <v>0.44453280318091454</v>
      </c>
      <c r="D60" s="44">
        <f t="shared" ref="D60:N60" si="23">D58/$O$58</f>
        <v>0.12962226640159047</v>
      </c>
      <c r="E60" s="44">
        <f t="shared" si="23"/>
        <v>6.0834990059642144E-2</v>
      </c>
      <c r="F60" s="44">
        <f t="shared" si="23"/>
        <v>0.29184890656063617</v>
      </c>
      <c r="G60" s="44">
        <f t="shared" si="23"/>
        <v>4.7713717693836982E-3</v>
      </c>
      <c r="H60" s="44">
        <f t="shared" si="23"/>
        <v>7.9522862823061633E-4</v>
      </c>
      <c r="I60" s="44">
        <f t="shared" si="23"/>
        <v>5.9642147117296221E-2</v>
      </c>
      <c r="J60" s="44">
        <f t="shared" si="23"/>
        <v>4.7713717693836982E-3</v>
      </c>
      <c r="K60" s="44">
        <f t="shared" si="23"/>
        <v>1.9880715705765406E-3</v>
      </c>
      <c r="L60" s="44">
        <f t="shared" si="23"/>
        <v>1.1928429423459245E-3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2:20" ht="20.100000000000001" customHeight="1" x14ac:dyDescent="0.25">
      <c r="R81"/>
      <c r="S81" s="19"/>
      <c r="T81" s="19"/>
    </row>
    <row r="82" spans="2:20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20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20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20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20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20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20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20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20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20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20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20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20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20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20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D57" sqref="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'23.9.19 SALAMA - MUNYONYO'!C3:G3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77" t="str">
        <f>'23.9.19 SALAMA - MUNYONYO'!G5:H5</f>
        <v>MUNYONYO P/S</v>
      </c>
      <c r="H5" s="78"/>
      <c r="I5" s="14"/>
      <c r="J5" s="2" t="s">
        <v>5</v>
      </c>
      <c r="K5" s="77" t="str">
        <f>'23.9.19 SALAMA - MUNYONYO'!K5:L5</f>
        <v>KENNETH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77" t="str">
        <f>'23.9.19 SALAMA - MUNYONYO'!D6:E6</f>
        <v>SALAMA</v>
      </c>
      <c r="E6" s="78"/>
      <c r="F6" s="2" t="s">
        <v>2</v>
      </c>
      <c r="G6" s="77" t="str">
        <f>'23.9.19 SALAMA - MUNYONYO'!G6:H6</f>
        <v>MUNYONYO</v>
      </c>
      <c r="H6" s="78"/>
      <c r="J6" s="2" t="s">
        <v>21</v>
      </c>
      <c r="K6" s="77" t="str">
        <f>'23.9.19 SALAMA - MUNYONYO'!K6:L6</f>
        <v>STEVEN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25</v>
      </c>
      <c r="D10" s="50">
        <v>4</v>
      </c>
      <c r="E10" s="50">
        <v>5</v>
      </c>
      <c r="F10" s="50">
        <v>19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29</v>
      </c>
      <c r="N10" s="50">
        <v>0</v>
      </c>
      <c r="O10" s="15">
        <f t="shared" ref="O10:O57" si="0">SUM(C10:L10,N10)</f>
        <v>54</v>
      </c>
      <c r="P10" s="15">
        <f t="shared" ref="P10:P57" si="1">SUM(C10:N10)</f>
        <v>83</v>
      </c>
      <c r="R10" s="1" t="s">
        <v>6</v>
      </c>
      <c r="S10" s="17">
        <f t="shared" ref="S10:AF10" si="2">SUM(C10:C13)</f>
        <v>73</v>
      </c>
      <c r="T10" s="17">
        <f t="shared" si="2"/>
        <v>8</v>
      </c>
      <c r="U10" s="17">
        <f t="shared" si="2"/>
        <v>7</v>
      </c>
      <c r="V10" s="17">
        <f t="shared" si="2"/>
        <v>69</v>
      </c>
      <c r="W10" s="17">
        <f t="shared" si="2"/>
        <v>0</v>
      </c>
      <c r="X10" s="17">
        <f t="shared" si="2"/>
        <v>0</v>
      </c>
      <c r="Y10" s="17">
        <f t="shared" si="2"/>
        <v>15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97</v>
      </c>
      <c r="AD10" s="17">
        <f t="shared" si="2"/>
        <v>0</v>
      </c>
      <c r="AE10" s="31">
        <f t="shared" si="2"/>
        <v>172</v>
      </c>
      <c r="AF10" s="31">
        <f t="shared" si="2"/>
        <v>269</v>
      </c>
    </row>
    <row r="11" spans="2:32" s="6" customFormat="1" ht="23.1" customHeight="1" x14ac:dyDescent="0.25">
      <c r="B11" s="23" t="s">
        <v>38</v>
      </c>
      <c r="C11" s="50">
        <v>13</v>
      </c>
      <c r="D11" s="50">
        <v>2</v>
      </c>
      <c r="E11" s="50">
        <v>0</v>
      </c>
      <c r="F11" s="50">
        <v>17</v>
      </c>
      <c r="G11" s="50">
        <v>0</v>
      </c>
      <c r="H11" s="50">
        <v>0</v>
      </c>
      <c r="I11" s="50">
        <v>7</v>
      </c>
      <c r="J11" s="50">
        <v>0</v>
      </c>
      <c r="K11" s="50">
        <v>0</v>
      </c>
      <c r="L11" s="50">
        <v>0</v>
      </c>
      <c r="M11" s="50">
        <v>23</v>
      </c>
      <c r="N11" s="50">
        <v>0</v>
      </c>
      <c r="O11" s="15">
        <f t="shared" si="0"/>
        <v>39</v>
      </c>
      <c r="P11" s="15">
        <f t="shared" si="1"/>
        <v>62</v>
      </c>
      <c r="R11" s="1" t="s">
        <v>7</v>
      </c>
      <c r="S11" s="17">
        <f t="shared" ref="S11:AF11" si="3">SUM(C14:C17)</f>
        <v>88</v>
      </c>
      <c r="T11" s="17">
        <f t="shared" si="3"/>
        <v>14</v>
      </c>
      <c r="U11" s="17">
        <f t="shared" si="3"/>
        <v>8</v>
      </c>
      <c r="V11" s="17">
        <f t="shared" si="3"/>
        <v>59</v>
      </c>
      <c r="W11" s="17">
        <f t="shared" si="3"/>
        <v>1</v>
      </c>
      <c r="X11" s="17">
        <f t="shared" si="3"/>
        <v>0</v>
      </c>
      <c r="Y11" s="17">
        <f t="shared" si="3"/>
        <v>12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135</v>
      </c>
      <c r="AD11" s="17">
        <f t="shared" si="3"/>
        <v>0</v>
      </c>
      <c r="AE11" s="31">
        <f t="shared" si="3"/>
        <v>184</v>
      </c>
      <c r="AF11" s="31">
        <f t="shared" si="3"/>
        <v>319</v>
      </c>
    </row>
    <row r="12" spans="2:32" ht="23.1" customHeight="1" x14ac:dyDescent="0.25">
      <c r="B12" s="23" t="s">
        <v>39</v>
      </c>
      <c r="C12" s="50">
        <v>19</v>
      </c>
      <c r="D12" s="50">
        <v>1</v>
      </c>
      <c r="E12" s="50">
        <v>1</v>
      </c>
      <c r="F12" s="50">
        <v>23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27</v>
      </c>
      <c r="N12" s="50">
        <v>0</v>
      </c>
      <c r="O12" s="15">
        <f t="shared" si="0"/>
        <v>46</v>
      </c>
      <c r="P12" s="15">
        <f t="shared" si="1"/>
        <v>73</v>
      </c>
      <c r="R12" s="1" t="s">
        <v>8</v>
      </c>
      <c r="S12" s="17">
        <f t="shared" ref="S12:AF12" si="4">SUM(C18:C21)</f>
        <v>63</v>
      </c>
      <c r="T12" s="17">
        <f t="shared" si="4"/>
        <v>9</v>
      </c>
      <c r="U12" s="17">
        <f t="shared" si="4"/>
        <v>8</v>
      </c>
      <c r="V12" s="17">
        <f t="shared" si="4"/>
        <v>73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6</v>
      </c>
      <c r="AA12" s="17">
        <f t="shared" si="4"/>
        <v>0</v>
      </c>
      <c r="AB12" s="17">
        <f t="shared" si="4"/>
        <v>0</v>
      </c>
      <c r="AC12" s="17">
        <f t="shared" si="4"/>
        <v>128</v>
      </c>
      <c r="AD12" s="17">
        <f t="shared" si="4"/>
        <v>0</v>
      </c>
      <c r="AE12" s="31">
        <f t="shared" si="4"/>
        <v>163</v>
      </c>
      <c r="AF12" s="31">
        <f t="shared" si="4"/>
        <v>291</v>
      </c>
    </row>
    <row r="13" spans="2:32" ht="23.1" customHeight="1" x14ac:dyDescent="0.25">
      <c r="B13" s="23" t="s">
        <v>40</v>
      </c>
      <c r="C13" s="50">
        <v>16</v>
      </c>
      <c r="D13" s="50">
        <v>1</v>
      </c>
      <c r="E13" s="50">
        <v>1</v>
      </c>
      <c r="F13" s="50">
        <v>10</v>
      </c>
      <c r="G13" s="50">
        <v>0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33</v>
      </c>
      <c r="P13" s="15">
        <f t="shared" si="1"/>
        <v>51</v>
      </c>
      <c r="R13" s="1" t="s">
        <v>9</v>
      </c>
      <c r="S13" s="17">
        <f t="shared" ref="S13:AF13" si="5">SUM(C22:C25)</f>
        <v>77</v>
      </c>
      <c r="T13" s="17">
        <f t="shared" si="5"/>
        <v>7</v>
      </c>
      <c r="U13" s="17">
        <f t="shared" si="5"/>
        <v>8</v>
      </c>
      <c r="V13" s="17">
        <f t="shared" si="5"/>
        <v>59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124</v>
      </c>
      <c r="AD13" s="17">
        <f t="shared" si="5"/>
        <v>0</v>
      </c>
      <c r="AE13" s="31">
        <f t="shared" si="5"/>
        <v>158</v>
      </c>
      <c r="AF13" s="31">
        <f t="shared" si="5"/>
        <v>282</v>
      </c>
    </row>
    <row r="14" spans="2:32" ht="23.1" customHeight="1" x14ac:dyDescent="0.25">
      <c r="B14" s="23" t="s">
        <v>41</v>
      </c>
      <c r="C14" s="50">
        <v>30</v>
      </c>
      <c r="D14" s="50">
        <v>3</v>
      </c>
      <c r="E14" s="50">
        <v>1</v>
      </c>
      <c r="F14" s="50">
        <v>6</v>
      </c>
      <c r="G14" s="50">
        <v>0</v>
      </c>
      <c r="H14" s="50">
        <v>0</v>
      </c>
      <c r="I14" s="50">
        <v>6</v>
      </c>
      <c r="J14" s="50">
        <v>1</v>
      </c>
      <c r="K14" s="50">
        <v>0</v>
      </c>
      <c r="L14" s="50">
        <v>0</v>
      </c>
      <c r="M14" s="50">
        <v>37</v>
      </c>
      <c r="N14" s="50">
        <v>0</v>
      </c>
      <c r="O14" s="15">
        <f t="shared" si="0"/>
        <v>47</v>
      </c>
      <c r="P14" s="15">
        <f t="shared" si="1"/>
        <v>84</v>
      </c>
      <c r="R14" s="1" t="s">
        <v>10</v>
      </c>
      <c r="S14" s="17">
        <f t="shared" ref="S14:AF14" si="6">SUM(C26:C29)</f>
        <v>47</v>
      </c>
      <c r="T14" s="17">
        <f t="shared" si="6"/>
        <v>5</v>
      </c>
      <c r="U14" s="17">
        <f t="shared" si="6"/>
        <v>8</v>
      </c>
      <c r="V14" s="17">
        <f t="shared" si="6"/>
        <v>53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5</v>
      </c>
      <c r="AA14" s="17">
        <f t="shared" si="6"/>
        <v>0</v>
      </c>
      <c r="AB14" s="17">
        <f t="shared" si="6"/>
        <v>0</v>
      </c>
      <c r="AC14" s="17">
        <f t="shared" si="6"/>
        <v>141</v>
      </c>
      <c r="AD14" s="17">
        <f t="shared" si="6"/>
        <v>0</v>
      </c>
      <c r="AE14" s="31">
        <f t="shared" si="6"/>
        <v>131</v>
      </c>
      <c r="AF14" s="31">
        <f t="shared" si="6"/>
        <v>272</v>
      </c>
    </row>
    <row r="15" spans="2:32" ht="23.1" customHeight="1" x14ac:dyDescent="0.25">
      <c r="B15" s="23" t="s">
        <v>42</v>
      </c>
      <c r="C15" s="50">
        <v>21</v>
      </c>
      <c r="D15" s="50">
        <v>5</v>
      </c>
      <c r="E15" s="50">
        <v>1</v>
      </c>
      <c r="F15" s="50">
        <v>9</v>
      </c>
      <c r="G15" s="50">
        <v>1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35</v>
      </c>
      <c r="N15" s="50">
        <v>0</v>
      </c>
      <c r="O15" s="15">
        <f t="shared" si="0"/>
        <v>39</v>
      </c>
      <c r="P15" s="15">
        <f t="shared" si="1"/>
        <v>74</v>
      </c>
      <c r="R15" s="1" t="s">
        <v>11</v>
      </c>
      <c r="S15" s="17">
        <f t="shared" ref="S15:AF15" si="7">SUM(C30:C33)</f>
        <v>80</v>
      </c>
      <c r="T15" s="17">
        <f t="shared" si="7"/>
        <v>6</v>
      </c>
      <c r="U15" s="17">
        <f t="shared" si="7"/>
        <v>5</v>
      </c>
      <c r="V15" s="17">
        <f t="shared" si="7"/>
        <v>66</v>
      </c>
      <c r="W15" s="17">
        <f t="shared" si="7"/>
        <v>3</v>
      </c>
      <c r="X15" s="17">
        <f t="shared" si="7"/>
        <v>0</v>
      </c>
      <c r="Y15" s="17">
        <f t="shared" si="7"/>
        <v>10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122</v>
      </c>
      <c r="AD15" s="17">
        <f t="shared" si="7"/>
        <v>0</v>
      </c>
      <c r="AE15" s="31">
        <f t="shared" si="7"/>
        <v>174</v>
      </c>
      <c r="AF15" s="31">
        <f t="shared" si="7"/>
        <v>296</v>
      </c>
    </row>
    <row r="16" spans="2:32" ht="23.1" customHeight="1" x14ac:dyDescent="0.25">
      <c r="B16" s="23" t="s">
        <v>43</v>
      </c>
      <c r="C16" s="50">
        <v>17</v>
      </c>
      <c r="D16" s="50">
        <v>3</v>
      </c>
      <c r="E16" s="50">
        <v>4</v>
      </c>
      <c r="F16" s="50">
        <v>21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34</v>
      </c>
      <c r="N16" s="50">
        <v>0</v>
      </c>
      <c r="O16" s="15">
        <f t="shared" si="0"/>
        <v>48</v>
      </c>
      <c r="P16" s="15">
        <f t="shared" si="1"/>
        <v>82</v>
      </c>
      <c r="R16" s="1" t="s">
        <v>12</v>
      </c>
      <c r="S16" s="17">
        <f t="shared" ref="S16:AF16" si="8">SUM(C34:C37)</f>
        <v>70</v>
      </c>
      <c r="T16" s="17">
        <f t="shared" si="8"/>
        <v>8</v>
      </c>
      <c r="U16" s="17">
        <f t="shared" si="8"/>
        <v>12</v>
      </c>
      <c r="V16" s="17">
        <f t="shared" si="8"/>
        <v>66</v>
      </c>
      <c r="W16" s="17">
        <f t="shared" si="8"/>
        <v>2</v>
      </c>
      <c r="X16" s="17">
        <f t="shared" si="8"/>
        <v>0</v>
      </c>
      <c r="Y16" s="17">
        <f t="shared" si="8"/>
        <v>14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130</v>
      </c>
      <c r="AD16" s="17">
        <f t="shared" si="8"/>
        <v>0</v>
      </c>
      <c r="AE16" s="31">
        <f t="shared" si="8"/>
        <v>174</v>
      </c>
      <c r="AF16" s="31">
        <f t="shared" si="8"/>
        <v>304</v>
      </c>
    </row>
    <row r="17" spans="2:32" ht="23.1" customHeight="1" x14ac:dyDescent="0.25">
      <c r="B17" s="23" t="s">
        <v>44</v>
      </c>
      <c r="C17" s="50">
        <v>20</v>
      </c>
      <c r="D17" s="50">
        <v>3</v>
      </c>
      <c r="E17" s="50">
        <v>2</v>
      </c>
      <c r="F17" s="50">
        <v>23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29</v>
      </c>
      <c r="N17" s="50">
        <v>0</v>
      </c>
      <c r="O17" s="15">
        <f t="shared" si="0"/>
        <v>50</v>
      </c>
      <c r="P17" s="15">
        <f t="shared" si="1"/>
        <v>79</v>
      </c>
      <c r="R17" s="1" t="s">
        <v>13</v>
      </c>
      <c r="S17" s="17">
        <f t="shared" ref="S17:AF17" si="9">SUM(C38:C41)</f>
        <v>81</v>
      </c>
      <c r="T17" s="17">
        <f t="shared" si="9"/>
        <v>17</v>
      </c>
      <c r="U17" s="17">
        <f t="shared" si="9"/>
        <v>3</v>
      </c>
      <c r="V17" s="17">
        <f t="shared" si="9"/>
        <v>48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130</v>
      </c>
      <c r="AD17" s="17">
        <f t="shared" si="9"/>
        <v>0</v>
      </c>
      <c r="AE17" s="31">
        <f t="shared" si="9"/>
        <v>166</v>
      </c>
      <c r="AF17" s="31">
        <f t="shared" si="9"/>
        <v>296</v>
      </c>
    </row>
    <row r="18" spans="2:32" ht="23.1" customHeight="1" x14ac:dyDescent="0.25">
      <c r="B18" s="23" t="s">
        <v>45</v>
      </c>
      <c r="C18" s="50">
        <v>13</v>
      </c>
      <c r="D18" s="50">
        <v>3</v>
      </c>
      <c r="E18" s="50">
        <v>2</v>
      </c>
      <c r="F18" s="50">
        <v>21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39</v>
      </c>
      <c r="N18" s="50">
        <v>0</v>
      </c>
      <c r="O18" s="15">
        <f t="shared" si="0"/>
        <v>40</v>
      </c>
      <c r="P18" s="15">
        <f t="shared" si="1"/>
        <v>79</v>
      </c>
      <c r="R18" s="1" t="s">
        <v>14</v>
      </c>
      <c r="S18" s="17">
        <f t="shared" ref="S18:AF18" si="10">SUM(C42:C45)</f>
        <v>90</v>
      </c>
      <c r="T18" s="17">
        <f t="shared" si="10"/>
        <v>10</v>
      </c>
      <c r="U18" s="17">
        <f t="shared" si="10"/>
        <v>6</v>
      </c>
      <c r="V18" s="17">
        <f t="shared" si="10"/>
        <v>57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197</v>
      </c>
      <c r="AD18" s="17">
        <f t="shared" si="10"/>
        <v>0</v>
      </c>
      <c r="AE18" s="31">
        <f t="shared" si="10"/>
        <v>179</v>
      </c>
      <c r="AF18" s="31">
        <f t="shared" si="10"/>
        <v>376</v>
      </c>
    </row>
    <row r="19" spans="2:32" ht="23.1" customHeight="1" x14ac:dyDescent="0.25">
      <c r="B19" s="23" t="s">
        <v>46</v>
      </c>
      <c r="C19" s="50">
        <v>18</v>
      </c>
      <c r="D19" s="50">
        <v>6</v>
      </c>
      <c r="E19" s="50">
        <v>2</v>
      </c>
      <c r="F19" s="50">
        <v>24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43</v>
      </c>
      <c r="N19" s="50">
        <v>0</v>
      </c>
      <c r="O19" s="15">
        <f t="shared" si="0"/>
        <v>52</v>
      </c>
      <c r="P19" s="15">
        <f t="shared" si="1"/>
        <v>95</v>
      </c>
      <c r="R19" s="1" t="s">
        <v>15</v>
      </c>
      <c r="S19" s="17">
        <f t="shared" ref="S19:AF19" si="11">SUM(C46:C49)</f>
        <v>163</v>
      </c>
      <c r="T19" s="17">
        <f t="shared" si="11"/>
        <v>16</v>
      </c>
      <c r="U19" s="17">
        <f t="shared" si="11"/>
        <v>9</v>
      </c>
      <c r="V19" s="17">
        <f t="shared" si="11"/>
        <v>75</v>
      </c>
      <c r="W19" s="17">
        <f t="shared" si="11"/>
        <v>2</v>
      </c>
      <c r="X19" s="17">
        <f t="shared" si="11"/>
        <v>3</v>
      </c>
      <c r="Y19" s="17">
        <f t="shared" si="11"/>
        <v>12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192</v>
      </c>
      <c r="AD19" s="17">
        <f t="shared" si="11"/>
        <v>0</v>
      </c>
      <c r="AE19" s="31">
        <f t="shared" si="11"/>
        <v>280</v>
      </c>
      <c r="AF19" s="31">
        <f t="shared" si="11"/>
        <v>472</v>
      </c>
    </row>
    <row r="20" spans="2:32" ht="23.1" customHeight="1" x14ac:dyDescent="0.25">
      <c r="B20" s="23" t="s">
        <v>47</v>
      </c>
      <c r="C20" s="50">
        <v>15</v>
      </c>
      <c r="D20" s="50">
        <v>0</v>
      </c>
      <c r="E20" s="50">
        <v>2</v>
      </c>
      <c r="F20" s="50">
        <v>15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34</v>
      </c>
      <c r="P20" s="15">
        <f t="shared" si="1"/>
        <v>64</v>
      </c>
      <c r="R20" s="1" t="s">
        <v>16</v>
      </c>
      <c r="S20" s="17">
        <f t="shared" ref="S20:AF20" si="12">SUM(C50:C53)</f>
        <v>118</v>
      </c>
      <c r="T20" s="17">
        <f t="shared" si="12"/>
        <v>25</v>
      </c>
      <c r="U20" s="17">
        <f t="shared" si="12"/>
        <v>9</v>
      </c>
      <c r="V20" s="17">
        <f t="shared" si="12"/>
        <v>83</v>
      </c>
      <c r="W20" s="17">
        <f t="shared" si="12"/>
        <v>2</v>
      </c>
      <c r="X20" s="17">
        <f t="shared" si="12"/>
        <v>0</v>
      </c>
      <c r="Y20" s="17">
        <f t="shared" si="12"/>
        <v>13</v>
      </c>
      <c r="Z20" s="17">
        <f t="shared" si="12"/>
        <v>7</v>
      </c>
      <c r="AA20" s="17">
        <f t="shared" si="12"/>
        <v>0</v>
      </c>
      <c r="AB20" s="17">
        <f t="shared" si="12"/>
        <v>0</v>
      </c>
      <c r="AC20" s="17">
        <f t="shared" si="12"/>
        <v>135</v>
      </c>
      <c r="AD20" s="17">
        <f t="shared" si="12"/>
        <v>0</v>
      </c>
      <c r="AE20" s="31">
        <f t="shared" si="12"/>
        <v>257</v>
      </c>
      <c r="AF20" s="31">
        <f t="shared" si="12"/>
        <v>392</v>
      </c>
    </row>
    <row r="21" spans="2:32" ht="23.1" customHeight="1" x14ac:dyDescent="0.25">
      <c r="B21" s="23" t="s">
        <v>48</v>
      </c>
      <c r="C21" s="50">
        <v>17</v>
      </c>
      <c r="D21" s="50">
        <v>0</v>
      </c>
      <c r="E21" s="50">
        <v>2</v>
      </c>
      <c r="F21" s="50">
        <v>13</v>
      </c>
      <c r="G21" s="50">
        <v>0</v>
      </c>
      <c r="H21" s="50">
        <v>0</v>
      </c>
      <c r="I21" s="50">
        <v>2</v>
      </c>
      <c r="J21" s="50">
        <v>3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37</v>
      </c>
      <c r="P21" s="15">
        <f t="shared" si="1"/>
        <v>53</v>
      </c>
      <c r="R21" s="36" t="s">
        <v>20</v>
      </c>
      <c r="S21" s="34">
        <f t="shared" ref="S21:AF21" si="13">SUM(C54:C57)</f>
        <v>160</v>
      </c>
      <c r="T21" s="17">
        <f t="shared" si="13"/>
        <v>29</v>
      </c>
      <c r="U21" s="17">
        <f t="shared" si="13"/>
        <v>18</v>
      </c>
      <c r="V21" s="17">
        <f t="shared" si="13"/>
        <v>73</v>
      </c>
      <c r="W21" s="17">
        <f t="shared" si="13"/>
        <v>1</v>
      </c>
      <c r="X21" s="17">
        <f t="shared" si="13"/>
        <v>0</v>
      </c>
      <c r="Y21" s="17">
        <f t="shared" si="13"/>
        <v>10</v>
      </c>
      <c r="Z21" s="17">
        <f t="shared" si="13"/>
        <v>6</v>
      </c>
      <c r="AA21" s="17">
        <f t="shared" si="13"/>
        <v>0</v>
      </c>
      <c r="AB21" s="17">
        <f t="shared" si="13"/>
        <v>0</v>
      </c>
      <c r="AC21" s="17">
        <f t="shared" si="13"/>
        <v>124</v>
      </c>
      <c r="AD21" s="17">
        <f t="shared" si="13"/>
        <v>0</v>
      </c>
      <c r="AE21" s="31">
        <f t="shared" si="13"/>
        <v>297</v>
      </c>
      <c r="AF21" s="31">
        <f t="shared" si="13"/>
        <v>421</v>
      </c>
    </row>
    <row r="22" spans="2:32" ht="23.1" customHeight="1" x14ac:dyDescent="0.25">
      <c r="B22" s="23" t="s">
        <v>49</v>
      </c>
      <c r="C22" s="50">
        <v>17</v>
      </c>
      <c r="D22" s="50">
        <v>1</v>
      </c>
      <c r="E22" s="50">
        <v>4</v>
      </c>
      <c r="F22" s="50">
        <v>17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35</v>
      </c>
      <c r="N22" s="50">
        <v>0</v>
      </c>
      <c r="O22" s="15">
        <f t="shared" si="0"/>
        <v>42</v>
      </c>
      <c r="P22" s="15">
        <f t="shared" si="1"/>
        <v>77</v>
      </c>
      <c r="R22" s="38" t="s">
        <v>90</v>
      </c>
      <c r="S22" s="39">
        <f>MAX(S10:S12)</f>
        <v>88</v>
      </c>
      <c r="T22" s="39">
        <f t="shared" ref="T22:AF22" si="14">MAX(T10:T12)</f>
        <v>14</v>
      </c>
      <c r="U22" s="39">
        <f t="shared" si="14"/>
        <v>8</v>
      </c>
      <c r="V22" s="39">
        <f t="shared" si="14"/>
        <v>73</v>
      </c>
      <c r="W22" s="39">
        <f t="shared" si="14"/>
        <v>1</v>
      </c>
      <c r="X22" s="39">
        <f t="shared" si="14"/>
        <v>0</v>
      </c>
      <c r="Y22" s="39">
        <f t="shared" si="14"/>
        <v>15</v>
      </c>
      <c r="Z22" s="39">
        <f t="shared" si="14"/>
        <v>6</v>
      </c>
      <c r="AA22" s="39">
        <f t="shared" si="14"/>
        <v>0</v>
      </c>
      <c r="AB22" s="39">
        <f t="shared" si="14"/>
        <v>0</v>
      </c>
      <c r="AC22" s="39">
        <f t="shared" si="14"/>
        <v>135</v>
      </c>
      <c r="AD22" s="39">
        <f t="shared" si="14"/>
        <v>0</v>
      </c>
      <c r="AE22" s="40">
        <f t="shared" si="14"/>
        <v>184</v>
      </c>
      <c r="AF22" s="40">
        <f t="shared" si="14"/>
        <v>319</v>
      </c>
    </row>
    <row r="23" spans="2:32" ht="23.1" customHeight="1" x14ac:dyDescent="0.25">
      <c r="B23" s="23" t="s">
        <v>50</v>
      </c>
      <c r="C23" s="50">
        <v>23</v>
      </c>
      <c r="D23" s="50">
        <v>2</v>
      </c>
      <c r="E23" s="50">
        <v>1</v>
      </c>
      <c r="F23" s="50">
        <v>20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21</v>
      </c>
      <c r="N23" s="50">
        <v>0</v>
      </c>
      <c r="O23" s="15">
        <f t="shared" si="0"/>
        <v>46</v>
      </c>
      <c r="P23" s="15">
        <f t="shared" si="1"/>
        <v>67</v>
      </c>
      <c r="R23" s="38" t="s">
        <v>91</v>
      </c>
      <c r="S23" s="39">
        <f>MAX(S13:S18)</f>
        <v>90</v>
      </c>
      <c r="T23" s="39">
        <f t="shared" ref="T23:AF23" si="15">MAX(T13:T18)</f>
        <v>17</v>
      </c>
      <c r="U23" s="39">
        <f t="shared" si="15"/>
        <v>12</v>
      </c>
      <c r="V23" s="39">
        <f t="shared" si="15"/>
        <v>66</v>
      </c>
      <c r="W23" s="39">
        <f t="shared" si="15"/>
        <v>3</v>
      </c>
      <c r="X23" s="39">
        <f t="shared" si="15"/>
        <v>0</v>
      </c>
      <c r="Y23" s="39">
        <f t="shared" si="15"/>
        <v>16</v>
      </c>
      <c r="Z23" s="39">
        <f t="shared" si="15"/>
        <v>5</v>
      </c>
      <c r="AA23" s="39">
        <f t="shared" si="15"/>
        <v>1</v>
      </c>
      <c r="AB23" s="39">
        <f t="shared" si="15"/>
        <v>1</v>
      </c>
      <c r="AC23" s="39">
        <f t="shared" si="15"/>
        <v>197</v>
      </c>
      <c r="AD23" s="39">
        <f t="shared" si="15"/>
        <v>0</v>
      </c>
      <c r="AE23" s="40">
        <f t="shared" si="15"/>
        <v>179</v>
      </c>
      <c r="AF23" s="40">
        <f t="shared" si="15"/>
        <v>376</v>
      </c>
    </row>
    <row r="24" spans="2:32" ht="23.1" customHeight="1" x14ac:dyDescent="0.25">
      <c r="B24" s="23" t="s">
        <v>51</v>
      </c>
      <c r="C24" s="50">
        <v>21</v>
      </c>
      <c r="D24" s="50">
        <v>1</v>
      </c>
      <c r="E24" s="50">
        <v>1</v>
      </c>
      <c r="F24" s="50">
        <v>14</v>
      </c>
      <c r="G24" s="50">
        <v>0</v>
      </c>
      <c r="H24" s="50">
        <v>0</v>
      </c>
      <c r="I24" s="50">
        <v>1</v>
      </c>
      <c r="J24" s="50">
        <v>0</v>
      </c>
      <c r="K24" s="50">
        <v>1</v>
      </c>
      <c r="L24" s="50">
        <v>0</v>
      </c>
      <c r="M24" s="50">
        <v>26</v>
      </c>
      <c r="N24" s="50">
        <v>0</v>
      </c>
      <c r="O24" s="15">
        <f t="shared" si="0"/>
        <v>39</v>
      </c>
      <c r="P24" s="15">
        <f t="shared" si="1"/>
        <v>65</v>
      </c>
      <c r="R24" s="38" t="s">
        <v>92</v>
      </c>
      <c r="S24" s="39">
        <f>MAX(S19:S21)</f>
        <v>163</v>
      </c>
      <c r="T24" s="39">
        <f t="shared" ref="T24:AF24" si="16">MAX(T19:T21)</f>
        <v>29</v>
      </c>
      <c r="U24" s="39">
        <f t="shared" si="16"/>
        <v>18</v>
      </c>
      <c r="V24" s="39">
        <f t="shared" si="16"/>
        <v>83</v>
      </c>
      <c r="W24" s="39">
        <f t="shared" si="16"/>
        <v>2</v>
      </c>
      <c r="X24" s="39">
        <f t="shared" si="16"/>
        <v>3</v>
      </c>
      <c r="Y24" s="39">
        <f t="shared" si="16"/>
        <v>13</v>
      </c>
      <c r="Z24" s="39">
        <f t="shared" si="16"/>
        <v>7</v>
      </c>
      <c r="AA24" s="39">
        <f t="shared" si="16"/>
        <v>0</v>
      </c>
      <c r="AB24" s="39">
        <f t="shared" si="16"/>
        <v>0</v>
      </c>
      <c r="AC24" s="39">
        <f t="shared" si="16"/>
        <v>192</v>
      </c>
      <c r="AD24" s="39">
        <f t="shared" si="16"/>
        <v>0</v>
      </c>
      <c r="AE24" s="40">
        <f t="shared" si="16"/>
        <v>297</v>
      </c>
      <c r="AF24" s="40">
        <f t="shared" si="16"/>
        <v>472</v>
      </c>
    </row>
    <row r="25" spans="2:32" ht="23.1" customHeight="1" x14ac:dyDescent="0.25">
      <c r="B25" s="23" t="s">
        <v>52</v>
      </c>
      <c r="C25" s="50">
        <v>16</v>
      </c>
      <c r="D25" s="50">
        <v>3</v>
      </c>
      <c r="E25" s="50">
        <v>2</v>
      </c>
      <c r="F25" s="50">
        <v>8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42</v>
      </c>
      <c r="N25" s="50">
        <v>0</v>
      </c>
      <c r="O25" s="15">
        <f t="shared" si="0"/>
        <v>31</v>
      </c>
      <c r="P25" s="15">
        <f t="shared" si="1"/>
        <v>73</v>
      </c>
      <c r="R25" s="37" t="s">
        <v>85</v>
      </c>
      <c r="S25" s="35">
        <f t="shared" ref="S25:AF25" si="17">SUM(S10:S12)</f>
        <v>224</v>
      </c>
      <c r="T25" s="16">
        <f t="shared" si="17"/>
        <v>31</v>
      </c>
      <c r="U25" s="16">
        <f t="shared" si="17"/>
        <v>23</v>
      </c>
      <c r="V25" s="16">
        <f t="shared" si="17"/>
        <v>201</v>
      </c>
      <c r="W25" s="16">
        <f t="shared" si="17"/>
        <v>1</v>
      </c>
      <c r="X25" s="16">
        <f t="shared" si="17"/>
        <v>0</v>
      </c>
      <c r="Y25" s="16">
        <f t="shared" si="17"/>
        <v>31</v>
      </c>
      <c r="Z25" s="16">
        <f t="shared" si="17"/>
        <v>8</v>
      </c>
      <c r="AA25" s="16">
        <f t="shared" si="17"/>
        <v>0</v>
      </c>
      <c r="AB25" s="16">
        <f t="shared" si="17"/>
        <v>0</v>
      </c>
      <c r="AC25" s="16">
        <f t="shared" si="17"/>
        <v>360</v>
      </c>
      <c r="AD25" s="16">
        <f t="shared" si="17"/>
        <v>0</v>
      </c>
      <c r="AE25" s="32">
        <f t="shared" si="17"/>
        <v>519</v>
      </c>
      <c r="AF25" s="32">
        <f t="shared" si="17"/>
        <v>879</v>
      </c>
    </row>
    <row r="26" spans="2:32" ht="23.1" customHeight="1" x14ac:dyDescent="0.25">
      <c r="B26" s="23" t="s">
        <v>53</v>
      </c>
      <c r="C26" s="50">
        <v>10</v>
      </c>
      <c r="D26" s="50">
        <v>1</v>
      </c>
      <c r="E26" s="50">
        <v>3</v>
      </c>
      <c r="F26" s="50">
        <v>15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36</v>
      </c>
      <c r="N26" s="50">
        <v>0</v>
      </c>
      <c r="O26" s="15">
        <f t="shared" si="0"/>
        <v>32</v>
      </c>
      <c r="P26" s="15">
        <f t="shared" si="1"/>
        <v>68</v>
      </c>
      <c r="R26" s="28" t="s">
        <v>86</v>
      </c>
      <c r="S26" s="16">
        <f t="shared" ref="S26:AF26" si="18">SUM(S13:S18)</f>
        <v>445</v>
      </c>
      <c r="T26" s="16">
        <f t="shared" si="18"/>
        <v>53</v>
      </c>
      <c r="U26" s="16">
        <f t="shared" si="18"/>
        <v>42</v>
      </c>
      <c r="V26" s="16">
        <f t="shared" si="18"/>
        <v>349</v>
      </c>
      <c r="W26" s="16">
        <f t="shared" si="18"/>
        <v>5</v>
      </c>
      <c r="X26" s="16">
        <f t="shared" si="18"/>
        <v>0</v>
      </c>
      <c r="Y26" s="16">
        <f t="shared" si="18"/>
        <v>72</v>
      </c>
      <c r="Z26" s="16">
        <f t="shared" si="18"/>
        <v>14</v>
      </c>
      <c r="AA26" s="16">
        <f t="shared" si="18"/>
        <v>1</v>
      </c>
      <c r="AB26" s="16">
        <f t="shared" si="18"/>
        <v>1</v>
      </c>
      <c r="AC26" s="16">
        <f t="shared" si="18"/>
        <v>844</v>
      </c>
      <c r="AD26" s="16">
        <f t="shared" si="18"/>
        <v>0</v>
      </c>
      <c r="AE26" s="32">
        <f t="shared" si="18"/>
        <v>982</v>
      </c>
      <c r="AF26" s="32">
        <f t="shared" si="18"/>
        <v>1826</v>
      </c>
    </row>
    <row r="27" spans="2:32" ht="23.1" customHeight="1" x14ac:dyDescent="0.25">
      <c r="B27" s="23" t="s">
        <v>54</v>
      </c>
      <c r="C27" s="50">
        <v>13</v>
      </c>
      <c r="D27" s="50">
        <v>0</v>
      </c>
      <c r="E27" s="50">
        <v>2</v>
      </c>
      <c r="F27" s="50">
        <v>14</v>
      </c>
      <c r="G27" s="50">
        <v>0</v>
      </c>
      <c r="H27" s="50">
        <v>0</v>
      </c>
      <c r="I27" s="50">
        <v>2</v>
      </c>
      <c r="J27" s="50">
        <v>4</v>
      </c>
      <c r="K27" s="50">
        <v>0</v>
      </c>
      <c r="L27" s="50">
        <v>0</v>
      </c>
      <c r="M27" s="50">
        <v>44</v>
      </c>
      <c r="N27" s="50">
        <v>0</v>
      </c>
      <c r="O27" s="15">
        <f t="shared" si="0"/>
        <v>35</v>
      </c>
      <c r="P27" s="15">
        <f t="shared" si="1"/>
        <v>79</v>
      </c>
      <c r="R27" s="29" t="s">
        <v>87</v>
      </c>
      <c r="S27" s="16">
        <f t="shared" ref="S27:AF27" si="19">SUM(S19:S21)</f>
        <v>441</v>
      </c>
      <c r="T27" s="16">
        <f t="shared" si="19"/>
        <v>70</v>
      </c>
      <c r="U27" s="16">
        <f t="shared" si="19"/>
        <v>36</v>
      </c>
      <c r="V27" s="16">
        <f t="shared" si="19"/>
        <v>231</v>
      </c>
      <c r="W27" s="16">
        <f t="shared" si="19"/>
        <v>5</v>
      </c>
      <c r="X27" s="16">
        <f t="shared" si="19"/>
        <v>3</v>
      </c>
      <c r="Y27" s="16">
        <f t="shared" si="19"/>
        <v>35</v>
      </c>
      <c r="Z27" s="16">
        <f t="shared" si="19"/>
        <v>13</v>
      </c>
      <c r="AA27" s="16">
        <f t="shared" si="19"/>
        <v>0</v>
      </c>
      <c r="AB27" s="16">
        <f t="shared" si="19"/>
        <v>0</v>
      </c>
      <c r="AC27" s="16">
        <f t="shared" si="19"/>
        <v>451</v>
      </c>
      <c r="AD27" s="16">
        <f t="shared" si="19"/>
        <v>0</v>
      </c>
      <c r="AE27" s="32">
        <f t="shared" si="19"/>
        <v>834</v>
      </c>
      <c r="AF27" s="32">
        <f t="shared" si="19"/>
        <v>1285</v>
      </c>
    </row>
    <row r="28" spans="2:32" ht="23.1" customHeight="1" x14ac:dyDescent="0.25">
      <c r="B28" s="23" t="s">
        <v>55</v>
      </c>
      <c r="C28" s="50">
        <v>10</v>
      </c>
      <c r="D28" s="50">
        <v>4</v>
      </c>
      <c r="E28" s="50">
        <v>1</v>
      </c>
      <c r="F28" s="50">
        <v>9</v>
      </c>
      <c r="G28" s="50">
        <v>0</v>
      </c>
      <c r="H28" s="50">
        <v>0</v>
      </c>
      <c r="I28" s="50">
        <v>5</v>
      </c>
      <c r="J28" s="50">
        <v>1</v>
      </c>
      <c r="K28" s="50">
        <v>0</v>
      </c>
      <c r="L28" s="50">
        <v>0</v>
      </c>
      <c r="M28" s="50">
        <v>32</v>
      </c>
      <c r="N28" s="50">
        <v>0</v>
      </c>
      <c r="O28" s="15">
        <f t="shared" si="0"/>
        <v>30</v>
      </c>
      <c r="P28" s="15">
        <f t="shared" si="1"/>
        <v>62</v>
      </c>
      <c r="R28" s="5" t="s">
        <v>17</v>
      </c>
      <c r="S28" s="16">
        <f t="shared" ref="S28:AF28" si="20">SUM(S10:S21)</f>
        <v>1110</v>
      </c>
      <c r="T28" s="16">
        <f t="shared" si="20"/>
        <v>154</v>
      </c>
      <c r="U28" s="16">
        <f t="shared" si="20"/>
        <v>101</v>
      </c>
      <c r="V28" s="16">
        <f t="shared" si="20"/>
        <v>781</v>
      </c>
      <c r="W28" s="16">
        <f t="shared" si="20"/>
        <v>11</v>
      </c>
      <c r="X28" s="16">
        <f t="shared" si="20"/>
        <v>3</v>
      </c>
      <c r="Y28" s="16">
        <f t="shared" si="20"/>
        <v>138</v>
      </c>
      <c r="Z28" s="16">
        <f t="shared" si="20"/>
        <v>35</v>
      </c>
      <c r="AA28" s="16">
        <f t="shared" si="20"/>
        <v>1</v>
      </c>
      <c r="AB28" s="16">
        <f t="shared" si="20"/>
        <v>1</v>
      </c>
      <c r="AC28" s="16">
        <f t="shared" si="20"/>
        <v>1655</v>
      </c>
      <c r="AD28" s="16">
        <f t="shared" si="20"/>
        <v>0</v>
      </c>
      <c r="AE28" s="32">
        <f t="shared" si="20"/>
        <v>2335</v>
      </c>
      <c r="AF28" s="32">
        <f t="shared" si="20"/>
        <v>3990</v>
      </c>
    </row>
    <row r="29" spans="2:32" ht="23.1" customHeight="1" x14ac:dyDescent="0.25">
      <c r="B29" s="23" t="s">
        <v>56</v>
      </c>
      <c r="C29" s="50">
        <v>14</v>
      </c>
      <c r="D29" s="50">
        <v>0</v>
      </c>
      <c r="E29" s="50">
        <v>2</v>
      </c>
      <c r="F29" s="50">
        <v>15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29</v>
      </c>
      <c r="N29" s="50">
        <v>0</v>
      </c>
      <c r="O29" s="15">
        <f t="shared" si="0"/>
        <v>34</v>
      </c>
      <c r="P29" s="15">
        <f t="shared" si="1"/>
        <v>63</v>
      </c>
      <c r="R29"/>
      <c r="S29" s="20"/>
      <c r="T29" s="19"/>
    </row>
    <row r="30" spans="2:32" ht="23.1" customHeight="1" x14ac:dyDescent="0.25">
      <c r="B30" s="23" t="s">
        <v>57</v>
      </c>
      <c r="C30" s="50">
        <v>29</v>
      </c>
      <c r="D30" s="50">
        <v>1</v>
      </c>
      <c r="E30" s="50">
        <v>4</v>
      </c>
      <c r="F30" s="50">
        <v>19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38</v>
      </c>
      <c r="N30" s="50">
        <v>0</v>
      </c>
      <c r="O30" s="15">
        <f t="shared" si="0"/>
        <v>55</v>
      </c>
      <c r="P30" s="15">
        <f t="shared" si="1"/>
        <v>93</v>
      </c>
    </row>
    <row r="31" spans="2:32" ht="23.1" customHeight="1" x14ac:dyDescent="0.25">
      <c r="B31" s="24" t="s">
        <v>58</v>
      </c>
      <c r="C31" s="50">
        <v>16</v>
      </c>
      <c r="D31" s="50">
        <v>1</v>
      </c>
      <c r="E31" s="50">
        <v>0</v>
      </c>
      <c r="F31" s="50">
        <v>20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37</v>
      </c>
      <c r="N31" s="50">
        <v>0</v>
      </c>
      <c r="O31" s="15">
        <f t="shared" si="0"/>
        <v>42</v>
      </c>
      <c r="P31" s="15">
        <f t="shared" si="1"/>
        <v>79</v>
      </c>
    </row>
    <row r="32" spans="2:32" ht="23.1" customHeight="1" x14ac:dyDescent="0.25">
      <c r="B32" s="24" t="s">
        <v>59</v>
      </c>
      <c r="C32" s="50">
        <v>17</v>
      </c>
      <c r="D32" s="50">
        <v>1</v>
      </c>
      <c r="E32" s="50">
        <v>1</v>
      </c>
      <c r="F32" s="50">
        <v>13</v>
      </c>
      <c r="G32" s="50">
        <v>2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28</v>
      </c>
      <c r="N32" s="50">
        <v>0</v>
      </c>
      <c r="O32" s="15">
        <f t="shared" si="0"/>
        <v>37</v>
      </c>
      <c r="P32" s="15">
        <f t="shared" si="1"/>
        <v>65</v>
      </c>
    </row>
    <row r="33" spans="2:20" ht="23.1" customHeight="1" x14ac:dyDescent="0.25">
      <c r="B33" s="23" t="s">
        <v>60</v>
      </c>
      <c r="C33" s="50">
        <v>18</v>
      </c>
      <c r="D33" s="50">
        <v>3</v>
      </c>
      <c r="E33" s="50">
        <v>0</v>
      </c>
      <c r="F33" s="50">
        <v>14</v>
      </c>
      <c r="G33" s="50">
        <v>1</v>
      </c>
      <c r="H33" s="50">
        <v>0</v>
      </c>
      <c r="I33" s="50">
        <v>0</v>
      </c>
      <c r="J33" s="50">
        <v>3</v>
      </c>
      <c r="K33" s="50">
        <v>0</v>
      </c>
      <c r="L33" s="50">
        <v>1</v>
      </c>
      <c r="M33" s="50">
        <v>19</v>
      </c>
      <c r="N33" s="50">
        <v>0</v>
      </c>
      <c r="O33" s="15">
        <f t="shared" si="0"/>
        <v>40</v>
      </c>
      <c r="P33" s="15">
        <f t="shared" si="1"/>
        <v>59</v>
      </c>
    </row>
    <row r="34" spans="2:20" ht="23.1" customHeight="1" x14ac:dyDescent="0.25">
      <c r="B34" s="24" t="s">
        <v>61</v>
      </c>
      <c r="C34" s="50">
        <v>17</v>
      </c>
      <c r="D34" s="50">
        <v>2</v>
      </c>
      <c r="E34" s="50">
        <v>7</v>
      </c>
      <c r="F34" s="50">
        <v>6</v>
      </c>
      <c r="G34" s="50">
        <v>0</v>
      </c>
      <c r="H34" s="50">
        <v>0</v>
      </c>
      <c r="I34" s="50">
        <v>7</v>
      </c>
      <c r="J34" s="50">
        <v>0</v>
      </c>
      <c r="K34" s="50">
        <v>0</v>
      </c>
      <c r="L34" s="50">
        <v>0</v>
      </c>
      <c r="M34" s="50">
        <v>28</v>
      </c>
      <c r="N34" s="50">
        <v>0</v>
      </c>
      <c r="O34" s="15">
        <f t="shared" si="0"/>
        <v>39</v>
      </c>
      <c r="P34" s="15">
        <f t="shared" si="1"/>
        <v>67</v>
      </c>
    </row>
    <row r="35" spans="2:20" ht="23.1" customHeight="1" x14ac:dyDescent="0.25">
      <c r="B35" s="24" t="s">
        <v>62</v>
      </c>
      <c r="C35" s="50">
        <v>13</v>
      </c>
      <c r="D35" s="50">
        <v>1</v>
      </c>
      <c r="E35" s="50">
        <v>0</v>
      </c>
      <c r="F35" s="50">
        <v>23</v>
      </c>
      <c r="G35" s="50">
        <v>0</v>
      </c>
      <c r="H35" s="50">
        <v>0</v>
      </c>
      <c r="I35" s="50">
        <v>3</v>
      </c>
      <c r="J35" s="50">
        <v>1</v>
      </c>
      <c r="K35" s="50">
        <v>0</v>
      </c>
      <c r="L35" s="50">
        <v>0</v>
      </c>
      <c r="M35" s="50">
        <v>48</v>
      </c>
      <c r="N35" s="50">
        <v>0</v>
      </c>
      <c r="O35" s="15">
        <f t="shared" si="0"/>
        <v>41</v>
      </c>
      <c r="P35" s="15">
        <f t="shared" si="1"/>
        <v>89</v>
      </c>
    </row>
    <row r="36" spans="2:20" ht="23.1" customHeight="1" x14ac:dyDescent="0.25">
      <c r="B36" s="24" t="s">
        <v>63</v>
      </c>
      <c r="C36" s="50">
        <v>14</v>
      </c>
      <c r="D36" s="50">
        <v>4</v>
      </c>
      <c r="E36" s="50">
        <v>2</v>
      </c>
      <c r="F36" s="50">
        <v>18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0</v>
      </c>
      <c r="M36" s="50">
        <v>24</v>
      </c>
      <c r="N36" s="50">
        <v>0</v>
      </c>
      <c r="O36" s="15">
        <f t="shared" si="0"/>
        <v>43</v>
      </c>
      <c r="P36" s="15">
        <f t="shared" si="1"/>
        <v>67</v>
      </c>
    </row>
    <row r="37" spans="2:20" ht="23.1" customHeight="1" x14ac:dyDescent="0.25">
      <c r="B37" s="23" t="s">
        <v>64</v>
      </c>
      <c r="C37" s="50">
        <v>26</v>
      </c>
      <c r="D37" s="50">
        <v>1</v>
      </c>
      <c r="E37" s="50">
        <v>3</v>
      </c>
      <c r="F37" s="50">
        <v>19</v>
      </c>
      <c r="G37" s="50">
        <v>2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30</v>
      </c>
      <c r="N37" s="50">
        <v>0</v>
      </c>
      <c r="O37" s="15">
        <f t="shared" si="0"/>
        <v>51</v>
      </c>
      <c r="P37" s="15">
        <f t="shared" si="1"/>
        <v>81</v>
      </c>
    </row>
    <row r="38" spans="2:20" ht="23.1" customHeight="1" x14ac:dyDescent="0.25">
      <c r="B38" s="24" t="s">
        <v>65</v>
      </c>
      <c r="C38" s="50">
        <v>18</v>
      </c>
      <c r="D38" s="50">
        <v>4</v>
      </c>
      <c r="E38" s="50">
        <v>1</v>
      </c>
      <c r="F38" s="50">
        <v>14</v>
      </c>
      <c r="G38" s="50">
        <v>0</v>
      </c>
      <c r="H38" s="50">
        <v>0</v>
      </c>
      <c r="I38" s="50">
        <v>7</v>
      </c>
      <c r="J38" s="50">
        <v>1</v>
      </c>
      <c r="K38" s="50">
        <v>0</v>
      </c>
      <c r="L38" s="50">
        <v>0</v>
      </c>
      <c r="M38" s="50">
        <v>27</v>
      </c>
      <c r="N38" s="50">
        <v>0</v>
      </c>
      <c r="O38" s="15">
        <f t="shared" si="0"/>
        <v>45</v>
      </c>
      <c r="P38" s="15">
        <f t="shared" si="1"/>
        <v>72</v>
      </c>
    </row>
    <row r="39" spans="2:20" ht="23.1" customHeight="1" x14ac:dyDescent="0.25">
      <c r="B39" s="24" t="s">
        <v>66</v>
      </c>
      <c r="C39" s="50">
        <v>13</v>
      </c>
      <c r="D39" s="50">
        <v>3</v>
      </c>
      <c r="E39" s="50">
        <v>1</v>
      </c>
      <c r="F39" s="50">
        <v>9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32</v>
      </c>
      <c r="N39" s="50">
        <v>0</v>
      </c>
      <c r="O39" s="15">
        <f t="shared" si="0"/>
        <v>28</v>
      </c>
      <c r="P39" s="15">
        <f t="shared" si="1"/>
        <v>60</v>
      </c>
    </row>
    <row r="40" spans="2:20" ht="23.1" customHeight="1" x14ac:dyDescent="0.25">
      <c r="B40" s="24" t="s">
        <v>67</v>
      </c>
      <c r="C40" s="50">
        <v>15</v>
      </c>
      <c r="D40" s="50">
        <v>1</v>
      </c>
      <c r="E40" s="50">
        <v>0</v>
      </c>
      <c r="F40" s="50">
        <v>5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26</v>
      </c>
      <c r="N40" s="50">
        <v>0</v>
      </c>
      <c r="O40" s="15">
        <f t="shared" si="0"/>
        <v>25</v>
      </c>
      <c r="P40" s="15">
        <f t="shared" si="1"/>
        <v>51</v>
      </c>
    </row>
    <row r="41" spans="2:20" ht="23.1" customHeight="1" x14ac:dyDescent="0.25">
      <c r="B41" s="23" t="s">
        <v>68</v>
      </c>
      <c r="C41" s="50">
        <v>35</v>
      </c>
      <c r="D41" s="50">
        <v>9</v>
      </c>
      <c r="E41" s="50">
        <v>1</v>
      </c>
      <c r="F41" s="50">
        <v>20</v>
      </c>
      <c r="G41" s="50">
        <v>0</v>
      </c>
      <c r="H41" s="50">
        <v>0</v>
      </c>
      <c r="I41" s="50">
        <v>0</v>
      </c>
      <c r="J41" s="50">
        <v>3</v>
      </c>
      <c r="K41" s="50">
        <v>0</v>
      </c>
      <c r="L41" s="50">
        <v>0</v>
      </c>
      <c r="M41" s="50">
        <v>45</v>
      </c>
      <c r="N41" s="50">
        <v>0</v>
      </c>
      <c r="O41" s="15">
        <f t="shared" si="0"/>
        <v>68</v>
      </c>
      <c r="P41" s="15">
        <f t="shared" si="1"/>
        <v>113</v>
      </c>
    </row>
    <row r="42" spans="2:20" ht="23.1" customHeight="1" x14ac:dyDescent="0.25">
      <c r="B42" s="24" t="s">
        <v>69</v>
      </c>
      <c r="C42" s="50">
        <v>18</v>
      </c>
      <c r="D42" s="50">
        <v>5</v>
      </c>
      <c r="E42" s="50">
        <v>2</v>
      </c>
      <c r="F42" s="50">
        <v>15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51</v>
      </c>
      <c r="N42" s="50">
        <v>0</v>
      </c>
      <c r="O42" s="15">
        <f t="shared" si="0"/>
        <v>44</v>
      </c>
      <c r="P42" s="15">
        <f t="shared" si="1"/>
        <v>95</v>
      </c>
    </row>
    <row r="43" spans="2:20" ht="23.1" customHeight="1" x14ac:dyDescent="0.25">
      <c r="B43" s="23" t="s">
        <v>70</v>
      </c>
      <c r="C43" s="50">
        <v>17</v>
      </c>
      <c r="D43" s="50">
        <v>2</v>
      </c>
      <c r="E43" s="50">
        <v>0</v>
      </c>
      <c r="F43" s="50">
        <v>13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45</v>
      </c>
      <c r="N43" s="50">
        <v>0</v>
      </c>
      <c r="O43" s="15">
        <f t="shared" si="0"/>
        <v>35</v>
      </c>
      <c r="P43" s="15">
        <f t="shared" si="1"/>
        <v>80</v>
      </c>
    </row>
    <row r="44" spans="2:20" ht="23.1" customHeight="1" x14ac:dyDescent="0.25">
      <c r="B44" s="25" t="s">
        <v>71</v>
      </c>
      <c r="C44" s="50">
        <v>24</v>
      </c>
      <c r="D44" s="50">
        <v>0</v>
      </c>
      <c r="E44" s="50">
        <v>2</v>
      </c>
      <c r="F44" s="50">
        <v>16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44</v>
      </c>
      <c r="N44" s="50">
        <v>0</v>
      </c>
      <c r="O44" s="15">
        <f t="shared" si="0"/>
        <v>46</v>
      </c>
      <c r="P44" s="15">
        <f t="shared" si="1"/>
        <v>90</v>
      </c>
    </row>
    <row r="45" spans="2:20" ht="23.1" customHeight="1" x14ac:dyDescent="0.25">
      <c r="B45" s="23" t="s">
        <v>72</v>
      </c>
      <c r="C45" s="50">
        <v>31</v>
      </c>
      <c r="D45" s="50">
        <v>3</v>
      </c>
      <c r="E45" s="50">
        <v>2</v>
      </c>
      <c r="F45" s="50">
        <v>13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57</v>
      </c>
      <c r="N45" s="50">
        <v>0</v>
      </c>
      <c r="O45" s="15">
        <f t="shared" si="0"/>
        <v>54</v>
      </c>
      <c r="P45" s="15">
        <f t="shared" si="1"/>
        <v>111</v>
      </c>
    </row>
    <row r="46" spans="2:20" ht="23.1" customHeight="1" x14ac:dyDescent="0.25">
      <c r="B46" s="24" t="s">
        <v>73</v>
      </c>
      <c r="C46" s="50">
        <v>42</v>
      </c>
      <c r="D46" s="50">
        <v>1</v>
      </c>
      <c r="E46" s="50">
        <v>2</v>
      </c>
      <c r="F46" s="50">
        <v>20</v>
      </c>
      <c r="G46" s="50">
        <v>0</v>
      </c>
      <c r="H46" s="50">
        <v>3</v>
      </c>
      <c r="I46" s="50">
        <v>3</v>
      </c>
      <c r="J46" s="50">
        <v>0</v>
      </c>
      <c r="K46" s="50">
        <v>0</v>
      </c>
      <c r="L46" s="50">
        <v>0</v>
      </c>
      <c r="M46" s="50">
        <v>54</v>
      </c>
      <c r="N46" s="50">
        <v>0</v>
      </c>
      <c r="O46" s="15">
        <f t="shared" si="0"/>
        <v>71</v>
      </c>
      <c r="P46" s="15">
        <f t="shared" si="1"/>
        <v>125</v>
      </c>
      <c r="R46" s="8"/>
      <c r="T46"/>
    </row>
    <row r="47" spans="2:20" ht="23.1" customHeight="1" x14ac:dyDescent="0.25">
      <c r="B47" s="24" t="s">
        <v>74</v>
      </c>
      <c r="C47" s="50">
        <v>52</v>
      </c>
      <c r="D47" s="50">
        <v>4</v>
      </c>
      <c r="E47" s="50">
        <v>2</v>
      </c>
      <c r="F47" s="50">
        <v>19</v>
      </c>
      <c r="G47" s="50">
        <v>2</v>
      </c>
      <c r="H47" s="50">
        <v>0</v>
      </c>
      <c r="I47" s="50">
        <v>5</v>
      </c>
      <c r="J47" s="50">
        <v>0</v>
      </c>
      <c r="K47" s="50">
        <v>0</v>
      </c>
      <c r="L47" s="50">
        <v>0</v>
      </c>
      <c r="M47" s="50">
        <v>50</v>
      </c>
      <c r="N47" s="50">
        <v>0</v>
      </c>
      <c r="O47" s="15">
        <f t="shared" si="0"/>
        <v>84</v>
      </c>
      <c r="P47" s="15">
        <f t="shared" si="1"/>
        <v>134</v>
      </c>
      <c r="R47" s="8"/>
      <c r="T47"/>
    </row>
    <row r="48" spans="2:20" ht="23.1" customHeight="1" x14ac:dyDescent="0.25">
      <c r="B48" s="24" t="s">
        <v>75</v>
      </c>
      <c r="C48" s="50">
        <v>34</v>
      </c>
      <c r="D48" s="50">
        <v>7</v>
      </c>
      <c r="E48" s="50">
        <v>5</v>
      </c>
      <c r="F48" s="50">
        <v>24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44</v>
      </c>
      <c r="N48" s="50">
        <v>0</v>
      </c>
      <c r="O48" s="15">
        <f t="shared" si="0"/>
        <v>72</v>
      </c>
      <c r="P48" s="15">
        <f t="shared" si="1"/>
        <v>116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4</v>
      </c>
      <c r="E49" s="50">
        <v>0</v>
      </c>
      <c r="F49" s="50">
        <v>12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44</v>
      </c>
      <c r="N49" s="50">
        <v>0</v>
      </c>
      <c r="O49" s="15">
        <f t="shared" si="0"/>
        <v>53</v>
      </c>
      <c r="P49" s="15">
        <f t="shared" si="1"/>
        <v>97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8</v>
      </c>
      <c r="E50" s="50">
        <v>0</v>
      </c>
      <c r="F50" s="50">
        <v>16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35</v>
      </c>
      <c r="N50" s="50">
        <v>0</v>
      </c>
      <c r="O50" s="15">
        <f t="shared" si="0"/>
        <v>47</v>
      </c>
      <c r="P50" s="15">
        <f t="shared" si="1"/>
        <v>82</v>
      </c>
      <c r="R50" s="8"/>
      <c r="T50"/>
    </row>
    <row r="51" spans="2:20" ht="23.1" customHeight="1" x14ac:dyDescent="0.25">
      <c r="B51" s="24" t="s">
        <v>78</v>
      </c>
      <c r="C51" s="50">
        <v>24</v>
      </c>
      <c r="D51" s="50">
        <v>6</v>
      </c>
      <c r="E51" s="50">
        <v>0</v>
      </c>
      <c r="F51" s="50">
        <v>24</v>
      </c>
      <c r="G51" s="50">
        <v>0</v>
      </c>
      <c r="H51" s="50">
        <v>0</v>
      </c>
      <c r="I51" s="50">
        <v>4</v>
      </c>
      <c r="J51" s="50">
        <v>7</v>
      </c>
      <c r="K51" s="50">
        <v>0</v>
      </c>
      <c r="L51" s="50">
        <v>0</v>
      </c>
      <c r="M51" s="50">
        <v>41</v>
      </c>
      <c r="N51" s="50">
        <v>0</v>
      </c>
      <c r="O51" s="15">
        <f t="shared" si="0"/>
        <v>65</v>
      </c>
      <c r="P51" s="15">
        <f t="shared" si="1"/>
        <v>106</v>
      </c>
      <c r="R51" s="8"/>
      <c r="T51"/>
    </row>
    <row r="52" spans="2:20" ht="23.1" customHeight="1" x14ac:dyDescent="0.25">
      <c r="B52" s="24" t="s">
        <v>79</v>
      </c>
      <c r="C52" s="50">
        <v>39</v>
      </c>
      <c r="D52" s="50">
        <v>7</v>
      </c>
      <c r="E52" s="50">
        <v>4</v>
      </c>
      <c r="F52" s="50">
        <v>24</v>
      </c>
      <c r="G52" s="50">
        <v>2</v>
      </c>
      <c r="H52" s="50">
        <v>0</v>
      </c>
      <c r="I52" s="50">
        <v>6</v>
      </c>
      <c r="J52" s="50">
        <v>0</v>
      </c>
      <c r="K52" s="50">
        <v>0</v>
      </c>
      <c r="L52" s="50">
        <v>0</v>
      </c>
      <c r="M52" s="50">
        <v>30</v>
      </c>
      <c r="N52" s="50">
        <v>0</v>
      </c>
      <c r="O52" s="15">
        <f t="shared" si="0"/>
        <v>82</v>
      </c>
      <c r="P52" s="15">
        <f t="shared" si="1"/>
        <v>112</v>
      </c>
      <c r="R52" s="8"/>
      <c r="T52"/>
    </row>
    <row r="53" spans="2:20" ht="23.1" customHeight="1" x14ac:dyDescent="0.25">
      <c r="B53" s="23" t="s">
        <v>80</v>
      </c>
      <c r="C53" s="50">
        <v>32</v>
      </c>
      <c r="D53" s="50">
        <v>4</v>
      </c>
      <c r="E53" s="50">
        <v>5</v>
      </c>
      <c r="F53" s="50">
        <v>19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29</v>
      </c>
      <c r="N53" s="50">
        <v>0</v>
      </c>
      <c r="O53" s="15">
        <f t="shared" si="0"/>
        <v>63</v>
      </c>
      <c r="P53" s="15">
        <f t="shared" si="1"/>
        <v>92</v>
      </c>
      <c r="R53" s="8"/>
      <c r="T53"/>
    </row>
    <row r="54" spans="2:20" ht="23.1" customHeight="1" x14ac:dyDescent="0.25">
      <c r="B54" s="23" t="s">
        <v>81</v>
      </c>
      <c r="C54" s="50">
        <v>52</v>
      </c>
      <c r="D54" s="50">
        <v>8</v>
      </c>
      <c r="E54" s="50">
        <v>2</v>
      </c>
      <c r="F54" s="50">
        <v>20</v>
      </c>
      <c r="G54" s="50">
        <v>0</v>
      </c>
      <c r="H54" s="50">
        <v>0</v>
      </c>
      <c r="I54" s="50">
        <v>5</v>
      </c>
      <c r="J54" s="50">
        <v>4</v>
      </c>
      <c r="K54" s="50">
        <v>0</v>
      </c>
      <c r="L54" s="50">
        <v>0</v>
      </c>
      <c r="M54" s="50">
        <v>34</v>
      </c>
      <c r="N54" s="50">
        <v>0</v>
      </c>
      <c r="O54" s="15">
        <f t="shared" si="0"/>
        <v>91</v>
      </c>
      <c r="P54" s="15">
        <f t="shared" si="1"/>
        <v>125</v>
      </c>
      <c r="R54" s="8"/>
      <c r="T54"/>
    </row>
    <row r="55" spans="2:20" ht="23.1" customHeight="1" x14ac:dyDescent="0.25">
      <c r="B55" s="23" t="s">
        <v>82</v>
      </c>
      <c r="C55" s="50">
        <v>39</v>
      </c>
      <c r="D55" s="50">
        <v>4</v>
      </c>
      <c r="E55" s="50">
        <v>5</v>
      </c>
      <c r="F55" s="50">
        <v>15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33</v>
      </c>
      <c r="N55" s="50">
        <v>0</v>
      </c>
      <c r="O55" s="15">
        <f t="shared" si="0"/>
        <v>64</v>
      </c>
      <c r="P55" s="15">
        <f t="shared" si="1"/>
        <v>97</v>
      </c>
      <c r="R55" s="8"/>
      <c r="T55"/>
    </row>
    <row r="56" spans="2:20" ht="23.1" customHeight="1" x14ac:dyDescent="0.25">
      <c r="B56" s="23" t="s">
        <v>83</v>
      </c>
      <c r="C56" s="50">
        <v>24</v>
      </c>
      <c r="D56" s="50">
        <v>9</v>
      </c>
      <c r="E56" s="50">
        <v>3</v>
      </c>
      <c r="F56" s="50">
        <v>25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23</v>
      </c>
      <c r="N56" s="50">
        <v>0</v>
      </c>
      <c r="O56" s="15">
        <f t="shared" si="0"/>
        <v>64</v>
      </c>
      <c r="P56" s="15">
        <f t="shared" si="1"/>
        <v>87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8</v>
      </c>
      <c r="E57" s="50">
        <v>8</v>
      </c>
      <c r="F57" s="50">
        <v>13</v>
      </c>
      <c r="G57" s="50">
        <v>1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34</v>
      </c>
      <c r="N57" s="50">
        <v>0</v>
      </c>
      <c r="O57" s="15">
        <f t="shared" si="0"/>
        <v>78</v>
      </c>
      <c r="P57" s="15">
        <f t="shared" si="1"/>
        <v>112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1110</v>
      </c>
      <c r="D58" s="16">
        <f t="shared" si="21"/>
        <v>154</v>
      </c>
      <c r="E58" s="16">
        <f t="shared" si="21"/>
        <v>101</v>
      </c>
      <c r="F58" s="16">
        <f t="shared" si="21"/>
        <v>781</v>
      </c>
      <c r="G58" s="16">
        <f t="shared" si="21"/>
        <v>11</v>
      </c>
      <c r="H58" s="16">
        <f t="shared" si="21"/>
        <v>3</v>
      </c>
      <c r="I58" s="16">
        <f t="shared" si="21"/>
        <v>138</v>
      </c>
      <c r="J58" s="16">
        <f t="shared" si="21"/>
        <v>35</v>
      </c>
      <c r="K58" s="16">
        <f t="shared" si="21"/>
        <v>1</v>
      </c>
      <c r="L58" s="16">
        <f t="shared" si="21"/>
        <v>1</v>
      </c>
      <c r="M58" s="16">
        <f t="shared" si="21"/>
        <v>1655</v>
      </c>
      <c r="N58" s="16">
        <f t="shared" si="21"/>
        <v>0</v>
      </c>
      <c r="O58" s="16">
        <f t="shared" si="21"/>
        <v>2335</v>
      </c>
      <c r="P58" s="16">
        <f t="shared" si="21"/>
        <v>3990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0.2781954887218045</v>
      </c>
      <c r="D59" s="43">
        <f t="shared" si="22"/>
        <v>3.8596491228070177E-2</v>
      </c>
      <c r="E59" s="43">
        <f t="shared" si="22"/>
        <v>2.5313283208020051E-2</v>
      </c>
      <c r="F59" s="43">
        <f t="shared" si="22"/>
        <v>0.19573934837092732</v>
      </c>
      <c r="G59" s="43">
        <f t="shared" si="22"/>
        <v>2.7568922305764411E-3</v>
      </c>
      <c r="H59" s="43">
        <f t="shared" si="22"/>
        <v>7.5187969924812035E-4</v>
      </c>
      <c r="I59" s="43">
        <f t="shared" si="22"/>
        <v>3.4586466165413533E-2</v>
      </c>
      <c r="J59" s="43">
        <f t="shared" si="22"/>
        <v>8.771929824561403E-3</v>
      </c>
      <c r="K59" s="43">
        <f t="shared" si="22"/>
        <v>2.506265664160401E-4</v>
      </c>
      <c r="L59" s="43">
        <f t="shared" si="22"/>
        <v>2.506265664160401E-4</v>
      </c>
      <c r="M59" s="43">
        <f t="shared" si="22"/>
        <v>0.41478696741854637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0.47537473233404709</v>
      </c>
      <c r="D60" s="44">
        <f t="shared" ref="D60:N60" si="23">D58/$O$58</f>
        <v>6.5952890792291219E-2</v>
      </c>
      <c r="E60" s="44">
        <f t="shared" si="23"/>
        <v>4.3254817987152035E-2</v>
      </c>
      <c r="F60" s="44">
        <f t="shared" si="23"/>
        <v>0.33447537473233407</v>
      </c>
      <c r="G60" s="44">
        <f t="shared" si="23"/>
        <v>4.7109207708779443E-3</v>
      </c>
      <c r="H60" s="44">
        <f t="shared" si="23"/>
        <v>1.2847965738758029E-3</v>
      </c>
      <c r="I60" s="44">
        <f t="shared" si="23"/>
        <v>5.910064239828694E-2</v>
      </c>
      <c r="J60" s="44">
        <f t="shared" si="23"/>
        <v>1.4989293361884369E-2</v>
      </c>
      <c r="K60" s="44">
        <f t="shared" si="23"/>
        <v>4.2826552462526765E-4</v>
      </c>
      <c r="L60" s="44">
        <f t="shared" si="23"/>
        <v>4.2826552462526765E-4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'23.9.19-MUNYONYO-SALAMA'!C3:G3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'25.09 SALAMA-MUNYONYO'!D5</f>
        <v>25.09.19</v>
      </c>
      <c r="E5" s="3"/>
      <c r="F5" s="41" t="s">
        <v>1</v>
      </c>
      <c r="G5" s="77" t="str">
        <f>'23.9.19 SALAMA - MUNYONYO'!G5:H5</f>
        <v>MUNYONYO P/S</v>
      </c>
      <c r="H5" s="78"/>
      <c r="I5" s="14"/>
      <c r="J5" s="2" t="s">
        <v>5</v>
      </c>
      <c r="K5" s="77" t="s">
        <v>177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77" t="str">
        <f>'23.9.19-MUNYONYO-SALAMA'!D6:E6</f>
        <v>MUNYONYO</v>
      </c>
      <c r="E6" s="78"/>
      <c r="F6" s="2" t="s">
        <v>2</v>
      </c>
      <c r="G6" s="77" t="str">
        <f>'23.9.19-MUNYONYO-SALAMA'!G6:H6</f>
        <v>SALAMA</v>
      </c>
      <c r="H6" s="78"/>
      <c r="J6" s="2" t="s">
        <v>21</v>
      </c>
      <c r="K6" s="77" t="str">
        <f>'23.9.19 SALAMA - MUNYONYO'!K6:L6</f>
        <v>STEVEN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56</v>
      </c>
      <c r="D10" s="50">
        <v>45</v>
      </c>
      <c r="E10" s="50">
        <v>6</v>
      </c>
      <c r="F10" s="50">
        <v>7</v>
      </c>
      <c r="G10" s="50">
        <v>19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54</v>
      </c>
      <c r="N10" s="50">
        <v>0</v>
      </c>
      <c r="O10" s="15">
        <f t="shared" ref="O10:O57" si="0">SUM(C10:L10,N10)</f>
        <v>134</v>
      </c>
      <c r="P10" s="15">
        <f t="shared" ref="P10:P57" si="1">SUM(C10:N10)</f>
        <v>188</v>
      </c>
      <c r="R10" s="1" t="s">
        <v>6</v>
      </c>
      <c r="S10" s="17">
        <f t="shared" ref="S10:AF10" si="2">SUM(C10:C13)</f>
        <v>188</v>
      </c>
      <c r="T10" s="17">
        <f t="shared" si="2"/>
        <v>77</v>
      </c>
      <c r="U10" s="17">
        <f t="shared" si="2"/>
        <v>20</v>
      </c>
      <c r="V10" s="17">
        <f t="shared" si="2"/>
        <v>59</v>
      </c>
      <c r="W10" s="17">
        <f t="shared" si="2"/>
        <v>20</v>
      </c>
      <c r="X10" s="17">
        <f t="shared" si="2"/>
        <v>1</v>
      </c>
      <c r="Y10" s="17">
        <f t="shared" si="2"/>
        <v>7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230</v>
      </c>
      <c r="AD10" s="17">
        <f t="shared" si="2"/>
        <v>0</v>
      </c>
      <c r="AE10" s="31">
        <f t="shared" si="2"/>
        <v>373</v>
      </c>
      <c r="AF10" s="31">
        <f t="shared" si="2"/>
        <v>603</v>
      </c>
    </row>
    <row r="11" spans="2:32" s="6" customFormat="1" ht="23.1" customHeight="1" x14ac:dyDescent="0.25">
      <c r="B11" s="23" t="s">
        <v>38</v>
      </c>
      <c r="C11" s="50">
        <v>47</v>
      </c>
      <c r="D11" s="50">
        <v>11</v>
      </c>
      <c r="E11" s="50">
        <v>4</v>
      </c>
      <c r="F11" s="50">
        <v>18</v>
      </c>
      <c r="G11" s="50">
        <v>1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57</v>
      </c>
      <c r="N11" s="50">
        <v>0</v>
      </c>
      <c r="O11" s="15">
        <f t="shared" si="0"/>
        <v>83</v>
      </c>
      <c r="P11" s="15">
        <f t="shared" si="1"/>
        <v>140</v>
      </c>
      <c r="R11" s="1" t="s">
        <v>7</v>
      </c>
      <c r="S11" s="17">
        <f t="shared" ref="S11:AF11" si="3">SUM(C14:C17)</f>
        <v>143</v>
      </c>
      <c r="T11" s="17">
        <f t="shared" si="3"/>
        <v>31</v>
      </c>
      <c r="U11" s="17">
        <f t="shared" si="3"/>
        <v>19</v>
      </c>
      <c r="V11" s="17">
        <f t="shared" si="3"/>
        <v>99</v>
      </c>
      <c r="W11" s="17">
        <f t="shared" si="3"/>
        <v>1</v>
      </c>
      <c r="X11" s="17">
        <f t="shared" si="3"/>
        <v>0</v>
      </c>
      <c r="Y11" s="17">
        <f t="shared" si="3"/>
        <v>6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199</v>
      </c>
      <c r="AD11" s="17">
        <f t="shared" si="3"/>
        <v>0</v>
      </c>
      <c r="AE11" s="31">
        <f t="shared" si="3"/>
        <v>300</v>
      </c>
      <c r="AF11" s="31">
        <f t="shared" si="3"/>
        <v>499</v>
      </c>
    </row>
    <row r="12" spans="2:32" ht="23.1" customHeight="1" x14ac:dyDescent="0.25">
      <c r="B12" s="23" t="s">
        <v>39</v>
      </c>
      <c r="C12" s="50">
        <v>45</v>
      </c>
      <c r="D12" s="50">
        <v>16</v>
      </c>
      <c r="E12" s="50">
        <v>5</v>
      </c>
      <c r="F12" s="50">
        <v>19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55</v>
      </c>
      <c r="N12" s="50">
        <v>0</v>
      </c>
      <c r="O12" s="15">
        <f t="shared" si="0"/>
        <v>88</v>
      </c>
      <c r="P12" s="15">
        <f t="shared" si="1"/>
        <v>143</v>
      </c>
      <c r="R12" s="1" t="s">
        <v>8</v>
      </c>
      <c r="S12" s="17">
        <f t="shared" ref="S12:AF12" si="4">SUM(C18:C21)</f>
        <v>77</v>
      </c>
      <c r="T12" s="17">
        <f t="shared" si="4"/>
        <v>34</v>
      </c>
      <c r="U12" s="17">
        <f t="shared" si="4"/>
        <v>9</v>
      </c>
      <c r="V12" s="17">
        <f t="shared" si="4"/>
        <v>72</v>
      </c>
      <c r="W12" s="17">
        <f t="shared" si="4"/>
        <v>0</v>
      </c>
      <c r="X12" s="17">
        <f t="shared" si="4"/>
        <v>1</v>
      </c>
      <c r="Y12" s="17">
        <f t="shared" si="4"/>
        <v>10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242</v>
      </c>
      <c r="AD12" s="17">
        <f t="shared" si="4"/>
        <v>0</v>
      </c>
      <c r="AE12" s="31">
        <f t="shared" si="4"/>
        <v>203</v>
      </c>
      <c r="AF12" s="31">
        <f t="shared" si="4"/>
        <v>445</v>
      </c>
    </row>
    <row r="13" spans="2:32" ht="23.1" customHeight="1" x14ac:dyDescent="0.25">
      <c r="B13" s="23" t="s">
        <v>40</v>
      </c>
      <c r="C13" s="50">
        <v>40</v>
      </c>
      <c r="D13" s="50">
        <v>5</v>
      </c>
      <c r="E13" s="50">
        <v>5</v>
      </c>
      <c r="F13" s="50">
        <v>15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64</v>
      </c>
      <c r="N13" s="50">
        <v>0</v>
      </c>
      <c r="O13" s="15">
        <f t="shared" si="0"/>
        <v>68</v>
      </c>
      <c r="P13" s="15">
        <f t="shared" si="1"/>
        <v>132</v>
      </c>
      <c r="R13" s="1" t="s">
        <v>9</v>
      </c>
      <c r="S13" s="17">
        <f t="shared" ref="S13:AF13" si="5">SUM(C22:C25)</f>
        <v>60</v>
      </c>
      <c r="T13" s="17">
        <f t="shared" si="5"/>
        <v>12</v>
      </c>
      <c r="U13" s="17">
        <f t="shared" si="5"/>
        <v>11</v>
      </c>
      <c r="V13" s="17">
        <f t="shared" si="5"/>
        <v>50</v>
      </c>
      <c r="W13" s="17">
        <f t="shared" si="5"/>
        <v>2</v>
      </c>
      <c r="X13" s="17">
        <f t="shared" si="5"/>
        <v>1</v>
      </c>
      <c r="Y13" s="17">
        <f t="shared" si="5"/>
        <v>9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183</v>
      </c>
      <c r="AD13" s="17">
        <f t="shared" si="5"/>
        <v>0</v>
      </c>
      <c r="AE13" s="31">
        <f t="shared" si="5"/>
        <v>145</v>
      </c>
      <c r="AF13" s="31">
        <f t="shared" si="5"/>
        <v>328</v>
      </c>
    </row>
    <row r="14" spans="2:32" ht="23.1" customHeight="1" x14ac:dyDescent="0.25">
      <c r="B14" s="23" t="s">
        <v>41</v>
      </c>
      <c r="C14" s="50">
        <v>47</v>
      </c>
      <c r="D14" s="50">
        <v>6</v>
      </c>
      <c r="E14" s="50">
        <v>4</v>
      </c>
      <c r="F14" s="50">
        <v>37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52</v>
      </c>
      <c r="N14" s="50">
        <v>0</v>
      </c>
      <c r="O14" s="15">
        <f t="shared" si="0"/>
        <v>97</v>
      </c>
      <c r="P14" s="15">
        <f t="shared" si="1"/>
        <v>149</v>
      </c>
      <c r="R14" s="1" t="s">
        <v>10</v>
      </c>
      <c r="S14" s="17">
        <f t="shared" ref="S14:AF14" si="6">SUM(C26:C29)</f>
        <v>59</v>
      </c>
      <c r="T14" s="17">
        <f t="shared" si="6"/>
        <v>17</v>
      </c>
      <c r="U14" s="17">
        <f t="shared" si="6"/>
        <v>15</v>
      </c>
      <c r="V14" s="17">
        <f t="shared" si="6"/>
        <v>50</v>
      </c>
      <c r="W14" s="17">
        <f t="shared" si="6"/>
        <v>3</v>
      </c>
      <c r="X14" s="17">
        <f t="shared" si="6"/>
        <v>0</v>
      </c>
      <c r="Y14" s="17">
        <f t="shared" si="6"/>
        <v>12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175</v>
      </c>
      <c r="AD14" s="17">
        <f t="shared" si="6"/>
        <v>0</v>
      </c>
      <c r="AE14" s="31">
        <f t="shared" si="6"/>
        <v>159</v>
      </c>
      <c r="AF14" s="31">
        <f t="shared" si="6"/>
        <v>334</v>
      </c>
    </row>
    <row r="15" spans="2:32" ht="23.1" customHeight="1" x14ac:dyDescent="0.25">
      <c r="B15" s="23" t="s">
        <v>42</v>
      </c>
      <c r="C15" s="50">
        <v>39</v>
      </c>
      <c r="D15" s="50">
        <v>8</v>
      </c>
      <c r="E15" s="50">
        <v>5</v>
      </c>
      <c r="F15" s="50">
        <v>12</v>
      </c>
      <c r="G15" s="50">
        <v>1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40</v>
      </c>
      <c r="N15" s="50">
        <v>0</v>
      </c>
      <c r="O15" s="15">
        <f t="shared" si="0"/>
        <v>66</v>
      </c>
      <c r="P15" s="15">
        <f t="shared" si="1"/>
        <v>106</v>
      </c>
      <c r="R15" s="1" t="s">
        <v>11</v>
      </c>
      <c r="S15" s="17">
        <f t="shared" ref="S15:AF15" si="7">SUM(C30:C33)</f>
        <v>63</v>
      </c>
      <c r="T15" s="17">
        <f t="shared" si="7"/>
        <v>14</v>
      </c>
      <c r="U15" s="17">
        <f t="shared" si="7"/>
        <v>6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18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168</v>
      </c>
      <c r="AD15" s="17">
        <f t="shared" si="7"/>
        <v>0</v>
      </c>
      <c r="AE15" s="31">
        <f t="shared" si="7"/>
        <v>157</v>
      </c>
      <c r="AF15" s="31">
        <f t="shared" si="7"/>
        <v>325</v>
      </c>
    </row>
    <row r="16" spans="2:32" ht="23.1" customHeight="1" x14ac:dyDescent="0.25">
      <c r="B16" s="23" t="s">
        <v>43</v>
      </c>
      <c r="C16" s="50">
        <v>30</v>
      </c>
      <c r="D16" s="50">
        <v>13</v>
      </c>
      <c r="E16" s="50">
        <v>3</v>
      </c>
      <c r="F16" s="50">
        <v>21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59</v>
      </c>
      <c r="N16" s="50">
        <v>0</v>
      </c>
      <c r="O16" s="15">
        <f t="shared" si="0"/>
        <v>70</v>
      </c>
      <c r="P16" s="15">
        <f t="shared" si="1"/>
        <v>129</v>
      </c>
      <c r="R16" s="1" t="s">
        <v>12</v>
      </c>
      <c r="S16" s="17">
        <f t="shared" ref="S16:AF16" si="8">SUM(C34:C37)</f>
        <v>62</v>
      </c>
      <c r="T16" s="17">
        <f t="shared" si="8"/>
        <v>17</v>
      </c>
      <c r="U16" s="17">
        <f t="shared" si="8"/>
        <v>11</v>
      </c>
      <c r="V16" s="17">
        <f t="shared" si="8"/>
        <v>51</v>
      </c>
      <c r="W16" s="17">
        <f t="shared" si="8"/>
        <v>0</v>
      </c>
      <c r="X16" s="17">
        <f t="shared" si="8"/>
        <v>0</v>
      </c>
      <c r="Y16" s="17">
        <f t="shared" si="8"/>
        <v>15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178</v>
      </c>
      <c r="AD16" s="17">
        <f t="shared" si="8"/>
        <v>0</v>
      </c>
      <c r="AE16" s="31">
        <f t="shared" si="8"/>
        <v>159</v>
      </c>
      <c r="AF16" s="31">
        <f t="shared" si="8"/>
        <v>337</v>
      </c>
    </row>
    <row r="17" spans="2:32" ht="23.1" customHeight="1" x14ac:dyDescent="0.25">
      <c r="B17" s="23" t="s">
        <v>44</v>
      </c>
      <c r="C17" s="50">
        <v>27</v>
      </c>
      <c r="D17" s="50">
        <v>4</v>
      </c>
      <c r="E17" s="50">
        <v>7</v>
      </c>
      <c r="F17" s="50">
        <v>29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48</v>
      </c>
      <c r="N17" s="50">
        <v>0</v>
      </c>
      <c r="O17" s="15">
        <f t="shared" si="0"/>
        <v>67</v>
      </c>
      <c r="P17" s="15">
        <f t="shared" si="1"/>
        <v>115</v>
      </c>
      <c r="R17" s="1" t="s">
        <v>13</v>
      </c>
      <c r="S17" s="17">
        <f t="shared" ref="S17:AF17" si="9">SUM(C38:C41)</f>
        <v>77</v>
      </c>
      <c r="T17" s="17">
        <f t="shared" si="9"/>
        <v>17</v>
      </c>
      <c r="U17" s="17">
        <f t="shared" si="9"/>
        <v>11</v>
      </c>
      <c r="V17" s="17">
        <f t="shared" si="9"/>
        <v>57</v>
      </c>
      <c r="W17" s="17">
        <f t="shared" si="9"/>
        <v>1</v>
      </c>
      <c r="X17" s="17">
        <f t="shared" si="9"/>
        <v>0</v>
      </c>
      <c r="Y17" s="17">
        <f t="shared" si="9"/>
        <v>15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162</v>
      </c>
      <c r="AD17" s="17">
        <f t="shared" si="9"/>
        <v>0</v>
      </c>
      <c r="AE17" s="31">
        <f t="shared" si="9"/>
        <v>179</v>
      </c>
      <c r="AF17" s="31">
        <f t="shared" si="9"/>
        <v>341</v>
      </c>
    </row>
    <row r="18" spans="2:32" ht="23.1" customHeight="1" x14ac:dyDescent="0.25">
      <c r="B18" s="23" t="s">
        <v>45</v>
      </c>
      <c r="C18" s="50">
        <v>16</v>
      </c>
      <c r="D18" s="50">
        <v>9</v>
      </c>
      <c r="E18" s="50">
        <v>1</v>
      </c>
      <c r="F18" s="50">
        <v>25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54</v>
      </c>
      <c r="N18" s="50">
        <v>0</v>
      </c>
      <c r="O18" s="15">
        <f t="shared" si="0"/>
        <v>56</v>
      </c>
      <c r="P18" s="15">
        <f t="shared" si="1"/>
        <v>110</v>
      </c>
      <c r="R18" s="1" t="s">
        <v>14</v>
      </c>
      <c r="S18" s="17">
        <f t="shared" ref="S18:AF18" si="10">SUM(C42:C45)</f>
        <v>87</v>
      </c>
      <c r="T18" s="17">
        <f t="shared" si="10"/>
        <v>14</v>
      </c>
      <c r="U18" s="17">
        <f t="shared" si="10"/>
        <v>9</v>
      </c>
      <c r="V18" s="17">
        <f t="shared" si="10"/>
        <v>58</v>
      </c>
      <c r="W18" s="17">
        <f t="shared" si="10"/>
        <v>1</v>
      </c>
      <c r="X18" s="17">
        <f t="shared" si="10"/>
        <v>0</v>
      </c>
      <c r="Y18" s="17">
        <f t="shared" si="10"/>
        <v>16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185</v>
      </c>
      <c r="AD18" s="17">
        <f t="shared" si="10"/>
        <v>0</v>
      </c>
      <c r="AE18" s="31">
        <f t="shared" si="10"/>
        <v>187</v>
      </c>
      <c r="AF18" s="31">
        <f t="shared" si="10"/>
        <v>372</v>
      </c>
    </row>
    <row r="19" spans="2:32" ht="23.1" customHeight="1" x14ac:dyDescent="0.25">
      <c r="B19" s="23" t="s">
        <v>46</v>
      </c>
      <c r="C19" s="50">
        <v>20</v>
      </c>
      <c r="D19" s="50">
        <v>11</v>
      </c>
      <c r="E19" s="50">
        <v>4</v>
      </c>
      <c r="F19" s="50">
        <v>25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62</v>
      </c>
      <c r="N19" s="50">
        <v>0</v>
      </c>
      <c r="O19" s="15">
        <f t="shared" si="0"/>
        <v>64</v>
      </c>
      <c r="P19" s="15">
        <f t="shared" si="1"/>
        <v>126</v>
      </c>
      <c r="R19" s="1" t="s">
        <v>15</v>
      </c>
      <c r="S19" s="17">
        <f t="shared" ref="S19:AF19" si="11">SUM(C46:C49)</f>
        <v>107</v>
      </c>
      <c r="T19" s="17">
        <f t="shared" si="11"/>
        <v>16</v>
      </c>
      <c r="U19" s="17">
        <f t="shared" si="11"/>
        <v>9</v>
      </c>
      <c r="V19" s="17">
        <f t="shared" si="11"/>
        <v>80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169</v>
      </c>
      <c r="AD19" s="17">
        <f t="shared" si="11"/>
        <v>0</v>
      </c>
      <c r="AE19" s="31">
        <f t="shared" si="11"/>
        <v>227</v>
      </c>
      <c r="AF19" s="31">
        <f t="shared" si="11"/>
        <v>396</v>
      </c>
    </row>
    <row r="20" spans="2:32" ht="23.1" customHeight="1" x14ac:dyDescent="0.25">
      <c r="B20" s="23" t="s">
        <v>47</v>
      </c>
      <c r="C20" s="50">
        <v>18</v>
      </c>
      <c r="D20" s="50">
        <v>6</v>
      </c>
      <c r="E20" s="50">
        <v>1</v>
      </c>
      <c r="F20" s="50">
        <v>22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52</v>
      </c>
      <c r="N20" s="50">
        <v>0</v>
      </c>
      <c r="O20" s="15">
        <f t="shared" si="0"/>
        <v>48</v>
      </c>
      <c r="P20" s="15">
        <f t="shared" si="1"/>
        <v>100</v>
      </c>
      <c r="R20" s="1" t="s">
        <v>16</v>
      </c>
      <c r="S20" s="17">
        <f t="shared" ref="S20:AF20" si="12">SUM(C50:C53)</f>
        <v>112</v>
      </c>
      <c r="T20" s="17">
        <f t="shared" si="12"/>
        <v>23</v>
      </c>
      <c r="U20" s="17">
        <f t="shared" si="12"/>
        <v>14</v>
      </c>
      <c r="V20" s="17">
        <f t="shared" si="12"/>
        <v>71</v>
      </c>
      <c r="W20" s="17">
        <f t="shared" si="12"/>
        <v>2</v>
      </c>
      <c r="X20" s="17">
        <f t="shared" si="12"/>
        <v>1</v>
      </c>
      <c r="Y20" s="17">
        <f t="shared" si="12"/>
        <v>15</v>
      </c>
      <c r="Z20" s="17">
        <f t="shared" si="12"/>
        <v>1</v>
      </c>
      <c r="AA20" s="17">
        <f t="shared" si="12"/>
        <v>0</v>
      </c>
      <c r="AB20" s="17">
        <f t="shared" si="12"/>
        <v>1</v>
      </c>
      <c r="AC20" s="17">
        <f t="shared" si="12"/>
        <v>173</v>
      </c>
      <c r="AD20" s="17">
        <f t="shared" si="12"/>
        <v>0</v>
      </c>
      <c r="AE20" s="31">
        <f t="shared" si="12"/>
        <v>240</v>
      </c>
      <c r="AF20" s="31">
        <f t="shared" si="12"/>
        <v>413</v>
      </c>
    </row>
    <row r="21" spans="2:32" ht="23.1" customHeight="1" x14ac:dyDescent="0.25">
      <c r="B21" s="23" t="s">
        <v>48</v>
      </c>
      <c r="C21" s="50">
        <v>23</v>
      </c>
      <c r="D21" s="50">
        <v>8</v>
      </c>
      <c r="E21" s="50">
        <v>3</v>
      </c>
      <c r="F21" s="50">
        <v>0</v>
      </c>
      <c r="G21" s="50">
        <v>0</v>
      </c>
      <c r="H21" s="50">
        <v>1</v>
      </c>
      <c r="I21" s="50">
        <v>0</v>
      </c>
      <c r="J21" s="50">
        <v>0</v>
      </c>
      <c r="K21" s="50">
        <v>0</v>
      </c>
      <c r="L21" s="50">
        <v>0</v>
      </c>
      <c r="M21" s="50">
        <v>74</v>
      </c>
      <c r="N21" s="50">
        <v>0</v>
      </c>
      <c r="O21" s="15">
        <f t="shared" si="0"/>
        <v>35</v>
      </c>
      <c r="P21" s="15">
        <f t="shared" si="1"/>
        <v>109</v>
      </c>
      <c r="R21" s="36" t="s">
        <v>20</v>
      </c>
      <c r="S21" s="34">
        <f t="shared" ref="S21:AF21" si="13">SUM(C54:C57)</f>
        <v>112</v>
      </c>
      <c r="T21" s="17">
        <f t="shared" si="13"/>
        <v>25</v>
      </c>
      <c r="U21" s="17">
        <f t="shared" si="13"/>
        <v>16</v>
      </c>
      <c r="V21" s="17">
        <f t="shared" si="13"/>
        <v>87</v>
      </c>
      <c r="W21" s="17">
        <f t="shared" si="13"/>
        <v>2</v>
      </c>
      <c r="X21" s="17">
        <f t="shared" si="13"/>
        <v>0</v>
      </c>
      <c r="Y21" s="17">
        <f t="shared" si="13"/>
        <v>11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200</v>
      </c>
      <c r="AD21" s="17">
        <f t="shared" si="13"/>
        <v>0</v>
      </c>
      <c r="AE21" s="31">
        <f t="shared" si="13"/>
        <v>255</v>
      </c>
      <c r="AF21" s="31">
        <f t="shared" si="13"/>
        <v>455</v>
      </c>
    </row>
    <row r="22" spans="2:32" ht="23.1" customHeight="1" x14ac:dyDescent="0.25">
      <c r="B22" s="23" t="s">
        <v>49</v>
      </c>
      <c r="C22" s="50">
        <v>12</v>
      </c>
      <c r="D22" s="50">
        <v>3</v>
      </c>
      <c r="E22" s="50">
        <v>0</v>
      </c>
      <c r="F22" s="50">
        <v>13</v>
      </c>
      <c r="G22" s="50">
        <v>1</v>
      </c>
      <c r="H22" s="50">
        <v>1</v>
      </c>
      <c r="I22" s="50">
        <v>0</v>
      </c>
      <c r="J22" s="50">
        <v>0</v>
      </c>
      <c r="K22" s="50">
        <v>0</v>
      </c>
      <c r="L22" s="50">
        <v>0</v>
      </c>
      <c r="M22" s="50">
        <v>35</v>
      </c>
      <c r="N22" s="50">
        <v>0</v>
      </c>
      <c r="O22" s="15">
        <f t="shared" si="0"/>
        <v>30</v>
      </c>
      <c r="P22" s="15">
        <f t="shared" si="1"/>
        <v>65</v>
      </c>
      <c r="R22" s="38" t="s">
        <v>90</v>
      </c>
      <c r="S22" s="39">
        <f>MAX(S10:S12)</f>
        <v>188</v>
      </c>
      <c r="T22" s="39">
        <f t="shared" ref="T22:AF22" si="14">MAX(T10:T12)</f>
        <v>77</v>
      </c>
      <c r="U22" s="39">
        <f t="shared" si="14"/>
        <v>20</v>
      </c>
      <c r="V22" s="39">
        <f t="shared" si="14"/>
        <v>99</v>
      </c>
      <c r="W22" s="39">
        <f t="shared" si="14"/>
        <v>20</v>
      </c>
      <c r="X22" s="39">
        <f t="shared" si="14"/>
        <v>1</v>
      </c>
      <c r="Y22" s="39">
        <f t="shared" si="14"/>
        <v>10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242</v>
      </c>
      <c r="AD22" s="39">
        <f t="shared" si="14"/>
        <v>0</v>
      </c>
      <c r="AE22" s="40">
        <f t="shared" si="14"/>
        <v>373</v>
      </c>
      <c r="AF22" s="40">
        <f t="shared" si="14"/>
        <v>603</v>
      </c>
    </row>
    <row r="23" spans="2:32" ht="23.1" customHeight="1" x14ac:dyDescent="0.25">
      <c r="B23" s="23" t="s">
        <v>50</v>
      </c>
      <c r="C23" s="50">
        <v>16</v>
      </c>
      <c r="D23" s="50">
        <v>3</v>
      </c>
      <c r="E23" s="50">
        <v>8</v>
      </c>
      <c r="F23" s="50">
        <v>13</v>
      </c>
      <c r="G23" s="50">
        <v>1</v>
      </c>
      <c r="H23" s="50">
        <v>0</v>
      </c>
      <c r="I23" s="50">
        <v>6</v>
      </c>
      <c r="J23" s="50">
        <v>0</v>
      </c>
      <c r="K23" s="50">
        <v>0</v>
      </c>
      <c r="L23" s="50">
        <v>0</v>
      </c>
      <c r="M23" s="50">
        <v>79</v>
      </c>
      <c r="N23" s="50">
        <v>0</v>
      </c>
      <c r="O23" s="15">
        <f t="shared" si="0"/>
        <v>47</v>
      </c>
      <c r="P23" s="15">
        <f t="shared" si="1"/>
        <v>126</v>
      </c>
      <c r="R23" s="38" t="s">
        <v>91</v>
      </c>
      <c r="S23" s="39">
        <f>MAX(S13:S18)</f>
        <v>87</v>
      </c>
      <c r="T23" s="39">
        <f t="shared" ref="T23:AF23" si="15">MAX(T13:T18)</f>
        <v>17</v>
      </c>
      <c r="U23" s="39">
        <f t="shared" si="15"/>
        <v>15</v>
      </c>
      <c r="V23" s="39">
        <f t="shared" si="15"/>
        <v>58</v>
      </c>
      <c r="W23" s="39">
        <f t="shared" si="15"/>
        <v>3</v>
      </c>
      <c r="X23" s="39">
        <f t="shared" si="15"/>
        <v>1</v>
      </c>
      <c r="Y23" s="39">
        <f t="shared" si="15"/>
        <v>18</v>
      </c>
      <c r="Z23" s="39">
        <f t="shared" si="15"/>
        <v>3</v>
      </c>
      <c r="AA23" s="39">
        <f t="shared" si="15"/>
        <v>2</v>
      </c>
      <c r="AB23" s="39">
        <f t="shared" si="15"/>
        <v>0</v>
      </c>
      <c r="AC23" s="39">
        <f t="shared" si="15"/>
        <v>185</v>
      </c>
      <c r="AD23" s="39">
        <f t="shared" si="15"/>
        <v>0</v>
      </c>
      <c r="AE23" s="40">
        <f t="shared" si="15"/>
        <v>187</v>
      </c>
      <c r="AF23" s="40">
        <f t="shared" si="15"/>
        <v>372</v>
      </c>
    </row>
    <row r="24" spans="2:32" ht="23.1" customHeight="1" x14ac:dyDescent="0.25">
      <c r="B24" s="23" t="s">
        <v>51</v>
      </c>
      <c r="C24" s="50">
        <v>16</v>
      </c>
      <c r="D24" s="50">
        <v>2</v>
      </c>
      <c r="E24" s="50">
        <v>3</v>
      </c>
      <c r="F24" s="50">
        <v>16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31</v>
      </c>
      <c r="N24" s="50">
        <v>0</v>
      </c>
      <c r="O24" s="15">
        <f t="shared" si="0"/>
        <v>39</v>
      </c>
      <c r="P24" s="15">
        <f t="shared" si="1"/>
        <v>70</v>
      </c>
      <c r="R24" s="38" t="s">
        <v>92</v>
      </c>
      <c r="S24" s="39">
        <f>MAX(S19:S21)</f>
        <v>112</v>
      </c>
      <c r="T24" s="39">
        <f t="shared" ref="T24:AF24" si="16">MAX(T19:T21)</f>
        <v>25</v>
      </c>
      <c r="U24" s="39">
        <f t="shared" si="16"/>
        <v>16</v>
      </c>
      <c r="V24" s="39">
        <f t="shared" si="16"/>
        <v>87</v>
      </c>
      <c r="W24" s="39">
        <f t="shared" si="16"/>
        <v>2</v>
      </c>
      <c r="X24" s="39">
        <f t="shared" si="16"/>
        <v>1</v>
      </c>
      <c r="Y24" s="39">
        <f t="shared" si="16"/>
        <v>15</v>
      </c>
      <c r="Z24" s="39">
        <f t="shared" si="16"/>
        <v>1</v>
      </c>
      <c r="AA24" s="39">
        <f t="shared" si="16"/>
        <v>0</v>
      </c>
      <c r="AB24" s="39">
        <f t="shared" si="16"/>
        <v>1</v>
      </c>
      <c r="AC24" s="39">
        <f t="shared" si="16"/>
        <v>200</v>
      </c>
      <c r="AD24" s="39">
        <f t="shared" si="16"/>
        <v>0</v>
      </c>
      <c r="AE24" s="40">
        <f t="shared" si="16"/>
        <v>255</v>
      </c>
      <c r="AF24" s="40">
        <f t="shared" si="16"/>
        <v>455</v>
      </c>
    </row>
    <row r="25" spans="2:32" ht="23.1" customHeight="1" x14ac:dyDescent="0.25">
      <c r="B25" s="23" t="s">
        <v>52</v>
      </c>
      <c r="C25" s="50">
        <v>16</v>
      </c>
      <c r="D25" s="50">
        <v>4</v>
      </c>
      <c r="E25" s="50">
        <v>0</v>
      </c>
      <c r="F25" s="50">
        <v>8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38</v>
      </c>
      <c r="N25" s="50">
        <v>0</v>
      </c>
      <c r="O25" s="15">
        <f t="shared" si="0"/>
        <v>29</v>
      </c>
      <c r="P25" s="15">
        <f t="shared" si="1"/>
        <v>67</v>
      </c>
      <c r="R25" s="37" t="s">
        <v>85</v>
      </c>
      <c r="S25" s="35">
        <f t="shared" ref="S25:AF25" si="17">SUM(S10:S12)</f>
        <v>408</v>
      </c>
      <c r="T25" s="16">
        <f t="shared" si="17"/>
        <v>142</v>
      </c>
      <c r="U25" s="16">
        <f t="shared" si="17"/>
        <v>48</v>
      </c>
      <c r="V25" s="16">
        <f t="shared" si="17"/>
        <v>230</v>
      </c>
      <c r="W25" s="16">
        <f t="shared" si="17"/>
        <v>21</v>
      </c>
      <c r="X25" s="16">
        <f t="shared" si="17"/>
        <v>2</v>
      </c>
      <c r="Y25" s="16">
        <f t="shared" si="17"/>
        <v>23</v>
      </c>
      <c r="Z25" s="16">
        <f t="shared" si="17"/>
        <v>1</v>
      </c>
      <c r="AA25" s="16">
        <f t="shared" si="17"/>
        <v>1</v>
      </c>
      <c r="AB25" s="16">
        <f t="shared" si="17"/>
        <v>0</v>
      </c>
      <c r="AC25" s="16">
        <f t="shared" si="17"/>
        <v>671</v>
      </c>
      <c r="AD25" s="16">
        <f t="shared" si="17"/>
        <v>0</v>
      </c>
      <c r="AE25" s="32">
        <f t="shared" si="17"/>
        <v>876</v>
      </c>
      <c r="AF25" s="32">
        <f t="shared" si="17"/>
        <v>1547</v>
      </c>
    </row>
    <row r="26" spans="2:32" ht="23.1" customHeight="1" x14ac:dyDescent="0.25">
      <c r="B26" s="23" t="s">
        <v>53</v>
      </c>
      <c r="C26" s="50">
        <v>17</v>
      </c>
      <c r="D26" s="50">
        <v>3</v>
      </c>
      <c r="E26" s="50">
        <v>4</v>
      </c>
      <c r="F26" s="50">
        <v>16</v>
      </c>
      <c r="G26" s="50">
        <v>1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46</v>
      </c>
      <c r="N26" s="50">
        <v>0</v>
      </c>
      <c r="O26" s="15">
        <f t="shared" si="0"/>
        <v>43</v>
      </c>
      <c r="P26" s="15">
        <f t="shared" si="1"/>
        <v>89</v>
      </c>
      <c r="R26" s="28" t="s">
        <v>86</v>
      </c>
      <c r="S26" s="16">
        <f t="shared" ref="S26:AF26" si="18">SUM(S13:S18)</f>
        <v>408</v>
      </c>
      <c r="T26" s="16">
        <f t="shared" si="18"/>
        <v>91</v>
      </c>
      <c r="U26" s="16">
        <f t="shared" si="18"/>
        <v>63</v>
      </c>
      <c r="V26" s="16">
        <f t="shared" si="18"/>
        <v>317</v>
      </c>
      <c r="W26" s="16">
        <f t="shared" si="18"/>
        <v>7</v>
      </c>
      <c r="X26" s="16">
        <f t="shared" si="18"/>
        <v>1</v>
      </c>
      <c r="Y26" s="16">
        <f t="shared" si="18"/>
        <v>85</v>
      </c>
      <c r="Z26" s="16">
        <f t="shared" si="18"/>
        <v>12</v>
      </c>
      <c r="AA26" s="16">
        <f t="shared" si="18"/>
        <v>2</v>
      </c>
      <c r="AB26" s="16">
        <f t="shared" si="18"/>
        <v>0</v>
      </c>
      <c r="AC26" s="16">
        <f t="shared" si="18"/>
        <v>1051</v>
      </c>
      <c r="AD26" s="16">
        <f t="shared" si="18"/>
        <v>0</v>
      </c>
      <c r="AE26" s="32">
        <f t="shared" si="18"/>
        <v>986</v>
      </c>
      <c r="AF26" s="32">
        <f t="shared" si="18"/>
        <v>2037</v>
      </c>
    </row>
    <row r="27" spans="2:32" ht="23.1" customHeight="1" x14ac:dyDescent="0.25">
      <c r="B27" s="23" t="s">
        <v>54</v>
      </c>
      <c r="C27" s="50">
        <v>18</v>
      </c>
      <c r="D27" s="50">
        <v>3</v>
      </c>
      <c r="E27" s="50">
        <v>2</v>
      </c>
      <c r="F27" s="50">
        <v>10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39</v>
      </c>
      <c r="N27" s="50">
        <v>0</v>
      </c>
      <c r="O27" s="15">
        <f t="shared" si="0"/>
        <v>35</v>
      </c>
      <c r="P27" s="15">
        <f t="shared" si="1"/>
        <v>74</v>
      </c>
      <c r="R27" s="29" t="s">
        <v>87</v>
      </c>
      <c r="S27" s="16">
        <f t="shared" ref="S27:AF27" si="19">SUM(S19:S21)</f>
        <v>331</v>
      </c>
      <c r="T27" s="16">
        <f t="shared" si="19"/>
        <v>64</v>
      </c>
      <c r="U27" s="16">
        <f t="shared" si="19"/>
        <v>39</v>
      </c>
      <c r="V27" s="16">
        <f t="shared" si="19"/>
        <v>238</v>
      </c>
      <c r="W27" s="16">
        <f t="shared" si="19"/>
        <v>4</v>
      </c>
      <c r="X27" s="16">
        <f t="shared" si="19"/>
        <v>1</v>
      </c>
      <c r="Y27" s="16">
        <f t="shared" si="19"/>
        <v>40</v>
      </c>
      <c r="Z27" s="16">
        <f t="shared" si="19"/>
        <v>3</v>
      </c>
      <c r="AA27" s="16">
        <f t="shared" si="19"/>
        <v>0</v>
      </c>
      <c r="AB27" s="16">
        <f t="shared" si="19"/>
        <v>2</v>
      </c>
      <c r="AC27" s="16">
        <f t="shared" si="19"/>
        <v>542</v>
      </c>
      <c r="AD27" s="16">
        <f t="shared" si="19"/>
        <v>0</v>
      </c>
      <c r="AE27" s="32">
        <f t="shared" si="19"/>
        <v>722</v>
      </c>
      <c r="AF27" s="32">
        <f t="shared" si="19"/>
        <v>1264</v>
      </c>
    </row>
    <row r="28" spans="2:32" ht="23.1" customHeight="1" x14ac:dyDescent="0.25">
      <c r="B28" s="23" t="s">
        <v>55</v>
      </c>
      <c r="C28" s="50">
        <v>9</v>
      </c>
      <c r="D28" s="50">
        <v>1</v>
      </c>
      <c r="E28" s="50">
        <v>5</v>
      </c>
      <c r="F28" s="50">
        <v>12</v>
      </c>
      <c r="G28" s="50">
        <v>1</v>
      </c>
      <c r="H28" s="50">
        <v>0</v>
      </c>
      <c r="I28" s="50">
        <v>5</v>
      </c>
      <c r="J28" s="50">
        <v>1</v>
      </c>
      <c r="K28" s="50">
        <v>0</v>
      </c>
      <c r="L28" s="50">
        <v>0</v>
      </c>
      <c r="M28" s="50">
        <v>51</v>
      </c>
      <c r="N28" s="50">
        <v>0</v>
      </c>
      <c r="O28" s="15">
        <f t="shared" si="0"/>
        <v>34</v>
      </c>
      <c r="P28" s="15">
        <f t="shared" si="1"/>
        <v>85</v>
      </c>
      <c r="R28" s="5" t="s">
        <v>17</v>
      </c>
      <c r="S28" s="16">
        <f t="shared" ref="S28:AF28" si="20">SUM(S10:S21)</f>
        <v>1147</v>
      </c>
      <c r="T28" s="16">
        <f t="shared" si="20"/>
        <v>297</v>
      </c>
      <c r="U28" s="16">
        <f t="shared" si="20"/>
        <v>150</v>
      </c>
      <c r="V28" s="16">
        <f t="shared" si="20"/>
        <v>785</v>
      </c>
      <c r="W28" s="16">
        <f t="shared" si="20"/>
        <v>32</v>
      </c>
      <c r="X28" s="16">
        <f t="shared" si="20"/>
        <v>4</v>
      </c>
      <c r="Y28" s="16">
        <f t="shared" si="20"/>
        <v>148</v>
      </c>
      <c r="Z28" s="16">
        <f t="shared" si="20"/>
        <v>16</v>
      </c>
      <c r="AA28" s="16">
        <f t="shared" si="20"/>
        <v>3</v>
      </c>
      <c r="AB28" s="16">
        <f t="shared" si="20"/>
        <v>2</v>
      </c>
      <c r="AC28" s="16">
        <f t="shared" si="20"/>
        <v>2264</v>
      </c>
      <c r="AD28" s="16">
        <f t="shared" si="20"/>
        <v>0</v>
      </c>
      <c r="AE28" s="32">
        <f t="shared" si="20"/>
        <v>2584</v>
      </c>
      <c r="AF28" s="32">
        <f t="shared" si="20"/>
        <v>4848</v>
      </c>
    </row>
    <row r="29" spans="2:32" ht="23.1" customHeight="1" x14ac:dyDescent="0.25">
      <c r="B29" s="23" t="s">
        <v>56</v>
      </c>
      <c r="C29" s="50">
        <v>15</v>
      </c>
      <c r="D29" s="50">
        <v>10</v>
      </c>
      <c r="E29" s="50">
        <v>4</v>
      </c>
      <c r="F29" s="50">
        <v>12</v>
      </c>
      <c r="G29" s="50">
        <v>1</v>
      </c>
      <c r="H29" s="50">
        <v>0</v>
      </c>
      <c r="I29" s="50">
        <v>4</v>
      </c>
      <c r="J29" s="50">
        <v>1</v>
      </c>
      <c r="K29" s="50">
        <v>0</v>
      </c>
      <c r="L29" s="50">
        <v>0</v>
      </c>
      <c r="M29" s="50">
        <v>39</v>
      </c>
      <c r="N29" s="50">
        <v>0</v>
      </c>
      <c r="O29" s="15">
        <f t="shared" si="0"/>
        <v>47</v>
      </c>
      <c r="P29" s="15">
        <f t="shared" si="1"/>
        <v>86</v>
      </c>
      <c r="R29"/>
      <c r="S29" s="20"/>
      <c r="T29" s="19"/>
    </row>
    <row r="30" spans="2:32" ht="23.1" customHeight="1" x14ac:dyDescent="0.25">
      <c r="B30" s="23" t="s">
        <v>57</v>
      </c>
      <c r="C30" s="50">
        <v>14</v>
      </c>
      <c r="D30" s="50">
        <v>5</v>
      </c>
      <c r="E30" s="50">
        <v>3</v>
      </c>
      <c r="F30" s="50">
        <v>11</v>
      </c>
      <c r="G30" s="50">
        <v>0</v>
      </c>
      <c r="H30" s="50">
        <v>0</v>
      </c>
      <c r="I30" s="50">
        <v>6</v>
      </c>
      <c r="J30" s="50">
        <v>1</v>
      </c>
      <c r="K30" s="50">
        <v>1</v>
      </c>
      <c r="L30" s="50">
        <v>0</v>
      </c>
      <c r="M30" s="50">
        <v>46</v>
      </c>
      <c r="N30" s="50">
        <v>0</v>
      </c>
      <c r="O30" s="15">
        <f t="shared" si="0"/>
        <v>41</v>
      </c>
      <c r="P30" s="15">
        <f t="shared" si="1"/>
        <v>87</v>
      </c>
    </row>
    <row r="31" spans="2:32" ht="23.1" customHeight="1" x14ac:dyDescent="0.25">
      <c r="B31" s="24" t="s">
        <v>58</v>
      </c>
      <c r="C31" s="50">
        <v>24</v>
      </c>
      <c r="D31" s="50">
        <v>5</v>
      </c>
      <c r="E31" s="50">
        <v>3</v>
      </c>
      <c r="F31" s="50">
        <v>16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58</v>
      </c>
      <c r="N31" s="50">
        <v>0</v>
      </c>
      <c r="O31" s="15">
        <f t="shared" si="0"/>
        <v>52</v>
      </c>
      <c r="P31" s="15">
        <f t="shared" si="1"/>
        <v>110</v>
      </c>
    </row>
    <row r="32" spans="2:32" ht="23.1" customHeight="1" x14ac:dyDescent="0.25">
      <c r="B32" s="24" t="s">
        <v>59</v>
      </c>
      <c r="C32" s="50">
        <v>14</v>
      </c>
      <c r="D32" s="50">
        <v>1</v>
      </c>
      <c r="E32" s="50">
        <v>0</v>
      </c>
      <c r="F32" s="50">
        <v>17</v>
      </c>
      <c r="G32" s="50">
        <v>0</v>
      </c>
      <c r="H32" s="50">
        <v>0</v>
      </c>
      <c r="I32" s="50">
        <v>8</v>
      </c>
      <c r="J32" s="50">
        <v>1</v>
      </c>
      <c r="K32" s="50">
        <v>1</v>
      </c>
      <c r="L32" s="50">
        <v>0</v>
      </c>
      <c r="M32" s="50">
        <v>42</v>
      </c>
      <c r="N32" s="50">
        <v>0</v>
      </c>
      <c r="O32" s="15">
        <f t="shared" si="0"/>
        <v>42</v>
      </c>
      <c r="P32" s="15">
        <f t="shared" si="1"/>
        <v>84</v>
      </c>
    </row>
    <row r="33" spans="2:20" ht="23.1" customHeight="1" x14ac:dyDescent="0.25">
      <c r="B33" s="23" t="s">
        <v>60</v>
      </c>
      <c r="C33" s="50">
        <v>11</v>
      </c>
      <c r="D33" s="50">
        <v>3</v>
      </c>
      <c r="E33" s="50">
        <v>0</v>
      </c>
      <c r="F33" s="50">
        <v>7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22</v>
      </c>
      <c r="N33" s="50">
        <v>0</v>
      </c>
      <c r="O33" s="15">
        <f t="shared" si="0"/>
        <v>22</v>
      </c>
      <c r="P33" s="15">
        <f t="shared" si="1"/>
        <v>44</v>
      </c>
    </row>
    <row r="34" spans="2:20" ht="23.1" customHeight="1" x14ac:dyDescent="0.25">
      <c r="B34" s="24" t="s">
        <v>61</v>
      </c>
      <c r="C34" s="50">
        <v>19</v>
      </c>
      <c r="D34" s="50">
        <v>4</v>
      </c>
      <c r="E34" s="50">
        <v>3</v>
      </c>
      <c r="F34" s="50">
        <v>13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50</v>
      </c>
      <c r="N34" s="50">
        <v>0</v>
      </c>
      <c r="O34" s="15">
        <f t="shared" si="0"/>
        <v>42</v>
      </c>
      <c r="P34" s="15">
        <f t="shared" si="1"/>
        <v>92</v>
      </c>
    </row>
    <row r="35" spans="2:20" ht="23.1" customHeight="1" x14ac:dyDescent="0.25">
      <c r="B35" s="24" t="s">
        <v>62</v>
      </c>
      <c r="C35" s="50">
        <v>17</v>
      </c>
      <c r="D35" s="50">
        <v>7</v>
      </c>
      <c r="E35" s="50">
        <v>4</v>
      </c>
      <c r="F35" s="50">
        <v>20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45</v>
      </c>
      <c r="N35" s="50">
        <v>0</v>
      </c>
      <c r="O35" s="15">
        <f t="shared" si="0"/>
        <v>51</v>
      </c>
      <c r="P35" s="15">
        <f t="shared" si="1"/>
        <v>96</v>
      </c>
    </row>
    <row r="36" spans="2:20" ht="23.1" customHeight="1" x14ac:dyDescent="0.25">
      <c r="B36" s="24" t="s">
        <v>63</v>
      </c>
      <c r="C36" s="50">
        <v>10</v>
      </c>
      <c r="D36" s="50">
        <v>3</v>
      </c>
      <c r="E36" s="50">
        <v>2</v>
      </c>
      <c r="F36" s="50">
        <v>8</v>
      </c>
      <c r="G36" s="50">
        <v>0</v>
      </c>
      <c r="H36" s="50">
        <v>0</v>
      </c>
      <c r="I36" s="50">
        <v>6</v>
      </c>
      <c r="J36" s="50">
        <v>1</v>
      </c>
      <c r="K36" s="50">
        <v>0</v>
      </c>
      <c r="L36" s="50">
        <v>0</v>
      </c>
      <c r="M36" s="50">
        <v>49</v>
      </c>
      <c r="N36" s="50">
        <v>0</v>
      </c>
      <c r="O36" s="15">
        <f t="shared" si="0"/>
        <v>30</v>
      </c>
      <c r="P36" s="15">
        <f t="shared" si="1"/>
        <v>79</v>
      </c>
    </row>
    <row r="37" spans="2:20" ht="23.1" customHeight="1" x14ac:dyDescent="0.25">
      <c r="B37" s="23" t="s">
        <v>64</v>
      </c>
      <c r="C37" s="50">
        <v>16</v>
      </c>
      <c r="D37" s="50">
        <v>3</v>
      </c>
      <c r="E37" s="50">
        <v>2</v>
      </c>
      <c r="F37" s="50">
        <v>10</v>
      </c>
      <c r="G37" s="50">
        <v>0</v>
      </c>
      <c r="H37" s="50">
        <v>0</v>
      </c>
      <c r="I37" s="50">
        <v>4</v>
      </c>
      <c r="J37" s="50">
        <v>1</v>
      </c>
      <c r="K37" s="50">
        <v>0</v>
      </c>
      <c r="L37" s="50">
        <v>0</v>
      </c>
      <c r="M37" s="50">
        <v>34</v>
      </c>
      <c r="N37" s="50">
        <v>0</v>
      </c>
      <c r="O37" s="15">
        <f t="shared" si="0"/>
        <v>36</v>
      </c>
      <c r="P37" s="15">
        <f t="shared" si="1"/>
        <v>70</v>
      </c>
    </row>
    <row r="38" spans="2:20" ht="23.1" customHeight="1" x14ac:dyDescent="0.25">
      <c r="B38" s="24" t="s">
        <v>65</v>
      </c>
      <c r="C38" s="50">
        <v>21</v>
      </c>
      <c r="D38" s="50">
        <v>4</v>
      </c>
      <c r="E38" s="50">
        <v>5</v>
      </c>
      <c r="F38" s="50">
        <v>15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38</v>
      </c>
      <c r="N38" s="50">
        <v>0</v>
      </c>
      <c r="O38" s="15">
        <f t="shared" si="0"/>
        <v>50</v>
      </c>
      <c r="P38" s="15">
        <f t="shared" si="1"/>
        <v>88</v>
      </c>
    </row>
    <row r="39" spans="2:20" ht="23.1" customHeight="1" x14ac:dyDescent="0.25">
      <c r="B39" s="24" t="s">
        <v>66</v>
      </c>
      <c r="C39" s="50">
        <v>21</v>
      </c>
      <c r="D39" s="50">
        <v>4</v>
      </c>
      <c r="E39" s="50">
        <v>3</v>
      </c>
      <c r="F39" s="50">
        <v>11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41</v>
      </c>
      <c r="N39" s="50">
        <v>0</v>
      </c>
      <c r="O39" s="15">
        <f t="shared" si="0"/>
        <v>41</v>
      </c>
      <c r="P39" s="15">
        <f t="shared" si="1"/>
        <v>82</v>
      </c>
    </row>
    <row r="40" spans="2:20" ht="23.1" customHeight="1" x14ac:dyDescent="0.25">
      <c r="B40" s="24" t="s">
        <v>67</v>
      </c>
      <c r="C40" s="50">
        <v>17</v>
      </c>
      <c r="D40" s="50">
        <v>5</v>
      </c>
      <c r="E40" s="50">
        <v>1</v>
      </c>
      <c r="F40" s="50">
        <v>14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48</v>
      </c>
      <c r="N40" s="50">
        <v>0</v>
      </c>
      <c r="O40" s="15">
        <f t="shared" si="0"/>
        <v>41</v>
      </c>
      <c r="P40" s="15">
        <f t="shared" si="1"/>
        <v>89</v>
      </c>
    </row>
    <row r="41" spans="2:20" ht="23.1" customHeight="1" x14ac:dyDescent="0.25">
      <c r="B41" s="23" t="s">
        <v>68</v>
      </c>
      <c r="C41" s="50">
        <v>18</v>
      </c>
      <c r="D41" s="50">
        <v>4</v>
      </c>
      <c r="E41" s="50">
        <v>2</v>
      </c>
      <c r="F41" s="50">
        <v>17</v>
      </c>
      <c r="G41" s="50">
        <v>1</v>
      </c>
      <c r="H41" s="50">
        <v>0</v>
      </c>
      <c r="I41" s="50">
        <v>4</v>
      </c>
      <c r="J41" s="50">
        <v>1</v>
      </c>
      <c r="K41" s="50">
        <v>0</v>
      </c>
      <c r="L41" s="50">
        <v>0</v>
      </c>
      <c r="M41" s="50">
        <v>35</v>
      </c>
      <c r="N41" s="50">
        <v>0</v>
      </c>
      <c r="O41" s="15">
        <f t="shared" si="0"/>
        <v>47</v>
      </c>
      <c r="P41" s="15">
        <f t="shared" si="1"/>
        <v>82</v>
      </c>
    </row>
    <row r="42" spans="2:20" ht="23.1" customHeight="1" x14ac:dyDescent="0.25">
      <c r="B42" s="24" t="s">
        <v>69</v>
      </c>
      <c r="C42" s="50">
        <v>21</v>
      </c>
      <c r="D42" s="50">
        <v>1</v>
      </c>
      <c r="E42" s="50">
        <v>2</v>
      </c>
      <c r="F42" s="50">
        <v>14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30</v>
      </c>
      <c r="N42" s="50">
        <v>0</v>
      </c>
      <c r="O42" s="15">
        <f t="shared" si="0"/>
        <v>42</v>
      </c>
      <c r="P42" s="15">
        <f t="shared" si="1"/>
        <v>72</v>
      </c>
    </row>
    <row r="43" spans="2:20" ht="23.1" customHeight="1" x14ac:dyDescent="0.25">
      <c r="B43" s="23" t="s">
        <v>70</v>
      </c>
      <c r="C43" s="50">
        <v>20</v>
      </c>
      <c r="D43" s="50">
        <v>7</v>
      </c>
      <c r="E43" s="50">
        <v>4</v>
      </c>
      <c r="F43" s="50">
        <v>21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56</v>
      </c>
      <c r="N43" s="50">
        <v>0</v>
      </c>
      <c r="O43" s="15">
        <f t="shared" si="0"/>
        <v>55</v>
      </c>
      <c r="P43" s="15">
        <f t="shared" si="1"/>
        <v>111</v>
      </c>
    </row>
    <row r="44" spans="2:20" ht="23.1" customHeight="1" x14ac:dyDescent="0.25">
      <c r="B44" s="25" t="s">
        <v>71</v>
      </c>
      <c r="C44" s="50">
        <v>19</v>
      </c>
      <c r="D44" s="50">
        <v>4</v>
      </c>
      <c r="E44" s="50">
        <v>2</v>
      </c>
      <c r="F44" s="50">
        <v>12</v>
      </c>
      <c r="G44" s="50">
        <v>1</v>
      </c>
      <c r="H44" s="50">
        <v>0</v>
      </c>
      <c r="I44" s="50">
        <v>5</v>
      </c>
      <c r="J44" s="50">
        <v>2</v>
      </c>
      <c r="K44" s="50">
        <v>0</v>
      </c>
      <c r="L44" s="50">
        <v>0</v>
      </c>
      <c r="M44" s="50">
        <v>47</v>
      </c>
      <c r="N44" s="50">
        <v>0</v>
      </c>
      <c r="O44" s="15">
        <f t="shared" si="0"/>
        <v>45</v>
      </c>
      <c r="P44" s="15">
        <f t="shared" si="1"/>
        <v>92</v>
      </c>
    </row>
    <row r="45" spans="2:20" ht="23.1" customHeight="1" x14ac:dyDescent="0.25">
      <c r="B45" s="23" t="s">
        <v>72</v>
      </c>
      <c r="C45" s="50">
        <v>27</v>
      </c>
      <c r="D45" s="50">
        <v>2</v>
      </c>
      <c r="E45" s="50">
        <v>1</v>
      </c>
      <c r="F45" s="50">
        <v>11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52</v>
      </c>
      <c r="N45" s="50">
        <v>0</v>
      </c>
      <c r="O45" s="15">
        <f t="shared" si="0"/>
        <v>45</v>
      </c>
      <c r="P45" s="15">
        <f t="shared" si="1"/>
        <v>97</v>
      </c>
    </row>
    <row r="46" spans="2:20" ht="23.1" customHeight="1" x14ac:dyDescent="0.25">
      <c r="B46" s="24" t="s">
        <v>73</v>
      </c>
      <c r="C46" s="50">
        <v>28</v>
      </c>
      <c r="D46" s="50">
        <v>3</v>
      </c>
      <c r="E46" s="50">
        <v>1</v>
      </c>
      <c r="F46" s="50">
        <v>18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47</v>
      </c>
      <c r="N46" s="50">
        <v>0</v>
      </c>
      <c r="O46" s="15">
        <f t="shared" si="0"/>
        <v>53</v>
      </c>
      <c r="P46" s="15">
        <f t="shared" si="1"/>
        <v>100</v>
      </c>
      <c r="R46" s="8"/>
      <c r="T46"/>
    </row>
    <row r="47" spans="2:20" ht="23.1" customHeight="1" x14ac:dyDescent="0.25">
      <c r="B47" s="24" t="s">
        <v>74</v>
      </c>
      <c r="C47" s="50">
        <v>28</v>
      </c>
      <c r="D47" s="50">
        <v>3</v>
      </c>
      <c r="E47" s="50">
        <v>3</v>
      </c>
      <c r="F47" s="50">
        <v>17</v>
      </c>
      <c r="G47" s="50">
        <v>0</v>
      </c>
      <c r="H47" s="50">
        <v>0</v>
      </c>
      <c r="I47" s="50">
        <v>8</v>
      </c>
      <c r="J47" s="50">
        <v>0</v>
      </c>
      <c r="K47" s="50">
        <v>0</v>
      </c>
      <c r="L47" s="50">
        <v>0</v>
      </c>
      <c r="M47" s="50">
        <v>40</v>
      </c>
      <c r="N47" s="50">
        <v>0</v>
      </c>
      <c r="O47" s="15">
        <f t="shared" si="0"/>
        <v>59</v>
      </c>
      <c r="P47" s="15">
        <f t="shared" si="1"/>
        <v>99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4</v>
      </c>
      <c r="E48" s="50">
        <v>2</v>
      </c>
      <c r="F48" s="50">
        <v>17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35</v>
      </c>
      <c r="N48" s="50">
        <v>0</v>
      </c>
      <c r="O48" s="15">
        <f t="shared" si="0"/>
        <v>50</v>
      </c>
      <c r="P48" s="15">
        <f t="shared" si="1"/>
        <v>85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6</v>
      </c>
      <c r="E49" s="50">
        <v>3</v>
      </c>
      <c r="F49" s="50">
        <v>28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47</v>
      </c>
      <c r="N49" s="50">
        <v>0</v>
      </c>
      <c r="O49" s="15">
        <f t="shared" si="0"/>
        <v>65</v>
      </c>
      <c r="P49" s="15">
        <f t="shared" si="1"/>
        <v>112</v>
      </c>
      <c r="R49" s="8"/>
      <c r="T49"/>
    </row>
    <row r="50" spans="2:20" ht="23.1" customHeight="1" x14ac:dyDescent="0.25">
      <c r="B50" s="24" t="s">
        <v>77</v>
      </c>
      <c r="C50" s="50">
        <v>21</v>
      </c>
      <c r="D50" s="50">
        <v>8</v>
      </c>
      <c r="E50" s="50">
        <v>1</v>
      </c>
      <c r="F50" s="50">
        <v>16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46</v>
      </c>
      <c r="N50" s="50">
        <v>0</v>
      </c>
      <c r="O50" s="15">
        <f t="shared" si="0"/>
        <v>48</v>
      </c>
      <c r="P50" s="15">
        <f t="shared" si="1"/>
        <v>94</v>
      </c>
      <c r="R50" s="8"/>
      <c r="T50"/>
    </row>
    <row r="51" spans="2:20" ht="23.1" customHeight="1" x14ac:dyDescent="0.25">
      <c r="B51" s="24" t="s">
        <v>78</v>
      </c>
      <c r="C51" s="50">
        <v>30</v>
      </c>
      <c r="D51" s="50">
        <v>2</v>
      </c>
      <c r="E51" s="50">
        <v>3</v>
      </c>
      <c r="F51" s="50">
        <v>17</v>
      </c>
      <c r="G51" s="50">
        <v>2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44</v>
      </c>
      <c r="N51" s="50">
        <v>0</v>
      </c>
      <c r="O51" s="15">
        <f t="shared" si="0"/>
        <v>55</v>
      </c>
      <c r="P51" s="15">
        <f t="shared" si="1"/>
        <v>99</v>
      </c>
      <c r="R51" s="8"/>
      <c r="T51"/>
    </row>
    <row r="52" spans="2:20" ht="23.1" customHeight="1" x14ac:dyDescent="0.25">
      <c r="B52" s="24" t="s">
        <v>79</v>
      </c>
      <c r="C52" s="50">
        <v>30</v>
      </c>
      <c r="D52" s="50">
        <v>6</v>
      </c>
      <c r="E52" s="50">
        <v>2</v>
      </c>
      <c r="F52" s="50">
        <v>16</v>
      </c>
      <c r="G52" s="50">
        <v>0</v>
      </c>
      <c r="H52" s="50">
        <v>0</v>
      </c>
      <c r="I52" s="50">
        <v>7</v>
      </c>
      <c r="J52" s="50">
        <v>0</v>
      </c>
      <c r="K52" s="50">
        <v>0</v>
      </c>
      <c r="L52" s="50">
        <v>0</v>
      </c>
      <c r="M52" s="50">
        <v>48</v>
      </c>
      <c r="N52" s="50">
        <v>0</v>
      </c>
      <c r="O52" s="15">
        <f t="shared" si="0"/>
        <v>61</v>
      </c>
      <c r="P52" s="15">
        <f t="shared" si="1"/>
        <v>109</v>
      </c>
      <c r="R52" s="8"/>
      <c r="T52"/>
    </row>
    <row r="53" spans="2:20" ht="23.1" customHeight="1" x14ac:dyDescent="0.25">
      <c r="B53" s="23" t="s">
        <v>80</v>
      </c>
      <c r="C53" s="50">
        <v>31</v>
      </c>
      <c r="D53" s="50">
        <v>7</v>
      </c>
      <c r="E53" s="50">
        <v>8</v>
      </c>
      <c r="F53" s="50">
        <v>22</v>
      </c>
      <c r="G53" s="50">
        <v>0</v>
      </c>
      <c r="H53" s="50">
        <v>1</v>
      </c>
      <c r="I53" s="50">
        <v>5</v>
      </c>
      <c r="J53" s="50">
        <v>1</v>
      </c>
      <c r="K53" s="50">
        <v>0</v>
      </c>
      <c r="L53" s="50">
        <v>1</v>
      </c>
      <c r="M53" s="50">
        <v>35</v>
      </c>
      <c r="N53" s="50">
        <v>0</v>
      </c>
      <c r="O53" s="15">
        <f t="shared" si="0"/>
        <v>76</v>
      </c>
      <c r="P53" s="15">
        <f t="shared" si="1"/>
        <v>111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10</v>
      </c>
      <c r="E54" s="50">
        <v>6</v>
      </c>
      <c r="F54" s="50">
        <v>23</v>
      </c>
      <c r="G54" s="50">
        <v>1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58</v>
      </c>
      <c r="N54" s="50">
        <v>0</v>
      </c>
      <c r="O54" s="15">
        <f t="shared" si="0"/>
        <v>77</v>
      </c>
      <c r="P54" s="15">
        <f t="shared" si="1"/>
        <v>135</v>
      </c>
      <c r="R54" s="8"/>
      <c r="T54"/>
    </row>
    <row r="55" spans="2:20" ht="23.1" customHeight="1" x14ac:dyDescent="0.25">
      <c r="B55" s="23" t="s">
        <v>82</v>
      </c>
      <c r="C55" s="50">
        <v>27</v>
      </c>
      <c r="D55" s="50">
        <v>6</v>
      </c>
      <c r="E55" s="50">
        <v>1</v>
      </c>
      <c r="F55" s="50">
        <v>23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48</v>
      </c>
      <c r="N55" s="50">
        <v>0</v>
      </c>
      <c r="O55" s="15">
        <f t="shared" si="0"/>
        <v>61</v>
      </c>
      <c r="P55" s="15">
        <f t="shared" si="1"/>
        <v>109</v>
      </c>
      <c r="R55" s="8"/>
      <c r="T55"/>
    </row>
    <row r="56" spans="2:20" ht="23.1" customHeight="1" x14ac:dyDescent="0.25">
      <c r="B56" s="23" t="s">
        <v>83</v>
      </c>
      <c r="C56" s="50">
        <v>32</v>
      </c>
      <c r="D56" s="50">
        <v>2</v>
      </c>
      <c r="E56" s="50">
        <v>3</v>
      </c>
      <c r="F56" s="50">
        <v>29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46</v>
      </c>
      <c r="N56" s="50">
        <v>0</v>
      </c>
      <c r="O56" s="15">
        <f t="shared" si="0"/>
        <v>68</v>
      </c>
      <c r="P56" s="15">
        <f t="shared" si="1"/>
        <v>114</v>
      </c>
      <c r="R56" s="8"/>
      <c r="T56"/>
    </row>
    <row r="57" spans="2:20" ht="23.1" customHeight="1" x14ac:dyDescent="0.25">
      <c r="B57" s="23" t="s">
        <v>84</v>
      </c>
      <c r="C57" s="50">
        <v>20</v>
      </c>
      <c r="D57" s="50">
        <v>7</v>
      </c>
      <c r="E57" s="50">
        <v>6</v>
      </c>
      <c r="F57" s="50">
        <v>12</v>
      </c>
      <c r="G57" s="50">
        <v>1</v>
      </c>
      <c r="H57" s="50">
        <v>0</v>
      </c>
      <c r="I57" s="50">
        <v>2</v>
      </c>
      <c r="J57" s="50">
        <v>0</v>
      </c>
      <c r="K57" s="50">
        <v>0</v>
      </c>
      <c r="L57" s="50">
        <v>1</v>
      </c>
      <c r="M57" s="50">
        <v>48</v>
      </c>
      <c r="N57" s="50">
        <v>0</v>
      </c>
      <c r="O57" s="15">
        <f t="shared" si="0"/>
        <v>49</v>
      </c>
      <c r="P57" s="15">
        <f t="shared" si="1"/>
        <v>97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1147</v>
      </c>
      <c r="D58" s="16">
        <f t="shared" si="21"/>
        <v>297</v>
      </c>
      <c r="E58" s="16">
        <f t="shared" si="21"/>
        <v>150</v>
      </c>
      <c r="F58" s="16">
        <f t="shared" si="21"/>
        <v>785</v>
      </c>
      <c r="G58" s="16">
        <f t="shared" si="21"/>
        <v>32</v>
      </c>
      <c r="H58" s="16">
        <f t="shared" si="21"/>
        <v>4</v>
      </c>
      <c r="I58" s="16">
        <f t="shared" si="21"/>
        <v>148</v>
      </c>
      <c r="J58" s="16">
        <f t="shared" si="21"/>
        <v>16</v>
      </c>
      <c r="K58" s="16">
        <f t="shared" si="21"/>
        <v>3</v>
      </c>
      <c r="L58" s="16">
        <f t="shared" si="21"/>
        <v>2</v>
      </c>
      <c r="M58" s="16">
        <f t="shared" si="21"/>
        <v>2264</v>
      </c>
      <c r="N58" s="16">
        <f t="shared" si="21"/>
        <v>0</v>
      </c>
      <c r="O58" s="16">
        <f t="shared" si="21"/>
        <v>2584</v>
      </c>
      <c r="P58" s="16">
        <f t="shared" si="21"/>
        <v>4848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0.23659240924092409</v>
      </c>
      <c r="D59" s="43">
        <f t="shared" si="22"/>
        <v>6.1262376237623761E-2</v>
      </c>
      <c r="E59" s="43">
        <f t="shared" si="22"/>
        <v>3.094059405940594E-2</v>
      </c>
      <c r="F59" s="43">
        <f t="shared" si="22"/>
        <v>0.16192244224422442</v>
      </c>
      <c r="G59" s="43">
        <f t="shared" si="22"/>
        <v>6.6006600660066007E-3</v>
      </c>
      <c r="H59" s="43">
        <f t="shared" si="22"/>
        <v>8.2508250825082509E-4</v>
      </c>
      <c r="I59" s="43">
        <f t="shared" si="22"/>
        <v>3.052805280528053E-2</v>
      </c>
      <c r="J59" s="43">
        <f t="shared" si="22"/>
        <v>3.3003300330033004E-3</v>
      </c>
      <c r="K59" s="43">
        <f t="shared" si="22"/>
        <v>6.1881188118811882E-4</v>
      </c>
      <c r="L59" s="43">
        <f t="shared" si="22"/>
        <v>4.1254125412541255E-4</v>
      </c>
      <c r="M59" s="43">
        <f t="shared" si="22"/>
        <v>0.46699669966996699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0.44388544891640869</v>
      </c>
      <c r="D60" s="44">
        <f t="shared" ref="D60:N60" si="23">D58/$O$58</f>
        <v>0.11493808049535603</v>
      </c>
      <c r="E60" s="44">
        <f t="shared" si="23"/>
        <v>5.8049535603715167E-2</v>
      </c>
      <c r="F60" s="44">
        <f t="shared" si="23"/>
        <v>0.30379256965944273</v>
      </c>
      <c r="G60" s="44">
        <f t="shared" si="23"/>
        <v>1.238390092879257E-2</v>
      </c>
      <c r="H60" s="44">
        <f t="shared" si="23"/>
        <v>1.5479876160990713E-3</v>
      </c>
      <c r="I60" s="44">
        <f t="shared" si="23"/>
        <v>5.7275541795665637E-2</v>
      </c>
      <c r="J60" s="44">
        <f t="shared" si="23"/>
        <v>6.1919504643962852E-3</v>
      </c>
      <c r="K60" s="44">
        <f t="shared" si="23"/>
        <v>1.1609907120743034E-3</v>
      </c>
      <c r="L60" s="44">
        <f t="shared" si="23"/>
        <v>7.7399380804953565E-4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39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'[2]23.9.19 SALAMA - MUNYONYO'!C3:G3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181</v>
      </c>
      <c r="E5" s="3"/>
      <c r="F5" s="41" t="s">
        <v>1</v>
      </c>
      <c r="G5" s="77" t="str">
        <f>'[2]27.09 Munyonyo-Salama'!G5:H5</f>
        <v>MUNYONYO P/S</v>
      </c>
      <c r="H5" s="78"/>
      <c r="I5" s="14"/>
      <c r="J5" s="2" t="s">
        <v>5</v>
      </c>
      <c r="K5" s="77" t="str">
        <f>'[2]27.09 Munyonyo-Salama'!K5:L5</f>
        <v>OLOYA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77" t="str">
        <f>'[2]23.9.19 SALAMA - MUNYONYO'!D6:E6</f>
        <v>SALAMA</v>
      </c>
      <c r="E6" s="78"/>
      <c r="F6" s="2" t="s">
        <v>2</v>
      </c>
      <c r="G6" s="77" t="str">
        <f>'[2]23.9.19 SALAMA - MUNYONYO'!G6:H6</f>
        <v>MUNYONYO</v>
      </c>
      <c r="H6" s="78"/>
      <c r="J6" s="2" t="s">
        <v>21</v>
      </c>
      <c r="K6" s="77" t="str">
        <f>'[2]27.09 Munyonyo-Salama'!K6:L6</f>
        <v>STEVE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15</v>
      </c>
      <c r="D10" s="50">
        <v>7</v>
      </c>
      <c r="E10" s="50">
        <v>2</v>
      </c>
      <c r="F10" s="50">
        <v>28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29</v>
      </c>
      <c r="N10" s="50">
        <v>0</v>
      </c>
      <c r="O10" s="15">
        <f t="shared" ref="O10:O73" si="0">SUM(C10:L10,N10)</f>
        <v>53</v>
      </c>
      <c r="P10" s="15">
        <f t="shared" ref="P10:P73" si="1">SUM(C10:N10)</f>
        <v>82</v>
      </c>
      <c r="R10" s="1" t="s">
        <v>6</v>
      </c>
      <c r="S10" s="17">
        <f t="shared" ref="S10:AF10" si="2">SUM(C10:C13)</f>
        <v>97</v>
      </c>
      <c r="T10" s="17">
        <f t="shared" si="2"/>
        <v>14</v>
      </c>
      <c r="U10" s="17">
        <f t="shared" si="2"/>
        <v>7</v>
      </c>
      <c r="V10" s="17">
        <f t="shared" si="2"/>
        <v>81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129</v>
      </c>
      <c r="AD10" s="17">
        <f t="shared" si="2"/>
        <v>0</v>
      </c>
      <c r="AE10" s="31">
        <f t="shared" si="2"/>
        <v>207</v>
      </c>
      <c r="AF10" s="31">
        <f t="shared" si="2"/>
        <v>336</v>
      </c>
    </row>
    <row r="11" spans="2:32" s="6" customFormat="1" ht="23.1" customHeight="1" x14ac:dyDescent="0.25">
      <c r="B11" s="45" t="s">
        <v>38</v>
      </c>
      <c r="C11" s="50">
        <v>30</v>
      </c>
      <c r="D11" s="50">
        <v>3</v>
      </c>
      <c r="E11" s="50">
        <v>3</v>
      </c>
      <c r="F11" s="50">
        <v>21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30</v>
      </c>
      <c r="N11" s="50">
        <v>0</v>
      </c>
      <c r="O11" s="15">
        <f t="shared" si="0"/>
        <v>60</v>
      </c>
      <c r="P11" s="15">
        <f t="shared" si="1"/>
        <v>90</v>
      </c>
      <c r="R11" s="1" t="s">
        <v>7</v>
      </c>
      <c r="S11" s="17">
        <f t="shared" ref="S11:AF11" si="3">SUM(C14:C17)</f>
        <v>80</v>
      </c>
      <c r="T11" s="17">
        <f t="shared" si="3"/>
        <v>20</v>
      </c>
      <c r="U11" s="17">
        <f t="shared" si="3"/>
        <v>7</v>
      </c>
      <c r="V11" s="17">
        <f t="shared" si="3"/>
        <v>90</v>
      </c>
      <c r="W11" s="17">
        <f t="shared" si="3"/>
        <v>2</v>
      </c>
      <c r="X11" s="17">
        <f t="shared" si="3"/>
        <v>0</v>
      </c>
      <c r="Y11" s="17">
        <f t="shared" si="3"/>
        <v>9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154</v>
      </c>
      <c r="AD11" s="17">
        <f t="shared" si="3"/>
        <v>0</v>
      </c>
      <c r="AE11" s="31">
        <f t="shared" si="3"/>
        <v>211</v>
      </c>
      <c r="AF11" s="31">
        <f t="shared" si="3"/>
        <v>365</v>
      </c>
    </row>
    <row r="12" spans="2:32" ht="23.1" customHeight="1" x14ac:dyDescent="0.25">
      <c r="B12" s="45" t="s">
        <v>39</v>
      </c>
      <c r="C12" s="50">
        <v>22</v>
      </c>
      <c r="D12" s="50">
        <v>1</v>
      </c>
      <c r="E12" s="50">
        <v>0</v>
      </c>
      <c r="F12" s="50">
        <v>9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33</v>
      </c>
      <c r="N12" s="50">
        <v>0</v>
      </c>
      <c r="O12" s="15">
        <f t="shared" si="0"/>
        <v>35</v>
      </c>
      <c r="P12" s="15">
        <f t="shared" si="1"/>
        <v>68</v>
      </c>
      <c r="R12" s="1" t="s">
        <v>8</v>
      </c>
      <c r="S12" s="17">
        <f t="shared" ref="S12:AF12" si="4">SUM(C18:C21)</f>
        <v>58</v>
      </c>
      <c r="T12" s="17">
        <f t="shared" si="4"/>
        <v>19</v>
      </c>
      <c r="U12" s="17">
        <f t="shared" si="4"/>
        <v>12</v>
      </c>
      <c r="V12" s="17">
        <f t="shared" si="4"/>
        <v>65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151</v>
      </c>
      <c r="AD12" s="17">
        <f t="shared" si="4"/>
        <v>0</v>
      </c>
      <c r="AE12" s="31">
        <f t="shared" si="4"/>
        <v>158</v>
      </c>
      <c r="AF12" s="31">
        <f t="shared" si="4"/>
        <v>309</v>
      </c>
    </row>
    <row r="13" spans="2:32" ht="23.1" customHeight="1" x14ac:dyDescent="0.25">
      <c r="B13" s="45" t="s">
        <v>40</v>
      </c>
      <c r="C13" s="50">
        <v>30</v>
      </c>
      <c r="D13" s="50">
        <v>3</v>
      </c>
      <c r="E13" s="50">
        <v>2</v>
      </c>
      <c r="F13" s="50">
        <v>23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37</v>
      </c>
      <c r="N13" s="50">
        <v>0</v>
      </c>
      <c r="O13" s="15">
        <f t="shared" si="0"/>
        <v>59</v>
      </c>
      <c r="P13" s="15">
        <f t="shared" si="1"/>
        <v>96</v>
      </c>
      <c r="R13" s="1" t="s">
        <v>9</v>
      </c>
      <c r="S13" s="17">
        <f t="shared" ref="S13:AF13" si="5">SUM(C22:C25)</f>
        <v>61</v>
      </c>
      <c r="T13" s="17">
        <f t="shared" si="5"/>
        <v>7</v>
      </c>
      <c r="U13" s="17">
        <f t="shared" si="5"/>
        <v>10</v>
      </c>
      <c r="V13" s="17">
        <f t="shared" si="5"/>
        <v>71</v>
      </c>
      <c r="W13" s="17">
        <f t="shared" si="5"/>
        <v>1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179</v>
      </c>
      <c r="AD13" s="17">
        <f t="shared" si="5"/>
        <v>0</v>
      </c>
      <c r="AE13" s="31">
        <f t="shared" si="5"/>
        <v>157</v>
      </c>
      <c r="AF13" s="31">
        <f t="shared" si="5"/>
        <v>336</v>
      </c>
    </row>
    <row r="14" spans="2:32" ht="23.1" customHeight="1" x14ac:dyDescent="0.25">
      <c r="B14" s="45" t="s">
        <v>41</v>
      </c>
      <c r="C14" s="50">
        <v>25</v>
      </c>
      <c r="D14" s="50">
        <v>9</v>
      </c>
      <c r="E14" s="50">
        <v>0</v>
      </c>
      <c r="F14" s="50">
        <v>21</v>
      </c>
      <c r="G14" s="50">
        <v>0</v>
      </c>
      <c r="H14" s="50">
        <v>0</v>
      </c>
      <c r="I14" s="50">
        <v>0</v>
      </c>
      <c r="J14" s="50">
        <v>3</v>
      </c>
      <c r="K14" s="50">
        <v>0</v>
      </c>
      <c r="L14" s="50">
        <v>0</v>
      </c>
      <c r="M14" s="50">
        <v>32</v>
      </c>
      <c r="N14" s="50">
        <v>0</v>
      </c>
      <c r="O14" s="15">
        <f t="shared" si="0"/>
        <v>58</v>
      </c>
      <c r="P14" s="15">
        <f t="shared" si="1"/>
        <v>90</v>
      </c>
      <c r="R14" s="1" t="s">
        <v>10</v>
      </c>
      <c r="S14" s="17">
        <f t="shared" ref="S14:AF14" si="6">SUM(C26:C29)</f>
        <v>61</v>
      </c>
      <c r="T14" s="17">
        <f t="shared" si="6"/>
        <v>13</v>
      </c>
      <c r="U14" s="17">
        <f t="shared" si="6"/>
        <v>4</v>
      </c>
      <c r="V14" s="17">
        <f t="shared" si="6"/>
        <v>53</v>
      </c>
      <c r="W14" s="17">
        <f t="shared" si="6"/>
        <v>1</v>
      </c>
      <c r="X14" s="17">
        <f t="shared" si="6"/>
        <v>1</v>
      </c>
      <c r="Y14" s="17">
        <f t="shared" si="6"/>
        <v>10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148</v>
      </c>
      <c r="AD14" s="17">
        <f t="shared" si="6"/>
        <v>0</v>
      </c>
      <c r="AE14" s="31">
        <f t="shared" si="6"/>
        <v>144</v>
      </c>
      <c r="AF14" s="31">
        <f t="shared" si="6"/>
        <v>292</v>
      </c>
    </row>
    <row r="15" spans="2:32" ht="23.1" customHeight="1" x14ac:dyDescent="0.25">
      <c r="B15" s="45" t="s">
        <v>42</v>
      </c>
      <c r="C15" s="50">
        <v>18</v>
      </c>
      <c r="D15" s="50">
        <v>3</v>
      </c>
      <c r="E15" s="50">
        <v>1</v>
      </c>
      <c r="F15" s="50">
        <v>22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40</v>
      </c>
      <c r="N15" s="50">
        <v>0</v>
      </c>
      <c r="O15" s="15">
        <f t="shared" si="0"/>
        <v>46</v>
      </c>
      <c r="P15" s="15">
        <f t="shared" si="1"/>
        <v>86</v>
      </c>
      <c r="R15" s="1" t="s">
        <v>11</v>
      </c>
      <c r="S15" s="17">
        <f t="shared" ref="S15:AF15" si="7">SUM(C30:C33)</f>
        <v>63</v>
      </c>
      <c r="T15" s="17">
        <f t="shared" si="7"/>
        <v>7</v>
      </c>
      <c r="U15" s="17">
        <f t="shared" si="7"/>
        <v>11</v>
      </c>
      <c r="V15" s="17">
        <f t="shared" si="7"/>
        <v>73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147</v>
      </c>
      <c r="AD15" s="17">
        <f t="shared" si="7"/>
        <v>0</v>
      </c>
      <c r="AE15" s="31">
        <f t="shared" si="7"/>
        <v>171</v>
      </c>
      <c r="AF15" s="31">
        <f t="shared" si="7"/>
        <v>318</v>
      </c>
    </row>
    <row r="16" spans="2:32" ht="23.1" customHeight="1" x14ac:dyDescent="0.25">
      <c r="B16" s="45" t="s">
        <v>43</v>
      </c>
      <c r="C16" s="50">
        <v>26</v>
      </c>
      <c r="D16" s="50">
        <v>6</v>
      </c>
      <c r="E16" s="50">
        <v>4</v>
      </c>
      <c r="F16" s="50">
        <v>24</v>
      </c>
      <c r="G16" s="50">
        <v>2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30</v>
      </c>
      <c r="N16" s="50">
        <v>0</v>
      </c>
      <c r="O16" s="15">
        <f t="shared" si="0"/>
        <v>63</v>
      </c>
      <c r="P16" s="15">
        <f t="shared" si="1"/>
        <v>93</v>
      </c>
      <c r="R16" s="1" t="s">
        <v>12</v>
      </c>
      <c r="S16" s="17">
        <f t="shared" ref="S16:AF16" si="8">SUM(C34:C37)</f>
        <v>64</v>
      </c>
      <c r="T16" s="17">
        <f t="shared" si="8"/>
        <v>8</v>
      </c>
      <c r="U16" s="17">
        <f t="shared" si="8"/>
        <v>6</v>
      </c>
      <c r="V16" s="17">
        <f t="shared" si="8"/>
        <v>52</v>
      </c>
      <c r="W16" s="17">
        <f t="shared" si="8"/>
        <v>3</v>
      </c>
      <c r="X16" s="17">
        <f t="shared" si="8"/>
        <v>0</v>
      </c>
      <c r="Y16" s="17">
        <f t="shared" si="8"/>
        <v>11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136</v>
      </c>
      <c r="AD16" s="17">
        <f t="shared" si="8"/>
        <v>0</v>
      </c>
      <c r="AE16" s="31">
        <f t="shared" si="8"/>
        <v>146</v>
      </c>
      <c r="AF16" s="31">
        <f t="shared" si="8"/>
        <v>282</v>
      </c>
    </row>
    <row r="17" spans="2:32" ht="23.1" customHeight="1" x14ac:dyDescent="0.25">
      <c r="B17" s="45" t="s">
        <v>44</v>
      </c>
      <c r="C17" s="50">
        <v>11</v>
      </c>
      <c r="D17" s="50">
        <v>2</v>
      </c>
      <c r="E17" s="50">
        <v>2</v>
      </c>
      <c r="F17" s="50">
        <v>23</v>
      </c>
      <c r="G17" s="50">
        <v>0</v>
      </c>
      <c r="H17" s="50">
        <v>0</v>
      </c>
      <c r="I17" s="50">
        <v>6</v>
      </c>
      <c r="J17" s="50">
        <v>0</v>
      </c>
      <c r="K17" s="50">
        <v>0</v>
      </c>
      <c r="L17" s="50">
        <v>0</v>
      </c>
      <c r="M17" s="50">
        <v>52</v>
      </c>
      <c r="N17" s="50">
        <v>0</v>
      </c>
      <c r="O17" s="15">
        <f t="shared" si="0"/>
        <v>44</v>
      </c>
      <c r="P17" s="15">
        <f t="shared" si="1"/>
        <v>96</v>
      </c>
      <c r="R17" s="1" t="s">
        <v>13</v>
      </c>
      <c r="S17" s="17">
        <f t="shared" ref="S17:AF17" si="9">SUM(C38:C41)</f>
        <v>69</v>
      </c>
      <c r="T17" s="17">
        <f t="shared" si="9"/>
        <v>9</v>
      </c>
      <c r="U17" s="17">
        <f t="shared" si="9"/>
        <v>6</v>
      </c>
      <c r="V17" s="17">
        <f t="shared" si="9"/>
        <v>54</v>
      </c>
      <c r="W17" s="17">
        <f t="shared" si="9"/>
        <v>1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124</v>
      </c>
      <c r="AD17" s="17">
        <f t="shared" si="9"/>
        <v>0</v>
      </c>
      <c r="AE17" s="31">
        <f t="shared" si="9"/>
        <v>142</v>
      </c>
      <c r="AF17" s="31">
        <f t="shared" si="9"/>
        <v>266</v>
      </c>
    </row>
    <row r="18" spans="2:32" ht="23.1" customHeight="1" x14ac:dyDescent="0.25">
      <c r="B18" s="45" t="s">
        <v>45</v>
      </c>
      <c r="C18" s="50">
        <v>20</v>
      </c>
      <c r="D18" s="50">
        <v>3</v>
      </c>
      <c r="E18" s="50">
        <v>2</v>
      </c>
      <c r="F18" s="50">
        <v>22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33</v>
      </c>
      <c r="N18" s="50">
        <v>0</v>
      </c>
      <c r="O18" s="15">
        <f t="shared" si="0"/>
        <v>48</v>
      </c>
      <c r="P18" s="15">
        <f t="shared" si="1"/>
        <v>81</v>
      </c>
      <c r="R18" s="1" t="s">
        <v>14</v>
      </c>
      <c r="S18" s="17">
        <f t="shared" ref="S18:AF18" si="10">SUM(C42:C45)</f>
        <v>91</v>
      </c>
      <c r="T18" s="17">
        <f t="shared" si="10"/>
        <v>9</v>
      </c>
      <c r="U18" s="17">
        <f t="shared" si="10"/>
        <v>7</v>
      </c>
      <c r="V18" s="17">
        <f t="shared" si="10"/>
        <v>58</v>
      </c>
      <c r="W18" s="17">
        <f t="shared" si="10"/>
        <v>0</v>
      </c>
      <c r="X18" s="17">
        <f t="shared" si="10"/>
        <v>1</v>
      </c>
      <c r="Y18" s="17">
        <f t="shared" si="10"/>
        <v>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155</v>
      </c>
      <c r="AD18" s="17">
        <f t="shared" si="10"/>
        <v>0</v>
      </c>
      <c r="AE18" s="31">
        <f t="shared" si="10"/>
        <v>172</v>
      </c>
      <c r="AF18" s="31">
        <f t="shared" si="10"/>
        <v>327</v>
      </c>
    </row>
    <row r="19" spans="2:32" ht="23.1" customHeight="1" x14ac:dyDescent="0.25">
      <c r="B19" s="45" t="s">
        <v>46</v>
      </c>
      <c r="C19" s="50">
        <v>20</v>
      </c>
      <c r="D19" s="50">
        <v>2</v>
      </c>
      <c r="E19" s="50">
        <v>4</v>
      </c>
      <c r="F19" s="50">
        <v>13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43</v>
      </c>
      <c r="N19" s="50">
        <v>0</v>
      </c>
      <c r="O19" s="15">
        <f t="shared" si="0"/>
        <v>39</v>
      </c>
      <c r="P19" s="15">
        <f t="shared" si="1"/>
        <v>82</v>
      </c>
      <c r="R19" s="1" t="s">
        <v>15</v>
      </c>
      <c r="S19" s="17">
        <f t="shared" ref="S19:AF19" si="11">SUM(C46:C49)</f>
        <v>93</v>
      </c>
      <c r="T19" s="17">
        <f t="shared" si="11"/>
        <v>6</v>
      </c>
      <c r="U19" s="17">
        <f t="shared" si="11"/>
        <v>8</v>
      </c>
      <c r="V19" s="17">
        <f t="shared" si="11"/>
        <v>60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132</v>
      </c>
      <c r="AD19" s="17">
        <f t="shared" si="11"/>
        <v>0</v>
      </c>
      <c r="AE19" s="31">
        <f t="shared" si="11"/>
        <v>178</v>
      </c>
      <c r="AF19" s="31">
        <f t="shared" si="11"/>
        <v>310</v>
      </c>
    </row>
    <row r="20" spans="2:32" ht="23.1" customHeight="1" x14ac:dyDescent="0.25">
      <c r="B20" s="45" t="s">
        <v>47</v>
      </c>
      <c r="C20" s="50">
        <v>9</v>
      </c>
      <c r="D20" s="50">
        <v>5</v>
      </c>
      <c r="E20" s="50">
        <v>2</v>
      </c>
      <c r="F20" s="50">
        <v>19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31</v>
      </c>
      <c r="N20" s="50">
        <v>0</v>
      </c>
      <c r="O20" s="15">
        <f t="shared" si="0"/>
        <v>37</v>
      </c>
      <c r="P20" s="15">
        <f t="shared" si="1"/>
        <v>68</v>
      </c>
      <c r="R20" s="1" t="s">
        <v>16</v>
      </c>
      <c r="S20" s="17">
        <f t="shared" ref="S20:AF20" si="12">SUM(C50:C53)</f>
        <v>124</v>
      </c>
      <c r="T20" s="17">
        <f t="shared" si="12"/>
        <v>27</v>
      </c>
      <c r="U20" s="17">
        <f t="shared" si="12"/>
        <v>13</v>
      </c>
      <c r="V20" s="17">
        <f t="shared" si="12"/>
        <v>86</v>
      </c>
      <c r="W20" s="17">
        <f t="shared" si="12"/>
        <v>1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122</v>
      </c>
      <c r="AD20" s="17">
        <f t="shared" si="12"/>
        <v>0</v>
      </c>
      <c r="AE20" s="31">
        <f t="shared" si="12"/>
        <v>258</v>
      </c>
      <c r="AF20" s="31">
        <f t="shared" si="12"/>
        <v>380</v>
      </c>
    </row>
    <row r="21" spans="2:32" ht="23.1" customHeight="1" x14ac:dyDescent="0.25">
      <c r="B21" s="45" t="s">
        <v>48</v>
      </c>
      <c r="C21" s="50">
        <v>9</v>
      </c>
      <c r="D21" s="50">
        <v>9</v>
      </c>
      <c r="E21" s="50">
        <v>4</v>
      </c>
      <c r="F21" s="50">
        <v>11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44</v>
      </c>
      <c r="N21" s="50">
        <v>0</v>
      </c>
      <c r="O21" s="15">
        <f t="shared" si="0"/>
        <v>34</v>
      </c>
      <c r="P21" s="15">
        <f t="shared" si="1"/>
        <v>78</v>
      </c>
      <c r="R21" s="36" t="s">
        <v>20</v>
      </c>
      <c r="S21" s="34">
        <f t="shared" ref="S21:AF21" si="13">SUM(C54:C57)</f>
        <v>156</v>
      </c>
      <c r="T21" s="17">
        <f t="shared" si="13"/>
        <v>9</v>
      </c>
      <c r="U21" s="17">
        <f t="shared" si="13"/>
        <v>13</v>
      </c>
      <c r="V21" s="17">
        <f t="shared" si="13"/>
        <v>105</v>
      </c>
      <c r="W21" s="17">
        <f t="shared" si="13"/>
        <v>2</v>
      </c>
      <c r="X21" s="17">
        <f t="shared" si="13"/>
        <v>0</v>
      </c>
      <c r="Y21" s="17">
        <f t="shared" si="13"/>
        <v>11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180</v>
      </c>
      <c r="AD21" s="17">
        <f t="shared" si="13"/>
        <v>0</v>
      </c>
      <c r="AE21" s="31">
        <f t="shared" si="13"/>
        <v>296</v>
      </c>
      <c r="AF21" s="31">
        <f t="shared" si="13"/>
        <v>476</v>
      </c>
    </row>
    <row r="22" spans="2:32" ht="23.1" customHeight="1" x14ac:dyDescent="0.25">
      <c r="B22" s="45" t="s">
        <v>49</v>
      </c>
      <c r="C22" s="50">
        <v>16</v>
      </c>
      <c r="D22" s="50">
        <v>4</v>
      </c>
      <c r="E22" s="50">
        <v>4</v>
      </c>
      <c r="F22" s="50">
        <v>23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44</v>
      </c>
      <c r="N22" s="50">
        <v>0</v>
      </c>
      <c r="O22" s="15">
        <f t="shared" si="0"/>
        <v>47</v>
      </c>
      <c r="P22" s="15">
        <f t="shared" si="1"/>
        <v>91</v>
      </c>
      <c r="R22" s="36" t="s">
        <v>146</v>
      </c>
      <c r="S22" s="34">
        <f>SUM(C58:C61)</f>
        <v>178</v>
      </c>
      <c r="T22" s="34">
        <f t="shared" ref="T22:AF22" si="14">SUM(D58:D61)</f>
        <v>26</v>
      </c>
      <c r="U22" s="34">
        <f t="shared" si="14"/>
        <v>15</v>
      </c>
      <c r="V22" s="34">
        <f t="shared" si="14"/>
        <v>92</v>
      </c>
      <c r="W22" s="34">
        <f t="shared" si="14"/>
        <v>0</v>
      </c>
      <c r="X22" s="34">
        <f t="shared" si="14"/>
        <v>0</v>
      </c>
      <c r="Y22" s="34">
        <f t="shared" si="14"/>
        <v>6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209</v>
      </c>
      <c r="AD22" s="34">
        <f t="shared" si="14"/>
        <v>0</v>
      </c>
      <c r="AE22" s="31">
        <f t="shared" si="14"/>
        <v>320</v>
      </c>
      <c r="AF22" s="31">
        <f t="shared" si="14"/>
        <v>529</v>
      </c>
    </row>
    <row r="23" spans="2:32" ht="23.1" customHeight="1" x14ac:dyDescent="0.25">
      <c r="B23" s="45" t="s">
        <v>50</v>
      </c>
      <c r="C23" s="50">
        <v>14</v>
      </c>
      <c r="D23" s="50">
        <v>2</v>
      </c>
      <c r="E23" s="50">
        <v>4</v>
      </c>
      <c r="F23" s="50">
        <v>14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33</v>
      </c>
      <c r="N23" s="50">
        <v>0</v>
      </c>
      <c r="O23" s="15">
        <f t="shared" si="0"/>
        <v>38</v>
      </c>
      <c r="P23" s="15">
        <f t="shared" si="1"/>
        <v>71</v>
      </c>
      <c r="R23" s="36" t="s">
        <v>147</v>
      </c>
      <c r="S23" s="34">
        <f>SUM(C62:C65)</f>
        <v>154</v>
      </c>
      <c r="T23" s="34">
        <f t="shared" ref="T23:AF23" si="15">SUM(D62:D65)</f>
        <v>20</v>
      </c>
      <c r="U23" s="34">
        <f t="shared" si="15"/>
        <v>14</v>
      </c>
      <c r="V23" s="34">
        <f t="shared" si="15"/>
        <v>84</v>
      </c>
      <c r="W23" s="34">
        <f t="shared" si="15"/>
        <v>1</v>
      </c>
      <c r="X23" s="34">
        <f t="shared" si="15"/>
        <v>0</v>
      </c>
      <c r="Y23" s="34">
        <f t="shared" si="15"/>
        <v>13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242</v>
      </c>
      <c r="AD23" s="34">
        <f t="shared" si="15"/>
        <v>0</v>
      </c>
      <c r="AE23" s="31">
        <f t="shared" si="15"/>
        <v>290</v>
      </c>
      <c r="AF23" s="31">
        <f t="shared" si="15"/>
        <v>532</v>
      </c>
    </row>
    <row r="24" spans="2:32" ht="23.1" customHeight="1" x14ac:dyDescent="0.25">
      <c r="B24" s="45" t="s">
        <v>51</v>
      </c>
      <c r="C24" s="50">
        <v>14</v>
      </c>
      <c r="D24" s="50">
        <v>1</v>
      </c>
      <c r="E24" s="50">
        <v>1</v>
      </c>
      <c r="F24" s="50">
        <v>21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47</v>
      </c>
      <c r="N24" s="50">
        <v>0</v>
      </c>
      <c r="O24" s="15">
        <f t="shared" si="0"/>
        <v>41</v>
      </c>
      <c r="P24" s="15">
        <f t="shared" si="1"/>
        <v>88</v>
      </c>
      <c r="R24" s="36" t="s">
        <v>148</v>
      </c>
      <c r="S24" s="34">
        <f>SUM(C66:C69)</f>
        <v>132</v>
      </c>
      <c r="T24" s="34">
        <f t="shared" ref="T24:AF24" si="16">SUM(D66:D69)</f>
        <v>21</v>
      </c>
      <c r="U24" s="34">
        <f t="shared" si="16"/>
        <v>11</v>
      </c>
      <c r="V24" s="34">
        <f t="shared" si="16"/>
        <v>84</v>
      </c>
      <c r="W24" s="34">
        <f t="shared" si="16"/>
        <v>0</v>
      </c>
      <c r="X24" s="34">
        <f t="shared" si="16"/>
        <v>0</v>
      </c>
      <c r="Y24" s="34">
        <f t="shared" si="16"/>
        <v>9</v>
      </c>
      <c r="Z24" s="34">
        <f t="shared" si="16"/>
        <v>5</v>
      </c>
      <c r="AA24" s="34">
        <f t="shared" si="16"/>
        <v>0</v>
      </c>
      <c r="AB24" s="34">
        <f t="shared" si="16"/>
        <v>0</v>
      </c>
      <c r="AC24" s="34">
        <f t="shared" si="16"/>
        <v>229</v>
      </c>
      <c r="AD24" s="34">
        <f t="shared" si="16"/>
        <v>0</v>
      </c>
      <c r="AE24" s="31">
        <f t="shared" si="16"/>
        <v>262</v>
      </c>
      <c r="AF24" s="31">
        <f t="shared" si="16"/>
        <v>491</v>
      </c>
    </row>
    <row r="25" spans="2:32" ht="23.1" customHeight="1" x14ac:dyDescent="0.25">
      <c r="B25" s="45" t="s">
        <v>52</v>
      </c>
      <c r="C25" s="50">
        <v>17</v>
      </c>
      <c r="D25" s="50">
        <v>0</v>
      </c>
      <c r="E25" s="50">
        <v>1</v>
      </c>
      <c r="F25" s="50">
        <v>13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55</v>
      </c>
      <c r="N25" s="50">
        <v>0</v>
      </c>
      <c r="O25" s="15">
        <f t="shared" si="0"/>
        <v>31</v>
      </c>
      <c r="P25" s="15">
        <f t="shared" si="1"/>
        <v>86</v>
      </c>
      <c r="R25" s="36" t="s">
        <v>149</v>
      </c>
      <c r="S25" s="34">
        <f>SUM(C70:C73)</f>
        <v>98</v>
      </c>
      <c r="T25" s="34">
        <f t="shared" ref="T25:AF25" si="17">SUM(D70:D73)</f>
        <v>9</v>
      </c>
      <c r="U25" s="34">
        <f t="shared" si="17"/>
        <v>6</v>
      </c>
      <c r="V25" s="34">
        <f t="shared" si="17"/>
        <v>77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209</v>
      </c>
      <c r="AD25" s="34">
        <f t="shared" si="17"/>
        <v>0</v>
      </c>
      <c r="AE25" s="31">
        <f t="shared" si="17"/>
        <v>193</v>
      </c>
      <c r="AF25" s="31">
        <f t="shared" si="17"/>
        <v>402</v>
      </c>
    </row>
    <row r="26" spans="2:32" ht="23.1" customHeight="1" x14ac:dyDescent="0.25">
      <c r="B26" s="45" t="s">
        <v>53</v>
      </c>
      <c r="C26" s="50">
        <v>14</v>
      </c>
      <c r="D26" s="50">
        <v>6</v>
      </c>
      <c r="E26" s="50">
        <v>1</v>
      </c>
      <c r="F26" s="50">
        <v>18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39</v>
      </c>
      <c r="N26" s="50">
        <v>0</v>
      </c>
      <c r="O26" s="15">
        <f t="shared" si="0"/>
        <v>43</v>
      </c>
      <c r="P26" s="15">
        <f t="shared" si="1"/>
        <v>82</v>
      </c>
      <c r="R26" s="36" t="s">
        <v>150</v>
      </c>
      <c r="S26" s="34">
        <f>SUM(C74:C77)</f>
        <v>59</v>
      </c>
      <c r="T26" s="34">
        <f t="shared" ref="T26:AF26" si="18">SUM(D74:D77)</f>
        <v>5</v>
      </c>
      <c r="U26" s="34">
        <f t="shared" si="18"/>
        <v>2</v>
      </c>
      <c r="V26" s="34">
        <f t="shared" si="18"/>
        <v>22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144</v>
      </c>
      <c r="AD26" s="34">
        <f t="shared" si="18"/>
        <v>0</v>
      </c>
      <c r="AE26" s="31">
        <f t="shared" si="18"/>
        <v>90</v>
      </c>
      <c r="AF26" s="31">
        <f t="shared" si="18"/>
        <v>234</v>
      </c>
    </row>
    <row r="27" spans="2:32" ht="23.1" customHeight="1" x14ac:dyDescent="0.25">
      <c r="B27" s="45" t="s">
        <v>54</v>
      </c>
      <c r="C27" s="50">
        <v>17</v>
      </c>
      <c r="D27" s="50">
        <v>2</v>
      </c>
      <c r="E27" s="50">
        <v>0</v>
      </c>
      <c r="F27" s="50">
        <v>7</v>
      </c>
      <c r="G27" s="50">
        <v>0</v>
      </c>
      <c r="H27" s="50">
        <v>1</v>
      </c>
      <c r="I27" s="50">
        <v>1</v>
      </c>
      <c r="J27" s="50">
        <v>1</v>
      </c>
      <c r="K27" s="50">
        <v>0</v>
      </c>
      <c r="L27" s="50">
        <v>0</v>
      </c>
      <c r="M27" s="50">
        <v>45</v>
      </c>
      <c r="N27" s="50">
        <v>0</v>
      </c>
      <c r="O27" s="15">
        <f t="shared" si="0"/>
        <v>29</v>
      </c>
      <c r="P27" s="15">
        <f t="shared" si="1"/>
        <v>74</v>
      </c>
      <c r="R27" s="36" t="s">
        <v>151</v>
      </c>
      <c r="S27" s="34">
        <f>SUM(C78:C81)</f>
        <v>24</v>
      </c>
      <c r="T27" s="34">
        <f t="shared" ref="T27:AF27" si="19">SUM(D78:D81)</f>
        <v>2</v>
      </c>
      <c r="U27" s="34">
        <f t="shared" si="19"/>
        <v>4</v>
      </c>
      <c r="V27" s="34">
        <f t="shared" si="19"/>
        <v>10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68</v>
      </c>
      <c r="AD27" s="34">
        <f t="shared" si="19"/>
        <v>0</v>
      </c>
      <c r="AE27" s="31">
        <f t="shared" si="19"/>
        <v>41</v>
      </c>
      <c r="AF27" s="31">
        <f t="shared" si="19"/>
        <v>109</v>
      </c>
    </row>
    <row r="28" spans="2:32" ht="23.1" customHeight="1" x14ac:dyDescent="0.25">
      <c r="B28" s="45" t="s">
        <v>55</v>
      </c>
      <c r="C28" s="50">
        <v>10</v>
      </c>
      <c r="D28" s="50">
        <v>2</v>
      </c>
      <c r="E28" s="50">
        <v>1</v>
      </c>
      <c r="F28" s="50">
        <v>16</v>
      </c>
      <c r="G28" s="50">
        <v>1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33</v>
      </c>
      <c r="N28" s="50">
        <v>0</v>
      </c>
      <c r="O28" s="15">
        <f t="shared" si="0"/>
        <v>35</v>
      </c>
      <c r="P28" s="15">
        <f t="shared" si="1"/>
        <v>68</v>
      </c>
      <c r="R28" s="36" t="s">
        <v>152</v>
      </c>
      <c r="S28" s="34">
        <f>SUM(C82:C85)</f>
        <v>10</v>
      </c>
      <c r="T28" s="34">
        <f t="shared" ref="T28:AF28" si="20">SUM(D82:D85)</f>
        <v>1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42</v>
      </c>
      <c r="AD28" s="34">
        <f t="shared" si="20"/>
        <v>0</v>
      </c>
      <c r="AE28" s="31">
        <f t="shared" si="20"/>
        <v>13</v>
      </c>
      <c r="AF28" s="31">
        <f t="shared" si="20"/>
        <v>55</v>
      </c>
    </row>
    <row r="29" spans="2:32" ht="23.1" customHeight="1" x14ac:dyDescent="0.25">
      <c r="B29" s="45" t="s">
        <v>56</v>
      </c>
      <c r="C29" s="50">
        <v>20</v>
      </c>
      <c r="D29" s="50">
        <v>3</v>
      </c>
      <c r="E29" s="50">
        <v>2</v>
      </c>
      <c r="F29" s="50">
        <v>12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31</v>
      </c>
      <c r="N29" s="50">
        <v>0</v>
      </c>
      <c r="O29" s="15">
        <f t="shared" si="0"/>
        <v>37</v>
      </c>
      <c r="P29" s="15">
        <f t="shared" si="1"/>
        <v>68</v>
      </c>
      <c r="R29" s="36" t="s">
        <v>153</v>
      </c>
      <c r="S29" s="34">
        <f>SUM(C86:C89)</f>
        <v>12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15</v>
      </c>
      <c r="AD29" s="34">
        <f t="shared" si="21"/>
        <v>0</v>
      </c>
      <c r="AE29" s="31">
        <f t="shared" si="21"/>
        <v>13</v>
      </c>
      <c r="AF29" s="31">
        <f t="shared" si="21"/>
        <v>28</v>
      </c>
    </row>
    <row r="30" spans="2:32" ht="23.1" customHeight="1" x14ac:dyDescent="0.25">
      <c r="B30" s="45" t="s">
        <v>57</v>
      </c>
      <c r="C30" s="50">
        <v>19</v>
      </c>
      <c r="D30" s="50">
        <v>3</v>
      </c>
      <c r="E30" s="50">
        <v>2</v>
      </c>
      <c r="F30" s="50">
        <v>19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33</v>
      </c>
      <c r="N30" s="50">
        <v>0</v>
      </c>
      <c r="O30" s="15">
        <f t="shared" si="0"/>
        <v>44</v>
      </c>
      <c r="P30" s="15">
        <f t="shared" si="1"/>
        <v>77</v>
      </c>
      <c r="R30" s="36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1</v>
      </c>
      <c r="AC30" s="34">
        <f t="shared" si="22"/>
        <v>13</v>
      </c>
      <c r="AD30" s="34">
        <f t="shared" si="22"/>
        <v>0</v>
      </c>
      <c r="AE30" s="31">
        <f t="shared" si="22"/>
        <v>7</v>
      </c>
      <c r="AF30" s="31">
        <f t="shared" si="22"/>
        <v>20</v>
      </c>
    </row>
    <row r="31" spans="2:32" ht="23.1" customHeight="1" x14ac:dyDescent="0.25">
      <c r="B31" s="46" t="s">
        <v>58</v>
      </c>
      <c r="C31" s="50">
        <v>11</v>
      </c>
      <c r="D31" s="50">
        <v>1</v>
      </c>
      <c r="E31" s="50">
        <v>4</v>
      </c>
      <c r="F31" s="50">
        <v>19</v>
      </c>
      <c r="G31" s="50">
        <v>1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31</v>
      </c>
      <c r="N31" s="50">
        <v>0</v>
      </c>
      <c r="O31" s="15">
        <f t="shared" si="0"/>
        <v>38</v>
      </c>
      <c r="P31" s="15">
        <f t="shared" si="1"/>
        <v>69</v>
      </c>
      <c r="R31" s="36" t="s">
        <v>155</v>
      </c>
      <c r="S31" s="34">
        <f>SUM(C94:C97)</f>
        <v>7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1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9</v>
      </c>
      <c r="AF31" s="31">
        <f t="shared" si="23"/>
        <v>17</v>
      </c>
    </row>
    <row r="32" spans="2:32" ht="23.1" customHeight="1" x14ac:dyDescent="0.25">
      <c r="B32" s="46" t="s">
        <v>59</v>
      </c>
      <c r="C32" s="50">
        <v>22</v>
      </c>
      <c r="D32" s="50">
        <v>1</v>
      </c>
      <c r="E32" s="50">
        <v>2</v>
      </c>
      <c r="F32" s="50">
        <v>18</v>
      </c>
      <c r="G32" s="50">
        <v>0</v>
      </c>
      <c r="H32" s="50">
        <v>0</v>
      </c>
      <c r="I32" s="50">
        <v>7</v>
      </c>
      <c r="J32" s="50">
        <v>2</v>
      </c>
      <c r="K32" s="50">
        <v>0</v>
      </c>
      <c r="L32" s="50">
        <v>0</v>
      </c>
      <c r="M32" s="50">
        <v>36</v>
      </c>
      <c r="N32" s="50">
        <v>0</v>
      </c>
      <c r="O32" s="15">
        <f t="shared" si="0"/>
        <v>52</v>
      </c>
      <c r="P32" s="15">
        <f t="shared" si="1"/>
        <v>88</v>
      </c>
      <c r="R32" s="33" t="s">
        <v>156</v>
      </c>
      <c r="S32" s="34">
        <f>SUM(C98:C101)</f>
        <v>5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22</v>
      </c>
      <c r="W32" s="34">
        <f t="shared" si="24"/>
        <v>4</v>
      </c>
      <c r="X32" s="34">
        <f t="shared" si="24"/>
        <v>0</v>
      </c>
      <c r="Y32" s="34">
        <f t="shared" si="24"/>
        <v>9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13</v>
      </c>
      <c r="AD32" s="34">
        <f t="shared" si="24"/>
        <v>0</v>
      </c>
      <c r="AE32" s="31">
        <f t="shared" si="24"/>
        <v>44</v>
      </c>
      <c r="AF32" s="31">
        <f t="shared" si="24"/>
        <v>57</v>
      </c>
    </row>
    <row r="33" spans="2:32" ht="23.1" customHeight="1" x14ac:dyDescent="0.25">
      <c r="B33" s="45" t="s">
        <v>60</v>
      </c>
      <c r="C33" s="50">
        <v>11</v>
      </c>
      <c r="D33" s="50">
        <v>2</v>
      </c>
      <c r="E33" s="50">
        <v>3</v>
      </c>
      <c r="F33" s="50">
        <v>17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47</v>
      </c>
      <c r="N33" s="50">
        <v>0</v>
      </c>
      <c r="O33" s="15">
        <f t="shared" si="0"/>
        <v>37</v>
      </c>
      <c r="P33" s="15">
        <f t="shared" si="1"/>
        <v>84</v>
      </c>
      <c r="R33" s="33" t="s">
        <v>157</v>
      </c>
      <c r="S33" s="34">
        <f>SUM(C102:C105)</f>
        <v>62</v>
      </c>
      <c r="T33" s="34">
        <f t="shared" ref="T33:AF33" si="25">SUM(D102:D105)</f>
        <v>8</v>
      </c>
      <c r="U33" s="34">
        <f t="shared" si="25"/>
        <v>2</v>
      </c>
      <c r="V33" s="34">
        <f t="shared" si="25"/>
        <v>58</v>
      </c>
      <c r="W33" s="34">
        <f t="shared" si="25"/>
        <v>2</v>
      </c>
      <c r="X33" s="34">
        <f t="shared" si="25"/>
        <v>0</v>
      </c>
      <c r="Y33" s="34">
        <f t="shared" si="25"/>
        <v>4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42</v>
      </c>
      <c r="AD33" s="34">
        <f t="shared" si="25"/>
        <v>0</v>
      </c>
      <c r="AE33" s="31">
        <f t="shared" si="25"/>
        <v>138</v>
      </c>
      <c r="AF33" s="31">
        <f t="shared" si="25"/>
        <v>180</v>
      </c>
    </row>
    <row r="34" spans="2:32" ht="23.1" customHeight="1" x14ac:dyDescent="0.25">
      <c r="B34" s="46" t="s">
        <v>61</v>
      </c>
      <c r="C34" s="50">
        <v>19</v>
      </c>
      <c r="D34" s="50">
        <v>3</v>
      </c>
      <c r="E34" s="50">
        <v>1</v>
      </c>
      <c r="F34" s="50">
        <v>9</v>
      </c>
      <c r="G34" s="50">
        <v>1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42</v>
      </c>
      <c r="N34" s="50">
        <v>0</v>
      </c>
      <c r="O34" s="15">
        <f t="shared" si="0"/>
        <v>35</v>
      </c>
      <c r="P34" s="15">
        <f t="shared" si="1"/>
        <v>77</v>
      </c>
      <c r="R34" s="38" t="s">
        <v>90</v>
      </c>
      <c r="S34" s="39">
        <f t="shared" ref="S34:AF34" si="26">MAX(S10:S12)</f>
        <v>97</v>
      </c>
      <c r="T34" s="39">
        <f t="shared" si="26"/>
        <v>20</v>
      </c>
      <c r="U34" s="39">
        <f t="shared" si="26"/>
        <v>12</v>
      </c>
      <c r="V34" s="39">
        <f t="shared" si="26"/>
        <v>90</v>
      </c>
      <c r="W34" s="39">
        <f t="shared" si="26"/>
        <v>2</v>
      </c>
      <c r="X34" s="39">
        <f t="shared" si="26"/>
        <v>0</v>
      </c>
      <c r="Y34" s="39">
        <f t="shared" si="26"/>
        <v>9</v>
      </c>
      <c r="Z34" s="39">
        <f t="shared" si="26"/>
        <v>3</v>
      </c>
      <c r="AA34" s="39">
        <f t="shared" si="26"/>
        <v>0</v>
      </c>
      <c r="AB34" s="39">
        <f t="shared" si="26"/>
        <v>0</v>
      </c>
      <c r="AC34" s="39">
        <f t="shared" si="26"/>
        <v>154</v>
      </c>
      <c r="AD34" s="39">
        <f t="shared" si="26"/>
        <v>0</v>
      </c>
      <c r="AE34" s="40">
        <f t="shared" si="26"/>
        <v>211</v>
      </c>
      <c r="AF34" s="40">
        <f t="shared" si="26"/>
        <v>365</v>
      </c>
    </row>
    <row r="35" spans="2:32" ht="23.1" customHeight="1" x14ac:dyDescent="0.25">
      <c r="B35" s="46" t="s">
        <v>62</v>
      </c>
      <c r="C35" s="50">
        <v>16</v>
      </c>
      <c r="D35" s="50">
        <v>1</v>
      </c>
      <c r="E35" s="50">
        <v>1</v>
      </c>
      <c r="F35" s="50">
        <v>11</v>
      </c>
      <c r="G35" s="50">
        <v>1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36</v>
      </c>
      <c r="N35" s="50">
        <v>0</v>
      </c>
      <c r="O35" s="15">
        <f t="shared" si="0"/>
        <v>34</v>
      </c>
      <c r="P35" s="15">
        <f t="shared" si="1"/>
        <v>70</v>
      </c>
      <c r="R35" s="38" t="s">
        <v>91</v>
      </c>
      <c r="S35" s="39">
        <f t="shared" ref="S35:AF35" si="27">MAX(S13:S18)</f>
        <v>91</v>
      </c>
      <c r="T35" s="39">
        <f t="shared" si="27"/>
        <v>13</v>
      </c>
      <c r="U35" s="39">
        <f t="shared" si="27"/>
        <v>11</v>
      </c>
      <c r="V35" s="39">
        <f t="shared" si="27"/>
        <v>73</v>
      </c>
      <c r="W35" s="39">
        <f t="shared" si="27"/>
        <v>3</v>
      </c>
      <c r="X35" s="39">
        <f t="shared" si="27"/>
        <v>1</v>
      </c>
      <c r="Y35" s="39">
        <f t="shared" si="27"/>
        <v>12</v>
      </c>
      <c r="Z35" s="39">
        <f t="shared" si="27"/>
        <v>4</v>
      </c>
      <c r="AA35" s="39">
        <f t="shared" si="27"/>
        <v>1</v>
      </c>
      <c r="AB35" s="39">
        <f t="shared" si="27"/>
        <v>0</v>
      </c>
      <c r="AC35" s="39">
        <f t="shared" si="27"/>
        <v>179</v>
      </c>
      <c r="AD35" s="39">
        <f t="shared" si="27"/>
        <v>0</v>
      </c>
      <c r="AE35" s="40">
        <f t="shared" si="27"/>
        <v>172</v>
      </c>
      <c r="AF35" s="40">
        <f t="shared" si="27"/>
        <v>336</v>
      </c>
    </row>
    <row r="36" spans="2:32" ht="23.1" customHeight="1" x14ac:dyDescent="0.25">
      <c r="B36" s="46" t="s">
        <v>63</v>
      </c>
      <c r="C36" s="50">
        <v>16</v>
      </c>
      <c r="D36" s="50">
        <v>3</v>
      </c>
      <c r="E36" s="50">
        <v>2</v>
      </c>
      <c r="F36" s="50">
        <v>11</v>
      </c>
      <c r="G36" s="50">
        <v>1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38</v>
      </c>
      <c r="N36" s="50">
        <v>0</v>
      </c>
      <c r="O36" s="15">
        <f t="shared" si="0"/>
        <v>36</v>
      </c>
      <c r="P36" s="15">
        <f t="shared" si="1"/>
        <v>74</v>
      </c>
      <c r="R36" s="38" t="s">
        <v>92</v>
      </c>
      <c r="S36" s="39">
        <f t="shared" ref="S36:AF36" si="28">MAX(S19:S21)</f>
        <v>156</v>
      </c>
      <c r="T36" s="39">
        <f t="shared" si="28"/>
        <v>27</v>
      </c>
      <c r="U36" s="39">
        <f t="shared" si="28"/>
        <v>13</v>
      </c>
      <c r="V36" s="39">
        <f t="shared" si="28"/>
        <v>105</v>
      </c>
      <c r="W36" s="39">
        <f t="shared" si="28"/>
        <v>2</v>
      </c>
      <c r="X36" s="39">
        <f t="shared" si="28"/>
        <v>0</v>
      </c>
      <c r="Y36" s="39">
        <f t="shared" si="28"/>
        <v>11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180</v>
      </c>
      <c r="AD36" s="39">
        <f t="shared" si="28"/>
        <v>0</v>
      </c>
      <c r="AE36" s="40">
        <f t="shared" si="28"/>
        <v>296</v>
      </c>
      <c r="AF36" s="40">
        <f t="shared" si="28"/>
        <v>476</v>
      </c>
    </row>
    <row r="37" spans="2:32" ht="23.1" customHeight="1" x14ac:dyDescent="0.25">
      <c r="B37" s="45" t="s">
        <v>64</v>
      </c>
      <c r="C37" s="50">
        <v>13</v>
      </c>
      <c r="D37" s="50">
        <v>1</v>
      </c>
      <c r="E37" s="50">
        <v>2</v>
      </c>
      <c r="F37" s="50">
        <v>21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41</v>
      </c>
      <c r="P37" s="15">
        <f t="shared" si="1"/>
        <v>61</v>
      </c>
      <c r="R37" s="37" t="s">
        <v>85</v>
      </c>
      <c r="S37" s="35">
        <f t="shared" ref="S37:AF37" si="29">SUM(S10:S12)</f>
        <v>235</v>
      </c>
      <c r="T37" s="16">
        <f t="shared" si="29"/>
        <v>53</v>
      </c>
      <c r="U37" s="16">
        <f t="shared" si="29"/>
        <v>26</v>
      </c>
      <c r="V37" s="16">
        <f t="shared" si="29"/>
        <v>236</v>
      </c>
      <c r="W37" s="16">
        <f t="shared" si="29"/>
        <v>2</v>
      </c>
      <c r="X37" s="16">
        <f t="shared" si="29"/>
        <v>0</v>
      </c>
      <c r="Y37" s="16">
        <f t="shared" si="29"/>
        <v>20</v>
      </c>
      <c r="Z37" s="16">
        <f t="shared" si="29"/>
        <v>4</v>
      </c>
      <c r="AA37" s="16">
        <f t="shared" si="29"/>
        <v>0</v>
      </c>
      <c r="AB37" s="16">
        <f t="shared" si="29"/>
        <v>0</v>
      </c>
      <c r="AC37" s="16">
        <f t="shared" si="29"/>
        <v>434</v>
      </c>
      <c r="AD37" s="16">
        <f t="shared" si="29"/>
        <v>0</v>
      </c>
      <c r="AE37" s="32">
        <f t="shared" si="29"/>
        <v>576</v>
      </c>
      <c r="AF37" s="32">
        <f t="shared" si="29"/>
        <v>1010</v>
      </c>
    </row>
    <row r="38" spans="2:32" ht="23.1" customHeight="1" x14ac:dyDescent="0.25">
      <c r="B38" s="46" t="s">
        <v>65</v>
      </c>
      <c r="C38" s="50">
        <v>23</v>
      </c>
      <c r="D38" s="50">
        <v>4</v>
      </c>
      <c r="E38" s="50">
        <v>2</v>
      </c>
      <c r="F38" s="50">
        <v>15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40</v>
      </c>
      <c r="N38" s="50">
        <v>0</v>
      </c>
      <c r="O38" s="15">
        <f t="shared" si="0"/>
        <v>44</v>
      </c>
      <c r="P38" s="15">
        <f t="shared" si="1"/>
        <v>84</v>
      </c>
      <c r="R38" s="28" t="s">
        <v>86</v>
      </c>
      <c r="S38" s="16">
        <f t="shared" ref="S38:AF38" si="30">SUM(S13:S18)</f>
        <v>409</v>
      </c>
      <c r="T38" s="16">
        <f t="shared" si="30"/>
        <v>53</v>
      </c>
      <c r="U38" s="16">
        <f t="shared" si="30"/>
        <v>44</v>
      </c>
      <c r="V38" s="16">
        <f t="shared" si="30"/>
        <v>361</v>
      </c>
      <c r="W38" s="16">
        <f t="shared" si="30"/>
        <v>7</v>
      </c>
      <c r="X38" s="16">
        <f t="shared" si="30"/>
        <v>2</v>
      </c>
      <c r="Y38" s="16">
        <f t="shared" si="30"/>
        <v>48</v>
      </c>
      <c r="Z38" s="16">
        <f t="shared" si="30"/>
        <v>7</v>
      </c>
      <c r="AA38" s="16">
        <f t="shared" si="30"/>
        <v>1</v>
      </c>
      <c r="AB38" s="16">
        <f t="shared" si="30"/>
        <v>0</v>
      </c>
      <c r="AC38" s="16">
        <f t="shared" si="30"/>
        <v>889</v>
      </c>
      <c r="AD38" s="16">
        <f t="shared" si="30"/>
        <v>0</v>
      </c>
      <c r="AE38" s="32">
        <f t="shared" si="30"/>
        <v>932</v>
      </c>
      <c r="AF38" s="32">
        <f t="shared" si="30"/>
        <v>1821</v>
      </c>
    </row>
    <row r="39" spans="2:32" ht="23.1" customHeight="1" x14ac:dyDescent="0.25">
      <c r="B39" s="46" t="s">
        <v>66</v>
      </c>
      <c r="C39" s="50">
        <v>20</v>
      </c>
      <c r="D39" s="50">
        <v>1</v>
      </c>
      <c r="E39" s="50">
        <v>2</v>
      </c>
      <c r="F39" s="50">
        <v>15</v>
      </c>
      <c r="G39" s="50">
        <v>1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31</v>
      </c>
      <c r="N39" s="50">
        <v>0</v>
      </c>
      <c r="O39" s="15">
        <f t="shared" si="0"/>
        <v>41</v>
      </c>
      <c r="P39" s="15">
        <f t="shared" si="1"/>
        <v>72</v>
      </c>
      <c r="R39" s="29" t="s">
        <v>87</v>
      </c>
      <c r="S39" s="16">
        <f t="shared" ref="S39:AF39" si="31">SUM(S19:S21)</f>
        <v>373</v>
      </c>
      <c r="T39" s="16">
        <f t="shared" si="31"/>
        <v>42</v>
      </c>
      <c r="U39" s="16">
        <f t="shared" si="31"/>
        <v>34</v>
      </c>
      <c r="V39" s="16">
        <f t="shared" si="31"/>
        <v>251</v>
      </c>
      <c r="W39" s="16">
        <f t="shared" si="31"/>
        <v>4</v>
      </c>
      <c r="X39" s="16">
        <f t="shared" si="31"/>
        <v>0</v>
      </c>
      <c r="Y39" s="16">
        <f t="shared" si="31"/>
        <v>28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434</v>
      </c>
      <c r="AD39" s="16">
        <f t="shared" si="31"/>
        <v>0</v>
      </c>
      <c r="AE39" s="32">
        <f t="shared" si="31"/>
        <v>732</v>
      </c>
      <c r="AF39" s="32">
        <f t="shared" si="31"/>
        <v>1166</v>
      </c>
    </row>
    <row r="40" spans="2:32" ht="23.1" customHeight="1" x14ac:dyDescent="0.25">
      <c r="B40" s="46" t="s">
        <v>67</v>
      </c>
      <c r="C40" s="50">
        <v>9</v>
      </c>
      <c r="D40" s="50">
        <v>2</v>
      </c>
      <c r="E40" s="50">
        <v>0</v>
      </c>
      <c r="F40" s="50">
        <v>15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18</v>
      </c>
      <c r="N40" s="50">
        <v>0</v>
      </c>
      <c r="O40" s="15">
        <f t="shared" si="0"/>
        <v>26</v>
      </c>
      <c r="P40" s="15">
        <f t="shared" si="1"/>
        <v>44</v>
      </c>
      <c r="R40" s="5" t="s">
        <v>17</v>
      </c>
      <c r="S40" s="16">
        <f t="shared" ref="S40:AF40" si="32">SUM(S10:S21)</f>
        <v>1017</v>
      </c>
      <c r="T40" s="16">
        <f t="shared" si="32"/>
        <v>148</v>
      </c>
      <c r="U40" s="16">
        <f t="shared" si="32"/>
        <v>104</v>
      </c>
      <c r="V40" s="16">
        <f t="shared" si="32"/>
        <v>848</v>
      </c>
      <c r="W40" s="16">
        <f t="shared" si="32"/>
        <v>13</v>
      </c>
      <c r="X40" s="16">
        <f t="shared" si="32"/>
        <v>2</v>
      </c>
      <c r="Y40" s="16">
        <f t="shared" si="32"/>
        <v>96</v>
      </c>
      <c r="Z40" s="16">
        <f t="shared" si="32"/>
        <v>11</v>
      </c>
      <c r="AA40" s="16">
        <f t="shared" si="32"/>
        <v>1</v>
      </c>
      <c r="AB40" s="16">
        <f t="shared" si="32"/>
        <v>0</v>
      </c>
      <c r="AC40" s="16">
        <f t="shared" si="32"/>
        <v>1757</v>
      </c>
      <c r="AD40" s="16">
        <f t="shared" si="32"/>
        <v>0</v>
      </c>
      <c r="AE40" s="32">
        <f t="shared" si="32"/>
        <v>2240</v>
      </c>
      <c r="AF40" s="32">
        <f t="shared" si="32"/>
        <v>3997</v>
      </c>
    </row>
    <row r="41" spans="2:32" ht="23.1" customHeight="1" x14ac:dyDescent="0.25">
      <c r="B41" s="45" t="s">
        <v>68</v>
      </c>
      <c r="C41" s="50">
        <v>17</v>
      </c>
      <c r="D41" s="50">
        <v>2</v>
      </c>
      <c r="E41" s="50">
        <v>2</v>
      </c>
      <c r="F41" s="50">
        <v>9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35</v>
      </c>
      <c r="N41" s="50">
        <v>0</v>
      </c>
      <c r="O41" s="15">
        <f t="shared" si="0"/>
        <v>31</v>
      </c>
      <c r="P41" s="15">
        <f t="shared" si="1"/>
        <v>66</v>
      </c>
      <c r="R41" s="5" t="s">
        <v>159</v>
      </c>
      <c r="S41" s="16">
        <f>SUM(S10:S33)</f>
        <v>1762</v>
      </c>
      <c r="T41" s="16">
        <f t="shared" ref="T41:AF41" si="33">SUM(T10:T33)</f>
        <v>240</v>
      </c>
      <c r="U41" s="16">
        <f t="shared" si="33"/>
        <v>163</v>
      </c>
      <c r="V41" s="16">
        <f t="shared" si="33"/>
        <v>1298</v>
      </c>
      <c r="W41" s="16">
        <f t="shared" si="33"/>
        <v>21</v>
      </c>
      <c r="X41" s="16">
        <f t="shared" si="33"/>
        <v>2</v>
      </c>
      <c r="Y41" s="16">
        <f t="shared" si="33"/>
        <v>143</v>
      </c>
      <c r="Z41" s="16">
        <f t="shared" si="33"/>
        <v>29</v>
      </c>
      <c r="AA41" s="16">
        <f t="shared" si="33"/>
        <v>1</v>
      </c>
      <c r="AB41" s="16">
        <f t="shared" si="33"/>
        <v>1</v>
      </c>
      <c r="AC41" s="16">
        <f t="shared" si="33"/>
        <v>2991</v>
      </c>
      <c r="AD41" s="16">
        <f t="shared" si="33"/>
        <v>0</v>
      </c>
      <c r="AE41" s="32">
        <f t="shared" si="33"/>
        <v>3660</v>
      </c>
      <c r="AF41" s="32">
        <f t="shared" si="33"/>
        <v>6651</v>
      </c>
    </row>
    <row r="42" spans="2:32" ht="23.1" customHeight="1" x14ac:dyDescent="0.25">
      <c r="B42" s="46" t="s">
        <v>69</v>
      </c>
      <c r="C42" s="50">
        <v>13</v>
      </c>
      <c r="D42" s="50">
        <v>4</v>
      </c>
      <c r="E42" s="50">
        <v>0</v>
      </c>
      <c r="F42" s="50">
        <v>16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40</v>
      </c>
      <c r="N42" s="50">
        <v>0</v>
      </c>
      <c r="O42" s="15">
        <f t="shared" si="0"/>
        <v>33</v>
      </c>
      <c r="P42" s="15">
        <f t="shared" si="1"/>
        <v>73</v>
      </c>
      <c r="R42" s="5" t="s">
        <v>160</v>
      </c>
      <c r="S42" s="48">
        <f>S41/S40</f>
        <v>1.7325467059980335</v>
      </c>
      <c r="T42" s="48">
        <f t="shared" ref="T42:AF42" si="34">T41/T40</f>
        <v>1.6216216216216217</v>
      </c>
      <c r="U42" s="48">
        <f t="shared" si="34"/>
        <v>1.5673076923076923</v>
      </c>
      <c r="V42" s="48">
        <f t="shared" si="34"/>
        <v>1.5306603773584906</v>
      </c>
      <c r="W42" s="48">
        <f t="shared" si="34"/>
        <v>1.6153846153846154</v>
      </c>
      <c r="X42" s="48">
        <f t="shared" si="34"/>
        <v>1</v>
      </c>
      <c r="Y42" s="48">
        <f t="shared" si="34"/>
        <v>1.4895833333333333</v>
      </c>
      <c r="Z42" s="48">
        <f t="shared" si="34"/>
        <v>2.6363636363636362</v>
      </c>
      <c r="AA42" s="48">
        <f t="shared" si="34"/>
        <v>1</v>
      </c>
      <c r="AB42" s="48" t="e">
        <f t="shared" si="34"/>
        <v>#DIV/0!</v>
      </c>
      <c r="AC42" s="48">
        <f t="shared" si="34"/>
        <v>1.7023335230506544</v>
      </c>
      <c r="AD42" s="48" t="e">
        <f t="shared" si="34"/>
        <v>#DIV/0!</v>
      </c>
      <c r="AE42" s="48">
        <f t="shared" si="34"/>
        <v>1.6339285714285714</v>
      </c>
      <c r="AF42" s="48">
        <f t="shared" si="34"/>
        <v>1.6639979984988742</v>
      </c>
    </row>
    <row r="43" spans="2:32" ht="23.1" customHeight="1" x14ac:dyDescent="0.25">
      <c r="B43" s="45" t="s">
        <v>70</v>
      </c>
      <c r="C43" s="50">
        <v>27</v>
      </c>
      <c r="D43" s="50">
        <v>3</v>
      </c>
      <c r="E43" s="50">
        <v>5</v>
      </c>
      <c r="F43" s="50">
        <v>11</v>
      </c>
      <c r="G43" s="50">
        <v>0</v>
      </c>
      <c r="H43" s="50">
        <v>1</v>
      </c>
      <c r="I43" s="50">
        <v>3</v>
      </c>
      <c r="J43" s="50">
        <v>0</v>
      </c>
      <c r="K43" s="50">
        <v>0</v>
      </c>
      <c r="L43" s="50">
        <v>0</v>
      </c>
      <c r="M43" s="50">
        <v>43</v>
      </c>
      <c r="N43" s="50">
        <v>0</v>
      </c>
      <c r="O43" s="15">
        <f t="shared" si="0"/>
        <v>50</v>
      </c>
      <c r="P43" s="15">
        <f t="shared" si="1"/>
        <v>93</v>
      </c>
    </row>
    <row r="44" spans="2:32" ht="23.1" customHeight="1" x14ac:dyDescent="0.25">
      <c r="B44" s="47" t="s">
        <v>71</v>
      </c>
      <c r="C44" s="50">
        <v>25</v>
      </c>
      <c r="D44" s="50">
        <v>1</v>
      </c>
      <c r="E44" s="50">
        <v>0</v>
      </c>
      <c r="F44" s="50">
        <v>13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39</v>
      </c>
      <c r="N44" s="50">
        <v>0</v>
      </c>
      <c r="O44" s="15">
        <f t="shared" si="0"/>
        <v>40</v>
      </c>
      <c r="P44" s="15">
        <f t="shared" si="1"/>
        <v>79</v>
      </c>
    </row>
    <row r="45" spans="2:32" ht="23.1" customHeight="1" x14ac:dyDescent="0.25">
      <c r="B45" s="45" t="s">
        <v>72</v>
      </c>
      <c r="C45" s="50">
        <v>26</v>
      </c>
      <c r="D45" s="50">
        <v>1</v>
      </c>
      <c r="E45" s="50">
        <v>2</v>
      </c>
      <c r="F45" s="50">
        <v>18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33</v>
      </c>
      <c r="N45" s="50">
        <v>0</v>
      </c>
      <c r="O45" s="15">
        <f t="shared" si="0"/>
        <v>49</v>
      </c>
      <c r="P45" s="15">
        <f t="shared" si="1"/>
        <v>82</v>
      </c>
    </row>
    <row r="46" spans="2:32" ht="23.1" customHeight="1" x14ac:dyDescent="0.25">
      <c r="B46" s="46" t="s">
        <v>73</v>
      </c>
      <c r="C46" s="50">
        <v>13</v>
      </c>
      <c r="D46" s="50">
        <v>2</v>
      </c>
      <c r="E46" s="50">
        <v>1</v>
      </c>
      <c r="F46" s="50">
        <v>12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34</v>
      </c>
      <c r="N46" s="50">
        <v>0</v>
      </c>
      <c r="O46" s="15">
        <f t="shared" si="0"/>
        <v>29</v>
      </c>
      <c r="P46" s="15">
        <f t="shared" si="1"/>
        <v>63</v>
      </c>
      <c r="R46" s="8"/>
      <c r="T46"/>
    </row>
    <row r="47" spans="2:32" ht="23.1" customHeight="1" x14ac:dyDescent="0.25">
      <c r="B47" s="46" t="s">
        <v>74</v>
      </c>
      <c r="C47" s="50">
        <v>26</v>
      </c>
      <c r="D47" s="50">
        <v>1</v>
      </c>
      <c r="E47" s="50">
        <v>0</v>
      </c>
      <c r="F47" s="50">
        <v>12</v>
      </c>
      <c r="G47" s="50">
        <v>1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45</v>
      </c>
      <c r="N47" s="50">
        <v>0</v>
      </c>
      <c r="O47" s="15">
        <f t="shared" si="0"/>
        <v>44</v>
      </c>
      <c r="P47" s="15">
        <f t="shared" si="1"/>
        <v>89</v>
      </c>
      <c r="R47" s="8"/>
      <c r="T47"/>
    </row>
    <row r="48" spans="2:32" ht="23.1" customHeight="1" x14ac:dyDescent="0.25">
      <c r="B48" s="46" t="s">
        <v>75</v>
      </c>
      <c r="C48" s="50">
        <v>22</v>
      </c>
      <c r="D48" s="50">
        <v>2</v>
      </c>
      <c r="E48" s="50">
        <v>3</v>
      </c>
      <c r="F48" s="50">
        <v>18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48</v>
      </c>
      <c r="P48" s="15">
        <f t="shared" si="1"/>
        <v>75</v>
      </c>
      <c r="R48" s="8"/>
      <c r="T48"/>
    </row>
    <row r="49" spans="2:20" ht="23.1" customHeight="1" x14ac:dyDescent="0.25">
      <c r="B49" s="45" t="s">
        <v>76</v>
      </c>
      <c r="C49" s="50">
        <v>32</v>
      </c>
      <c r="D49" s="50">
        <v>1</v>
      </c>
      <c r="E49" s="50">
        <v>4</v>
      </c>
      <c r="F49" s="50">
        <v>18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26</v>
      </c>
      <c r="N49" s="50">
        <v>0</v>
      </c>
      <c r="O49" s="15">
        <f t="shared" si="0"/>
        <v>57</v>
      </c>
      <c r="P49" s="15">
        <f t="shared" si="1"/>
        <v>83</v>
      </c>
      <c r="R49" s="8"/>
      <c r="T49"/>
    </row>
    <row r="50" spans="2:20" ht="23.1" customHeight="1" x14ac:dyDescent="0.25">
      <c r="B50" s="46" t="s">
        <v>77</v>
      </c>
      <c r="C50" s="50">
        <v>32</v>
      </c>
      <c r="D50" s="50">
        <v>3</v>
      </c>
      <c r="E50" s="50">
        <v>3</v>
      </c>
      <c r="F50" s="50">
        <v>20</v>
      </c>
      <c r="G50" s="50">
        <v>1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33</v>
      </c>
      <c r="N50" s="50">
        <v>0</v>
      </c>
      <c r="O50" s="15">
        <f t="shared" si="0"/>
        <v>63</v>
      </c>
      <c r="P50" s="15">
        <f t="shared" si="1"/>
        <v>96</v>
      </c>
      <c r="R50" s="8"/>
      <c r="T50"/>
    </row>
    <row r="51" spans="2:20" ht="23.1" customHeight="1" x14ac:dyDescent="0.25">
      <c r="B51" s="46" t="s">
        <v>78</v>
      </c>
      <c r="C51" s="50">
        <v>34</v>
      </c>
      <c r="D51" s="50">
        <v>12</v>
      </c>
      <c r="E51" s="50">
        <v>4</v>
      </c>
      <c r="F51" s="50">
        <v>24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31</v>
      </c>
      <c r="N51" s="50">
        <v>0</v>
      </c>
      <c r="O51" s="15">
        <f t="shared" si="0"/>
        <v>75</v>
      </c>
      <c r="P51" s="15">
        <f t="shared" si="1"/>
        <v>106</v>
      </c>
      <c r="R51" s="8"/>
      <c r="T51"/>
    </row>
    <row r="52" spans="2:20" ht="23.1" customHeight="1" x14ac:dyDescent="0.25">
      <c r="B52" s="46" t="s">
        <v>79</v>
      </c>
      <c r="C52" s="50">
        <v>28</v>
      </c>
      <c r="D52" s="50">
        <v>8</v>
      </c>
      <c r="E52" s="50">
        <v>2</v>
      </c>
      <c r="F52" s="50">
        <v>21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25</v>
      </c>
      <c r="N52" s="50">
        <v>0</v>
      </c>
      <c r="O52" s="15">
        <f t="shared" si="0"/>
        <v>59</v>
      </c>
      <c r="P52" s="15">
        <f t="shared" si="1"/>
        <v>84</v>
      </c>
      <c r="R52" s="8"/>
      <c r="T52"/>
    </row>
    <row r="53" spans="2:20" ht="23.1" customHeight="1" x14ac:dyDescent="0.25">
      <c r="B53" s="45" t="s">
        <v>80</v>
      </c>
      <c r="C53" s="50">
        <v>30</v>
      </c>
      <c r="D53" s="50">
        <v>4</v>
      </c>
      <c r="E53" s="50">
        <v>4</v>
      </c>
      <c r="F53" s="50">
        <v>21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33</v>
      </c>
      <c r="N53" s="50">
        <v>0</v>
      </c>
      <c r="O53" s="15">
        <f t="shared" si="0"/>
        <v>61</v>
      </c>
      <c r="P53" s="15">
        <f t="shared" si="1"/>
        <v>94</v>
      </c>
      <c r="R53" s="8"/>
      <c r="T53"/>
    </row>
    <row r="54" spans="2:20" ht="23.1" customHeight="1" x14ac:dyDescent="0.25">
      <c r="B54" s="45" t="s">
        <v>81</v>
      </c>
      <c r="C54" s="50">
        <v>35</v>
      </c>
      <c r="D54" s="50">
        <v>3</v>
      </c>
      <c r="E54" s="50">
        <v>2</v>
      </c>
      <c r="F54" s="50">
        <v>23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58</v>
      </c>
      <c r="N54" s="50">
        <v>0</v>
      </c>
      <c r="O54" s="15">
        <f t="shared" si="0"/>
        <v>67</v>
      </c>
      <c r="P54" s="15">
        <f t="shared" si="1"/>
        <v>125</v>
      </c>
      <c r="R54" s="8"/>
      <c r="T54"/>
    </row>
    <row r="55" spans="2:20" ht="23.1" customHeight="1" x14ac:dyDescent="0.25">
      <c r="B55" s="45" t="s">
        <v>82</v>
      </c>
      <c r="C55" s="50">
        <v>35</v>
      </c>
      <c r="D55" s="50">
        <v>0</v>
      </c>
      <c r="E55" s="50">
        <v>4</v>
      </c>
      <c r="F55" s="50">
        <v>24</v>
      </c>
      <c r="G55" s="50">
        <v>1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33</v>
      </c>
      <c r="N55" s="50">
        <v>0</v>
      </c>
      <c r="O55" s="15">
        <f t="shared" si="0"/>
        <v>69</v>
      </c>
      <c r="P55" s="15">
        <f t="shared" si="1"/>
        <v>102</v>
      </c>
      <c r="R55" s="8"/>
      <c r="T55"/>
    </row>
    <row r="56" spans="2:20" ht="23.1" customHeight="1" x14ac:dyDescent="0.25">
      <c r="B56" s="45" t="s">
        <v>83</v>
      </c>
      <c r="C56" s="50">
        <v>53</v>
      </c>
      <c r="D56" s="50">
        <v>2</v>
      </c>
      <c r="E56" s="50">
        <v>4</v>
      </c>
      <c r="F56" s="50">
        <v>29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36</v>
      </c>
      <c r="N56" s="50">
        <v>0</v>
      </c>
      <c r="O56" s="15">
        <f t="shared" si="0"/>
        <v>90</v>
      </c>
      <c r="P56" s="15">
        <f t="shared" si="1"/>
        <v>126</v>
      </c>
      <c r="R56" s="8"/>
      <c r="T56"/>
    </row>
    <row r="57" spans="2:20" ht="23.1" customHeight="1" x14ac:dyDescent="0.25">
      <c r="B57" s="45" t="s">
        <v>84</v>
      </c>
      <c r="C57" s="50">
        <v>33</v>
      </c>
      <c r="D57" s="50">
        <v>4</v>
      </c>
      <c r="E57" s="50">
        <v>3</v>
      </c>
      <c r="F57" s="50">
        <v>29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53</v>
      </c>
      <c r="N57" s="50">
        <v>0</v>
      </c>
      <c r="O57" s="15">
        <f t="shared" si="0"/>
        <v>70</v>
      </c>
      <c r="P57" s="15">
        <f t="shared" si="1"/>
        <v>123</v>
      </c>
      <c r="R57" s="8"/>
      <c r="T57"/>
    </row>
    <row r="58" spans="2:20" ht="23.1" customHeight="1" x14ac:dyDescent="0.25">
      <c r="B58" s="45" t="s">
        <v>99</v>
      </c>
      <c r="C58" s="50">
        <v>41</v>
      </c>
      <c r="D58" s="50">
        <v>8</v>
      </c>
      <c r="E58" s="50">
        <v>5</v>
      </c>
      <c r="F58" s="50">
        <v>17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44</v>
      </c>
      <c r="N58" s="50">
        <v>0</v>
      </c>
      <c r="O58" s="15">
        <f t="shared" si="0"/>
        <v>73</v>
      </c>
      <c r="P58" s="15">
        <f t="shared" si="1"/>
        <v>117</v>
      </c>
      <c r="R58" s="8"/>
      <c r="T58"/>
    </row>
    <row r="59" spans="2:20" ht="23.1" customHeight="1" x14ac:dyDescent="0.25">
      <c r="B59" s="45" t="s">
        <v>100</v>
      </c>
      <c r="C59" s="50">
        <v>34</v>
      </c>
      <c r="D59" s="50">
        <v>6</v>
      </c>
      <c r="E59" s="50">
        <v>3</v>
      </c>
      <c r="F59" s="50">
        <v>24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52</v>
      </c>
      <c r="N59" s="50">
        <v>0</v>
      </c>
      <c r="O59" s="15">
        <f t="shared" si="0"/>
        <v>68</v>
      </c>
      <c r="P59" s="15">
        <f t="shared" si="1"/>
        <v>120</v>
      </c>
      <c r="R59" s="8"/>
      <c r="T59"/>
    </row>
    <row r="60" spans="2:20" ht="23.1" customHeight="1" x14ac:dyDescent="0.25">
      <c r="B60" s="45" t="s">
        <v>101</v>
      </c>
      <c r="C60" s="50">
        <v>55</v>
      </c>
      <c r="D60" s="50">
        <v>7</v>
      </c>
      <c r="E60" s="50">
        <v>4</v>
      </c>
      <c r="F60" s="50">
        <v>26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50">
        <v>65</v>
      </c>
      <c r="N60" s="50">
        <v>0</v>
      </c>
      <c r="O60" s="15">
        <f t="shared" si="0"/>
        <v>94</v>
      </c>
      <c r="P60" s="15">
        <f t="shared" si="1"/>
        <v>159</v>
      </c>
      <c r="R60" s="8"/>
      <c r="T60"/>
    </row>
    <row r="61" spans="2:20" ht="23.1" customHeight="1" x14ac:dyDescent="0.25">
      <c r="B61" s="45" t="s">
        <v>102</v>
      </c>
      <c r="C61" s="50">
        <v>48</v>
      </c>
      <c r="D61" s="50">
        <v>5</v>
      </c>
      <c r="E61" s="50">
        <v>3</v>
      </c>
      <c r="F61" s="50">
        <v>25</v>
      </c>
      <c r="G61" s="50">
        <v>0</v>
      </c>
      <c r="H61" s="50">
        <v>0</v>
      </c>
      <c r="I61" s="50">
        <v>1</v>
      </c>
      <c r="J61" s="50">
        <v>3</v>
      </c>
      <c r="K61" s="50">
        <v>0</v>
      </c>
      <c r="L61" s="50">
        <v>0</v>
      </c>
      <c r="M61" s="50">
        <v>48</v>
      </c>
      <c r="N61" s="50">
        <v>0</v>
      </c>
      <c r="O61" s="15">
        <f t="shared" si="0"/>
        <v>85</v>
      </c>
      <c r="P61" s="15">
        <f t="shared" si="1"/>
        <v>133</v>
      </c>
      <c r="R61" s="8"/>
      <c r="T61"/>
    </row>
    <row r="62" spans="2:20" ht="23.1" customHeight="1" x14ac:dyDescent="0.25">
      <c r="B62" s="45" t="s">
        <v>107</v>
      </c>
      <c r="C62" s="50">
        <v>38</v>
      </c>
      <c r="D62" s="50">
        <v>7</v>
      </c>
      <c r="E62" s="50">
        <v>5</v>
      </c>
      <c r="F62" s="50">
        <v>19</v>
      </c>
      <c r="G62" s="50">
        <v>1</v>
      </c>
      <c r="H62" s="50">
        <v>0</v>
      </c>
      <c r="I62" s="50">
        <v>1</v>
      </c>
      <c r="J62" s="50">
        <v>2</v>
      </c>
      <c r="K62" s="50">
        <v>0</v>
      </c>
      <c r="L62" s="50">
        <v>0</v>
      </c>
      <c r="M62" s="50">
        <v>58</v>
      </c>
      <c r="N62" s="50">
        <v>0</v>
      </c>
      <c r="O62" s="15">
        <f t="shared" si="0"/>
        <v>73</v>
      </c>
      <c r="P62" s="15">
        <f t="shared" si="1"/>
        <v>131</v>
      </c>
      <c r="R62" s="8"/>
      <c r="T62"/>
    </row>
    <row r="63" spans="2:20" ht="23.1" customHeight="1" x14ac:dyDescent="0.25">
      <c r="B63" s="45" t="s">
        <v>108</v>
      </c>
      <c r="C63" s="50">
        <v>34</v>
      </c>
      <c r="D63" s="50">
        <v>5</v>
      </c>
      <c r="E63" s="50">
        <v>4</v>
      </c>
      <c r="F63" s="50">
        <v>19</v>
      </c>
      <c r="G63" s="50">
        <v>0</v>
      </c>
      <c r="H63" s="50">
        <v>0</v>
      </c>
      <c r="I63" s="50">
        <v>3</v>
      </c>
      <c r="J63" s="50">
        <v>0</v>
      </c>
      <c r="K63" s="50">
        <v>0</v>
      </c>
      <c r="L63" s="50">
        <v>0</v>
      </c>
      <c r="M63" s="50">
        <v>55</v>
      </c>
      <c r="N63" s="50">
        <v>0</v>
      </c>
      <c r="O63" s="15">
        <f t="shared" si="0"/>
        <v>65</v>
      </c>
      <c r="P63" s="15">
        <f t="shared" si="1"/>
        <v>120</v>
      </c>
      <c r="R63" s="8"/>
      <c r="T63"/>
    </row>
    <row r="64" spans="2:20" ht="23.1" customHeight="1" x14ac:dyDescent="0.25">
      <c r="B64" s="45" t="s">
        <v>109</v>
      </c>
      <c r="C64" s="50">
        <v>39</v>
      </c>
      <c r="D64" s="50">
        <v>6</v>
      </c>
      <c r="E64" s="50">
        <v>1</v>
      </c>
      <c r="F64" s="50">
        <v>25</v>
      </c>
      <c r="G64" s="50">
        <v>0</v>
      </c>
      <c r="H64" s="50">
        <v>0</v>
      </c>
      <c r="I64" s="50">
        <v>5</v>
      </c>
      <c r="J64" s="50">
        <v>1</v>
      </c>
      <c r="K64" s="50">
        <v>0</v>
      </c>
      <c r="L64" s="50">
        <v>0</v>
      </c>
      <c r="M64" s="50">
        <v>73</v>
      </c>
      <c r="N64" s="50">
        <v>0</v>
      </c>
      <c r="O64" s="15">
        <f t="shared" si="0"/>
        <v>77</v>
      </c>
      <c r="P64" s="15">
        <f t="shared" si="1"/>
        <v>150</v>
      </c>
      <c r="R64" s="8"/>
      <c r="T64"/>
    </row>
    <row r="65" spans="2:20" ht="23.1" customHeight="1" x14ac:dyDescent="0.25">
      <c r="B65" s="45" t="s">
        <v>158</v>
      </c>
      <c r="C65" s="50">
        <v>43</v>
      </c>
      <c r="D65" s="50">
        <v>2</v>
      </c>
      <c r="E65" s="50">
        <v>4</v>
      </c>
      <c r="F65" s="50">
        <v>21</v>
      </c>
      <c r="G65" s="50">
        <v>0</v>
      </c>
      <c r="H65" s="50">
        <v>0</v>
      </c>
      <c r="I65" s="50">
        <v>4</v>
      </c>
      <c r="J65" s="50">
        <v>1</v>
      </c>
      <c r="K65" s="50">
        <v>0</v>
      </c>
      <c r="L65" s="50">
        <v>0</v>
      </c>
      <c r="M65" s="50">
        <v>56</v>
      </c>
      <c r="N65" s="50">
        <v>0</v>
      </c>
      <c r="O65" s="15">
        <f t="shared" si="0"/>
        <v>75</v>
      </c>
      <c r="P65" s="15">
        <f t="shared" si="1"/>
        <v>131</v>
      </c>
      <c r="R65" s="8"/>
      <c r="T65"/>
    </row>
    <row r="66" spans="2:20" ht="23.1" customHeight="1" x14ac:dyDescent="0.25">
      <c r="B66" s="45" t="s">
        <v>103</v>
      </c>
      <c r="C66" s="50">
        <v>30</v>
      </c>
      <c r="D66" s="50">
        <v>8</v>
      </c>
      <c r="E66" s="50">
        <v>2</v>
      </c>
      <c r="F66" s="50">
        <v>25</v>
      </c>
      <c r="G66" s="50">
        <v>0</v>
      </c>
      <c r="H66" s="50">
        <v>0</v>
      </c>
      <c r="I66" s="50">
        <v>5</v>
      </c>
      <c r="J66" s="50">
        <v>1</v>
      </c>
      <c r="K66" s="50">
        <v>0</v>
      </c>
      <c r="L66" s="50">
        <v>0</v>
      </c>
      <c r="M66" s="50">
        <v>47</v>
      </c>
      <c r="N66" s="50">
        <v>0</v>
      </c>
      <c r="O66" s="15">
        <f t="shared" si="0"/>
        <v>71</v>
      </c>
      <c r="P66" s="15">
        <f t="shared" si="1"/>
        <v>118</v>
      </c>
      <c r="R66" s="8"/>
      <c r="T66"/>
    </row>
    <row r="67" spans="2:20" ht="23.1" customHeight="1" x14ac:dyDescent="0.25">
      <c r="B67" s="45" t="s">
        <v>104</v>
      </c>
      <c r="C67" s="50">
        <v>31</v>
      </c>
      <c r="D67" s="50">
        <v>4</v>
      </c>
      <c r="E67" s="50">
        <v>6</v>
      </c>
      <c r="F67" s="50">
        <v>20</v>
      </c>
      <c r="G67" s="50">
        <v>0</v>
      </c>
      <c r="H67" s="50">
        <v>0</v>
      </c>
      <c r="I67" s="50">
        <v>1</v>
      </c>
      <c r="J67" s="50">
        <v>2</v>
      </c>
      <c r="K67" s="50">
        <v>0</v>
      </c>
      <c r="L67" s="50">
        <v>0</v>
      </c>
      <c r="M67" s="50">
        <v>56</v>
      </c>
      <c r="N67" s="50">
        <v>0</v>
      </c>
      <c r="O67" s="15">
        <f t="shared" si="0"/>
        <v>64</v>
      </c>
      <c r="P67" s="15">
        <f t="shared" si="1"/>
        <v>120</v>
      </c>
      <c r="R67" s="8"/>
      <c r="T67"/>
    </row>
    <row r="68" spans="2:20" ht="23.1" customHeight="1" x14ac:dyDescent="0.25">
      <c r="B68" s="45" t="s">
        <v>105</v>
      </c>
      <c r="C68" s="50">
        <v>37</v>
      </c>
      <c r="D68" s="50">
        <v>8</v>
      </c>
      <c r="E68" s="50">
        <v>1</v>
      </c>
      <c r="F68" s="50">
        <v>13</v>
      </c>
      <c r="G68" s="50">
        <v>0</v>
      </c>
      <c r="H68" s="50">
        <v>0</v>
      </c>
      <c r="I68" s="50">
        <v>2</v>
      </c>
      <c r="J68" s="50">
        <v>2</v>
      </c>
      <c r="K68" s="50">
        <v>0</v>
      </c>
      <c r="L68" s="50">
        <v>0</v>
      </c>
      <c r="M68" s="50">
        <v>62</v>
      </c>
      <c r="N68" s="50">
        <v>0</v>
      </c>
      <c r="O68" s="15">
        <f t="shared" si="0"/>
        <v>63</v>
      </c>
      <c r="P68" s="15">
        <f t="shared" si="1"/>
        <v>125</v>
      </c>
      <c r="R68" s="8"/>
      <c r="T68"/>
    </row>
    <row r="69" spans="2:20" ht="23.1" customHeight="1" x14ac:dyDescent="0.25">
      <c r="B69" s="45" t="s">
        <v>106</v>
      </c>
      <c r="C69" s="50">
        <v>34</v>
      </c>
      <c r="D69" s="50">
        <v>1</v>
      </c>
      <c r="E69" s="50">
        <v>2</v>
      </c>
      <c r="F69" s="50">
        <v>26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64</v>
      </c>
      <c r="N69" s="50">
        <v>0</v>
      </c>
      <c r="O69" s="15">
        <f t="shared" si="0"/>
        <v>64</v>
      </c>
      <c r="P69" s="15">
        <f t="shared" si="1"/>
        <v>128</v>
      </c>
      <c r="R69" s="8"/>
      <c r="T69"/>
    </row>
    <row r="70" spans="2:20" ht="23.1" customHeight="1" x14ac:dyDescent="0.25">
      <c r="B70" s="45" t="s">
        <v>110</v>
      </c>
      <c r="C70" s="50">
        <v>24</v>
      </c>
      <c r="D70" s="50">
        <v>3</v>
      </c>
      <c r="E70" s="50">
        <v>2</v>
      </c>
      <c r="F70" s="50">
        <v>18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51</v>
      </c>
      <c r="N70" s="50">
        <v>0</v>
      </c>
      <c r="O70" s="15">
        <f t="shared" si="0"/>
        <v>47</v>
      </c>
      <c r="P70" s="15">
        <f t="shared" si="1"/>
        <v>98</v>
      </c>
      <c r="R70" s="8"/>
      <c r="T70"/>
    </row>
    <row r="71" spans="2:20" ht="23.1" customHeight="1" x14ac:dyDescent="0.25">
      <c r="B71" s="45" t="s">
        <v>111</v>
      </c>
      <c r="C71" s="50">
        <v>30</v>
      </c>
      <c r="D71" s="50">
        <v>3</v>
      </c>
      <c r="E71" s="50">
        <v>1</v>
      </c>
      <c r="F71" s="50">
        <v>14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58</v>
      </c>
      <c r="N71" s="50">
        <v>0</v>
      </c>
      <c r="O71" s="15">
        <f t="shared" si="0"/>
        <v>49</v>
      </c>
      <c r="P71" s="15">
        <f t="shared" si="1"/>
        <v>107</v>
      </c>
      <c r="R71" s="8"/>
      <c r="T71"/>
    </row>
    <row r="72" spans="2:20" ht="23.1" customHeight="1" x14ac:dyDescent="0.25">
      <c r="B72" s="45" t="s">
        <v>112</v>
      </c>
      <c r="C72" s="50">
        <v>23</v>
      </c>
      <c r="D72" s="50">
        <v>3</v>
      </c>
      <c r="E72" s="50">
        <v>3</v>
      </c>
      <c r="F72" s="50">
        <v>16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40</v>
      </c>
      <c r="N72" s="50">
        <v>0</v>
      </c>
      <c r="O72" s="15">
        <f t="shared" si="0"/>
        <v>46</v>
      </c>
      <c r="P72" s="15">
        <f t="shared" si="1"/>
        <v>86</v>
      </c>
      <c r="R72" s="8"/>
      <c r="T72"/>
    </row>
    <row r="73" spans="2:20" ht="23.1" customHeight="1" x14ac:dyDescent="0.25">
      <c r="B73" s="45" t="s">
        <v>113</v>
      </c>
      <c r="C73" s="50">
        <v>21</v>
      </c>
      <c r="D73" s="50">
        <v>0</v>
      </c>
      <c r="E73" s="50">
        <v>0</v>
      </c>
      <c r="F73" s="50">
        <v>29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60</v>
      </c>
      <c r="N73" s="50">
        <v>0</v>
      </c>
      <c r="O73" s="15">
        <f t="shared" si="0"/>
        <v>51</v>
      </c>
      <c r="P73" s="15">
        <f t="shared" si="1"/>
        <v>111</v>
      </c>
      <c r="R73" s="8"/>
      <c r="T73"/>
    </row>
    <row r="74" spans="2:20" ht="23.1" customHeight="1" x14ac:dyDescent="0.25">
      <c r="B74" s="45" t="s">
        <v>114</v>
      </c>
      <c r="C74" s="50">
        <v>19</v>
      </c>
      <c r="D74" s="50">
        <v>1</v>
      </c>
      <c r="E74" s="50">
        <v>0</v>
      </c>
      <c r="F74" s="50">
        <v>10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40</v>
      </c>
      <c r="N74" s="50">
        <v>0</v>
      </c>
      <c r="O74" s="15">
        <f t="shared" ref="O74:O105" si="35">SUM(C74:L74,N74)</f>
        <v>31</v>
      </c>
      <c r="P74" s="15">
        <f t="shared" ref="P74:P105" si="36">SUM(C74:N74)</f>
        <v>71</v>
      </c>
      <c r="R74" s="8"/>
      <c r="T74"/>
    </row>
    <row r="75" spans="2:20" ht="23.1" customHeight="1" x14ac:dyDescent="0.25">
      <c r="B75" s="45" t="s">
        <v>115</v>
      </c>
      <c r="C75" s="50">
        <v>17</v>
      </c>
      <c r="D75" s="50">
        <v>2</v>
      </c>
      <c r="E75" s="50">
        <v>0</v>
      </c>
      <c r="F75" s="50">
        <v>7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36</v>
      </c>
      <c r="N75" s="50">
        <v>0</v>
      </c>
      <c r="O75" s="15">
        <f t="shared" si="35"/>
        <v>26</v>
      </c>
      <c r="P75" s="15">
        <f t="shared" si="36"/>
        <v>62</v>
      </c>
      <c r="R75" s="8"/>
      <c r="T75"/>
    </row>
    <row r="76" spans="2:20" ht="23.1" customHeight="1" x14ac:dyDescent="0.25">
      <c r="B76" s="45" t="s">
        <v>116</v>
      </c>
      <c r="C76" s="50">
        <v>13</v>
      </c>
      <c r="D76" s="50">
        <v>2</v>
      </c>
      <c r="E76" s="50">
        <v>1</v>
      </c>
      <c r="F76" s="50">
        <v>2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30</v>
      </c>
      <c r="N76" s="50">
        <v>0</v>
      </c>
      <c r="O76" s="15">
        <f t="shared" si="35"/>
        <v>18</v>
      </c>
      <c r="P76" s="15">
        <f t="shared" si="36"/>
        <v>48</v>
      </c>
      <c r="R76" s="8"/>
      <c r="T76"/>
    </row>
    <row r="77" spans="2:20" ht="23.1" customHeight="1" x14ac:dyDescent="0.25">
      <c r="B77" s="45" t="s">
        <v>117</v>
      </c>
      <c r="C77" s="50">
        <v>10</v>
      </c>
      <c r="D77" s="50">
        <v>0</v>
      </c>
      <c r="E77" s="50">
        <v>1</v>
      </c>
      <c r="F77" s="50">
        <v>3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38</v>
      </c>
      <c r="N77" s="50">
        <v>0</v>
      </c>
      <c r="O77" s="15">
        <f t="shared" si="35"/>
        <v>15</v>
      </c>
      <c r="P77" s="15">
        <f t="shared" si="36"/>
        <v>53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1</v>
      </c>
      <c r="E78" s="50">
        <v>3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27</v>
      </c>
      <c r="N78" s="50">
        <v>0</v>
      </c>
      <c r="O78" s="15">
        <f t="shared" si="35"/>
        <v>9</v>
      </c>
      <c r="P78" s="15">
        <f t="shared" si="36"/>
        <v>36</v>
      </c>
      <c r="R78" s="8"/>
      <c r="T78"/>
    </row>
    <row r="79" spans="2:20" ht="23.1" customHeight="1" x14ac:dyDescent="0.25">
      <c r="B79" s="45" t="s">
        <v>119</v>
      </c>
      <c r="C79" s="50">
        <v>7</v>
      </c>
      <c r="D79" s="50">
        <v>0</v>
      </c>
      <c r="E79" s="50">
        <v>1</v>
      </c>
      <c r="F79" s="50">
        <v>4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24</v>
      </c>
      <c r="N79" s="50">
        <v>0</v>
      </c>
      <c r="O79" s="15">
        <f t="shared" si="35"/>
        <v>12</v>
      </c>
      <c r="P79" s="15">
        <f t="shared" si="36"/>
        <v>36</v>
      </c>
      <c r="R79" s="8"/>
      <c r="T79"/>
    </row>
    <row r="80" spans="2:20" ht="23.1" customHeight="1" x14ac:dyDescent="0.25">
      <c r="B80" s="47" t="s">
        <v>120</v>
      </c>
      <c r="C80" s="50">
        <v>12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10</v>
      </c>
      <c r="N80" s="50">
        <v>0</v>
      </c>
      <c r="O80" s="15">
        <f t="shared" si="35"/>
        <v>14</v>
      </c>
      <c r="P80" s="15">
        <f t="shared" si="36"/>
        <v>24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1</v>
      </c>
      <c r="E81" s="50">
        <v>0</v>
      </c>
      <c r="F81" s="50">
        <v>3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7</v>
      </c>
      <c r="N81" s="50">
        <v>0</v>
      </c>
      <c r="O81" s="15">
        <f t="shared" si="35"/>
        <v>6</v>
      </c>
      <c r="P81" s="15">
        <f t="shared" si="36"/>
        <v>13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8</v>
      </c>
      <c r="N82" s="50">
        <v>0</v>
      </c>
      <c r="O82" s="15">
        <f t="shared" si="35"/>
        <v>5</v>
      </c>
      <c r="P82" s="15">
        <f t="shared" si="36"/>
        <v>13</v>
      </c>
      <c r="R82" s="8"/>
      <c r="T82"/>
    </row>
    <row r="83" spans="2:20" ht="23.1" customHeight="1" x14ac:dyDescent="0.25">
      <c r="B83" s="45" t="s">
        <v>123</v>
      </c>
      <c r="C83" s="50">
        <v>3</v>
      </c>
      <c r="D83" s="50">
        <v>0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11</v>
      </c>
      <c r="N83" s="50">
        <v>0</v>
      </c>
      <c r="O83" s="15">
        <f t="shared" si="35"/>
        <v>4</v>
      </c>
      <c r="P83" s="15">
        <f t="shared" si="36"/>
        <v>15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1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15</v>
      </c>
      <c r="N84" s="50">
        <v>0</v>
      </c>
      <c r="O84" s="15">
        <f t="shared" si="35"/>
        <v>3</v>
      </c>
      <c r="P84" s="15">
        <f t="shared" si="36"/>
        <v>18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8</v>
      </c>
      <c r="N85" s="50">
        <v>0</v>
      </c>
      <c r="O85" s="15">
        <f t="shared" si="35"/>
        <v>1</v>
      </c>
      <c r="P85" s="15">
        <f t="shared" si="36"/>
        <v>9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5</v>
      </c>
      <c r="N86" s="50">
        <v>0</v>
      </c>
      <c r="O86" s="15">
        <f t="shared" si="35"/>
        <v>2</v>
      </c>
      <c r="P86" s="15">
        <f t="shared" si="36"/>
        <v>7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2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8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6</v>
      </c>
      <c r="N88" s="50">
        <v>0</v>
      </c>
      <c r="O88" s="15">
        <f t="shared" si="35"/>
        <v>8</v>
      </c>
      <c r="P88" s="15">
        <f t="shared" si="36"/>
        <v>14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1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4</v>
      </c>
      <c r="N90" s="50">
        <v>0</v>
      </c>
      <c r="O90" s="15">
        <f t="shared" si="35"/>
        <v>5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1</v>
      </c>
      <c r="M91" s="50">
        <v>2</v>
      </c>
      <c r="N91" s="50">
        <v>0</v>
      </c>
      <c r="O91" s="15">
        <f t="shared" si="35"/>
        <v>1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3</v>
      </c>
      <c r="N92" s="50">
        <v>0</v>
      </c>
      <c r="O92" s="15">
        <f t="shared" si="35"/>
        <v>0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1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3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0</v>
      </c>
      <c r="G96" s="50">
        <v>1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4</v>
      </c>
      <c r="N96" s="50">
        <v>0</v>
      </c>
      <c r="O96" s="15">
        <f t="shared" si="35"/>
        <v>4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2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1</v>
      </c>
      <c r="F98" s="50">
        <v>2</v>
      </c>
      <c r="G98" s="50">
        <v>1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5</v>
      </c>
      <c r="P98" s="15">
        <f t="shared" si="36"/>
        <v>7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1</v>
      </c>
      <c r="F99" s="50">
        <v>5</v>
      </c>
      <c r="G99" s="50">
        <v>3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6</v>
      </c>
      <c r="N99" s="50">
        <v>0</v>
      </c>
      <c r="O99" s="15">
        <f t="shared" si="35"/>
        <v>11</v>
      </c>
      <c r="P99" s="15">
        <f t="shared" si="36"/>
        <v>17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1</v>
      </c>
      <c r="F100" s="50">
        <v>6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4</v>
      </c>
      <c r="N100" s="50">
        <v>0</v>
      </c>
      <c r="O100" s="15">
        <f t="shared" si="35"/>
        <v>10</v>
      </c>
      <c r="P100" s="15">
        <f t="shared" si="36"/>
        <v>14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9</v>
      </c>
      <c r="G101" s="50">
        <v>0</v>
      </c>
      <c r="H101" s="50">
        <v>0</v>
      </c>
      <c r="I101" s="50">
        <v>9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18</v>
      </c>
      <c r="P101" s="15">
        <f t="shared" si="36"/>
        <v>19</v>
      </c>
      <c r="R101" s="8"/>
      <c r="T101"/>
    </row>
    <row r="102" spans="2:20" ht="23.1" customHeight="1" x14ac:dyDescent="0.25">
      <c r="B102" s="46" t="s">
        <v>142</v>
      </c>
      <c r="C102" s="50">
        <v>13</v>
      </c>
      <c r="D102" s="50">
        <v>0</v>
      </c>
      <c r="E102" s="50">
        <v>1</v>
      </c>
      <c r="F102" s="50">
        <v>15</v>
      </c>
      <c r="G102" s="50">
        <v>1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7</v>
      </c>
      <c r="N102" s="50">
        <v>0</v>
      </c>
      <c r="O102" s="15">
        <f t="shared" si="35"/>
        <v>31</v>
      </c>
      <c r="P102" s="15">
        <f t="shared" si="36"/>
        <v>38</v>
      </c>
      <c r="R102" s="8"/>
      <c r="T102"/>
    </row>
    <row r="103" spans="2:20" ht="23.1" customHeight="1" x14ac:dyDescent="0.25">
      <c r="B103" s="45" t="s">
        <v>143</v>
      </c>
      <c r="C103" s="50">
        <v>14</v>
      </c>
      <c r="D103" s="50">
        <v>1</v>
      </c>
      <c r="E103" s="50">
        <v>1</v>
      </c>
      <c r="F103" s="50">
        <v>13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31</v>
      </c>
      <c r="P103" s="15">
        <f t="shared" si="36"/>
        <v>35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5</v>
      </c>
      <c r="E104" s="50">
        <v>0</v>
      </c>
      <c r="F104" s="50">
        <v>12</v>
      </c>
      <c r="G104" s="50">
        <v>0</v>
      </c>
      <c r="H104" s="50">
        <v>0</v>
      </c>
      <c r="I104" s="50">
        <v>1</v>
      </c>
      <c r="J104" s="50">
        <v>1</v>
      </c>
      <c r="K104" s="50">
        <v>0</v>
      </c>
      <c r="L104" s="50">
        <v>0</v>
      </c>
      <c r="M104" s="50">
        <v>12</v>
      </c>
      <c r="N104" s="50">
        <v>0</v>
      </c>
      <c r="O104" s="15">
        <f t="shared" si="35"/>
        <v>33</v>
      </c>
      <c r="P104" s="15">
        <f t="shared" si="36"/>
        <v>45</v>
      </c>
      <c r="R104" s="8"/>
      <c r="T104"/>
    </row>
    <row r="105" spans="2:20" ht="23.1" customHeight="1" x14ac:dyDescent="0.25">
      <c r="B105" s="45" t="s">
        <v>145</v>
      </c>
      <c r="C105" s="50">
        <v>21</v>
      </c>
      <c r="D105" s="50">
        <v>2</v>
      </c>
      <c r="E105" s="50">
        <v>0</v>
      </c>
      <c r="F105" s="50">
        <v>18</v>
      </c>
      <c r="G105" s="50">
        <v>1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19</v>
      </c>
      <c r="N105" s="50">
        <v>0</v>
      </c>
      <c r="O105" s="15">
        <f t="shared" si="35"/>
        <v>43</v>
      </c>
      <c r="P105" s="15">
        <f t="shared" si="36"/>
        <v>62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1762</v>
      </c>
      <c r="D106" s="16">
        <f t="shared" ref="D106:P106" si="37">SUM(D10:D105)</f>
        <v>240</v>
      </c>
      <c r="E106" s="16">
        <f t="shared" si="37"/>
        <v>163</v>
      </c>
      <c r="F106" s="16">
        <f t="shared" si="37"/>
        <v>1298</v>
      </c>
      <c r="G106" s="16">
        <f t="shared" si="37"/>
        <v>21</v>
      </c>
      <c r="H106" s="16">
        <f t="shared" si="37"/>
        <v>2</v>
      </c>
      <c r="I106" s="16">
        <f t="shared" si="37"/>
        <v>143</v>
      </c>
      <c r="J106" s="16">
        <f t="shared" si="37"/>
        <v>29</v>
      </c>
      <c r="K106" s="16">
        <f t="shared" si="37"/>
        <v>1</v>
      </c>
      <c r="L106" s="16">
        <f t="shared" si="37"/>
        <v>1</v>
      </c>
      <c r="M106" s="16">
        <f t="shared" si="37"/>
        <v>2991</v>
      </c>
      <c r="N106" s="16">
        <f t="shared" si="37"/>
        <v>0</v>
      </c>
      <c r="O106" s="16">
        <f t="shared" si="37"/>
        <v>3660</v>
      </c>
      <c r="P106" s="16">
        <f t="shared" si="37"/>
        <v>6651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0.26492256803488196</v>
      </c>
      <c r="D107" s="43">
        <f t="shared" si="38"/>
        <v>3.6084799278304013E-2</v>
      </c>
      <c r="E107" s="43">
        <f t="shared" si="38"/>
        <v>2.4507592843181478E-2</v>
      </c>
      <c r="F107" s="43">
        <f t="shared" si="38"/>
        <v>0.19515862276349422</v>
      </c>
      <c r="G107" s="43">
        <f t="shared" si="38"/>
        <v>3.1574199368516014E-3</v>
      </c>
      <c r="H107" s="43">
        <f t="shared" si="38"/>
        <v>3.0070666065253347E-4</v>
      </c>
      <c r="I107" s="43">
        <f t="shared" si="38"/>
        <v>2.1500526236656142E-2</v>
      </c>
      <c r="J107" s="43">
        <f t="shared" si="38"/>
        <v>4.3602465794617355E-3</v>
      </c>
      <c r="K107" s="43">
        <f t="shared" si="38"/>
        <v>1.5035333032626674E-4</v>
      </c>
      <c r="L107" s="43">
        <f t="shared" si="38"/>
        <v>1.5035333032626674E-4</v>
      </c>
      <c r="M107" s="43">
        <f t="shared" si="38"/>
        <v>0.44970681100586379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0.48142076502732239</v>
      </c>
      <c r="D108" s="44">
        <f t="shared" ref="D108:N108" si="39">D106/$O$106</f>
        <v>6.5573770491803282E-2</v>
      </c>
      <c r="E108" s="44">
        <f t="shared" si="39"/>
        <v>4.4535519125683057E-2</v>
      </c>
      <c r="F108" s="44">
        <f t="shared" si="39"/>
        <v>0.35464480874316939</v>
      </c>
      <c r="G108" s="44">
        <f t="shared" si="39"/>
        <v>5.7377049180327867E-3</v>
      </c>
      <c r="H108" s="44">
        <f t="shared" si="39"/>
        <v>5.4644808743169399E-4</v>
      </c>
      <c r="I108" s="44">
        <f t="shared" si="39"/>
        <v>3.9071038251366118E-2</v>
      </c>
      <c r="J108" s="44">
        <f t="shared" si="39"/>
        <v>7.9234972677595626E-3</v>
      </c>
      <c r="K108" s="44">
        <f t="shared" si="39"/>
        <v>2.7322404371584699E-4</v>
      </c>
      <c r="L108" s="44">
        <f t="shared" si="39"/>
        <v>2.7322404371584699E-4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37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'[2]23.9.19 SALAMA - MUNYONYO'!C3:G3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'26.09 Salama-Munyonyo'!D5</f>
        <v>26.09.19</v>
      </c>
      <c r="E5" s="3"/>
      <c r="F5" s="41" t="s">
        <v>1</v>
      </c>
      <c r="G5" s="77" t="str">
        <f>'[2]26.09 Salama-Munyonyo'!G5:H5</f>
        <v>MUNYONYO P/S</v>
      </c>
      <c r="H5" s="78"/>
      <c r="I5" s="14"/>
      <c r="J5" s="2" t="s">
        <v>5</v>
      </c>
      <c r="K5" s="77" t="str">
        <f>'[2]26.09 Salama-Munyonyo'!K5:L5</f>
        <v>OLOYA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77" t="str">
        <f>'[2]23.9.19-MUNYONYO-SALAMA'!D6:E6</f>
        <v>MUNYONYO</v>
      </c>
      <c r="E6" s="78"/>
      <c r="F6" s="2" t="s">
        <v>2</v>
      </c>
      <c r="G6" s="77" t="str">
        <f>'[2]24.09 MUNYONYO-SALAMA'!G6:H6</f>
        <v>SALAAMA</v>
      </c>
      <c r="H6" s="78"/>
      <c r="J6" s="2" t="s">
        <v>21</v>
      </c>
      <c r="K6" s="77" t="str">
        <f>'[2]26.09 Salama-Munyonyo'!K6:L6</f>
        <v>STEVE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25</v>
      </c>
      <c r="D10" s="50">
        <v>8</v>
      </c>
      <c r="E10" s="50">
        <v>4</v>
      </c>
      <c r="F10" s="50">
        <v>15</v>
      </c>
      <c r="G10" s="50">
        <v>2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65</v>
      </c>
      <c r="N10" s="50">
        <v>0</v>
      </c>
      <c r="O10" s="15">
        <f t="shared" ref="O10:O73" si="0">SUM(C10:L10,N10)</f>
        <v>56</v>
      </c>
      <c r="P10" s="15">
        <f t="shared" ref="P10:P73" si="1">SUM(C10:N10)</f>
        <v>121</v>
      </c>
      <c r="R10" s="1" t="s">
        <v>6</v>
      </c>
      <c r="S10" s="17">
        <f t="shared" ref="S10:AF10" si="2">SUM(C10:C13)</f>
        <v>186</v>
      </c>
      <c r="T10" s="17">
        <f t="shared" si="2"/>
        <v>28</v>
      </c>
      <c r="U10" s="17">
        <f t="shared" si="2"/>
        <v>21</v>
      </c>
      <c r="V10" s="17">
        <f t="shared" si="2"/>
        <v>74</v>
      </c>
      <c r="W10" s="17">
        <f t="shared" si="2"/>
        <v>7</v>
      </c>
      <c r="X10" s="17">
        <f t="shared" si="2"/>
        <v>0</v>
      </c>
      <c r="Y10" s="17">
        <f t="shared" si="2"/>
        <v>7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247</v>
      </c>
      <c r="AD10" s="17">
        <f t="shared" si="2"/>
        <v>0</v>
      </c>
      <c r="AE10" s="31">
        <f t="shared" si="2"/>
        <v>325</v>
      </c>
      <c r="AF10" s="31">
        <f t="shared" si="2"/>
        <v>572</v>
      </c>
    </row>
    <row r="11" spans="2:32" s="6" customFormat="1" ht="23.1" customHeight="1" x14ac:dyDescent="0.25">
      <c r="B11" s="45" t="s">
        <v>38</v>
      </c>
      <c r="C11" s="50">
        <v>52</v>
      </c>
      <c r="D11" s="50">
        <v>7</v>
      </c>
      <c r="E11" s="50">
        <v>3</v>
      </c>
      <c r="F11" s="50">
        <v>18</v>
      </c>
      <c r="G11" s="50">
        <v>2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48</v>
      </c>
      <c r="N11" s="50">
        <v>0</v>
      </c>
      <c r="O11" s="15">
        <f t="shared" si="0"/>
        <v>85</v>
      </c>
      <c r="P11" s="15">
        <f t="shared" si="1"/>
        <v>133</v>
      </c>
      <c r="R11" s="1" t="s">
        <v>7</v>
      </c>
      <c r="S11" s="17">
        <f t="shared" ref="S11:AF11" si="3">SUM(C14:C17)</f>
        <v>132</v>
      </c>
      <c r="T11" s="17">
        <f t="shared" si="3"/>
        <v>32</v>
      </c>
      <c r="U11" s="17">
        <f t="shared" si="3"/>
        <v>10</v>
      </c>
      <c r="V11" s="17">
        <f t="shared" si="3"/>
        <v>74</v>
      </c>
      <c r="W11" s="17">
        <f t="shared" si="3"/>
        <v>2</v>
      </c>
      <c r="X11" s="17">
        <f t="shared" si="3"/>
        <v>0</v>
      </c>
      <c r="Y11" s="17">
        <f t="shared" si="3"/>
        <v>10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220</v>
      </c>
      <c r="AD11" s="17">
        <f t="shared" si="3"/>
        <v>0</v>
      </c>
      <c r="AE11" s="31">
        <f t="shared" si="3"/>
        <v>263</v>
      </c>
      <c r="AF11" s="31">
        <f t="shared" si="3"/>
        <v>483</v>
      </c>
    </row>
    <row r="12" spans="2:32" ht="23.1" customHeight="1" x14ac:dyDescent="0.25">
      <c r="B12" s="45" t="s">
        <v>39</v>
      </c>
      <c r="C12" s="50">
        <v>56</v>
      </c>
      <c r="D12" s="50">
        <v>4</v>
      </c>
      <c r="E12" s="50">
        <v>9</v>
      </c>
      <c r="F12" s="50">
        <v>20</v>
      </c>
      <c r="G12" s="50">
        <v>2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86</v>
      </c>
      <c r="N12" s="50">
        <v>0</v>
      </c>
      <c r="O12" s="15">
        <f t="shared" si="0"/>
        <v>94</v>
      </c>
      <c r="P12" s="15">
        <f t="shared" si="1"/>
        <v>180</v>
      </c>
      <c r="R12" s="1" t="s">
        <v>8</v>
      </c>
      <c r="S12" s="17">
        <f t="shared" ref="S12:AF12" si="4">SUM(C18:C21)</f>
        <v>81</v>
      </c>
      <c r="T12" s="17">
        <f t="shared" si="4"/>
        <v>18</v>
      </c>
      <c r="U12" s="17">
        <f t="shared" si="4"/>
        <v>18</v>
      </c>
      <c r="V12" s="17">
        <f t="shared" si="4"/>
        <v>66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195</v>
      </c>
      <c r="AD12" s="17">
        <f t="shared" si="4"/>
        <v>0</v>
      </c>
      <c r="AE12" s="31">
        <f t="shared" si="4"/>
        <v>188</v>
      </c>
      <c r="AF12" s="31">
        <f t="shared" si="4"/>
        <v>383</v>
      </c>
    </row>
    <row r="13" spans="2:32" ht="23.1" customHeight="1" x14ac:dyDescent="0.25">
      <c r="B13" s="45" t="s">
        <v>40</v>
      </c>
      <c r="C13" s="50">
        <v>53</v>
      </c>
      <c r="D13" s="50">
        <v>9</v>
      </c>
      <c r="E13" s="50">
        <v>5</v>
      </c>
      <c r="F13" s="50">
        <v>21</v>
      </c>
      <c r="G13" s="50">
        <v>1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48</v>
      </c>
      <c r="N13" s="50">
        <v>0</v>
      </c>
      <c r="O13" s="15">
        <f t="shared" si="0"/>
        <v>90</v>
      </c>
      <c r="P13" s="15">
        <f t="shared" si="1"/>
        <v>138</v>
      </c>
      <c r="R13" s="1" t="s">
        <v>9</v>
      </c>
      <c r="S13" s="17">
        <f t="shared" ref="S13:AF13" si="5">SUM(C22:C25)</f>
        <v>87</v>
      </c>
      <c r="T13" s="17">
        <f t="shared" si="5"/>
        <v>15</v>
      </c>
      <c r="U13" s="17">
        <f t="shared" si="5"/>
        <v>15</v>
      </c>
      <c r="V13" s="17">
        <f t="shared" si="5"/>
        <v>54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3</v>
      </c>
      <c r="AA13" s="17">
        <f t="shared" si="5"/>
        <v>1</v>
      </c>
      <c r="AB13" s="17">
        <f t="shared" si="5"/>
        <v>0</v>
      </c>
      <c r="AC13" s="17">
        <f t="shared" si="5"/>
        <v>200</v>
      </c>
      <c r="AD13" s="17">
        <f t="shared" si="5"/>
        <v>0</v>
      </c>
      <c r="AE13" s="31">
        <f t="shared" si="5"/>
        <v>185</v>
      </c>
      <c r="AF13" s="31">
        <f t="shared" si="5"/>
        <v>385</v>
      </c>
    </row>
    <row r="14" spans="2:32" ht="23.1" customHeight="1" x14ac:dyDescent="0.25">
      <c r="B14" s="45" t="s">
        <v>41</v>
      </c>
      <c r="C14" s="50">
        <v>45</v>
      </c>
      <c r="D14" s="50">
        <v>6</v>
      </c>
      <c r="E14" s="50">
        <v>3</v>
      </c>
      <c r="F14" s="50">
        <v>23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59</v>
      </c>
      <c r="N14" s="50">
        <v>0</v>
      </c>
      <c r="O14" s="15">
        <f t="shared" si="0"/>
        <v>79</v>
      </c>
      <c r="P14" s="15">
        <f t="shared" si="1"/>
        <v>138</v>
      </c>
      <c r="R14" s="1" t="s">
        <v>10</v>
      </c>
      <c r="S14" s="17">
        <f t="shared" ref="S14:AF14" si="6">SUM(C26:C29)</f>
        <v>90</v>
      </c>
      <c r="T14" s="17">
        <f t="shared" si="6"/>
        <v>16</v>
      </c>
      <c r="U14" s="17">
        <f t="shared" si="6"/>
        <v>12</v>
      </c>
      <c r="V14" s="17">
        <f t="shared" si="6"/>
        <v>54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143</v>
      </c>
      <c r="AD14" s="17">
        <f t="shared" si="6"/>
        <v>0</v>
      </c>
      <c r="AE14" s="31">
        <f t="shared" si="6"/>
        <v>189</v>
      </c>
      <c r="AF14" s="31">
        <f t="shared" si="6"/>
        <v>332</v>
      </c>
    </row>
    <row r="15" spans="2:32" ht="23.1" customHeight="1" x14ac:dyDescent="0.25">
      <c r="B15" s="45" t="s">
        <v>42</v>
      </c>
      <c r="C15" s="50">
        <v>22</v>
      </c>
      <c r="D15" s="50">
        <v>7</v>
      </c>
      <c r="E15" s="50">
        <v>2</v>
      </c>
      <c r="F15" s="50">
        <v>22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39</v>
      </c>
      <c r="N15" s="50">
        <v>0</v>
      </c>
      <c r="O15" s="15">
        <f t="shared" si="0"/>
        <v>56</v>
      </c>
      <c r="P15" s="15">
        <f t="shared" si="1"/>
        <v>95</v>
      </c>
      <c r="R15" s="1" t="s">
        <v>11</v>
      </c>
      <c r="S15" s="17">
        <f t="shared" ref="S15:AF15" si="7">SUM(C30:C33)</f>
        <v>76</v>
      </c>
      <c r="T15" s="17">
        <f t="shared" si="7"/>
        <v>13</v>
      </c>
      <c r="U15" s="17">
        <f t="shared" si="7"/>
        <v>10</v>
      </c>
      <c r="V15" s="17">
        <f t="shared" si="7"/>
        <v>72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193</v>
      </c>
      <c r="AD15" s="17">
        <f t="shared" si="7"/>
        <v>0</v>
      </c>
      <c r="AE15" s="31">
        <f t="shared" si="7"/>
        <v>188</v>
      </c>
      <c r="AF15" s="31">
        <f t="shared" si="7"/>
        <v>381</v>
      </c>
    </row>
    <row r="16" spans="2:32" ht="23.1" customHeight="1" x14ac:dyDescent="0.25">
      <c r="B16" s="45" t="s">
        <v>43</v>
      </c>
      <c r="C16" s="50">
        <v>34</v>
      </c>
      <c r="D16" s="50">
        <v>9</v>
      </c>
      <c r="E16" s="50">
        <v>3</v>
      </c>
      <c r="F16" s="50">
        <v>16</v>
      </c>
      <c r="G16" s="50">
        <v>1</v>
      </c>
      <c r="H16" s="50">
        <v>0</v>
      </c>
      <c r="I16" s="50">
        <v>6</v>
      </c>
      <c r="J16" s="50">
        <v>0</v>
      </c>
      <c r="K16" s="50">
        <v>0</v>
      </c>
      <c r="L16" s="50">
        <v>0</v>
      </c>
      <c r="M16" s="50">
        <v>58</v>
      </c>
      <c r="N16" s="50">
        <v>0</v>
      </c>
      <c r="O16" s="15">
        <f t="shared" si="0"/>
        <v>69</v>
      </c>
      <c r="P16" s="15">
        <f t="shared" si="1"/>
        <v>127</v>
      </c>
      <c r="R16" s="1" t="s">
        <v>12</v>
      </c>
      <c r="S16" s="17">
        <f t="shared" ref="S16:AF16" si="8">SUM(C34:C37)</f>
        <v>76</v>
      </c>
      <c r="T16" s="17">
        <f t="shared" si="8"/>
        <v>19</v>
      </c>
      <c r="U16" s="17">
        <f t="shared" si="8"/>
        <v>9</v>
      </c>
      <c r="V16" s="17">
        <f t="shared" si="8"/>
        <v>50</v>
      </c>
      <c r="W16" s="17">
        <f t="shared" si="8"/>
        <v>2</v>
      </c>
      <c r="X16" s="17">
        <f t="shared" si="8"/>
        <v>0</v>
      </c>
      <c r="Y16" s="17">
        <f t="shared" si="8"/>
        <v>8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158</v>
      </c>
      <c r="AD16" s="17">
        <f t="shared" si="8"/>
        <v>0</v>
      </c>
      <c r="AE16" s="31">
        <f t="shared" si="8"/>
        <v>164</v>
      </c>
      <c r="AF16" s="31">
        <f t="shared" si="8"/>
        <v>322</v>
      </c>
    </row>
    <row r="17" spans="2:32" ht="23.1" customHeight="1" x14ac:dyDescent="0.25">
      <c r="B17" s="45" t="s">
        <v>44</v>
      </c>
      <c r="C17" s="50">
        <v>31</v>
      </c>
      <c r="D17" s="50">
        <v>10</v>
      </c>
      <c r="E17" s="50">
        <v>2</v>
      </c>
      <c r="F17" s="50">
        <v>13</v>
      </c>
      <c r="G17" s="50">
        <v>1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64</v>
      </c>
      <c r="N17" s="50">
        <v>0</v>
      </c>
      <c r="O17" s="15">
        <f t="shared" si="0"/>
        <v>59</v>
      </c>
      <c r="P17" s="15">
        <f t="shared" si="1"/>
        <v>123</v>
      </c>
      <c r="R17" s="1" t="s">
        <v>13</v>
      </c>
      <c r="S17" s="17">
        <f t="shared" ref="S17:AF17" si="9">SUM(C38:C41)</f>
        <v>88</v>
      </c>
      <c r="T17" s="17">
        <f t="shared" si="9"/>
        <v>19</v>
      </c>
      <c r="U17" s="17">
        <f t="shared" si="9"/>
        <v>9</v>
      </c>
      <c r="V17" s="17">
        <f t="shared" si="9"/>
        <v>51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144</v>
      </c>
      <c r="AD17" s="17">
        <f t="shared" si="9"/>
        <v>0</v>
      </c>
      <c r="AE17" s="31">
        <f t="shared" si="9"/>
        <v>182</v>
      </c>
      <c r="AF17" s="31">
        <f t="shared" si="9"/>
        <v>326</v>
      </c>
    </row>
    <row r="18" spans="2:32" ht="23.1" customHeight="1" x14ac:dyDescent="0.25">
      <c r="B18" s="45" t="s">
        <v>45</v>
      </c>
      <c r="C18" s="50">
        <v>20</v>
      </c>
      <c r="D18" s="50">
        <v>4</v>
      </c>
      <c r="E18" s="50">
        <v>4</v>
      </c>
      <c r="F18" s="50">
        <v>14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63</v>
      </c>
      <c r="N18" s="50">
        <v>0</v>
      </c>
      <c r="O18" s="15">
        <f t="shared" si="0"/>
        <v>44</v>
      </c>
      <c r="P18" s="15">
        <f t="shared" si="1"/>
        <v>107</v>
      </c>
      <c r="R18" s="1" t="s">
        <v>14</v>
      </c>
      <c r="S18" s="17">
        <f t="shared" ref="S18:AF18" si="10">SUM(C42:C45)</f>
        <v>101</v>
      </c>
      <c r="T18" s="17">
        <f t="shared" si="10"/>
        <v>20</v>
      </c>
      <c r="U18" s="17">
        <f t="shared" si="10"/>
        <v>8</v>
      </c>
      <c r="V18" s="17">
        <f t="shared" si="10"/>
        <v>45</v>
      </c>
      <c r="W18" s="17">
        <f t="shared" si="10"/>
        <v>19</v>
      </c>
      <c r="X18" s="17">
        <f t="shared" si="10"/>
        <v>1</v>
      </c>
      <c r="Y18" s="17">
        <f t="shared" si="10"/>
        <v>11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131</v>
      </c>
      <c r="AD18" s="17">
        <f t="shared" si="10"/>
        <v>0</v>
      </c>
      <c r="AE18" s="31">
        <f t="shared" si="10"/>
        <v>209</v>
      </c>
      <c r="AF18" s="31">
        <f t="shared" si="10"/>
        <v>340</v>
      </c>
    </row>
    <row r="19" spans="2:32" ht="23.1" customHeight="1" x14ac:dyDescent="0.25">
      <c r="B19" s="45" t="s">
        <v>46</v>
      </c>
      <c r="C19" s="50">
        <v>21</v>
      </c>
      <c r="D19" s="50">
        <v>5</v>
      </c>
      <c r="E19" s="50">
        <v>5</v>
      </c>
      <c r="F19" s="50">
        <v>19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54</v>
      </c>
      <c r="N19" s="50">
        <v>0</v>
      </c>
      <c r="O19" s="15">
        <f t="shared" si="0"/>
        <v>52</v>
      </c>
      <c r="P19" s="15">
        <f t="shared" si="1"/>
        <v>106</v>
      </c>
      <c r="R19" s="1" t="s">
        <v>15</v>
      </c>
      <c r="S19" s="17">
        <f t="shared" ref="S19:AF19" si="11">SUM(C46:C49)</f>
        <v>88</v>
      </c>
      <c r="T19" s="17">
        <f t="shared" si="11"/>
        <v>9</v>
      </c>
      <c r="U19" s="17">
        <f t="shared" si="11"/>
        <v>10</v>
      </c>
      <c r="V19" s="17">
        <f t="shared" si="11"/>
        <v>58</v>
      </c>
      <c r="W19" s="17">
        <f t="shared" si="11"/>
        <v>3</v>
      </c>
      <c r="X19" s="17">
        <f t="shared" si="11"/>
        <v>0</v>
      </c>
      <c r="Y19" s="17">
        <f t="shared" si="11"/>
        <v>11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177</v>
      </c>
      <c r="AD19" s="17">
        <f t="shared" si="11"/>
        <v>0</v>
      </c>
      <c r="AE19" s="31">
        <f t="shared" si="11"/>
        <v>179</v>
      </c>
      <c r="AF19" s="31">
        <f t="shared" si="11"/>
        <v>356</v>
      </c>
    </row>
    <row r="20" spans="2:32" ht="23.1" customHeight="1" x14ac:dyDescent="0.25">
      <c r="B20" s="45" t="s">
        <v>47</v>
      </c>
      <c r="C20" s="50">
        <v>19</v>
      </c>
      <c r="D20" s="50">
        <v>6</v>
      </c>
      <c r="E20" s="50">
        <v>6</v>
      </c>
      <c r="F20" s="50">
        <v>26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40</v>
      </c>
      <c r="N20" s="50">
        <v>0</v>
      </c>
      <c r="O20" s="15">
        <f t="shared" si="0"/>
        <v>58</v>
      </c>
      <c r="P20" s="15">
        <f t="shared" si="1"/>
        <v>98</v>
      </c>
      <c r="R20" s="1" t="s">
        <v>16</v>
      </c>
      <c r="S20" s="17">
        <f t="shared" ref="S20:AF20" si="12">SUM(C50:C53)</f>
        <v>106</v>
      </c>
      <c r="T20" s="17">
        <f t="shared" si="12"/>
        <v>23</v>
      </c>
      <c r="U20" s="17">
        <f t="shared" si="12"/>
        <v>10</v>
      </c>
      <c r="V20" s="17">
        <f t="shared" si="12"/>
        <v>63</v>
      </c>
      <c r="W20" s="17">
        <f t="shared" si="12"/>
        <v>1</v>
      </c>
      <c r="X20" s="17">
        <f t="shared" si="12"/>
        <v>2</v>
      </c>
      <c r="Y20" s="17">
        <f t="shared" si="12"/>
        <v>19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164</v>
      </c>
      <c r="AD20" s="17">
        <f t="shared" si="12"/>
        <v>0</v>
      </c>
      <c r="AE20" s="31">
        <f t="shared" si="12"/>
        <v>227</v>
      </c>
      <c r="AF20" s="31">
        <f t="shared" si="12"/>
        <v>391</v>
      </c>
    </row>
    <row r="21" spans="2:32" ht="23.1" customHeight="1" x14ac:dyDescent="0.25">
      <c r="B21" s="45" t="s">
        <v>48</v>
      </c>
      <c r="C21" s="50">
        <v>21</v>
      </c>
      <c r="D21" s="50">
        <v>3</v>
      </c>
      <c r="E21" s="50">
        <v>3</v>
      </c>
      <c r="F21" s="50">
        <v>7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38</v>
      </c>
      <c r="N21" s="50">
        <v>0</v>
      </c>
      <c r="O21" s="15">
        <f t="shared" si="0"/>
        <v>34</v>
      </c>
      <c r="P21" s="15">
        <f t="shared" si="1"/>
        <v>72</v>
      </c>
      <c r="R21" s="36" t="s">
        <v>20</v>
      </c>
      <c r="S21" s="34">
        <f t="shared" ref="S21:AF21" si="13">SUM(C54:C57)</f>
        <v>113</v>
      </c>
      <c r="T21" s="17">
        <f t="shared" si="13"/>
        <v>19</v>
      </c>
      <c r="U21" s="17">
        <f t="shared" si="13"/>
        <v>22</v>
      </c>
      <c r="V21" s="17">
        <f t="shared" si="13"/>
        <v>84</v>
      </c>
      <c r="W21" s="17">
        <f t="shared" si="13"/>
        <v>2</v>
      </c>
      <c r="X21" s="17">
        <f t="shared" si="13"/>
        <v>0</v>
      </c>
      <c r="Y21" s="17">
        <f t="shared" si="13"/>
        <v>9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210</v>
      </c>
      <c r="AD21" s="17">
        <f t="shared" si="13"/>
        <v>0</v>
      </c>
      <c r="AE21" s="31">
        <f t="shared" si="13"/>
        <v>251</v>
      </c>
      <c r="AF21" s="31">
        <f t="shared" si="13"/>
        <v>461</v>
      </c>
    </row>
    <row r="22" spans="2:32" ht="23.1" customHeight="1" x14ac:dyDescent="0.25">
      <c r="B22" s="45" t="s">
        <v>49</v>
      </c>
      <c r="C22" s="50">
        <v>20</v>
      </c>
      <c r="D22" s="50">
        <v>2</v>
      </c>
      <c r="E22" s="50">
        <v>4</v>
      </c>
      <c r="F22" s="50">
        <v>19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40</v>
      </c>
      <c r="N22" s="50">
        <v>0</v>
      </c>
      <c r="O22" s="15">
        <f t="shared" si="0"/>
        <v>49</v>
      </c>
      <c r="P22" s="15">
        <f t="shared" si="1"/>
        <v>89</v>
      </c>
      <c r="R22" s="36" t="s">
        <v>146</v>
      </c>
      <c r="S22" s="34">
        <f>SUM(C58:C61)</f>
        <v>113</v>
      </c>
      <c r="T22" s="34">
        <f t="shared" ref="T22:AF22" si="14">SUM(D58:D61)</f>
        <v>33</v>
      </c>
      <c r="U22" s="34">
        <f t="shared" si="14"/>
        <v>11</v>
      </c>
      <c r="V22" s="34">
        <f t="shared" si="14"/>
        <v>75</v>
      </c>
      <c r="W22" s="34">
        <f t="shared" si="14"/>
        <v>4</v>
      </c>
      <c r="X22" s="34">
        <f t="shared" si="14"/>
        <v>0</v>
      </c>
      <c r="Y22" s="34">
        <f t="shared" si="14"/>
        <v>8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206</v>
      </c>
      <c r="AD22" s="34">
        <f t="shared" si="14"/>
        <v>0</v>
      </c>
      <c r="AE22" s="31">
        <f t="shared" si="14"/>
        <v>245</v>
      </c>
      <c r="AF22" s="31">
        <f t="shared" si="14"/>
        <v>451</v>
      </c>
    </row>
    <row r="23" spans="2:32" ht="23.1" customHeight="1" x14ac:dyDescent="0.25">
      <c r="B23" s="45" t="s">
        <v>50</v>
      </c>
      <c r="C23" s="50">
        <v>22</v>
      </c>
      <c r="D23" s="50">
        <v>7</v>
      </c>
      <c r="E23" s="50">
        <v>2</v>
      </c>
      <c r="F23" s="50">
        <v>8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0</v>
      </c>
      <c r="M23" s="50">
        <v>61</v>
      </c>
      <c r="N23" s="50">
        <v>0</v>
      </c>
      <c r="O23" s="15">
        <f t="shared" si="0"/>
        <v>40</v>
      </c>
      <c r="P23" s="15">
        <f t="shared" si="1"/>
        <v>101</v>
      </c>
      <c r="R23" s="36" t="s">
        <v>147</v>
      </c>
      <c r="S23" s="34">
        <f>SUM(C62:C65)</f>
        <v>120</v>
      </c>
      <c r="T23" s="34">
        <f t="shared" ref="T23:AF23" si="15">SUM(D62:D65)</f>
        <v>26</v>
      </c>
      <c r="U23" s="34">
        <f t="shared" si="15"/>
        <v>12</v>
      </c>
      <c r="V23" s="34">
        <f t="shared" si="15"/>
        <v>91</v>
      </c>
      <c r="W23" s="34">
        <f t="shared" si="15"/>
        <v>1</v>
      </c>
      <c r="X23" s="34">
        <f t="shared" si="15"/>
        <v>1</v>
      </c>
      <c r="Y23" s="34">
        <f t="shared" si="15"/>
        <v>8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216</v>
      </c>
      <c r="AD23" s="34">
        <f t="shared" si="15"/>
        <v>0</v>
      </c>
      <c r="AE23" s="31">
        <f t="shared" si="15"/>
        <v>262</v>
      </c>
      <c r="AF23" s="31">
        <f t="shared" si="15"/>
        <v>478</v>
      </c>
    </row>
    <row r="24" spans="2:32" ht="23.1" customHeight="1" x14ac:dyDescent="0.25">
      <c r="B24" s="45" t="s">
        <v>51</v>
      </c>
      <c r="C24" s="50">
        <v>27</v>
      </c>
      <c r="D24" s="50">
        <v>5</v>
      </c>
      <c r="E24" s="50">
        <v>3</v>
      </c>
      <c r="F24" s="50">
        <v>14</v>
      </c>
      <c r="G24" s="50">
        <v>0</v>
      </c>
      <c r="H24" s="50">
        <v>0</v>
      </c>
      <c r="I24" s="50">
        <v>2</v>
      </c>
      <c r="J24" s="50">
        <v>3</v>
      </c>
      <c r="K24" s="50">
        <v>0</v>
      </c>
      <c r="L24" s="50">
        <v>0</v>
      </c>
      <c r="M24" s="50">
        <v>40</v>
      </c>
      <c r="N24" s="50">
        <v>0</v>
      </c>
      <c r="O24" s="15">
        <f t="shared" si="0"/>
        <v>54</v>
      </c>
      <c r="P24" s="15">
        <f t="shared" si="1"/>
        <v>94</v>
      </c>
      <c r="R24" s="36" t="s">
        <v>148</v>
      </c>
      <c r="S24" s="34">
        <f>SUM(C66:C69)</f>
        <v>112</v>
      </c>
      <c r="T24" s="34">
        <f t="shared" ref="T24:AF24" si="16">SUM(D66:D69)</f>
        <v>42</v>
      </c>
      <c r="U24" s="34">
        <f t="shared" si="16"/>
        <v>13</v>
      </c>
      <c r="V24" s="34">
        <f t="shared" si="16"/>
        <v>72</v>
      </c>
      <c r="W24" s="34">
        <f t="shared" si="16"/>
        <v>1</v>
      </c>
      <c r="X24" s="34">
        <f t="shared" si="16"/>
        <v>0</v>
      </c>
      <c r="Y24" s="34">
        <f t="shared" si="16"/>
        <v>6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180</v>
      </c>
      <c r="AD24" s="34">
        <f t="shared" si="16"/>
        <v>0</v>
      </c>
      <c r="AE24" s="31">
        <f t="shared" si="16"/>
        <v>248</v>
      </c>
      <c r="AF24" s="31">
        <f t="shared" si="16"/>
        <v>428</v>
      </c>
    </row>
    <row r="25" spans="2:32" ht="23.1" customHeight="1" x14ac:dyDescent="0.25">
      <c r="B25" s="45" t="s">
        <v>52</v>
      </c>
      <c r="C25" s="50">
        <v>18</v>
      </c>
      <c r="D25" s="50">
        <v>1</v>
      </c>
      <c r="E25" s="50">
        <v>6</v>
      </c>
      <c r="F25" s="50">
        <v>13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59</v>
      </c>
      <c r="N25" s="50">
        <v>0</v>
      </c>
      <c r="O25" s="15">
        <f t="shared" si="0"/>
        <v>42</v>
      </c>
      <c r="P25" s="15">
        <f t="shared" si="1"/>
        <v>101</v>
      </c>
      <c r="R25" s="36" t="s">
        <v>149</v>
      </c>
      <c r="S25" s="34">
        <f>SUM(C70:C73)</f>
        <v>107</v>
      </c>
      <c r="T25" s="34">
        <f t="shared" ref="T25:AF25" si="17">SUM(D70:D73)</f>
        <v>38</v>
      </c>
      <c r="U25" s="34">
        <f t="shared" si="17"/>
        <v>12</v>
      </c>
      <c r="V25" s="34">
        <f t="shared" si="17"/>
        <v>64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179</v>
      </c>
      <c r="AD25" s="34">
        <f t="shared" si="17"/>
        <v>0</v>
      </c>
      <c r="AE25" s="31">
        <f t="shared" si="17"/>
        <v>225</v>
      </c>
      <c r="AF25" s="31">
        <f t="shared" si="17"/>
        <v>404</v>
      </c>
    </row>
    <row r="26" spans="2:32" ht="23.1" customHeight="1" x14ac:dyDescent="0.25">
      <c r="B26" s="45" t="s">
        <v>53</v>
      </c>
      <c r="C26" s="50">
        <v>20</v>
      </c>
      <c r="D26" s="50">
        <v>4</v>
      </c>
      <c r="E26" s="50">
        <v>6</v>
      </c>
      <c r="F26" s="50">
        <v>13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46</v>
      </c>
      <c r="N26" s="50">
        <v>0</v>
      </c>
      <c r="O26" s="15">
        <f t="shared" si="0"/>
        <v>47</v>
      </c>
      <c r="P26" s="15">
        <f t="shared" si="1"/>
        <v>93</v>
      </c>
      <c r="R26" s="36" t="s">
        <v>150</v>
      </c>
      <c r="S26" s="34">
        <f>SUM(C74:C77)</f>
        <v>48</v>
      </c>
      <c r="T26" s="34">
        <f t="shared" ref="T26:AF26" si="18">SUM(D74:D77)</f>
        <v>19</v>
      </c>
      <c r="U26" s="34">
        <f t="shared" si="18"/>
        <v>5</v>
      </c>
      <c r="V26" s="34">
        <f t="shared" si="18"/>
        <v>28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118</v>
      </c>
      <c r="AD26" s="34">
        <f t="shared" si="18"/>
        <v>0</v>
      </c>
      <c r="AE26" s="31">
        <f t="shared" si="18"/>
        <v>103</v>
      </c>
      <c r="AF26" s="31">
        <f t="shared" si="18"/>
        <v>221</v>
      </c>
    </row>
    <row r="27" spans="2:32" ht="23.1" customHeight="1" x14ac:dyDescent="0.25">
      <c r="B27" s="45" t="s">
        <v>54</v>
      </c>
      <c r="C27" s="50">
        <v>16</v>
      </c>
      <c r="D27" s="50">
        <v>4</v>
      </c>
      <c r="E27" s="50">
        <v>2</v>
      </c>
      <c r="F27" s="50">
        <v>9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38</v>
      </c>
      <c r="N27" s="50">
        <v>0</v>
      </c>
      <c r="O27" s="15">
        <f t="shared" si="0"/>
        <v>35</v>
      </c>
      <c r="P27" s="15">
        <f t="shared" si="1"/>
        <v>73</v>
      </c>
      <c r="R27" s="36" t="s">
        <v>151</v>
      </c>
      <c r="S27" s="34">
        <f>SUM(C78:C81)</f>
        <v>35</v>
      </c>
      <c r="T27" s="34">
        <f t="shared" ref="T27:AF27" si="19">SUM(D78:D81)</f>
        <v>7</v>
      </c>
      <c r="U27" s="34">
        <f t="shared" si="19"/>
        <v>2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71</v>
      </c>
      <c r="AD27" s="34">
        <f t="shared" si="19"/>
        <v>0</v>
      </c>
      <c r="AE27" s="31">
        <f t="shared" si="19"/>
        <v>53</v>
      </c>
      <c r="AF27" s="31">
        <f t="shared" si="19"/>
        <v>124</v>
      </c>
    </row>
    <row r="28" spans="2:32" ht="23.1" customHeight="1" x14ac:dyDescent="0.25">
      <c r="B28" s="45" t="s">
        <v>55</v>
      </c>
      <c r="C28" s="50">
        <v>37</v>
      </c>
      <c r="D28" s="50">
        <v>6</v>
      </c>
      <c r="E28" s="50">
        <v>1</v>
      </c>
      <c r="F28" s="50">
        <v>18</v>
      </c>
      <c r="G28" s="50">
        <v>0</v>
      </c>
      <c r="H28" s="50">
        <v>0</v>
      </c>
      <c r="I28" s="50">
        <v>4</v>
      </c>
      <c r="J28" s="50">
        <v>1</v>
      </c>
      <c r="K28" s="50">
        <v>0</v>
      </c>
      <c r="L28" s="50">
        <v>0</v>
      </c>
      <c r="M28" s="50">
        <v>30</v>
      </c>
      <c r="N28" s="50">
        <v>0</v>
      </c>
      <c r="O28" s="15">
        <f t="shared" si="0"/>
        <v>67</v>
      </c>
      <c r="P28" s="15">
        <f t="shared" si="1"/>
        <v>97</v>
      </c>
      <c r="R28" s="36" t="s">
        <v>152</v>
      </c>
      <c r="S28" s="34">
        <f>SUM(C82:C85)</f>
        <v>21</v>
      </c>
      <c r="T28" s="34">
        <f t="shared" ref="T28:AF28" si="20">SUM(D82:D85)</f>
        <v>1</v>
      </c>
      <c r="U28" s="34">
        <f t="shared" si="20"/>
        <v>2</v>
      </c>
      <c r="V28" s="34">
        <f t="shared" si="20"/>
        <v>5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41</v>
      </c>
      <c r="AD28" s="34">
        <f t="shared" si="20"/>
        <v>0</v>
      </c>
      <c r="AE28" s="31">
        <f t="shared" si="20"/>
        <v>31</v>
      </c>
      <c r="AF28" s="31">
        <f t="shared" si="20"/>
        <v>72</v>
      </c>
    </row>
    <row r="29" spans="2:32" ht="23.1" customHeight="1" x14ac:dyDescent="0.25">
      <c r="B29" s="45" t="s">
        <v>56</v>
      </c>
      <c r="C29" s="50">
        <v>17</v>
      </c>
      <c r="D29" s="50">
        <v>2</v>
      </c>
      <c r="E29" s="50">
        <v>3</v>
      </c>
      <c r="F29" s="50">
        <v>14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v>0</v>
      </c>
      <c r="M29" s="50">
        <v>29</v>
      </c>
      <c r="N29" s="50">
        <v>0</v>
      </c>
      <c r="O29" s="15">
        <f t="shared" si="0"/>
        <v>40</v>
      </c>
      <c r="P29" s="15">
        <f t="shared" si="1"/>
        <v>69</v>
      </c>
      <c r="R29" s="36" t="s">
        <v>153</v>
      </c>
      <c r="S29" s="34">
        <f>SUM(C86:C89)</f>
        <v>13</v>
      </c>
      <c r="T29" s="34">
        <f t="shared" ref="T29:AF29" si="21">SUM(D86:D89)</f>
        <v>3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20</v>
      </c>
      <c r="AD29" s="34">
        <f t="shared" si="21"/>
        <v>0</v>
      </c>
      <c r="AE29" s="31">
        <f t="shared" si="21"/>
        <v>18</v>
      </c>
      <c r="AF29" s="31">
        <f t="shared" si="21"/>
        <v>38</v>
      </c>
    </row>
    <row r="30" spans="2:32" ht="23.1" customHeight="1" x14ac:dyDescent="0.25">
      <c r="B30" s="45" t="s">
        <v>57</v>
      </c>
      <c r="C30" s="50">
        <v>14</v>
      </c>
      <c r="D30" s="50">
        <v>2</v>
      </c>
      <c r="E30" s="50">
        <v>2</v>
      </c>
      <c r="F30" s="50">
        <v>18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54</v>
      </c>
      <c r="N30" s="50">
        <v>0</v>
      </c>
      <c r="O30" s="15">
        <f t="shared" si="0"/>
        <v>40</v>
      </c>
      <c r="P30" s="15">
        <f t="shared" si="1"/>
        <v>94</v>
      </c>
      <c r="R30" s="36" t="s">
        <v>154</v>
      </c>
      <c r="S30" s="34">
        <f>SUM(C90:C93)</f>
        <v>13</v>
      </c>
      <c r="T30" s="34">
        <f t="shared" ref="T30:AF30" si="22">SUM(D90:D93)</f>
        <v>0</v>
      </c>
      <c r="U30" s="34">
        <f t="shared" si="22"/>
        <v>3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15</v>
      </c>
      <c r="AD30" s="34">
        <f t="shared" si="22"/>
        <v>0</v>
      </c>
      <c r="AE30" s="31">
        <f t="shared" si="22"/>
        <v>17</v>
      </c>
      <c r="AF30" s="31">
        <f t="shared" si="22"/>
        <v>32</v>
      </c>
    </row>
    <row r="31" spans="2:32" ht="23.1" customHeight="1" x14ac:dyDescent="0.25">
      <c r="B31" s="46" t="s">
        <v>58</v>
      </c>
      <c r="C31" s="50">
        <v>18</v>
      </c>
      <c r="D31" s="50">
        <v>4</v>
      </c>
      <c r="E31" s="50">
        <v>4</v>
      </c>
      <c r="F31" s="50">
        <v>19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41</v>
      </c>
      <c r="N31" s="50">
        <v>0</v>
      </c>
      <c r="O31" s="15">
        <f t="shared" si="0"/>
        <v>48</v>
      </c>
      <c r="P31" s="15">
        <f t="shared" si="1"/>
        <v>89</v>
      </c>
      <c r="R31" s="36" t="s">
        <v>155</v>
      </c>
      <c r="S31" s="34">
        <f>SUM(C94:C97)</f>
        <v>10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12</v>
      </c>
      <c r="AD31" s="34">
        <f t="shared" si="23"/>
        <v>0</v>
      </c>
      <c r="AE31" s="31">
        <f t="shared" si="23"/>
        <v>12</v>
      </c>
      <c r="AF31" s="31">
        <f t="shared" si="23"/>
        <v>24</v>
      </c>
    </row>
    <row r="32" spans="2:32" ht="23.1" customHeight="1" x14ac:dyDescent="0.25">
      <c r="B32" s="46" t="s">
        <v>59</v>
      </c>
      <c r="C32" s="50">
        <v>28</v>
      </c>
      <c r="D32" s="50">
        <v>3</v>
      </c>
      <c r="E32" s="50">
        <v>1</v>
      </c>
      <c r="F32" s="50">
        <v>17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38</v>
      </c>
      <c r="N32" s="50">
        <v>0</v>
      </c>
      <c r="O32" s="15">
        <f t="shared" si="0"/>
        <v>52</v>
      </c>
      <c r="P32" s="15">
        <f t="shared" si="1"/>
        <v>90</v>
      </c>
      <c r="R32" s="33" t="s">
        <v>156</v>
      </c>
      <c r="S32" s="34">
        <f>SUM(C98:C101)</f>
        <v>20</v>
      </c>
      <c r="T32" s="34">
        <f t="shared" ref="T32:AF32" si="24">SUM(D98:D101)</f>
        <v>1</v>
      </c>
      <c r="U32" s="34">
        <f t="shared" si="24"/>
        <v>7</v>
      </c>
      <c r="V32" s="34">
        <f t="shared" si="24"/>
        <v>27</v>
      </c>
      <c r="W32" s="34">
        <f t="shared" si="24"/>
        <v>1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27</v>
      </c>
      <c r="AD32" s="34">
        <f t="shared" si="24"/>
        <v>0</v>
      </c>
      <c r="AE32" s="31">
        <f t="shared" si="24"/>
        <v>56</v>
      </c>
      <c r="AF32" s="31">
        <f t="shared" si="24"/>
        <v>83</v>
      </c>
    </row>
    <row r="33" spans="2:32" ht="23.1" customHeight="1" x14ac:dyDescent="0.25">
      <c r="B33" s="45" t="s">
        <v>60</v>
      </c>
      <c r="C33" s="50">
        <v>16</v>
      </c>
      <c r="D33" s="50">
        <v>4</v>
      </c>
      <c r="E33" s="50">
        <v>3</v>
      </c>
      <c r="F33" s="50">
        <v>18</v>
      </c>
      <c r="G33" s="50">
        <v>0</v>
      </c>
      <c r="H33" s="50">
        <v>0</v>
      </c>
      <c r="I33" s="50">
        <v>6</v>
      </c>
      <c r="J33" s="50">
        <v>0</v>
      </c>
      <c r="K33" s="50">
        <v>1</v>
      </c>
      <c r="L33" s="50">
        <v>0</v>
      </c>
      <c r="M33" s="50">
        <v>60</v>
      </c>
      <c r="N33" s="50">
        <v>0</v>
      </c>
      <c r="O33" s="15">
        <f t="shared" si="0"/>
        <v>48</v>
      </c>
      <c r="P33" s="15">
        <f t="shared" si="1"/>
        <v>108</v>
      </c>
      <c r="R33" s="33" t="s">
        <v>157</v>
      </c>
      <c r="S33" s="34">
        <f>SUM(C102:C105)</f>
        <v>93</v>
      </c>
      <c r="T33" s="34">
        <f t="shared" ref="T33:AF33" si="25">SUM(D102:D105)</f>
        <v>30</v>
      </c>
      <c r="U33" s="34">
        <f t="shared" si="25"/>
        <v>7</v>
      </c>
      <c r="V33" s="34">
        <f t="shared" si="25"/>
        <v>43</v>
      </c>
      <c r="W33" s="34">
        <f t="shared" si="25"/>
        <v>3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71</v>
      </c>
      <c r="AD33" s="34">
        <f t="shared" si="25"/>
        <v>0</v>
      </c>
      <c r="AE33" s="31">
        <f t="shared" si="25"/>
        <v>178</v>
      </c>
      <c r="AF33" s="31">
        <f t="shared" si="25"/>
        <v>249</v>
      </c>
    </row>
    <row r="34" spans="2:32" ht="23.1" customHeight="1" x14ac:dyDescent="0.25">
      <c r="B34" s="46" t="s">
        <v>61</v>
      </c>
      <c r="C34" s="50">
        <v>22</v>
      </c>
      <c r="D34" s="50">
        <v>5</v>
      </c>
      <c r="E34" s="50">
        <v>2</v>
      </c>
      <c r="F34" s="50">
        <v>15</v>
      </c>
      <c r="G34" s="50">
        <v>1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50">
        <v>40</v>
      </c>
      <c r="N34" s="50">
        <v>0</v>
      </c>
      <c r="O34" s="15">
        <f t="shared" si="0"/>
        <v>49</v>
      </c>
      <c r="P34" s="15">
        <f t="shared" si="1"/>
        <v>89</v>
      </c>
      <c r="R34" s="38" t="s">
        <v>90</v>
      </c>
      <c r="S34" s="39">
        <f t="shared" ref="S34:AF34" si="26">MAX(S10:S12)</f>
        <v>186</v>
      </c>
      <c r="T34" s="39">
        <f t="shared" si="26"/>
        <v>32</v>
      </c>
      <c r="U34" s="39">
        <f t="shared" si="26"/>
        <v>21</v>
      </c>
      <c r="V34" s="39">
        <f t="shared" si="26"/>
        <v>74</v>
      </c>
      <c r="W34" s="39">
        <f t="shared" si="26"/>
        <v>7</v>
      </c>
      <c r="X34" s="39">
        <f t="shared" si="26"/>
        <v>0</v>
      </c>
      <c r="Y34" s="39">
        <f t="shared" si="26"/>
        <v>10</v>
      </c>
      <c r="Z34" s="39">
        <f t="shared" si="26"/>
        <v>2</v>
      </c>
      <c r="AA34" s="39">
        <f t="shared" si="26"/>
        <v>1</v>
      </c>
      <c r="AB34" s="39">
        <f t="shared" si="26"/>
        <v>0</v>
      </c>
      <c r="AC34" s="39">
        <f t="shared" si="26"/>
        <v>247</v>
      </c>
      <c r="AD34" s="39">
        <f t="shared" si="26"/>
        <v>0</v>
      </c>
      <c r="AE34" s="40">
        <f t="shared" si="26"/>
        <v>325</v>
      </c>
      <c r="AF34" s="40">
        <f t="shared" si="26"/>
        <v>572</v>
      </c>
    </row>
    <row r="35" spans="2:32" ht="23.1" customHeight="1" x14ac:dyDescent="0.25">
      <c r="B35" s="46" t="s">
        <v>62</v>
      </c>
      <c r="C35" s="50">
        <v>18</v>
      </c>
      <c r="D35" s="50">
        <v>4</v>
      </c>
      <c r="E35" s="50">
        <v>2</v>
      </c>
      <c r="F35" s="50">
        <v>11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44</v>
      </c>
      <c r="N35" s="50">
        <v>0</v>
      </c>
      <c r="O35" s="15">
        <f t="shared" si="0"/>
        <v>37</v>
      </c>
      <c r="P35" s="15">
        <f t="shared" si="1"/>
        <v>81</v>
      </c>
      <c r="R35" s="38" t="s">
        <v>91</v>
      </c>
      <c r="S35" s="39">
        <f t="shared" ref="S35:AF35" si="27">MAX(S13:S18)</f>
        <v>101</v>
      </c>
      <c r="T35" s="39">
        <f t="shared" si="27"/>
        <v>20</v>
      </c>
      <c r="U35" s="39">
        <f t="shared" si="27"/>
        <v>15</v>
      </c>
      <c r="V35" s="39">
        <f t="shared" si="27"/>
        <v>72</v>
      </c>
      <c r="W35" s="39">
        <f t="shared" si="27"/>
        <v>19</v>
      </c>
      <c r="X35" s="39">
        <f t="shared" si="27"/>
        <v>1</v>
      </c>
      <c r="Y35" s="39">
        <f t="shared" si="27"/>
        <v>16</v>
      </c>
      <c r="Z35" s="39">
        <f t="shared" si="27"/>
        <v>3</v>
      </c>
      <c r="AA35" s="39">
        <f t="shared" si="27"/>
        <v>1</v>
      </c>
      <c r="AB35" s="39">
        <f t="shared" si="27"/>
        <v>0</v>
      </c>
      <c r="AC35" s="39">
        <f t="shared" si="27"/>
        <v>200</v>
      </c>
      <c r="AD35" s="39">
        <f t="shared" si="27"/>
        <v>0</v>
      </c>
      <c r="AE35" s="40">
        <f t="shared" si="27"/>
        <v>209</v>
      </c>
      <c r="AF35" s="40">
        <f t="shared" si="27"/>
        <v>385</v>
      </c>
    </row>
    <row r="36" spans="2:32" ht="23.1" customHeight="1" x14ac:dyDescent="0.25">
      <c r="B36" s="46" t="s">
        <v>63</v>
      </c>
      <c r="C36" s="50">
        <v>15</v>
      </c>
      <c r="D36" s="50">
        <v>6</v>
      </c>
      <c r="E36" s="50">
        <v>3</v>
      </c>
      <c r="F36" s="50">
        <v>15</v>
      </c>
      <c r="G36" s="50">
        <v>1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54</v>
      </c>
      <c r="N36" s="50">
        <v>0</v>
      </c>
      <c r="O36" s="15">
        <f t="shared" si="0"/>
        <v>42</v>
      </c>
      <c r="P36" s="15">
        <f t="shared" si="1"/>
        <v>96</v>
      </c>
      <c r="R36" s="38" t="s">
        <v>92</v>
      </c>
      <c r="S36" s="39">
        <f t="shared" ref="S36:AF36" si="28">MAX(S19:S21)</f>
        <v>113</v>
      </c>
      <c r="T36" s="39">
        <f t="shared" si="28"/>
        <v>23</v>
      </c>
      <c r="U36" s="39">
        <f t="shared" si="28"/>
        <v>22</v>
      </c>
      <c r="V36" s="39">
        <f t="shared" si="28"/>
        <v>84</v>
      </c>
      <c r="W36" s="39">
        <f t="shared" si="28"/>
        <v>3</v>
      </c>
      <c r="X36" s="39">
        <f t="shared" si="28"/>
        <v>2</v>
      </c>
      <c r="Y36" s="39">
        <f t="shared" si="28"/>
        <v>19</v>
      </c>
      <c r="Z36" s="39">
        <f t="shared" si="28"/>
        <v>2</v>
      </c>
      <c r="AA36" s="39">
        <f t="shared" si="28"/>
        <v>1</v>
      </c>
      <c r="AB36" s="39">
        <f t="shared" si="28"/>
        <v>1</v>
      </c>
      <c r="AC36" s="39">
        <f t="shared" si="28"/>
        <v>210</v>
      </c>
      <c r="AD36" s="39">
        <f t="shared" si="28"/>
        <v>0</v>
      </c>
      <c r="AE36" s="40">
        <f t="shared" si="28"/>
        <v>251</v>
      </c>
      <c r="AF36" s="40">
        <f t="shared" si="28"/>
        <v>461</v>
      </c>
    </row>
    <row r="37" spans="2:32" ht="23.1" customHeight="1" x14ac:dyDescent="0.25">
      <c r="B37" s="45" t="s">
        <v>64</v>
      </c>
      <c r="C37" s="50">
        <v>21</v>
      </c>
      <c r="D37" s="50">
        <v>4</v>
      </c>
      <c r="E37" s="50">
        <v>2</v>
      </c>
      <c r="F37" s="50">
        <v>9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36</v>
      </c>
      <c r="P37" s="15">
        <f t="shared" si="1"/>
        <v>56</v>
      </c>
      <c r="R37" s="37" t="s">
        <v>85</v>
      </c>
      <c r="S37" s="35">
        <f t="shared" ref="S37:AF37" si="29">SUM(S10:S12)</f>
        <v>399</v>
      </c>
      <c r="T37" s="16">
        <f t="shared" si="29"/>
        <v>78</v>
      </c>
      <c r="U37" s="16">
        <f t="shared" si="29"/>
        <v>49</v>
      </c>
      <c r="V37" s="16">
        <f t="shared" si="29"/>
        <v>214</v>
      </c>
      <c r="W37" s="16">
        <f t="shared" si="29"/>
        <v>9</v>
      </c>
      <c r="X37" s="16">
        <f t="shared" si="29"/>
        <v>0</v>
      </c>
      <c r="Y37" s="16">
        <f t="shared" si="29"/>
        <v>21</v>
      </c>
      <c r="Z37" s="16">
        <f t="shared" si="29"/>
        <v>5</v>
      </c>
      <c r="AA37" s="16">
        <f t="shared" si="29"/>
        <v>1</v>
      </c>
      <c r="AB37" s="16">
        <f t="shared" si="29"/>
        <v>0</v>
      </c>
      <c r="AC37" s="16">
        <f t="shared" si="29"/>
        <v>662</v>
      </c>
      <c r="AD37" s="16">
        <f t="shared" si="29"/>
        <v>0</v>
      </c>
      <c r="AE37" s="32">
        <f t="shared" si="29"/>
        <v>776</v>
      </c>
      <c r="AF37" s="32">
        <f t="shared" si="29"/>
        <v>1438</v>
      </c>
    </row>
    <row r="38" spans="2:32" ht="23.1" customHeight="1" x14ac:dyDescent="0.25">
      <c r="B38" s="46" t="s">
        <v>65</v>
      </c>
      <c r="C38" s="50">
        <v>23</v>
      </c>
      <c r="D38" s="50">
        <v>5</v>
      </c>
      <c r="E38" s="50">
        <v>1</v>
      </c>
      <c r="F38" s="50">
        <v>12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37</v>
      </c>
      <c r="N38" s="50">
        <v>0</v>
      </c>
      <c r="O38" s="15">
        <f t="shared" si="0"/>
        <v>46</v>
      </c>
      <c r="P38" s="15">
        <f t="shared" si="1"/>
        <v>83</v>
      </c>
      <c r="R38" s="28" t="s">
        <v>86</v>
      </c>
      <c r="S38" s="16">
        <f t="shared" ref="S38:AF38" si="30">SUM(S13:S18)</f>
        <v>518</v>
      </c>
      <c r="T38" s="16">
        <f t="shared" si="30"/>
        <v>102</v>
      </c>
      <c r="U38" s="16">
        <f t="shared" si="30"/>
        <v>63</v>
      </c>
      <c r="V38" s="16">
        <f t="shared" si="30"/>
        <v>326</v>
      </c>
      <c r="W38" s="16">
        <f t="shared" si="30"/>
        <v>21</v>
      </c>
      <c r="X38" s="16">
        <f t="shared" si="30"/>
        <v>1</v>
      </c>
      <c r="Y38" s="16">
        <f t="shared" si="30"/>
        <v>75</v>
      </c>
      <c r="Z38" s="16">
        <f t="shared" si="30"/>
        <v>8</v>
      </c>
      <c r="AA38" s="16">
        <f t="shared" si="30"/>
        <v>3</v>
      </c>
      <c r="AB38" s="16">
        <f t="shared" si="30"/>
        <v>0</v>
      </c>
      <c r="AC38" s="16">
        <f t="shared" si="30"/>
        <v>969</v>
      </c>
      <c r="AD38" s="16">
        <f t="shared" si="30"/>
        <v>0</v>
      </c>
      <c r="AE38" s="32">
        <f t="shared" si="30"/>
        <v>1117</v>
      </c>
      <c r="AF38" s="32">
        <f t="shared" si="30"/>
        <v>2086</v>
      </c>
    </row>
    <row r="39" spans="2:32" ht="23.1" customHeight="1" x14ac:dyDescent="0.25">
      <c r="B39" s="46" t="s">
        <v>66</v>
      </c>
      <c r="C39" s="50">
        <v>25</v>
      </c>
      <c r="D39" s="50">
        <v>3</v>
      </c>
      <c r="E39" s="50">
        <v>2</v>
      </c>
      <c r="F39" s="50">
        <v>12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29</v>
      </c>
      <c r="N39" s="50">
        <v>0</v>
      </c>
      <c r="O39" s="15">
        <f t="shared" si="0"/>
        <v>45</v>
      </c>
      <c r="P39" s="15">
        <f t="shared" si="1"/>
        <v>74</v>
      </c>
      <c r="R39" s="29" t="s">
        <v>87</v>
      </c>
      <c r="S39" s="16">
        <f t="shared" ref="S39:AF39" si="31">SUM(S19:S21)</f>
        <v>307</v>
      </c>
      <c r="T39" s="16">
        <f t="shared" si="31"/>
        <v>51</v>
      </c>
      <c r="U39" s="16">
        <f t="shared" si="31"/>
        <v>42</v>
      </c>
      <c r="V39" s="16">
        <f t="shared" si="31"/>
        <v>205</v>
      </c>
      <c r="W39" s="16">
        <f t="shared" si="31"/>
        <v>6</v>
      </c>
      <c r="X39" s="16">
        <f t="shared" si="31"/>
        <v>2</v>
      </c>
      <c r="Y39" s="16">
        <f t="shared" si="31"/>
        <v>39</v>
      </c>
      <c r="Z39" s="16">
        <f t="shared" si="31"/>
        <v>3</v>
      </c>
      <c r="AA39" s="16">
        <f t="shared" si="31"/>
        <v>1</v>
      </c>
      <c r="AB39" s="16">
        <f t="shared" si="31"/>
        <v>1</v>
      </c>
      <c r="AC39" s="16">
        <f t="shared" si="31"/>
        <v>551</v>
      </c>
      <c r="AD39" s="16">
        <f t="shared" si="31"/>
        <v>0</v>
      </c>
      <c r="AE39" s="32">
        <f t="shared" si="31"/>
        <v>657</v>
      </c>
      <c r="AF39" s="32">
        <f t="shared" si="31"/>
        <v>1208</v>
      </c>
    </row>
    <row r="40" spans="2:32" ht="23.1" customHeight="1" x14ac:dyDescent="0.25">
      <c r="B40" s="46" t="s">
        <v>67</v>
      </c>
      <c r="C40" s="50">
        <v>24</v>
      </c>
      <c r="D40" s="50">
        <v>7</v>
      </c>
      <c r="E40" s="50">
        <v>2</v>
      </c>
      <c r="F40" s="50">
        <v>13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49</v>
      </c>
      <c r="N40" s="50">
        <v>0</v>
      </c>
      <c r="O40" s="15">
        <f t="shared" si="0"/>
        <v>51</v>
      </c>
      <c r="P40" s="15">
        <f t="shared" si="1"/>
        <v>100</v>
      </c>
      <c r="R40" s="5" t="s">
        <v>17</v>
      </c>
      <c r="S40" s="16">
        <f t="shared" ref="S40:AF40" si="32">SUM(S10:S21)</f>
        <v>1224</v>
      </c>
      <c r="T40" s="16">
        <f t="shared" si="32"/>
        <v>231</v>
      </c>
      <c r="U40" s="16">
        <f t="shared" si="32"/>
        <v>154</v>
      </c>
      <c r="V40" s="16">
        <f t="shared" si="32"/>
        <v>745</v>
      </c>
      <c r="W40" s="16">
        <f t="shared" si="32"/>
        <v>36</v>
      </c>
      <c r="X40" s="16">
        <f t="shared" si="32"/>
        <v>3</v>
      </c>
      <c r="Y40" s="16">
        <f t="shared" si="32"/>
        <v>135</v>
      </c>
      <c r="Z40" s="16">
        <f t="shared" si="32"/>
        <v>16</v>
      </c>
      <c r="AA40" s="16">
        <f t="shared" si="32"/>
        <v>5</v>
      </c>
      <c r="AB40" s="16">
        <f t="shared" si="32"/>
        <v>1</v>
      </c>
      <c r="AC40" s="16">
        <f t="shared" si="32"/>
        <v>2182</v>
      </c>
      <c r="AD40" s="16">
        <f t="shared" si="32"/>
        <v>0</v>
      </c>
      <c r="AE40" s="32">
        <f t="shared" si="32"/>
        <v>2550</v>
      </c>
      <c r="AF40" s="32">
        <f t="shared" si="32"/>
        <v>4732</v>
      </c>
    </row>
    <row r="41" spans="2:32" ht="23.1" customHeight="1" x14ac:dyDescent="0.25">
      <c r="B41" s="45" t="s">
        <v>68</v>
      </c>
      <c r="C41" s="50">
        <v>16</v>
      </c>
      <c r="D41" s="50">
        <v>4</v>
      </c>
      <c r="E41" s="50">
        <v>4</v>
      </c>
      <c r="F41" s="50">
        <v>14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29</v>
      </c>
      <c r="N41" s="50">
        <v>0</v>
      </c>
      <c r="O41" s="15">
        <f t="shared" si="0"/>
        <v>40</v>
      </c>
      <c r="P41" s="15">
        <f t="shared" si="1"/>
        <v>69</v>
      </c>
      <c r="R41" s="5" t="s">
        <v>159</v>
      </c>
      <c r="S41" s="16">
        <f>SUM(S10:S33)</f>
        <v>1929</v>
      </c>
      <c r="T41" s="16">
        <f t="shared" ref="T41:AF41" si="33">SUM(T10:T33)</f>
        <v>431</v>
      </c>
      <c r="U41" s="16">
        <f t="shared" si="33"/>
        <v>228</v>
      </c>
      <c r="V41" s="16">
        <f t="shared" si="33"/>
        <v>1160</v>
      </c>
      <c r="W41" s="16">
        <f t="shared" si="33"/>
        <v>46</v>
      </c>
      <c r="X41" s="16">
        <f t="shared" si="33"/>
        <v>4</v>
      </c>
      <c r="Y41" s="16">
        <f t="shared" si="33"/>
        <v>169</v>
      </c>
      <c r="Z41" s="16">
        <f t="shared" si="33"/>
        <v>25</v>
      </c>
      <c r="AA41" s="16">
        <f t="shared" si="33"/>
        <v>5</v>
      </c>
      <c r="AB41" s="16">
        <f t="shared" si="33"/>
        <v>1</v>
      </c>
      <c r="AC41" s="16">
        <f t="shared" si="33"/>
        <v>3338</v>
      </c>
      <c r="AD41" s="16">
        <f t="shared" si="33"/>
        <v>0</v>
      </c>
      <c r="AE41" s="32">
        <f t="shared" si="33"/>
        <v>3998</v>
      </c>
      <c r="AF41" s="32">
        <f t="shared" si="33"/>
        <v>7336</v>
      </c>
    </row>
    <row r="42" spans="2:32" ht="23.1" customHeight="1" x14ac:dyDescent="0.25">
      <c r="B42" s="46" t="s">
        <v>69</v>
      </c>
      <c r="C42" s="50">
        <v>22</v>
      </c>
      <c r="D42" s="50">
        <v>4</v>
      </c>
      <c r="E42" s="50">
        <v>0</v>
      </c>
      <c r="F42" s="50">
        <v>16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36</v>
      </c>
      <c r="N42" s="50">
        <v>0</v>
      </c>
      <c r="O42" s="15">
        <f t="shared" si="0"/>
        <v>45</v>
      </c>
      <c r="P42" s="15">
        <f t="shared" si="1"/>
        <v>81</v>
      </c>
      <c r="R42" s="5" t="s">
        <v>160</v>
      </c>
      <c r="S42" s="48">
        <f>S41/S40</f>
        <v>1.5759803921568627</v>
      </c>
      <c r="T42" s="48">
        <f t="shared" ref="T42:AF42" si="34">T41/T40</f>
        <v>1.8658008658008658</v>
      </c>
      <c r="U42" s="48">
        <f t="shared" si="34"/>
        <v>1.4805194805194806</v>
      </c>
      <c r="V42" s="48">
        <f t="shared" si="34"/>
        <v>1.5570469798657718</v>
      </c>
      <c r="W42" s="48">
        <f t="shared" si="34"/>
        <v>1.2777777777777777</v>
      </c>
      <c r="X42" s="48">
        <f t="shared" si="34"/>
        <v>1.3333333333333333</v>
      </c>
      <c r="Y42" s="48">
        <f t="shared" si="34"/>
        <v>1.2518518518518518</v>
      </c>
      <c r="Z42" s="48">
        <f t="shared" si="34"/>
        <v>1.5625</v>
      </c>
      <c r="AA42" s="48">
        <f t="shared" si="34"/>
        <v>1</v>
      </c>
      <c r="AB42" s="48">
        <f t="shared" si="34"/>
        <v>1</v>
      </c>
      <c r="AC42" s="48">
        <f t="shared" si="34"/>
        <v>1.5297891842346472</v>
      </c>
      <c r="AD42" s="48" t="e">
        <f t="shared" si="34"/>
        <v>#DIV/0!</v>
      </c>
      <c r="AE42" s="48">
        <f t="shared" si="34"/>
        <v>1.567843137254902</v>
      </c>
      <c r="AF42" s="48">
        <f t="shared" si="34"/>
        <v>1.5502958579881656</v>
      </c>
    </row>
    <row r="43" spans="2:32" ht="23.1" customHeight="1" x14ac:dyDescent="0.25">
      <c r="B43" s="45" t="s">
        <v>70</v>
      </c>
      <c r="C43" s="50">
        <v>26</v>
      </c>
      <c r="D43" s="50">
        <v>0</v>
      </c>
      <c r="E43" s="50">
        <v>8</v>
      </c>
      <c r="F43" s="50">
        <v>4</v>
      </c>
      <c r="G43" s="50">
        <v>18</v>
      </c>
      <c r="H43" s="50">
        <v>1</v>
      </c>
      <c r="I43" s="50">
        <v>0</v>
      </c>
      <c r="J43" s="50">
        <v>2</v>
      </c>
      <c r="K43" s="50">
        <v>0</v>
      </c>
      <c r="L43" s="50">
        <v>0</v>
      </c>
      <c r="M43" s="50">
        <v>49</v>
      </c>
      <c r="N43" s="50">
        <v>0</v>
      </c>
      <c r="O43" s="15">
        <f t="shared" si="0"/>
        <v>59</v>
      </c>
      <c r="P43" s="15">
        <f t="shared" si="1"/>
        <v>108</v>
      </c>
    </row>
    <row r="44" spans="2:32" ht="23.1" customHeight="1" x14ac:dyDescent="0.25">
      <c r="B44" s="47" t="s">
        <v>71</v>
      </c>
      <c r="C44" s="50">
        <v>28</v>
      </c>
      <c r="D44" s="50">
        <v>11</v>
      </c>
      <c r="E44" s="50">
        <v>0</v>
      </c>
      <c r="F44" s="50">
        <v>16</v>
      </c>
      <c r="G44" s="50">
        <v>1</v>
      </c>
      <c r="H44" s="50">
        <v>0</v>
      </c>
      <c r="I44" s="50">
        <v>3</v>
      </c>
      <c r="J44" s="50">
        <v>1</v>
      </c>
      <c r="K44" s="50">
        <v>0</v>
      </c>
      <c r="L44" s="50">
        <v>0</v>
      </c>
      <c r="M44" s="50">
        <v>27</v>
      </c>
      <c r="N44" s="50">
        <v>0</v>
      </c>
      <c r="O44" s="15">
        <f t="shared" si="0"/>
        <v>60</v>
      </c>
      <c r="P44" s="15">
        <f t="shared" si="1"/>
        <v>87</v>
      </c>
    </row>
    <row r="45" spans="2:32" ht="23.1" customHeight="1" x14ac:dyDescent="0.25">
      <c r="B45" s="45" t="s">
        <v>72</v>
      </c>
      <c r="C45" s="50">
        <v>25</v>
      </c>
      <c r="D45" s="50">
        <v>5</v>
      </c>
      <c r="E45" s="50">
        <v>0</v>
      </c>
      <c r="F45" s="50">
        <v>9</v>
      </c>
      <c r="G45" s="50">
        <v>0</v>
      </c>
      <c r="H45" s="50">
        <v>0</v>
      </c>
      <c r="I45" s="50">
        <v>5</v>
      </c>
      <c r="J45" s="50">
        <v>0</v>
      </c>
      <c r="K45" s="50">
        <v>1</v>
      </c>
      <c r="L45" s="50">
        <v>0</v>
      </c>
      <c r="M45" s="50">
        <v>19</v>
      </c>
      <c r="N45" s="50">
        <v>0</v>
      </c>
      <c r="O45" s="15">
        <f t="shared" si="0"/>
        <v>45</v>
      </c>
      <c r="P45" s="15">
        <f t="shared" si="1"/>
        <v>64</v>
      </c>
    </row>
    <row r="46" spans="2:32" ht="23.1" customHeight="1" x14ac:dyDescent="0.25">
      <c r="B46" s="46" t="s">
        <v>73</v>
      </c>
      <c r="C46" s="50">
        <v>10</v>
      </c>
      <c r="D46" s="50">
        <v>2</v>
      </c>
      <c r="E46" s="50">
        <v>2</v>
      </c>
      <c r="F46" s="50">
        <v>16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33</v>
      </c>
      <c r="P46" s="15">
        <f t="shared" si="1"/>
        <v>65</v>
      </c>
      <c r="R46" s="8"/>
      <c r="T46"/>
    </row>
    <row r="47" spans="2:32" ht="23.1" customHeight="1" x14ac:dyDescent="0.25">
      <c r="B47" s="46" t="s">
        <v>74</v>
      </c>
      <c r="C47" s="50">
        <v>24</v>
      </c>
      <c r="D47" s="50">
        <v>1</v>
      </c>
      <c r="E47" s="50">
        <v>2</v>
      </c>
      <c r="F47" s="50">
        <v>17</v>
      </c>
      <c r="G47" s="50">
        <v>2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51</v>
      </c>
      <c r="N47" s="50">
        <v>0</v>
      </c>
      <c r="O47" s="15">
        <f t="shared" si="0"/>
        <v>47</v>
      </c>
      <c r="P47" s="15">
        <f t="shared" si="1"/>
        <v>98</v>
      </c>
      <c r="R47" s="8"/>
      <c r="T47"/>
    </row>
    <row r="48" spans="2:32" ht="23.1" customHeight="1" x14ac:dyDescent="0.25">
      <c r="B48" s="46" t="s">
        <v>75</v>
      </c>
      <c r="C48" s="50">
        <v>30</v>
      </c>
      <c r="D48" s="50">
        <v>3</v>
      </c>
      <c r="E48" s="50">
        <v>5</v>
      </c>
      <c r="F48" s="50">
        <v>14</v>
      </c>
      <c r="G48" s="50">
        <v>1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48</v>
      </c>
      <c r="N48" s="50">
        <v>0</v>
      </c>
      <c r="O48" s="15">
        <f t="shared" si="0"/>
        <v>57</v>
      </c>
      <c r="P48" s="15">
        <f t="shared" si="1"/>
        <v>105</v>
      </c>
      <c r="R48" s="8"/>
      <c r="T48"/>
    </row>
    <row r="49" spans="2:20" ht="23.1" customHeight="1" x14ac:dyDescent="0.25">
      <c r="B49" s="45" t="s">
        <v>76</v>
      </c>
      <c r="C49" s="50">
        <v>24</v>
      </c>
      <c r="D49" s="50">
        <v>3</v>
      </c>
      <c r="E49" s="50">
        <v>1</v>
      </c>
      <c r="F49" s="50">
        <v>11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46</v>
      </c>
      <c r="N49" s="50">
        <v>0</v>
      </c>
      <c r="O49" s="15">
        <f t="shared" si="0"/>
        <v>42</v>
      </c>
      <c r="P49" s="15">
        <f t="shared" si="1"/>
        <v>88</v>
      </c>
      <c r="R49" s="8"/>
      <c r="T49"/>
    </row>
    <row r="50" spans="2:20" ht="23.1" customHeight="1" x14ac:dyDescent="0.25">
      <c r="B50" s="46" t="s">
        <v>77</v>
      </c>
      <c r="C50" s="50">
        <v>22</v>
      </c>
      <c r="D50" s="50">
        <v>7</v>
      </c>
      <c r="E50" s="50">
        <v>4</v>
      </c>
      <c r="F50" s="50">
        <v>9</v>
      </c>
      <c r="G50" s="50">
        <v>0</v>
      </c>
      <c r="H50" s="50">
        <v>0</v>
      </c>
      <c r="I50" s="50">
        <v>8</v>
      </c>
      <c r="J50" s="50">
        <v>0</v>
      </c>
      <c r="K50" s="50">
        <v>0</v>
      </c>
      <c r="L50" s="50">
        <v>0</v>
      </c>
      <c r="M50" s="50">
        <v>34</v>
      </c>
      <c r="N50" s="50">
        <v>0</v>
      </c>
      <c r="O50" s="15">
        <f t="shared" si="0"/>
        <v>50</v>
      </c>
      <c r="P50" s="15">
        <f t="shared" si="1"/>
        <v>84</v>
      </c>
      <c r="R50" s="8"/>
      <c r="T50"/>
    </row>
    <row r="51" spans="2:20" ht="23.1" customHeight="1" x14ac:dyDescent="0.25">
      <c r="B51" s="46" t="s">
        <v>78</v>
      </c>
      <c r="C51" s="50">
        <v>24</v>
      </c>
      <c r="D51" s="50">
        <v>3</v>
      </c>
      <c r="E51" s="50">
        <v>2</v>
      </c>
      <c r="F51" s="50">
        <v>14</v>
      </c>
      <c r="G51" s="50">
        <v>0</v>
      </c>
      <c r="H51" s="50">
        <v>2</v>
      </c>
      <c r="I51" s="50">
        <v>3</v>
      </c>
      <c r="J51" s="50">
        <v>1</v>
      </c>
      <c r="K51" s="50">
        <v>1</v>
      </c>
      <c r="L51" s="50">
        <v>0</v>
      </c>
      <c r="M51" s="50">
        <v>52</v>
      </c>
      <c r="N51" s="50">
        <v>0</v>
      </c>
      <c r="O51" s="15">
        <f t="shared" si="0"/>
        <v>50</v>
      </c>
      <c r="P51" s="15">
        <f t="shared" si="1"/>
        <v>102</v>
      </c>
      <c r="R51" s="8"/>
      <c r="T51"/>
    </row>
    <row r="52" spans="2:20" ht="23.1" customHeight="1" x14ac:dyDescent="0.25">
      <c r="B52" s="46" t="s">
        <v>79</v>
      </c>
      <c r="C52" s="50">
        <v>33</v>
      </c>
      <c r="D52" s="50">
        <v>8</v>
      </c>
      <c r="E52" s="50">
        <v>2</v>
      </c>
      <c r="F52" s="50">
        <v>27</v>
      </c>
      <c r="G52" s="50">
        <v>1</v>
      </c>
      <c r="H52" s="50">
        <v>0</v>
      </c>
      <c r="I52" s="50">
        <v>6</v>
      </c>
      <c r="J52" s="50">
        <v>1</v>
      </c>
      <c r="K52" s="50">
        <v>0</v>
      </c>
      <c r="L52" s="50">
        <v>0</v>
      </c>
      <c r="M52" s="50">
        <v>45</v>
      </c>
      <c r="N52" s="50">
        <v>0</v>
      </c>
      <c r="O52" s="15">
        <f t="shared" si="0"/>
        <v>78</v>
      </c>
      <c r="P52" s="15">
        <f t="shared" si="1"/>
        <v>123</v>
      </c>
      <c r="R52" s="8"/>
      <c r="T52"/>
    </row>
    <row r="53" spans="2:20" ht="23.1" customHeight="1" x14ac:dyDescent="0.25">
      <c r="B53" s="45" t="s">
        <v>80</v>
      </c>
      <c r="C53" s="50">
        <v>27</v>
      </c>
      <c r="D53" s="50">
        <v>5</v>
      </c>
      <c r="E53" s="50">
        <v>2</v>
      </c>
      <c r="F53" s="50">
        <v>13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33</v>
      </c>
      <c r="N53" s="50">
        <v>0</v>
      </c>
      <c r="O53" s="15">
        <f t="shared" si="0"/>
        <v>49</v>
      </c>
      <c r="P53" s="15">
        <f t="shared" si="1"/>
        <v>82</v>
      </c>
      <c r="R53" s="8"/>
      <c r="T53"/>
    </row>
    <row r="54" spans="2:20" ht="23.1" customHeight="1" x14ac:dyDescent="0.25">
      <c r="B54" s="45" t="s">
        <v>81</v>
      </c>
      <c r="C54" s="50">
        <v>27</v>
      </c>
      <c r="D54" s="50">
        <v>5</v>
      </c>
      <c r="E54" s="50">
        <v>5</v>
      </c>
      <c r="F54" s="50">
        <v>21</v>
      </c>
      <c r="G54" s="50">
        <v>1</v>
      </c>
      <c r="H54" s="50">
        <v>0</v>
      </c>
      <c r="I54" s="50">
        <v>5</v>
      </c>
      <c r="J54" s="50">
        <v>1</v>
      </c>
      <c r="K54" s="50">
        <v>0</v>
      </c>
      <c r="L54" s="50">
        <v>1</v>
      </c>
      <c r="M54" s="50">
        <v>48</v>
      </c>
      <c r="N54" s="50">
        <v>0</v>
      </c>
      <c r="O54" s="15">
        <f t="shared" si="0"/>
        <v>66</v>
      </c>
      <c r="P54" s="15">
        <f t="shared" si="1"/>
        <v>114</v>
      </c>
      <c r="R54" s="8"/>
      <c r="T54"/>
    </row>
    <row r="55" spans="2:20" ht="23.1" customHeight="1" x14ac:dyDescent="0.25">
      <c r="B55" s="45" t="s">
        <v>82</v>
      </c>
      <c r="C55" s="50">
        <v>32</v>
      </c>
      <c r="D55" s="50">
        <v>5</v>
      </c>
      <c r="E55" s="50">
        <v>2</v>
      </c>
      <c r="F55" s="50">
        <v>27</v>
      </c>
      <c r="G55" s="50">
        <v>1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68</v>
      </c>
      <c r="N55" s="50">
        <v>0</v>
      </c>
      <c r="O55" s="15">
        <f t="shared" si="0"/>
        <v>70</v>
      </c>
      <c r="P55" s="15">
        <f t="shared" si="1"/>
        <v>138</v>
      </c>
      <c r="R55" s="8"/>
      <c r="T55"/>
    </row>
    <row r="56" spans="2:20" ht="23.1" customHeight="1" x14ac:dyDescent="0.25">
      <c r="B56" s="45" t="s">
        <v>83</v>
      </c>
      <c r="C56" s="50">
        <v>27</v>
      </c>
      <c r="D56" s="50">
        <v>8</v>
      </c>
      <c r="E56" s="50">
        <v>5</v>
      </c>
      <c r="F56" s="50">
        <v>14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39</v>
      </c>
      <c r="N56" s="50">
        <v>0</v>
      </c>
      <c r="O56" s="15">
        <f t="shared" si="0"/>
        <v>55</v>
      </c>
      <c r="P56" s="15">
        <f t="shared" si="1"/>
        <v>94</v>
      </c>
      <c r="R56" s="8"/>
      <c r="T56"/>
    </row>
    <row r="57" spans="2:20" ht="23.1" customHeight="1" x14ac:dyDescent="0.25">
      <c r="B57" s="45" t="s">
        <v>84</v>
      </c>
      <c r="C57" s="50">
        <v>27</v>
      </c>
      <c r="D57" s="50">
        <v>1</v>
      </c>
      <c r="E57" s="50">
        <v>10</v>
      </c>
      <c r="F57" s="50">
        <v>22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55</v>
      </c>
      <c r="N57" s="50">
        <v>0</v>
      </c>
      <c r="O57" s="15">
        <f t="shared" si="0"/>
        <v>60</v>
      </c>
      <c r="P57" s="15">
        <f t="shared" si="1"/>
        <v>115</v>
      </c>
      <c r="R57" s="8"/>
      <c r="T57"/>
    </row>
    <row r="58" spans="2:20" ht="23.1" customHeight="1" x14ac:dyDescent="0.25">
      <c r="B58" s="45" t="s">
        <v>99</v>
      </c>
      <c r="C58" s="50">
        <v>25</v>
      </c>
      <c r="D58" s="50">
        <v>9</v>
      </c>
      <c r="E58" s="50">
        <v>4</v>
      </c>
      <c r="F58" s="50">
        <v>15</v>
      </c>
      <c r="G58" s="50">
        <v>1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46</v>
      </c>
      <c r="N58" s="50">
        <v>0</v>
      </c>
      <c r="O58" s="15">
        <f t="shared" si="0"/>
        <v>55</v>
      </c>
      <c r="P58" s="15">
        <f t="shared" si="1"/>
        <v>101</v>
      </c>
      <c r="R58" s="8"/>
      <c r="T58"/>
    </row>
    <row r="59" spans="2:20" ht="23.1" customHeight="1" x14ac:dyDescent="0.25">
      <c r="B59" s="45" t="s">
        <v>100</v>
      </c>
      <c r="C59" s="50">
        <v>27</v>
      </c>
      <c r="D59" s="50">
        <v>7</v>
      </c>
      <c r="E59" s="50">
        <v>6</v>
      </c>
      <c r="F59" s="50">
        <v>20</v>
      </c>
      <c r="G59" s="50">
        <v>1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53</v>
      </c>
      <c r="N59" s="50">
        <v>0</v>
      </c>
      <c r="O59" s="15">
        <f t="shared" si="0"/>
        <v>64</v>
      </c>
      <c r="P59" s="15">
        <f t="shared" si="1"/>
        <v>117</v>
      </c>
      <c r="R59" s="8"/>
      <c r="T59"/>
    </row>
    <row r="60" spans="2:20" ht="23.1" customHeight="1" x14ac:dyDescent="0.25">
      <c r="B60" s="45" t="s">
        <v>101</v>
      </c>
      <c r="C60" s="50">
        <v>38</v>
      </c>
      <c r="D60" s="50">
        <v>8</v>
      </c>
      <c r="E60" s="50">
        <v>0</v>
      </c>
      <c r="F60" s="50">
        <v>23</v>
      </c>
      <c r="G60" s="50">
        <v>2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66</v>
      </c>
      <c r="N60" s="50">
        <v>0</v>
      </c>
      <c r="O60" s="15">
        <f t="shared" si="0"/>
        <v>73</v>
      </c>
      <c r="P60" s="15">
        <f t="shared" si="1"/>
        <v>139</v>
      </c>
      <c r="R60" s="8"/>
      <c r="T60"/>
    </row>
    <row r="61" spans="2:20" ht="23.1" customHeight="1" x14ac:dyDescent="0.25">
      <c r="B61" s="45" t="s">
        <v>102</v>
      </c>
      <c r="C61" s="50">
        <v>23</v>
      </c>
      <c r="D61" s="50">
        <v>9</v>
      </c>
      <c r="E61" s="50">
        <v>1</v>
      </c>
      <c r="F61" s="50">
        <v>17</v>
      </c>
      <c r="G61" s="50">
        <v>0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41</v>
      </c>
      <c r="N61" s="50">
        <v>0</v>
      </c>
      <c r="O61" s="15">
        <f t="shared" si="0"/>
        <v>53</v>
      </c>
      <c r="P61" s="15">
        <f t="shared" si="1"/>
        <v>94</v>
      </c>
      <c r="R61" s="8"/>
      <c r="T61"/>
    </row>
    <row r="62" spans="2:20" ht="23.1" customHeight="1" x14ac:dyDescent="0.25">
      <c r="B62" s="45" t="s">
        <v>107</v>
      </c>
      <c r="C62" s="50">
        <v>26</v>
      </c>
      <c r="D62" s="50">
        <v>6</v>
      </c>
      <c r="E62" s="50">
        <v>2</v>
      </c>
      <c r="F62" s="50">
        <v>18</v>
      </c>
      <c r="G62" s="50">
        <v>1</v>
      </c>
      <c r="H62" s="50">
        <v>0</v>
      </c>
      <c r="I62" s="50">
        <v>1</v>
      </c>
      <c r="J62" s="50">
        <v>1</v>
      </c>
      <c r="K62" s="50">
        <v>0</v>
      </c>
      <c r="L62" s="50">
        <v>0</v>
      </c>
      <c r="M62" s="50">
        <v>54</v>
      </c>
      <c r="N62" s="50">
        <v>0</v>
      </c>
      <c r="O62" s="15">
        <f t="shared" si="0"/>
        <v>55</v>
      </c>
      <c r="P62" s="15">
        <f t="shared" si="1"/>
        <v>109</v>
      </c>
      <c r="R62" s="8"/>
      <c r="T62"/>
    </row>
    <row r="63" spans="2:20" ht="23.1" customHeight="1" x14ac:dyDescent="0.25">
      <c r="B63" s="45" t="s">
        <v>108</v>
      </c>
      <c r="C63" s="50">
        <v>24</v>
      </c>
      <c r="D63" s="50">
        <v>6</v>
      </c>
      <c r="E63" s="50">
        <v>2</v>
      </c>
      <c r="F63" s="50">
        <v>19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55</v>
      </c>
      <c r="N63" s="50">
        <v>0</v>
      </c>
      <c r="O63" s="15">
        <f t="shared" si="0"/>
        <v>53</v>
      </c>
      <c r="P63" s="15">
        <f t="shared" si="1"/>
        <v>108</v>
      </c>
      <c r="R63" s="8"/>
      <c r="T63"/>
    </row>
    <row r="64" spans="2:20" ht="23.1" customHeight="1" x14ac:dyDescent="0.25">
      <c r="B64" s="45" t="s">
        <v>109</v>
      </c>
      <c r="C64" s="50">
        <v>29</v>
      </c>
      <c r="D64" s="50">
        <v>8</v>
      </c>
      <c r="E64" s="50">
        <v>3</v>
      </c>
      <c r="F64" s="50">
        <v>26</v>
      </c>
      <c r="G64" s="50">
        <v>0</v>
      </c>
      <c r="H64" s="50">
        <v>0</v>
      </c>
      <c r="I64" s="50">
        <v>4</v>
      </c>
      <c r="J64" s="50">
        <v>2</v>
      </c>
      <c r="K64" s="50">
        <v>0</v>
      </c>
      <c r="L64" s="50">
        <v>0</v>
      </c>
      <c r="M64" s="50">
        <v>49</v>
      </c>
      <c r="N64" s="50">
        <v>0</v>
      </c>
      <c r="O64" s="15">
        <f t="shared" si="0"/>
        <v>72</v>
      </c>
      <c r="P64" s="15">
        <f t="shared" si="1"/>
        <v>121</v>
      </c>
      <c r="R64" s="8"/>
      <c r="T64"/>
    </row>
    <row r="65" spans="2:20" ht="23.1" customHeight="1" x14ac:dyDescent="0.25">
      <c r="B65" s="45" t="s">
        <v>158</v>
      </c>
      <c r="C65" s="50">
        <v>41</v>
      </c>
      <c r="D65" s="50">
        <v>6</v>
      </c>
      <c r="E65" s="50">
        <v>5</v>
      </c>
      <c r="F65" s="50">
        <v>28</v>
      </c>
      <c r="G65" s="50">
        <v>0</v>
      </c>
      <c r="H65" s="50">
        <v>1</v>
      </c>
      <c r="I65" s="50">
        <v>1</v>
      </c>
      <c r="J65" s="50">
        <v>0</v>
      </c>
      <c r="K65" s="50">
        <v>0</v>
      </c>
      <c r="L65" s="50">
        <v>0</v>
      </c>
      <c r="M65" s="50">
        <v>58</v>
      </c>
      <c r="N65" s="50">
        <v>0</v>
      </c>
      <c r="O65" s="15">
        <f t="shared" si="0"/>
        <v>82</v>
      </c>
      <c r="P65" s="15">
        <f t="shared" si="1"/>
        <v>140</v>
      </c>
      <c r="R65" s="8"/>
      <c r="T65"/>
    </row>
    <row r="66" spans="2:20" ht="23.1" customHeight="1" x14ac:dyDescent="0.25">
      <c r="B66" s="45" t="s">
        <v>103</v>
      </c>
      <c r="C66" s="50">
        <v>30</v>
      </c>
      <c r="D66" s="50">
        <v>6</v>
      </c>
      <c r="E66" s="50">
        <v>3</v>
      </c>
      <c r="F66" s="50">
        <v>19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55</v>
      </c>
      <c r="N66" s="50">
        <v>0</v>
      </c>
      <c r="O66" s="15">
        <f t="shared" si="0"/>
        <v>59</v>
      </c>
      <c r="P66" s="15">
        <f t="shared" si="1"/>
        <v>114</v>
      </c>
      <c r="R66" s="8"/>
      <c r="T66"/>
    </row>
    <row r="67" spans="2:20" ht="23.1" customHeight="1" x14ac:dyDescent="0.25">
      <c r="B67" s="45" t="s">
        <v>104</v>
      </c>
      <c r="C67" s="50">
        <v>37</v>
      </c>
      <c r="D67" s="50">
        <v>12</v>
      </c>
      <c r="E67" s="50">
        <v>3</v>
      </c>
      <c r="F67" s="50">
        <v>20</v>
      </c>
      <c r="G67" s="50">
        <v>0</v>
      </c>
      <c r="H67" s="50">
        <v>0</v>
      </c>
      <c r="I67" s="50">
        <v>3</v>
      </c>
      <c r="J67" s="50">
        <v>1</v>
      </c>
      <c r="K67" s="50">
        <v>0</v>
      </c>
      <c r="L67" s="50">
        <v>0</v>
      </c>
      <c r="M67" s="50">
        <v>44</v>
      </c>
      <c r="N67" s="50">
        <v>0</v>
      </c>
      <c r="O67" s="15">
        <f t="shared" si="0"/>
        <v>76</v>
      </c>
      <c r="P67" s="15">
        <f t="shared" si="1"/>
        <v>120</v>
      </c>
      <c r="R67" s="8"/>
      <c r="T67"/>
    </row>
    <row r="68" spans="2:20" ht="23.1" customHeight="1" x14ac:dyDescent="0.25">
      <c r="B68" s="45" t="s">
        <v>105</v>
      </c>
      <c r="C68" s="50">
        <v>25</v>
      </c>
      <c r="D68" s="50">
        <v>12</v>
      </c>
      <c r="E68" s="50">
        <v>6</v>
      </c>
      <c r="F68" s="50">
        <v>13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0</v>
      </c>
      <c r="M68" s="50">
        <v>40</v>
      </c>
      <c r="N68" s="50">
        <v>0</v>
      </c>
      <c r="O68" s="15">
        <f t="shared" si="0"/>
        <v>57</v>
      </c>
      <c r="P68" s="15">
        <f t="shared" si="1"/>
        <v>97</v>
      </c>
      <c r="R68" s="8"/>
      <c r="T68"/>
    </row>
    <row r="69" spans="2:20" ht="23.1" customHeight="1" x14ac:dyDescent="0.25">
      <c r="B69" s="45" t="s">
        <v>106</v>
      </c>
      <c r="C69" s="50">
        <v>20</v>
      </c>
      <c r="D69" s="50">
        <v>12</v>
      </c>
      <c r="E69" s="50">
        <v>1</v>
      </c>
      <c r="F69" s="50">
        <v>20</v>
      </c>
      <c r="G69" s="50">
        <v>1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41</v>
      </c>
      <c r="N69" s="50">
        <v>0</v>
      </c>
      <c r="O69" s="15">
        <f t="shared" si="0"/>
        <v>56</v>
      </c>
      <c r="P69" s="15">
        <f t="shared" si="1"/>
        <v>97</v>
      </c>
      <c r="R69" s="8"/>
      <c r="T69"/>
    </row>
    <row r="70" spans="2:20" ht="23.1" customHeight="1" x14ac:dyDescent="0.25">
      <c r="B70" s="45" t="s">
        <v>110</v>
      </c>
      <c r="C70" s="50">
        <v>30</v>
      </c>
      <c r="D70" s="50">
        <v>12</v>
      </c>
      <c r="E70" s="50">
        <v>5</v>
      </c>
      <c r="F70" s="50">
        <v>18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44</v>
      </c>
      <c r="N70" s="50">
        <v>0</v>
      </c>
      <c r="O70" s="15">
        <f t="shared" si="0"/>
        <v>67</v>
      </c>
      <c r="P70" s="15">
        <f t="shared" si="1"/>
        <v>111</v>
      </c>
      <c r="R70" s="8"/>
      <c r="T70"/>
    </row>
    <row r="71" spans="2:20" ht="23.1" customHeight="1" x14ac:dyDescent="0.25">
      <c r="B71" s="45" t="s">
        <v>111</v>
      </c>
      <c r="C71" s="50">
        <v>26</v>
      </c>
      <c r="D71" s="50">
        <v>7</v>
      </c>
      <c r="E71" s="50">
        <v>2</v>
      </c>
      <c r="F71" s="50">
        <v>22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53</v>
      </c>
      <c r="N71" s="50">
        <v>0</v>
      </c>
      <c r="O71" s="15">
        <f t="shared" si="0"/>
        <v>58</v>
      </c>
      <c r="P71" s="15">
        <f t="shared" si="1"/>
        <v>111</v>
      </c>
      <c r="R71" s="8"/>
      <c r="T71"/>
    </row>
    <row r="72" spans="2:20" ht="23.1" customHeight="1" x14ac:dyDescent="0.25">
      <c r="B72" s="45" t="s">
        <v>112</v>
      </c>
      <c r="C72" s="50">
        <v>29</v>
      </c>
      <c r="D72" s="50">
        <v>10</v>
      </c>
      <c r="E72" s="50">
        <v>1</v>
      </c>
      <c r="F72" s="50">
        <v>9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42</v>
      </c>
      <c r="N72" s="50">
        <v>0</v>
      </c>
      <c r="O72" s="15">
        <f t="shared" si="0"/>
        <v>49</v>
      </c>
      <c r="P72" s="15">
        <f t="shared" si="1"/>
        <v>91</v>
      </c>
      <c r="R72" s="8"/>
      <c r="T72"/>
    </row>
    <row r="73" spans="2:20" ht="23.1" customHeight="1" x14ac:dyDescent="0.25">
      <c r="B73" s="45" t="s">
        <v>113</v>
      </c>
      <c r="C73" s="50">
        <v>22</v>
      </c>
      <c r="D73" s="50">
        <v>9</v>
      </c>
      <c r="E73" s="50">
        <v>4</v>
      </c>
      <c r="F73" s="50">
        <v>15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40</v>
      </c>
      <c r="N73" s="50">
        <v>0</v>
      </c>
      <c r="O73" s="15">
        <f t="shared" si="0"/>
        <v>51</v>
      </c>
      <c r="P73" s="15">
        <f t="shared" si="1"/>
        <v>91</v>
      </c>
      <c r="R73" s="8"/>
      <c r="T73"/>
    </row>
    <row r="74" spans="2:20" ht="23.1" customHeight="1" x14ac:dyDescent="0.25">
      <c r="B74" s="45" t="s">
        <v>114</v>
      </c>
      <c r="C74" s="50">
        <v>13</v>
      </c>
      <c r="D74" s="50">
        <v>9</v>
      </c>
      <c r="E74" s="50">
        <v>2</v>
      </c>
      <c r="F74" s="50">
        <v>7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25</v>
      </c>
      <c r="N74" s="50">
        <v>0</v>
      </c>
      <c r="O74" s="15">
        <f t="shared" ref="O74:O105" si="35">SUM(C74:L74,N74)</f>
        <v>31</v>
      </c>
      <c r="P74" s="15">
        <f t="shared" ref="P74:P105" si="36">SUM(C74:N74)</f>
        <v>56</v>
      </c>
      <c r="R74" s="8"/>
      <c r="T74"/>
    </row>
    <row r="75" spans="2:20" ht="23.1" customHeight="1" x14ac:dyDescent="0.25">
      <c r="B75" s="45" t="s">
        <v>115</v>
      </c>
      <c r="C75" s="50">
        <v>19</v>
      </c>
      <c r="D75" s="50">
        <v>0</v>
      </c>
      <c r="E75" s="50">
        <v>2</v>
      </c>
      <c r="F75" s="50">
        <v>10</v>
      </c>
      <c r="G75" s="50">
        <v>0</v>
      </c>
      <c r="H75" s="50">
        <v>0</v>
      </c>
      <c r="I75" s="50">
        <v>2</v>
      </c>
      <c r="J75" s="50">
        <v>0</v>
      </c>
      <c r="K75" s="50">
        <v>0</v>
      </c>
      <c r="L75" s="50">
        <v>0</v>
      </c>
      <c r="M75" s="50">
        <v>36</v>
      </c>
      <c r="N75" s="50">
        <v>0</v>
      </c>
      <c r="O75" s="15">
        <f t="shared" si="35"/>
        <v>33</v>
      </c>
      <c r="P75" s="15">
        <f t="shared" si="36"/>
        <v>69</v>
      </c>
      <c r="R75" s="8"/>
      <c r="T75"/>
    </row>
    <row r="76" spans="2:20" ht="23.1" customHeight="1" x14ac:dyDescent="0.25">
      <c r="B76" s="45" t="s">
        <v>116</v>
      </c>
      <c r="C76" s="50">
        <v>10</v>
      </c>
      <c r="D76" s="50">
        <v>8</v>
      </c>
      <c r="E76" s="50">
        <v>1</v>
      </c>
      <c r="F76" s="50">
        <v>6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23</v>
      </c>
      <c r="N76" s="50">
        <v>0</v>
      </c>
      <c r="O76" s="15">
        <f t="shared" si="35"/>
        <v>25</v>
      </c>
      <c r="P76" s="15">
        <f t="shared" si="36"/>
        <v>48</v>
      </c>
      <c r="R76" s="8"/>
      <c r="T76"/>
    </row>
    <row r="77" spans="2:20" ht="23.1" customHeight="1" x14ac:dyDescent="0.25">
      <c r="B77" s="45" t="s">
        <v>117</v>
      </c>
      <c r="C77" s="50">
        <v>6</v>
      </c>
      <c r="D77" s="50">
        <v>2</v>
      </c>
      <c r="E77" s="50">
        <v>0</v>
      </c>
      <c r="F77" s="50">
        <v>5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34</v>
      </c>
      <c r="N77" s="50">
        <v>0</v>
      </c>
      <c r="O77" s="15">
        <f t="shared" si="35"/>
        <v>14</v>
      </c>
      <c r="P77" s="15">
        <f t="shared" si="36"/>
        <v>48</v>
      </c>
      <c r="R77" s="8"/>
      <c r="T77"/>
    </row>
    <row r="78" spans="2:20" ht="23.1" customHeight="1" x14ac:dyDescent="0.25">
      <c r="B78" s="46" t="s">
        <v>118</v>
      </c>
      <c r="C78" s="50">
        <v>9</v>
      </c>
      <c r="D78" s="50">
        <v>2</v>
      </c>
      <c r="E78" s="50">
        <v>2</v>
      </c>
      <c r="F78" s="50">
        <v>1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30</v>
      </c>
      <c r="N78" s="50">
        <v>0</v>
      </c>
      <c r="O78" s="15">
        <f t="shared" si="35"/>
        <v>15</v>
      </c>
      <c r="P78" s="15">
        <f t="shared" si="36"/>
        <v>45</v>
      </c>
      <c r="R78" s="8"/>
      <c r="T78"/>
    </row>
    <row r="79" spans="2:20" ht="23.1" customHeight="1" x14ac:dyDescent="0.25">
      <c r="B79" s="45" t="s">
        <v>119</v>
      </c>
      <c r="C79" s="50">
        <v>10</v>
      </c>
      <c r="D79" s="50">
        <v>2</v>
      </c>
      <c r="E79" s="50">
        <v>0</v>
      </c>
      <c r="F79" s="50">
        <v>3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19</v>
      </c>
      <c r="N79" s="50">
        <v>0</v>
      </c>
      <c r="O79" s="15">
        <f t="shared" si="35"/>
        <v>16</v>
      </c>
      <c r="P79" s="15">
        <f t="shared" si="36"/>
        <v>35</v>
      </c>
      <c r="R79" s="8"/>
      <c r="T79"/>
    </row>
    <row r="80" spans="2:20" ht="23.1" customHeight="1" x14ac:dyDescent="0.25">
      <c r="B80" s="47" t="s">
        <v>120</v>
      </c>
      <c r="C80" s="50">
        <v>10</v>
      </c>
      <c r="D80" s="50">
        <v>1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16</v>
      </c>
      <c r="N80" s="50">
        <v>0</v>
      </c>
      <c r="O80" s="15">
        <f t="shared" si="35"/>
        <v>12</v>
      </c>
      <c r="P80" s="15">
        <f t="shared" si="36"/>
        <v>28</v>
      </c>
      <c r="R80" s="8"/>
      <c r="T80"/>
    </row>
    <row r="81" spans="2:20" ht="23.1" customHeight="1" x14ac:dyDescent="0.25">
      <c r="B81" s="45" t="s">
        <v>121</v>
      </c>
      <c r="C81" s="50">
        <v>6</v>
      </c>
      <c r="D81" s="50">
        <v>2</v>
      </c>
      <c r="E81" s="50">
        <v>0</v>
      </c>
      <c r="F81" s="50">
        <v>2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6</v>
      </c>
      <c r="N81" s="50">
        <v>0</v>
      </c>
      <c r="O81" s="15">
        <f t="shared" si="35"/>
        <v>10</v>
      </c>
      <c r="P81" s="15">
        <f t="shared" si="36"/>
        <v>16</v>
      </c>
      <c r="R81" s="8"/>
      <c r="T81"/>
    </row>
    <row r="82" spans="2:20" ht="23.1" customHeight="1" x14ac:dyDescent="0.25">
      <c r="B82" s="46" t="s">
        <v>122</v>
      </c>
      <c r="C82" s="50">
        <v>11</v>
      </c>
      <c r="D82" s="50">
        <v>0</v>
      </c>
      <c r="E82" s="50">
        <v>1</v>
      </c>
      <c r="F82" s="50">
        <v>3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10</v>
      </c>
      <c r="N82" s="50">
        <v>0</v>
      </c>
      <c r="O82" s="15">
        <f t="shared" si="35"/>
        <v>15</v>
      </c>
      <c r="P82" s="15">
        <f t="shared" si="36"/>
        <v>25</v>
      </c>
      <c r="R82" s="8"/>
      <c r="T82"/>
    </row>
    <row r="83" spans="2:20" ht="23.1" customHeight="1" x14ac:dyDescent="0.25">
      <c r="B83" s="45" t="s">
        <v>123</v>
      </c>
      <c r="C83" s="50">
        <v>6</v>
      </c>
      <c r="D83" s="50">
        <v>0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16</v>
      </c>
      <c r="N83" s="50">
        <v>0</v>
      </c>
      <c r="O83" s="15">
        <f t="shared" si="35"/>
        <v>7</v>
      </c>
      <c r="P83" s="15">
        <f t="shared" si="36"/>
        <v>23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11</v>
      </c>
      <c r="N84" s="50">
        <v>0</v>
      </c>
      <c r="O84" s="15">
        <f t="shared" si="35"/>
        <v>5</v>
      </c>
      <c r="P84" s="15">
        <f t="shared" si="36"/>
        <v>16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1</v>
      </c>
      <c r="E85" s="50">
        <v>1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4</v>
      </c>
      <c r="P85" s="15">
        <f t="shared" si="36"/>
        <v>8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2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6</v>
      </c>
      <c r="P86" s="15">
        <f t="shared" si="36"/>
        <v>9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0</v>
      </c>
      <c r="M87" s="50">
        <v>4</v>
      </c>
      <c r="N87" s="50">
        <v>0</v>
      </c>
      <c r="O87" s="15">
        <f t="shared" si="35"/>
        <v>3</v>
      </c>
      <c r="P87" s="15">
        <f t="shared" si="36"/>
        <v>7</v>
      </c>
      <c r="R87" s="8"/>
      <c r="T87"/>
    </row>
    <row r="88" spans="2:20" ht="23.1" customHeight="1" x14ac:dyDescent="0.25">
      <c r="B88" s="47" t="s">
        <v>128</v>
      </c>
      <c r="C88" s="50">
        <v>4</v>
      </c>
      <c r="D88" s="50">
        <v>1</v>
      </c>
      <c r="E88" s="50">
        <v>0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3</v>
      </c>
      <c r="N88" s="50">
        <v>0</v>
      </c>
      <c r="O88" s="15">
        <f t="shared" si="35"/>
        <v>6</v>
      </c>
      <c r="P88" s="15">
        <f t="shared" si="36"/>
        <v>9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10</v>
      </c>
      <c r="N89" s="50">
        <v>0</v>
      </c>
      <c r="O89" s="15">
        <f t="shared" si="35"/>
        <v>3</v>
      </c>
      <c r="P89" s="15">
        <f t="shared" si="36"/>
        <v>13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4</v>
      </c>
      <c r="P90" s="15">
        <f t="shared" si="36"/>
        <v>7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4</v>
      </c>
      <c r="N91" s="50">
        <v>0</v>
      </c>
      <c r="O91" s="15">
        <f t="shared" si="35"/>
        <v>1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6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3</v>
      </c>
      <c r="N92" s="50">
        <v>0</v>
      </c>
      <c r="O92" s="15">
        <f t="shared" si="35"/>
        <v>8</v>
      </c>
      <c r="P92" s="15">
        <f t="shared" si="36"/>
        <v>11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5</v>
      </c>
      <c r="N93" s="50">
        <v>0</v>
      </c>
      <c r="O93" s="15">
        <f t="shared" si="35"/>
        <v>4</v>
      </c>
      <c r="P93" s="15">
        <f t="shared" si="36"/>
        <v>9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4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3</v>
      </c>
      <c r="P95" s="15">
        <f t="shared" si="36"/>
        <v>5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4</v>
      </c>
      <c r="N96" s="50">
        <v>0</v>
      </c>
      <c r="O96" s="15">
        <f t="shared" si="35"/>
        <v>3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4</v>
      </c>
      <c r="N97" s="50">
        <v>0</v>
      </c>
      <c r="O97" s="15">
        <f t="shared" si="35"/>
        <v>2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1</v>
      </c>
      <c r="F98" s="50">
        <v>6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10</v>
      </c>
      <c r="P98" s="15">
        <f t="shared" si="36"/>
        <v>13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1</v>
      </c>
      <c r="E99" s="50">
        <v>0</v>
      </c>
      <c r="F99" s="50">
        <v>7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11</v>
      </c>
      <c r="N99" s="50">
        <v>0</v>
      </c>
      <c r="O99" s="15">
        <f t="shared" si="35"/>
        <v>10</v>
      </c>
      <c r="P99" s="15">
        <f t="shared" si="36"/>
        <v>21</v>
      </c>
      <c r="R99" s="8"/>
      <c r="T99"/>
    </row>
    <row r="100" spans="2:20" ht="23.1" customHeight="1" x14ac:dyDescent="0.25">
      <c r="B100" s="47" t="s">
        <v>140</v>
      </c>
      <c r="C100" s="50">
        <v>6</v>
      </c>
      <c r="D100" s="50">
        <v>0</v>
      </c>
      <c r="E100" s="50">
        <v>3</v>
      </c>
      <c r="F100" s="50">
        <v>9</v>
      </c>
      <c r="G100" s="50">
        <v>1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9</v>
      </c>
      <c r="N100" s="50">
        <v>0</v>
      </c>
      <c r="O100" s="15">
        <f t="shared" si="35"/>
        <v>19</v>
      </c>
      <c r="P100" s="15">
        <f t="shared" si="36"/>
        <v>28</v>
      </c>
      <c r="R100" s="8"/>
      <c r="T100"/>
    </row>
    <row r="101" spans="2:20" ht="23.1" customHeight="1" x14ac:dyDescent="0.25">
      <c r="B101" s="45" t="s">
        <v>141</v>
      </c>
      <c r="C101" s="50">
        <v>9</v>
      </c>
      <c r="D101" s="50">
        <v>0</v>
      </c>
      <c r="E101" s="50">
        <v>3</v>
      </c>
      <c r="F101" s="50">
        <v>5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4</v>
      </c>
      <c r="N101" s="50">
        <v>0</v>
      </c>
      <c r="O101" s="15">
        <f t="shared" si="35"/>
        <v>17</v>
      </c>
      <c r="P101" s="15">
        <f t="shared" si="36"/>
        <v>21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2</v>
      </c>
      <c r="E102" s="50">
        <v>1</v>
      </c>
      <c r="F102" s="50">
        <v>6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17</v>
      </c>
      <c r="P102" s="15">
        <f t="shared" si="36"/>
        <v>19</v>
      </c>
      <c r="R102" s="8"/>
      <c r="T102"/>
    </row>
    <row r="103" spans="2:20" ht="23.1" customHeight="1" x14ac:dyDescent="0.25">
      <c r="B103" s="45" t="s">
        <v>143</v>
      </c>
      <c r="C103" s="50">
        <v>22</v>
      </c>
      <c r="D103" s="50">
        <v>4</v>
      </c>
      <c r="E103" s="50">
        <v>1</v>
      </c>
      <c r="F103" s="50">
        <v>13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10</v>
      </c>
      <c r="N103" s="50">
        <v>0</v>
      </c>
      <c r="O103" s="15">
        <f t="shared" si="35"/>
        <v>40</v>
      </c>
      <c r="P103" s="15">
        <f t="shared" si="36"/>
        <v>50</v>
      </c>
      <c r="R103" s="8"/>
      <c r="T103"/>
    </row>
    <row r="104" spans="2:20" ht="23.1" customHeight="1" x14ac:dyDescent="0.25">
      <c r="B104" s="47" t="s">
        <v>144</v>
      </c>
      <c r="C104" s="50">
        <v>26</v>
      </c>
      <c r="D104" s="50">
        <v>5</v>
      </c>
      <c r="E104" s="50">
        <v>3</v>
      </c>
      <c r="F104" s="50">
        <v>8</v>
      </c>
      <c r="G104" s="50">
        <v>1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24</v>
      </c>
      <c r="N104" s="50">
        <v>0</v>
      </c>
      <c r="O104" s="15">
        <f t="shared" si="35"/>
        <v>43</v>
      </c>
      <c r="P104" s="15">
        <f t="shared" si="36"/>
        <v>67</v>
      </c>
      <c r="R104" s="8"/>
      <c r="T104"/>
    </row>
    <row r="105" spans="2:20" ht="23.1" customHeight="1" x14ac:dyDescent="0.25">
      <c r="B105" s="45" t="s">
        <v>145</v>
      </c>
      <c r="C105" s="50">
        <v>37</v>
      </c>
      <c r="D105" s="50">
        <v>19</v>
      </c>
      <c r="E105" s="50">
        <v>2</v>
      </c>
      <c r="F105" s="50">
        <v>16</v>
      </c>
      <c r="G105" s="50">
        <v>2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>
        <v>35</v>
      </c>
      <c r="N105" s="50">
        <v>0</v>
      </c>
      <c r="O105" s="15">
        <f t="shared" si="35"/>
        <v>78</v>
      </c>
      <c r="P105" s="15">
        <f t="shared" si="36"/>
        <v>113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1929</v>
      </c>
      <c r="D106" s="16">
        <f t="shared" ref="D106:P106" si="37">SUM(D10:D105)</f>
        <v>431</v>
      </c>
      <c r="E106" s="16">
        <f t="shared" si="37"/>
        <v>228</v>
      </c>
      <c r="F106" s="16">
        <f t="shared" si="37"/>
        <v>1160</v>
      </c>
      <c r="G106" s="16">
        <f t="shared" si="37"/>
        <v>46</v>
      </c>
      <c r="H106" s="16">
        <f t="shared" si="37"/>
        <v>4</v>
      </c>
      <c r="I106" s="16">
        <f t="shared" si="37"/>
        <v>169</v>
      </c>
      <c r="J106" s="16">
        <f t="shared" si="37"/>
        <v>25</v>
      </c>
      <c r="K106" s="16">
        <f t="shared" si="37"/>
        <v>5</v>
      </c>
      <c r="L106" s="16">
        <f t="shared" si="37"/>
        <v>1</v>
      </c>
      <c r="M106" s="16">
        <f t="shared" si="37"/>
        <v>3338</v>
      </c>
      <c r="N106" s="16">
        <f t="shared" si="37"/>
        <v>0</v>
      </c>
      <c r="O106" s="16">
        <f t="shared" si="37"/>
        <v>3998</v>
      </c>
      <c r="P106" s="16">
        <f t="shared" si="37"/>
        <v>7336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0.26294983642311887</v>
      </c>
      <c r="D107" s="43">
        <f t="shared" si="38"/>
        <v>5.8751363140676117E-2</v>
      </c>
      <c r="E107" s="43">
        <f t="shared" si="38"/>
        <v>3.1079607415485277E-2</v>
      </c>
      <c r="F107" s="43">
        <f t="shared" si="38"/>
        <v>0.15812431842966193</v>
      </c>
      <c r="G107" s="43">
        <f t="shared" si="38"/>
        <v>6.2704471101417665E-3</v>
      </c>
      <c r="H107" s="43">
        <f t="shared" si="38"/>
        <v>5.4525627044711017E-4</v>
      </c>
      <c r="I107" s="43">
        <f t="shared" si="38"/>
        <v>2.3037077426390405E-2</v>
      </c>
      <c r="J107" s="43">
        <f t="shared" si="38"/>
        <v>3.4078516902944383E-3</v>
      </c>
      <c r="K107" s="43">
        <f t="shared" si="38"/>
        <v>6.8157033805888768E-4</v>
      </c>
      <c r="L107" s="43">
        <f t="shared" si="38"/>
        <v>1.3631406761177754E-4</v>
      </c>
      <c r="M107" s="43">
        <f t="shared" si="38"/>
        <v>0.45501635768811344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0.48249124562281143</v>
      </c>
      <c r="D108" s="44">
        <f t="shared" ref="D108:N108" si="39">D106/$O$106</f>
        <v>0.10780390195097549</v>
      </c>
      <c r="E108" s="44">
        <f t="shared" si="39"/>
        <v>5.7028514257128564E-2</v>
      </c>
      <c r="F108" s="44">
        <f t="shared" si="39"/>
        <v>0.29014507253626814</v>
      </c>
      <c r="G108" s="44">
        <f t="shared" si="39"/>
        <v>1.150575287643822E-2</v>
      </c>
      <c r="H108" s="44">
        <f t="shared" si="39"/>
        <v>1.0005002501250625E-3</v>
      </c>
      <c r="I108" s="44">
        <f t="shared" si="39"/>
        <v>4.2271135567783891E-2</v>
      </c>
      <c r="J108" s="44">
        <f t="shared" si="39"/>
        <v>6.2531265632816404E-3</v>
      </c>
      <c r="K108" s="44">
        <f t="shared" si="39"/>
        <v>1.2506253126563281E-3</v>
      </c>
      <c r="L108" s="44">
        <f t="shared" si="39"/>
        <v>2.5012506253126561E-4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'23.9.19 SALAMA - MUNYONYO'!C3:G3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182</v>
      </c>
      <c r="E5" s="3"/>
      <c r="F5" s="41" t="s">
        <v>1</v>
      </c>
      <c r="G5" s="77" t="str">
        <f>'25.09 MUNYONYO-SALAMA'!G5:H5</f>
        <v>MUNYONYO P/S</v>
      </c>
      <c r="H5" s="78"/>
      <c r="I5" s="14"/>
      <c r="J5" s="2" t="s">
        <v>5</v>
      </c>
      <c r="K5" s="77" t="s">
        <v>179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77" t="str">
        <f>'23.9.19 SALAMA - MUNYONYO'!D6:E6</f>
        <v>SALAMA</v>
      </c>
      <c r="E6" s="78"/>
      <c r="F6" s="2" t="s">
        <v>2</v>
      </c>
      <c r="G6" s="77" t="str">
        <f>'23.9.19 SALAMA - MUNYONYO'!G6:H6</f>
        <v>MUNYONYO</v>
      </c>
      <c r="H6" s="78"/>
      <c r="J6" s="2" t="s">
        <v>21</v>
      </c>
      <c r="K6" s="77" t="str">
        <f>'25.09 MUNYONYO-SALAMA'!K6:L6</f>
        <v>STEVEN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24</v>
      </c>
      <c r="D10" s="50">
        <v>5</v>
      </c>
      <c r="E10" s="50">
        <v>2</v>
      </c>
      <c r="F10" s="50">
        <v>18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37</v>
      </c>
      <c r="N10" s="50">
        <v>0</v>
      </c>
      <c r="O10" s="15">
        <f t="shared" ref="O10:O57" si="0">SUM(C10:L10,N10)</f>
        <v>50</v>
      </c>
      <c r="P10" s="15">
        <f t="shared" ref="P10:P57" si="1">SUM(C10:N10)</f>
        <v>87</v>
      </c>
      <c r="R10" s="1" t="s">
        <v>6</v>
      </c>
      <c r="S10" s="17">
        <f t="shared" ref="S10:AF10" si="2">SUM(C10:C13)</f>
        <v>63</v>
      </c>
      <c r="T10" s="17">
        <f t="shared" si="2"/>
        <v>13</v>
      </c>
      <c r="U10" s="17">
        <f t="shared" si="2"/>
        <v>7</v>
      </c>
      <c r="V10" s="17">
        <f t="shared" si="2"/>
        <v>85</v>
      </c>
      <c r="W10" s="17">
        <f t="shared" si="2"/>
        <v>2</v>
      </c>
      <c r="X10" s="17">
        <f t="shared" si="2"/>
        <v>0</v>
      </c>
      <c r="Y10" s="17">
        <f t="shared" si="2"/>
        <v>10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143</v>
      </c>
      <c r="AD10" s="17">
        <f t="shared" si="2"/>
        <v>0</v>
      </c>
      <c r="AE10" s="31">
        <f t="shared" si="2"/>
        <v>181</v>
      </c>
      <c r="AF10" s="31">
        <f t="shared" si="2"/>
        <v>324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3</v>
      </c>
      <c r="E11" s="50">
        <v>1</v>
      </c>
      <c r="F11" s="50">
        <v>23</v>
      </c>
      <c r="G11" s="50">
        <v>1</v>
      </c>
      <c r="H11" s="50">
        <v>0</v>
      </c>
      <c r="I11" s="50">
        <v>7</v>
      </c>
      <c r="J11" s="50">
        <v>0</v>
      </c>
      <c r="K11" s="50">
        <v>0</v>
      </c>
      <c r="L11" s="50">
        <v>0</v>
      </c>
      <c r="M11" s="50">
        <v>38</v>
      </c>
      <c r="N11" s="50">
        <v>0</v>
      </c>
      <c r="O11" s="15">
        <f t="shared" si="0"/>
        <v>51</v>
      </c>
      <c r="P11" s="15">
        <f t="shared" si="1"/>
        <v>89</v>
      </c>
      <c r="R11" s="1" t="s">
        <v>7</v>
      </c>
      <c r="S11" s="17">
        <f t="shared" ref="S11:AF11" si="3">SUM(C14:C17)</f>
        <v>76</v>
      </c>
      <c r="T11" s="17">
        <f t="shared" si="3"/>
        <v>20</v>
      </c>
      <c r="U11" s="17">
        <f t="shared" si="3"/>
        <v>13</v>
      </c>
      <c r="V11" s="17">
        <f t="shared" si="3"/>
        <v>72</v>
      </c>
      <c r="W11" s="17">
        <f t="shared" si="3"/>
        <v>0</v>
      </c>
      <c r="X11" s="17">
        <f t="shared" si="3"/>
        <v>0</v>
      </c>
      <c r="Y11" s="17">
        <f t="shared" si="3"/>
        <v>15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168</v>
      </c>
      <c r="AD11" s="17">
        <f t="shared" si="3"/>
        <v>0</v>
      </c>
      <c r="AE11" s="31">
        <f t="shared" si="3"/>
        <v>198</v>
      </c>
      <c r="AF11" s="31">
        <f t="shared" si="3"/>
        <v>366</v>
      </c>
    </row>
    <row r="12" spans="2:32" ht="23.1" customHeight="1" x14ac:dyDescent="0.25">
      <c r="B12" s="23" t="s">
        <v>39</v>
      </c>
      <c r="C12" s="50">
        <v>9</v>
      </c>
      <c r="D12" s="50">
        <v>4</v>
      </c>
      <c r="E12" s="50">
        <v>3</v>
      </c>
      <c r="F12" s="50">
        <v>22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35</v>
      </c>
      <c r="N12" s="50">
        <v>0</v>
      </c>
      <c r="O12" s="15">
        <f t="shared" si="0"/>
        <v>40</v>
      </c>
      <c r="P12" s="15">
        <f t="shared" si="1"/>
        <v>75</v>
      </c>
      <c r="R12" s="1" t="s">
        <v>8</v>
      </c>
      <c r="S12" s="17">
        <f t="shared" ref="S12:AF12" si="4">SUM(C18:C21)</f>
        <v>68</v>
      </c>
      <c r="T12" s="17">
        <f t="shared" si="4"/>
        <v>14</v>
      </c>
      <c r="U12" s="17">
        <f t="shared" si="4"/>
        <v>8</v>
      </c>
      <c r="V12" s="17">
        <f t="shared" si="4"/>
        <v>87</v>
      </c>
      <c r="W12" s="17">
        <f t="shared" si="4"/>
        <v>0</v>
      </c>
      <c r="X12" s="17">
        <f t="shared" si="4"/>
        <v>0</v>
      </c>
      <c r="Y12" s="17">
        <f t="shared" si="4"/>
        <v>17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153</v>
      </c>
      <c r="AD12" s="17">
        <f t="shared" si="4"/>
        <v>0</v>
      </c>
      <c r="AE12" s="31">
        <f t="shared" si="4"/>
        <v>194</v>
      </c>
      <c r="AF12" s="31">
        <f t="shared" si="4"/>
        <v>347</v>
      </c>
    </row>
    <row r="13" spans="2:32" ht="23.1" customHeight="1" x14ac:dyDescent="0.25">
      <c r="B13" s="23" t="s">
        <v>40</v>
      </c>
      <c r="C13" s="50">
        <v>14</v>
      </c>
      <c r="D13" s="50">
        <v>1</v>
      </c>
      <c r="E13" s="50">
        <v>1</v>
      </c>
      <c r="F13" s="50">
        <v>22</v>
      </c>
      <c r="G13" s="50">
        <v>1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33</v>
      </c>
      <c r="N13" s="50">
        <v>0</v>
      </c>
      <c r="O13" s="15">
        <f t="shared" si="0"/>
        <v>40</v>
      </c>
      <c r="P13" s="15">
        <f t="shared" si="1"/>
        <v>73</v>
      </c>
      <c r="R13" s="1" t="s">
        <v>9</v>
      </c>
      <c r="S13" s="17">
        <f t="shared" ref="S13:AF13" si="5">SUM(C22:C25)</f>
        <v>51</v>
      </c>
      <c r="T13" s="17">
        <f t="shared" si="5"/>
        <v>10</v>
      </c>
      <c r="U13" s="17">
        <f t="shared" si="5"/>
        <v>22</v>
      </c>
      <c r="V13" s="17">
        <f t="shared" si="5"/>
        <v>46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139</v>
      </c>
      <c r="AD13" s="17">
        <f t="shared" si="5"/>
        <v>0</v>
      </c>
      <c r="AE13" s="31">
        <f t="shared" si="5"/>
        <v>139</v>
      </c>
      <c r="AF13" s="31">
        <f t="shared" si="5"/>
        <v>278</v>
      </c>
    </row>
    <row r="14" spans="2:32" ht="23.1" customHeight="1" x14ac:dyDescent="0.25">
      <c r="B14" s="23" t="s">
        <v>41</v>
      </c>
      <c r="C14" s="50">
        <v>16</v>
      </c>
      <c r="D14" s="50">
        <v>4</v>
      </c>
      <c r="E14" s="50">
        <v>4</v>
      </c>
      <c r="F14" s="50">
        <v>22</v>
      </c>
      <c r="G14" s="50">
        <v>0</v>
      </c>
      <c r="H14" s="50">
        <v>0</v>
      </c>
      <c r="I14" s="50">
        <v>9</v>
      </c>
      <c r="J14" s="50">
        <v>1</v>
      </c>
      <c r="K14" s="50">
        <v>0</v>
      </c>
      <c r="L14" s="50">
        <v>0</v>
      </c>
      <c r="M14" s="50">
        <v>28</v>
      </c>
      <c r="N14" s="50">
        <v>0</v>
      </c>
      <c r="O14" s="15">
        <f t="shared" si="0"/>
        <v>56</v>
      </c>
      <c r="P14" s="15">
        <f t="shared" si="1"/>
        <v>84</v>
      </c>
      <c r="R14" s="1" t="s">
        <v>10</v>
      </c>
      <c r="S14" s="17">
        <f t="shared" ref="S14:AF14" si="6">SUM(C26:C29)</f>
        <v>92</v>
      </c>
      <c r="T14" s="17">
        <f t="shared" si="6"/>
        <v>16</v>
      </c>
      <c r="U14" s="17">
        <f t="shared" si="6"/>
        <v>5</v>
      </c>
      <c r="V14" s="17">
        <f t="shared" si="6"/>
        <v>72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4</v>
      </c>
      <c r="AA14" s="17">
        <f t="shared" si="6"/>
        <v>0</v>
      </c>
      <c r="AB14" s="17">
        <f t="shared" si="6"/>
        <v>1</v>
      </c>
      <c r="AC14" s="17">
        <f t="shared" si="6"/>
        <v>217</v>
      </c>
      <c r="AD14" s="17">
        <f t="shared" si="6"/>
        <v>0</v>
      </c>
      <c r="AE14" s="31">
        <f t="shared" si="6"/>
        <v>197</v>
      </c>
      <c r="AF14" s="31">
        <f t="shared" si="6"/>
        <v>414</v>
      </c>
    </row>
    <row r="15" spans="2:32" ht="23.1" customHeight="1" x14ac:dyDescent="0.25">
      <c r="B15" s="23" t="s">
        <v>42</v>
      </c>
      <c r="C15" s="50">
        <v>24</v>
      </c>
      <c r="D15" s="50">
        <v>3</v>
      </c>
      <c r="E15" s="50">
        <v>3</v>
      </c>
      <c r="F15" s="50">
        <v>22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44</v>
      </c>
      <c r="N15" s="50">
        <v>0</v>
      </c>
      <c r="O15" s="15">
        <f t="shared" si="0"/>
        <v>55</v>
      </c>
      <c r="P15" s="15">
        <f t="shared" si="1"/>
        <v>99</v>
      </c>
      <c r="R15" s="1" t="s">
        <v>11</v>
      </c>
      <c r="S15" s="17">
        <f t="shared" ref="S15:AF15" si="7">SUM(C30:C33)</f>
        <v>130</v>
      </c>
      <c r="T15" s="17">
        <f t="shared" si="7"/>
        <v>14</v>
      </c>
      <c r="U15" s="17">
        <f t="shared" si="7"/>
        <v>23</v>
      </c>
      <c r="V15" s="17">
        <f t="shared" si="7"/>
        <v>73</v>
      </c>
      <c r="W15" s="17">
        <f t="shared" si="7"/>
        <v>0</v>
      </c>
      <c r="X15" s="17">
        <f t="shared" si="7"/>
        <v>0</v>
      </c>
      <c r="Y15" s="17">
        <f t="shared" si="7"/>
        <v>30</v>
      </c>
      <c r="Z15" s="17">
        <f t="shared" si="7"/>
        <v>4</v>
      </c>
      <c r="AA15" s="17">
        <f t="shared" si="7"/>
        <v>0</v>
      </c>
      <c r="AB15" s="17">
        <f t="shared" si="7"/>
        <v>1</v>
      </c>
      <c r="AC15" s="17">
        <f t="shared" si="7"/>
        <v>181</v>
      </c>
      <c r="AD15" s="17">
        <f t="shared" si="7"/>
        <v>0</v>
      </c>
      <c r="AE15" s="31">
        <f t="shared" si="7"/>
        <v>275</v>
      </c>
      <c r="AF15" s="31">
        <f t="shared" si="7"/>
        <v>456</v>
      </c>
    </row>
    <row r="16" spans="2:32" ht="23.1" customHeight="1" x14ac:dyDescent="0.25">
      <c r="B16" s="23" t="s">
        <v>43</v>
      </c>
      <c r="C16" s="50">
        <v>20</v>
      </c>
      <c r="D16" s="50">
        <v>6</v>
      </c>
      <c r="E16" s="50">
        <v>2</v>
      </c>
      <c r="F16" s="50">
        <v>12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52</v>
      </c>
      <c r="N16" s="50">
        <v>0</v>
      </c>
      <c r="O16" s="15">
        <f t="shared" si="0"/>
        <v>40</v>
      </c>
      <c r="P16" s="15">
        <f t="shared" si="1"/>
        <v>92</v>
      </c>
      <c r="R16" s="1" t="s">
        <v>12</v>
      </c>
      <c r="S16" s="17">
        <f t="shared" ref="S16:AF16" si="8">SUM(C34:C37)</f>
        <v>84</v>
      </c>
      <c r="T16" s="17">
        <f t="shared" si="8"/>
        <v>4</v>
      </c>
      <c r="U16" s="17">
        <f t="shared" si="8"/>
        <v>10</v>
      </c>
      <c r="V16" s="17">
        <f t="shared" si="8"/>
        <v>65</v>
      </c>
      <c r="W16" s="17">
        <f t="shared" si="8"/>
        <v>1</v>
      </c>
      <c r="X16" s="17">
        <f t="shared" si="8"/>
        <v>0</v>
      </c>
      <c r="Y16" s="17">
        <f t="shared" si="8"/>
        <v>20</v>
      </c>
      <c r="Z16" s="17">
        <f t="shared" si="8"/>
        <v>3</v>
      </c>
      <c r="AA16" s="17">
        <f t="shared" si="8"/>
        <v>1</v>
      </c>
      <c r="AB16" s="17">
        <f t="shared" si="8"/>
        <v>1</v>
      </c>
      <c r="AC16" s="17">
        <f t="shared" si="8"/>
        <v>160</v>
      </c>
      <c r="AD16" s="17">
        <f t="shared" si="8"/>
        <v>0</v>
      </c>
      <c r="AE16" s="31">
        <f t="shared" si="8"/>
        <v>189</v>
      </c>
      <c r="AF16" s="31">
        <f t="shared" si="8"/>
        <v>349</v>
      </c>
    </row>
    <row r="17" spans="2:32" ht="23.1" customHeight="1" x14ac:dyDescent="0.25">
      <c r="B17" s="23" t="s">
        <v>44</v>
      </c>
      <c r="C17" s="50">
        <v>16</v>
      </c>
      <c r="D17" s="50">
        <v>7</v>
      </c>
      <c r="E17" s="50">
        <v>4</v>
      </c>
      <c r="F17" s="50">
        <v>16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44</v>
      </c>
      <c r="N17" s="50">
        <v>0</v>
      </c>
      <c r="O17" s="15">
        <f t="shared" si="0"/>
        <v>47</v>
      </c>
      <c r="P17" s="15">
        <f t="shared" si="1"/>
        <v>91</v>
      </c>
      <c r="R17" s="1" t="s">
        <v>13</v>
      </c>
      <c r="S17" s="17">
        <f t="shared" ref="S17:AF17" si="9">SUM(C38:C41)</f>
        <v>99</v>
      </c>
      <c r="T17" s="17">
        <f t="shared" si="9"/>
        <v>7</v>
      </c>
      <c r="U17" s="17">
        <f t="shared" si="9"/>
        <v>10</v>
      </c>
      <c r="V17" s="17">
        <f t="shared" si="9"/>
        <v>88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143</v>
      </c>
      <c r="AD17" s="17">
        <f t="shared" si="9"/>
        <v>1</v>
      </c>
      <c r="AE17" s="31">
        <f t="shared" si="9"/>
        <v>225</v>
      </c>
      <c r="AF17" s="31">
        <f t="shared" si="9"/>
        <v>368</v>
      </c>
    </row>
    <row r="18" spans="2:32" ht="23.1" customHeight="1" x14ac:dyDescent="0.25">
      <c r="B18" s="23" t="s">
        <v>45</v>
      </c>
      <c r="C18" s="50">
        <v>19</v>
      </c>
      <c r="D18" s="50">
        <v>7</v>
      </c>
      <c r="E18" s="50">
        <v>3</v>
      </c>
      <c r="F18" s="50">
        <v>25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36</v>
      </c>
      <c r="N18" s="50">
        <v>0</v>
      </c>
      <c r="O18" s="15">
        <f t="shared" si="0"/>
        <v>56</v>
      </c>
      <c r="P18" s="15">
        <f t="shared" si="1"/>
        <v>92</v>
      </c>
      <c r="R18" s="1" t="s">
        <v>14</v>
      </c>
      <c r="S18" s="17">
        <f t="shared" ref="S18:AF18" si="10">SUM(C42:C45)</f>
        <v>105</v>
      </c>
      <c r="T18" s="17">
        <f t="shared" si="10"/>
        <v>14</v>
      </c>
      <c r="U18" s="17">
        <f t="shared" si="10"/>
        <v>6</v>
      </c>
      <c r="V18" s="17">
        <f t="shared" si="10"/>
        <v>58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104</v>
      </c>
      <c r="AD18" s="17">
        <f t="shared" si="10"/>
        <v>0</v>
      </c>
      <c r="AE18" s="31">
        <f t="shared" si="10"/>
        <v>192</v>
      </c>
      <c r="AF18" s="31">
        <f t="shared" si="10"/>
        <v>296</v>
      </c>
    </row>
    <row r="19" spans="2:32" ht="23.1" customHeight="1" x14ac:dyDescent="0.25">
      <c r="B19" s="23" t="s">
        <v>46</v>
      </c>
      <c r="C19" s="50">
        <v>14</v>
      </c>
      <c r="D19" s="50">
        <v>4</v>
      </c>
      <c r="E19" s="50">
        <v>3</v>
      </c>
      <c r="F19" s="50">
        <v>20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35</v>
      </c>
      <c r="N19" s="50">
        <v>0</v>
      </c>
      <c r="O19" s="15">
        <f t="shared" si="0"/>
        <v>41</v>
      </c>
      <c r="P19" s="15">
        <f t="shared" si="1"/>
        <v>76</v>
      </c>
      <c r="R19" s="1" t="s">
        <v>15</v>
      </c>
      <c r="S19" s="17">
        <f t="shared" ref="S19:AF19" si="11">SUM(C46:C49)</f>
        <v>109</v>
      </c>
      <c r="T19" s="17">
        <f t="shared" si="11"/>
        <v>13</v>
      </c>
      <c r="U19" s="17">
        <f t="shared" si="11"/>
        <v>6</v>
      </c>
      <c r="V19" s="17">
        <f t="shared" si="11"/>
        <v>65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146</v>
      </c>
      <c r="AD19" s="17">
        <f t="shared" si="11"/>
        <v>0</v>
      </c>
      <c r="AE19" s="31">
        <f t="shared" si="11"/>
        <v>200</v>
      </c>
      <c r="AF19" s="31">
        <f t="shared" si="11"/>
        <v>346</v>
      </c>
    </row>
    <row r="20" spans="2:32" ht="23.1" customHeight="1" x14ac:dyDescent="0.25">
      <c r="B20" s="23" t="s">
        <v>47</v>
      </c>
      <c r="C20" s="50">
        <v>12</v>
      </c>
      <c r="D20" s="50">
        <v>1</v>
      </c>
      <c r="E20" s="50">
        <v>2</v>
      </c>
      <c r="F20" s="50">
        <v>16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43</v>
      </c>
      <c r="N20" s="50">
        <v>0</v>
      </c>
      <c r="O20" s="15">
        <f t="shared" si="0"/>
        <v>33</v>
      </c>
      <c r="P20" s="15">
        <f t="shared" si="1"/>
        <v>76</v>
      </c>
      <c r="R20" s="1" t="s">
        <v>16</v>
      </c>
      <c r="S20" s="17">
        <f t="shared" ref="S20:AF20" si="12">SUM(C50:C53)</f>
        <v>136</v>
      </c>
      <c r="T20" s="17">
        <f t="shared" si="12"/>
        <v>10</v>
      </c>
      <c r="U20" s="17">
        <f t="shared" si="12"/>
        <v>16</v>
      </c>
      <c r="V20" s="17">
        <f t="shared" si="12"/>
        <v>104</v>
      </c>
      <c r="W20" s="17">
        <f t="shared" si="12"/>
        <v>1</v>
      </c>
      <c r="X20" s="17">
        <f t="shared" si="12"/>
        <v>0</v>
      </c>
      <c r="Y20" s="17">
        <f t="shared" si="12"/>
        <v>5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159</v>
      </c>
      <c r="AD20" s="17">
        <f t="shared" si="12"/>
        <v>0</v>
      </c>
      <c r="AE20" s="31">
        <f t="shared" si="12"/>
        <v>274</v>
      </c>
      <c r="AF20" s="31">
        <f t="shared" si="12"/>
        <v>433</v>
      </c>
    </row>
    <row r="21" spans="2:32" ht="23.1" customHeight="1" x14ac:dyDescent="0.25">
      <c r="B21" s="23" t="s">
        <v>48</v>
      </c>
      <c r="C21" s="50">
        <v>23</v>
      </c>
      <c r="D21" s="50">
        <v>2</v>
      </c>
      <c r="E21" s="50">
        <v>0</v>
      </c>
      <c r="F21" s="50">
        <v>26</v>
      </c>
      <c r="G21" s="50">
        <v>0</v>
      </c>
      <c r="H21" s="50">
        <v>0</v>
      </c>
      <c r="I21" s="50">
        <v>13</v>
      </c>
      <c r="J21" s="50">
        <v>0</v>
      </c>
      <c r="K21" s="50">
        <v>0</v>
      </c>
      <c r="L21" s="50">
        <v>0</v>
      </c>
      <c r="M21" s="50">
        <v>39</v>
      </c>
      <c r="N21" s="50">
        <v>0</v>
      </c>
      <c r="O21" s="15">
        <f t="shared" si="0"/>
        <v>64</v>
      </c>
      <c r="P21" s="15">
        <f t="shared" si="1"/>
        <v>103</v>
      </c>
      <c r="R21" s="36" t="s">
        <v>20</v>
      </c>
      <c r="S21" s="34">
        <f t="shared" ref="S21:AF21" si="13">SUM(C54:C57)</f>
        <v>204</v>
      </c>
      <c r="T21" s="17">
        <f t="shared" si="13"/>
        <v>20</v>
      </c>
      <c r="U21" s="17">
        <f t="shared" si="13"/>
        <v>13</v>
      </c>
      <c r="V21" s="17">
        <f t="shared" si="13"/>
        <v>128</v>
      </c>
      <c r="W21" s="17">
        <f t="shared" si="13"/>
        <v>2</v>
      </c>
      <c r="X21" s="17">
        <f t="shared" si="13"/>
        <v>0</v>
      </c>
      <c r="Y21" s="17">
        <f t="shared" si="13"/>
        <v>13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160</v>
      </c>
      <c r="AD21" s="17">
        <f t="shared" si="13"/>
        <v>0</v>
      </c>
      <c r="AE21" s="31">
        <f t="shared" si="13"/>
        <v>380</v>
      </c>
      <c r="AF21" s="31">
        <f t="shared" si="13"/>
        <v>540</v>
      </c>
    </row>
    <row r="22" spans="2:32" ht="23.1" customHeight="1" x14ac:dyDescent="0.25">
      <c r="B22" s="23" t="s">
        <v>49</v>
      </c>
      <c r="C22" s="50">
        <v>9</v>
      </c>
      <c r="D22" s="50">
        <v>0</v>
      </c>
      <c r="E22" s="50">
        <v>7</v>
      </c>
      <c r="F22" s="50">
        <v>10</v>
      </c>
      <c r="G22" s="50">
        <v>0</v>
      </c>
      <c r="H22" s="50">
        <v>0</v>
      </c>
      <c r="I22" s="50">
        <v>3</v>
      </c>
      <c r="J22" s="50">
        <v>0</v>
      </c>
      <c r="K22" s="50">
        <v>1</v>
      </c>
      <c r="L22" s="50">
        <v>0</v>
      </c>
      <c r="M22" s="50">
        <v>38</v>
      </c>
      <c r="N22" s="50">
        <v>0</v>
      </c>
      <c r="O22" s="15">
        <f t="shared" si="0"/>
        <v>30</v>
      </c>
      <c r="P22" s="15">
        <f t="shared" si="1"/>
        <v>68</v>
      </c>
      <c r="R22" s="38" t="s">
        <v>90</v>
      </c>
      <c r="S22" s="39">
        <f>MAX(S10:S12)</f>
        <v>76</v>
      </c>
      <c r="T22" s="39">
        <f t="shared" ref="T22:AF22" si="14">MAX(T10:T12)</f>
        <v>20</v>
      </c>
      <c r="U22" s="39">
        <f t="shared" si="14"/>
        <v>13</v>
      </c>
      <c r="V22" s="39">
        <f t="shared" si="14"/>
        <v>87</v>
      </c>
      <c r="W22" s="39">
        <f t="shared" si="14"/>
        <v>2</v>
      </c>
      <c r="X22" s="39">
        <f t="shared" si="14"/>
        <v>0</v>
      </c>
      <c r="Y22" s="39">
        <f t="shared" si="14"/>
        <v>17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168</v>
      </c>
      <c r="AD22" s="39">
        <f t="shared" si="14"/>
        <v>0</v>
      </c>
      <c r="AE22" s="40">
        <f t="shared" si="14"/>
        <v>198</v>
      </c>
      <c r="AF22" s="40">
        <f t="shared" si="14"/>
        <v>366</v>
      </c>
    </row>
    <row r="23" spans="2:32" ht="23.1" customHeight="1" x14ac:dyDescent="0.25">
      <c r="B23" s="23" t="s">
        <v>50</v>
      </c>
      <c r="C23" s="50">
        <v>18</v>
      </c>
      <c r="D23" s="50">
        <v>4</v>
      </c>
      <c r="E23" s="50">
        <v>5</v>
      </c>
      <c r="F23" s="50">
        <v>10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38</v>
      </c>
      <c r="N23" s="50">
        <v>0</v>
      </c>
      <c r="O23" s="15">
        <f t="shared" si="0"/>
        <v>40</v>
      </c>
      <c r="P23" s="15">
        <f t="shared" si="1"/>
        <v>78</v>
      </c>
      <c r="R23" s="38" t="s">
        <v>91</v>
      </c>
      <c r="S23" s="39">
        <f>MAX(S13:S18)</f>
        <v>130</v>
      </c>
      <c r="T23" s="39">
        <f t="shared" ref="T23:AF23" si="15">MAX(T13:T18)</f>
        <v>16</v>
      </c>
      <c r="U23" s="39">
        <f t="shared" si="15"/>
        <v>23</v>
      </c>
      <c r="V23" s="39">
        <f t="shared" si="15"/>
        <v>88</v>
      </c>
      <c r="W23" s="39">
        <f t="shared" si="15"/>
        <v>1</v>
      </c>
      <c r="X23" s="39">
        <f t="shared" si="15"/>
        <v>0</v>
      </c>
      <c r="Y23" s="39">
        <f t="shared" si="15"/>
        <v>30</v>
      </c>
      <c r="Z23" s="39">
        <f t="shared" si="15"/>
        <v>4</v>
      </c>
      <c r="AA23" s="39">
        <f t="shared" si="15"/>
        <v>1</v>
      </c>
      <c r="AB23" s="39">
        <f t="shared" si="15"/>
        <v>1</v>
      </c>
      <c r="AC23" s="39">
        <f t="shared" si="15"/>
        <v>217</v>
      </c>
      <c r="AD23" s="39">
        <f t="shared" si="15"/>
        <v>1</v>
      </c>
      <c r="AE23" s="40">
        <f t="shared" si="15"/>
        <v>275</v>
      </c>
      <c r="AF23" s="40">
        <f t="shared" si="15"/>
        <v>456</v>
      </c>
    </row>
    <row r="24" spans="2:32" ht="23.1" customHeight="1" x14ac:dyDescent="0.25">
      <c r="B24" s="23" t="s">
        <v>51</v>
      </c>
      <c r="C24" s="50">
        <v>5</v>
      </c>
      <c r="D24" s="50">
        <v>2</v>
      </c>
      <c r="E24" s="50">
        <v>8</v>
      </c>
      <c r="F24" s="50">
        <v>9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29</v>
      </c>
      <c r="N24" s="50">
        <v>0</v>
      </c>
      <c r="O24" s="15">
        <f t="shared" si="0"/>
        <v>24</v>
      </c>
      <c r="P24" s="15">
        <f t="shared" si="1"/>
        <v>53</v>
      </c>
      <c r="R24" s="38" t="s">
        <v>92</v>
      </c>
      <c r="S24" s="39">
        <f>MAX(S19:S21)</f>
        <v>204</v>
      </c>
      <c r="T24" s="39">
        <f t="shared" ref="T24:AF24" si="16">MAX(T19:T21)</f>
        <v>20</v>
      </c>
      <c r="U24" s="39">
        <f t="shared" si="16"/>
        <v>16</v>
      </c>
      <c r="V24" s="39">
        <f t="shared" si="16"/>
        <v>128</v>
      </c>
      <c r="W24" s="39">
        <f t="shared" si="16"/>
        <v>2</v>
      </c>
      <c r="X24" s="39">
        <f t="shared" si="16"/>
        <v>0</v>
      </c>
      <c r="Y24" s="39">
        <f t="shared" si="16"/>
        <v>13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160</v>
      </c>
      <c r="AD24" s="39">
        <f t="shared" si="16"/>
        <v>0</v>
      </c>
      <c r="AE24" s="40">
        <f t="shared" si="16"/>
        <v>380</v>
      </c>
      <c r="AF24" s="40">
        <f t="shared" si="16"/>
        <v>540</v>
      </c>
    </row>
    <row r="25" spans="2:32" ht="23.1" customHeight="1" x14ac:dyDescent="0.25">
      <c r="B25" s="23" t="s">
        <v>52</v>
      </c>
      <c r="C25" s="50">
        <v>19</v>
      </c>
      <c r="D25" s="50">
        <v>4</v>
      </c>
      <c r="E25" s="50">
        <v>2</v>
      </c>
      <c r="F25" s="50">
        <v>17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34</v>
      </c>
      <c r="N25" s="50">
        <v>0</v>
      </c>
      <c r="O25" s="15">
        <f t="shared" si="0"/>
        <v>45</v>
      </c>
      <c r="P25" s="15">
        <f t="shared" si="1"/>
        <v>79</v>
      </c>
      <c r="R25" s="37" t="s">
        <v>85</v>
      </c>
      <c r="S25" s="35">
        <f t="shared" ref="S25:AF25" si="17">SUM(S10:S12)</f>
        <v>207</v>
      </c>
      <c r="T25" s="16">
        <f t="shared" si="17"/>
        <v>47</v>
      </c>
      <c r="U25" s="16">
        <f t="shared" si="17"/>
        <v>28</v>
      </c>
      <c r="V25" s="16">
        <f t="shared" si="17"/>
        <v>244</v>
      </c>
      <c r="W25" s="16">
        <f t="shared" si="17"/>
        <v>2</v>
      </c>
      <c r="X25" s="16">
        <f t="shared" si="17"/>
        <v>0</v>
      </c>
      <c r="Y25" s="16">
        <f t="shared" si="17"/>
        <v>42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464</v>
      </c>
      <c r="AD25" s="16">
        <f t="shared" si="17"/>
        <v>0</v>
      </c>
      <c r="AE25" s="32">
        <f t="shared" si="17"/>
        <v>573</v>
      </c>
      <c r="AF25" s="32">
        <f t="shared" si="17"/>
        <v>1037</v>
      </c>
    </row>
    <row r="26" spans="2:32" ht="23.1" customHeight="1" x14ac:dyDescent="0.25">
      <c r="B26" s="23" t="s">
        <v>53</v>
      </c>
      <c r="C26" s="50">
        <v>30</v>
      </c>
      <c r="D26" s="50">
        <v>10</v>
      </c>
      <c r="E26" s="50">
        <v>1</v>
      </c>
      <c r="F26" s="50">
        <v>18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52</v>
      </c>
      <c r="N26" s="50">
        <v>0</v>
      </c>
      <c r="O26" s="15">
        <f t="shared" si="0"/>
        <v>60</v>
      </c>
      <c r="P26" s="15">
        <f t="shared" si="1"/>
        <v>112</v>
      </c>
      <c r="R26" s="28" t="s">
        <v>86</v>
      </c>
      <c r="S26" s="16">
        <f t="shared" ref="S26:AF26" si="18">SUM(S13:S18)</f>
        <v>561</v>
      </c>
      <c r="T26" s="16">
        <f t="shared" si="18"/>
        <v>65</v>
      </c>
      <c r="U26" s="16">
        <f t="shared" si="18"/>
        <v>76</v>
      </c>
      <c r="V26" s="16">
        <f t="shared" si="18"/>
        <v>402</v>
      </c>
      <c r="W26" s="16">
        <f t="shared" si="18"/>
        <v>1</v>
      </c>
      <c r="X26" s="16">
        <f t="shared" si="18"/>
        <v>0</v>
      </c>
      <c r="Y26" s="16">
        <f t="shared" si="18"/>
        <v>89</v>
      </c>
      <c r="Z26" s="16">
        <f t="shared" si="18"/>
        <v>17</v>
      </c>
      <c r="AA26" s="16">
        <f t="shared" si="18"/>
        <v>2</v>
      </c>
      <c r="AB26" s="16">
        <f t="shared" si="18"/>
        <v>3</v>
      </c>
      <c r="AC26" s="16">
        <f t="shared" si="18"/>
        <v>944</v>
      </c>
      <c r="AD26" s="16">
        <f t="shared" si="18"/>
        <v>1</v>
      </c>
      <c r="AE26" s="32">
        <f t="shared" si="18"/>
        <v>1217</v>
      </c>
      <c r="AF26" s="32">
        <f t="shared" si="18"/>
        <v>2161</v>
      </c>
    </row>
    <row r="27" spans="2:32" ht="23.1" customHeight="1" x14ac:dyDescent="0.25">
      <c r="B27" s="23" t="s">
        <v>54</v>
      </c>
      <c r="C27" s="50">
        <v>19</v>
      </c>
      <c r="D27" s="50">
        <v>2</v>
      </c>
      <c r="E27" s="50">
        <v>1</v>
      </c>
      <c r="F27" s="50">
        <v>19</v>
      </c>
      <c r="G27" s="50">
        <v>0</v>
      </c>
      <c r="H27" s="50">
        <v>0</v>
      </c>
      <c r="I27" s="50">
        <v>4</v>
      </c>
      <c r="J27" s="50">
        <v>1</v>
      </c>
      <c r="K27" s="50">
        <v>0</v>
      </c>
      <c r="L27" s="50">
        <v>1</v>
      </c>
      <c r="M27" s="50">
        <v>54</v>
      </c>
      <c r="N27" s="50">
        <v>0</v>
      </c>
      <c r="O27" s="15">
        <f t="shared" si="0"/>
        <v>47</v>
      </c>
      <c r="P27" s="15">
        <f t="shared" si="1"/>
        <v>101</v>
      </c>
      <c r="R27" s="29" t="s">
        <v>87</v>
      </c>
      <c r="S27" s="16">
        <f t="shared" ref="S27:AF27" si="19">SUM(S19:S21)</f>
        <v>449</v>
      </c>
      <c r="T27" s="16">
        <f t="shared" si="19"/>
        <v>43</v>
      </c>
      <c r="U27" s="16">
        <f t="shared" si="19"/>
        <v>35</v>
      </c>
      <c r="V27" s="16">
        <f t="shared" si="19"/>
        <v>297</v>
      </c>
      <c r="W27" s="16">
        <f t="shared" si="19"/>
        <v>3</v>
      </c>
      <c r="X27" s="16">
        <f t="shared" si="19"/>
        <v>0</v>
      </c>
      <c r="Y27" s="16">
        <f t="shared" si="19"/>
        <v>25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465</v>
      </c>
      <c r="AD27" s="16">
        <f t="shared" si="19"/>
        <v>0</v>
      </c>
      <c r="AE27" s="32">
        <f t="shared" si="19"/>
        <v>854</v>
      </c>
      <c r="AF27" s="32">
        <f t="shared" si="19"/>
        <v>1319</v>
      </c>
    </row>
    <row r="28" spans="2:32" ht="23.1" customHeight="1" x14ac:dyDescent="0.25">
      <c r="B28" s="23" t="s">
        <v>55</v>
      </c>
      <c r="C28" s="50">
        <v>29</v>
      </c>
      <c r="D28" s="50">
        <v>2</v>
      </c>
      <c r="E28" s="50">
        <v>2</v>
      </c>
      <c r="F28" s="50">
        <v>10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43</v>
      </c>
      <c r="N28" s="50">
        <v>0</v>
      </c>
      <c r="O28" s="15">
        <f t="shared" si="0"/>
        <v>45</v>
      </c>
      <c r="P28" s="15">
        <f t="shared" si="1"/>
        <v>88</v>
      </c>
      <c r="R28" s="5" t="s">
        <v>17</v>
      </c>
      <c r="S28" s="16">
        <f t="shared" ref="S28:AF28" si="20">SUM(S10:S21)</f>
        <v>1217</v>
      </c>
      <c r="T28" s="16">
        <f t="shared" si="20"/>
        <v>155</v>
      </c>
      <c r="U28" s="16">
        <f t="shared" si="20"/>
        <v>139</v>
      </c>
      <c r="V28" s="16">
        <f t="shared" si="20"/>
        <v>943</v>
      </c>
      <c r="W28" s="16">
        <f t="shared" si="20"/>
        <v>6</v>
      </c>
      <c r="X28" s="16">
        <f t="shared" si="20"/>
        <v>0</v>
      </c>
      <c r="Y28" s="16">
        <f t="shared" si="20"/>
        <v>156</v>
      </c>
      <c r="Z28" s="16">
        <f t="shared" si="20"/>
        <v>22</v>
      </c>
      <c r="AA28" s="16">
        <f t="shared" si="20"/>
        <v>2</v>
      </c>
      <c r="AB28" s="16">
        <f t="shared" si="20"/>
        <v>3</v>
      </c>
      <c r="AC28" s="16">
        <f t="shared" si="20"/>
        <v>1873</v>
      </c>
      <c r="AD28" s="16">
        <f t="shared" si="20"/>
        <v>1</v>
      </c>
      <c r="AE28" s="32">
        <f t="shared" si="20"/>
        <v>2644</v>
      </c>
      <c r="AF28" s="32">
        <f t="shared" si="20"/>
        <v>4517</v>
      </c>
    </row>
    <row r="29" spans="2:32" ht="23.1" customHeight="1" x14ac:dyDescent="0.25">
      <c r="B29" s="23" t="s">
        <v>56</v>
      </c>
      <c r="C29" s="50">
        <v>14</v>
      </c>
      <c r="D29" s="50">
        <v>2</v>
      </c>
      <c r="E29" s="50">
        <v>1</v>
      </c>
      <c r="F29" s="50">
        <v>25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68</v>
      </c>
      <c r="N29" s="50">
        <v>0</v>
      </c>
      <c r="O29" s="15">
        <f t="shared" si="0"/>
        <v>45</v>
      </c>
      <c r="P29" s="15">
        <f t="shared" si="1"/>
        <v>113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2</v>
      </c>
      <c r="E30" s="50">
        <v>2</v>
      </c>
      <c r="F30" s="50">
        <v>16</v>
      </c>
      <c r="G30" s="50">
        <v>0</v>
      </c>
      <c r="H30" s="50">
        <v>0</v>
      </c>
      <c r="I30" s="50">
        <v>10</v>
      </c>
      <c r="J30" s="50">
        <v>0</v>
      </c>
      <c r="K30" s="50">
        <v>0</v>
      </c>
      <c r="L30" s="50">
        <v>0</v>
      </c>
      <c r="M30" s="50">
        <v>38</v>
      </c>
      <c r="N30" s="50">
        <v>0</v>
      </c>
      <c r="O30" s="15">
        <f t="shared" si="0"/>
        <v>66</v>
      </c>
      <c r="P30" s="15">
        <f t="shared" si="1"/>
        <v>104</v>
      </c>
    </row>
    <row r="31" spans="2:32" ht="23.1" customHeight="1" x14ac:dyDescent="0.25">
      <c r="B31" s="24" t="s">
        <v>58</v>
      </c>
      <c r="C31" s="50">
        <v>34</v>
      </c>
      <c r="D31" s="50">
        <v>5</v>
      </c>
      <c r="E31" s="50">
        <v>13</v>
      </c>
      <c r="F31" s="50">
        <v>21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49</v>
      </c>
      <c r="N31" s="50">
        <v>0</v>
      </c>
      <c r="O31" s="15">
        <f t="shared" si="0"/>
        <v>78</v>
      </c>
      <c r="P31" s="15">
        <f t="shared" si="1"/>
        <v>127</v>
      </c>
    </row>
    <row r="32" spans="2:32" ht="23.1" customHeight="1" x14ac:dyDescent="0.25">
      <c r="B32" s="24" t="s">
        <v>59</v>
      </c>
      <c r="C32" s="50">
        <v>35</v>
      </c>
      <c r="D32" s="50">
        <v>2</v>
      </c>
      <c r="E32" s="50">
        <v>5</v>
      </c>
      <c r="F32" s="50">
        <v>18</v>
      </c>
      <c r="G32" s="50">
        <v>0</v>
      </c>
      <c r="H32" s="50">
        <v>0</v>
      </c>
      <c r="I32" s="50">
        <v>8</v>
      </c>
      <c r="J32" s="50">
        <v>2</v>
      </c>
      <c r="K32" s="50">
        <v>0</v>
      </c>
      <c r="L32" s="50">
        <v>1</v>
      </c>
      <c r="M32" s="50">
        <v>46</v>
      </c>
      <c r="N32" s="50">
        <v>0</v>
      </c>
      <c r="O32" s="15">
        <f t="shared" si="0"/>
        <v>71</v>
      </c>
      <c r="P32" s="15">
        <f t="shared" si="1"/>
        <v>117</v>
      </c>
    </row>
    <row r="33" spans="2:20" ht="23.1" customHeight="1" x14ac:dyDescent="0.25">
      <c r="B33" s="23" t="s">
        <v>60</v>
      </c>
      <c r="C33" s="50">
        <v>25</v>
      </c>
      <c r="D33" s="50">
        <v>5</v>
      </c>
      <c r="E33" s="50">
        <v>3</v>
      </c>
      <c r="F33" s="50">
        <v>18</v>
      </c>
      <c r="G33" s="50">
        <v>0</v>
      </c>
      <c r="H33" s="50">
        <v>0</v>
      </c>
      <c r="I33" s="50">
        <v>7</v>
      </c>
      <c r="J33" s="50">
        <v>2</v>
      </c>
      <c r="K33" s="50">
        <v>0</v>
      </c>
      <c r="L33" s="50">
        <v>0</v>
      </c>
      <c r="M33" s="50">
        <v>48</v>
      </c>
      <c r="N33" s="50">
        <v>0</v>
      </c>
      <c r="O33" s="15">
        <f t="shared" si="0"/>
        <v>60</v>
      </c>
      <c r="P33" s="15">
        <f t="shared" si="1"/>
        <v>108</v>
      </c>
    </row>
    <row r="34" spans="2:20" ht="23.1" customHeight="1" x14ac:dyDescent="0.25">
      <c r="B34" s="24" t="s">
        <v>61</v>
      </c>
      <c r="C34" s="50">
        <v>27</v>
      </c>
      <c r="D34" s="50">
        <v>0</v>
      </c>
      <c r="E34" s="50">
        <v>3</v>
      </c>
      <c r="F34" s="50">
        <v>16</v>
      </c>
      <c r="G34" s="50">
        <v>0</v>
      </c>
      <c r="H34" s="50">
        <v>0</v>
      </c>
      <c r="I34" s="50">
        <v>4</v>
      </c>
      <c r="J34" s="50">
        <v>2</v>
      </c>
      <c r="K34" s="50">
        <v>0</v>
      </c>
      <c r="L34" s="50">
        <v>0</v>
      </c>
      <c r="M34" s="50">
        <v>57</v>
      </c>
      <c r="N34" s="50">
        <v>0</v>
      </c>
      <c r="O34" s="15">
        <f t="shared" si="0"/>
        <v>52</v>
      </c>
      <c r="P34" s="15">
        <f t="shared" si="1"/>
        <v>109</v>
      </c>
    </row>
    <row r="35" spans="2:20" ht="23.1" customHeight="1" x14ac:dyDescent="0.25">
      <c r="B35" s="24" t="s">
        <v>62</v>
      </c>
      <c r="C35" s="50">
        <v>19</v>
      </c>
      <c r="D35" s="50">
        <v>0</v>
      </c>
      <c r="E35" s="50">
        <v>3</v>
      </c>
      <c r="F35" s="50">
        <v>23</v>
      </c>
      <c r="G35" s="50">
        <v>1</v>
      </c>
      <c r="H35" s="50">
        <v>0</v>
      </c>
      <c r="I35" s="50">
        <v>5</v>
      </c>
      <c r="J35" s="50">
        <v>1</v>
      </c>
      <c r="K35" s="50">
        <v>0</v>
      </c>
      <c r="L35" s="50">
        <v>1</v>
      </c>
      <c r="M35" s="50">
        <v>35</v>
      </c>
      <c r="N35" s="50">
        <v>0</v>
      </c>
      <c r="O35" s="15">
        <f t="shared" si="0"/>
        <v>53</v>
      </c>
      <c r="P35" s="15">
        <f t="shared" si="1"/>
        <v>88</v>
      </c>
    </row>
    <row r="36" spans="2:20" ht="23.1" customHeight="1" x14ac:dyDescent="0.25">
      <c r="B36" s="24" t="s">
        <v>63</v>
      </c>
      <c r="C36" s="50">
        <v>16</v>
      </c>
      <c r="D36" s="50">
        <v>2</v>
      </c>
      <c r="E36" s="50">
        <v>2</v>
      </c>
      <c r="F36" s="50">
        <v>11</v>
      </c>
      <c r="G36" s="50">
        <v>0</v>
      </c>
      <c r="H36" s="50">
        <v>0</v>
      </c>
      <c r="I36" s="50">
        <v>3</v>
      </c>
      <c r="J36" s="50">
        <v>0</v>
      </c>
      <c r="K36" s="50">
        <v>1</v>
      </c>
      <c r="L36" s="50">
        <v>0</v>
      </c>
      <c r="M36" s="50">
        <v>36</v>
      </c>
      <c r="N36" s="50">
        <v>0</v>
      </c>
      <c r="O36" s="15">
        <f t="shared" si="0"/>
        <v>35</v>
      </c>
      <c r="P36" s="15">
        <f t="shared" si="1"/>
        <v>71</v>
      </c>
    </row>
    <row r="37" spans="2:20" ht="23.1" customHeight="1" x14ac:dyDescent="0.25">
      <c r="B37" s="23" t="s">
        <v>64</v>
      </c>
      <c r="C37" s="50">
        <v>22</v>
      </c>
      <c r="D37" s="50">
        <v>2</v>
      </c>
      <c r="E37" s="50">
        <v>2</v>
      </c>
      <c r="F37" s="50">
        <v>15</v>
      </c>
      <c r="G37" s="50">
        <v>0</v>
      </c>
      <c r="H37" s="50">
        <v>0</v>
      </c>
      <c r="I37" s="50">
        <v>8</v>
      </c>
      <c r="J37" s="50">
        <v>0</v>
      </c>
      <c r="K37" s="50">
        <v>0</v>
      </c>
      <c r="L37" s="50">
        <v>0</v>
      </c>
      <c r="M37" s="50">
        <v>32</v>
      </c>
      <c r="N37" s="50">
        <v>0</v>
      </c>
      <c r="O37" s="15">
        <f t="shared" si="0"/>
        <v>49</v>
      </c>
      <c r="P37" s="15">
        <f t="shared" si="1"/>
        <v>81</v>
      </c>
    </row>
    <row r="38" spans="2:20" ht="23.1" customHeight="1" x14ac:dyDescent="0.25">
      <c r="B38" s="24" t="s">
        <v>65</v>
      </c>
      <c r="C38" s="50">
        <v>24</v>
      </c>
      <c r="D38" s="50">
        <v>0</v>
      </c>
      <c r="E38" s="50">
        <v>3</v>
      </c>
      <c r="F38" s="50">
        <v>23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40</v>
      </c>
      <c r="N38" s="50">
        <v>0</v>
      </c>
      <c r="O38" s="15">
        <f t="shared" si="0"/>
        <v>53</v>
      </c>
      <c r="P38" s="15">
        <f t="shared" si="1"/>
        <v>93</v>
      </c>
    </row>
    <row r="39" spans="2:20" ht="23.1" customHeight="1" x14ac:dyDescent="0.25">
      <c r="B39" s="24" t="s">
        <v>66</v>
      </c>
      <c r="C39" s="50">
        <v>24</v>
      </c>
      <c r="D39" s="50">
        <v>2</v>
      </c>
      <c r="E39" s="50">
        <v>1</v>
      </c>
      <c r="F39" s="50">
        <v>19</v>
      </c>
      <c r="G39" s="50">
        <v>0</v>
      </c>
      <c r="H39" s="50">
        <v>0</v>
      </c>
      <c r="I39" s="50">
        <v>11</v>
      </c>
      <c r="J39" s="50">
        <v>0</v>
      </c>
      <c r="K39" s="50">
        <v>0</v>
      </c>
      <c r="L39" s="50">
        <v>0</v>
      </c>
      <c r="M39" s="50">
        <v>21</v>
      </c>
      <c r="N39" s="50">
        <v>0</v>
      </c>
      <c r="O39" s="15">
        <f t="shared" si="0"/>
        <v>57</v>
      </c>
      <c r="P39" s="15">
        <f t="shared" si="1"/>
        <v>78</v>
      </c>
    </row>
    <row r="40" spans="2:20" ht="23.1" customHeight="1" x14ac:dyDescent="0.25">
      <c r="B40" s="24" t="s">
        <v>67</v>
      </c>
      <c r="C40" s="50">
        <v>24</v>
      </c>
      <c r="D40" s="50">
        <v>3</v>
      </c>
      <c r="E40" s="50">
        <v>2</v>
      </c>
      <c r="F40" s="50">
        <v>18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39</v>
      </c>
      <c r="N40" s="50">
        <v>1</v>
      </c>
      <c r="O40" s="15">
        <f t="shared" si="0"/>
        <v>48</v>
      </c>
      <c r="P40" s="15">
        <f t="shared" si="1"/>
        <v>87</v>
      </c>
    </row>
    <row r="41" spans="2:20" ht="23.1" customHeight="1" x14ac:dyDescent="0.25">
      <c r="B41" s="23" t="s">
        <v>68</v>
      </c>
      <c r="C41" s="50">
        <v>27</v>
      </c>
      <c r="D41" s="50">
        <v>2</v>
      </c>
      <c r="E41" s="50">
        <v>4</v>
      </c>
      <c r="F41" s="50">
        <v>28</v>
      </c>
      <c r="G41" s="50">
        <v>0</v>
      </c>
      <c r="H41" s="50">
        <v>0</v>
      </c>
      <c r="I41" s="50">
        <v>2</v>
      </c>
      <c r="J41" s="50">
        <v>4</v>
      </c>
      <c r="K41" s="50">
        <v>0</v>
      </c>
      <c r="L41" s="50">
        <v>0</v>
      </c>
      <c r="M41" s="50">
        <v>43</v>
      </c>
      <c r="N41" s="50">
        <v>0</v>
      </c>
      <c r="O41" s="15">
        <f t="shared" si="0"/>
        <v>67</v>
      </c>
      <c r="P41" s="15">
        <f t="shared" si="1"/>
        <v>110</v>
      </c>
    </row>
    <row r="42" spans="2:20" ht="23.1" customHeight="1" x14ac:dyDescent="0.25">
      <c r="B42" s="24" t="s">
        <v>69</v>
      </c>
      <c r="C42" s="50">
        <v>25</v>
      </c>
      <c r="D42" s="50">
        <v>3</v>
      </c>
      <c r="E42" s="50">
        <v>3</v>
      </c>
      <c r="F42" s="50">
        <v>18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50</v>
      </c>
      <c r="P42" s="15">
        <f t="shared" si="1"/>
        <v>65</v>
      </c>
    </row>
    <row r="43" spans="2:20" ht="23.1" customHeight="1" x14ac:dyDescent="0.25">
      <c r="B43" s="23" t="s">
        <v>70</v>
      </c>
      <c r="C43" s="50">
        <v>28</v>
      </c>
      <c r="D43" s="50">
        <v>4</v>
      </c>
      <c r="E43" s="50">
        <v>0</v>
      </c>
      <c r="F43" s="50">
        <v>14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32</v>
      </c>
      <c r="N43" s="50">
        <v>0</v>
      </c>
      <c r="O43" s="15">
        <f t="shared" si="0"/>
        <v>47</v>
      </c>
      <c r="P43" s="15">
        <f t="shared" si="1"/>
        <v>79</v>
      </c>
    </row>
    <row r="44" spans="2:20" ht="23.1" customHeight="1" x14ac:dyDescent="0.25">
      <c r="B44" s="25" t="s">
        <v>71</v>
      </c>
      <c r="C44" s="50">
        <v>23</v>
      </c>
      <c r="D44" s="50">
        <v>6</v>
      </c>
      <c r="E44" s="50">
        <v>1</v>
      </c>
      <c r="F44" s="50">
        <v>13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23</v>
      </c>
      <c r="N44" s="50">
        <v>0</v>
      </c>
      <c r="O44" s="15">
        <f t="shared" si="0"/>
        <v>46</v>
      </c>
      <c r="P44" s="15">
        <f t="shared" si="1"/>
        <v>69</v>
      </c>
    </row>
    <row r="45" spans="2:20" ht="23.1" customHeight="1" x14ac:dyDescent="0.25">
      <c r="B45" s="23" t="s">
        <v>72</v>
      </c>
      <c r="C45" s="50">
        <v>29</v>
      </c>
      <c r="D45" s="50">
        <v>1</v>
      </c>
      <c r="E45" s="50">
        <v>2</v>
      </c>
      <c r="F45" s="50">
        <v>13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34</v>
      </c>
      <c r="N45" s="50">
        <v>0</v>
      </c>
      <c r="O45" s="15">
        <f t="shared" si="0"/>
        <v>49</v>
      </c>
      <c r="P45" s="15">
        <f t="shared" si="1"/>
        <v>83</v>
      </c>
    </row>
    <row r="46" spans="2:20" ht="23.1" customHeight="1" x14ac:dyDescent="0.25">
      <c r="B46" s="24" t="s">
        <v>73</v>
      </c>
      <c r="C46" s="50">
        <v>41</v>
      </c>
      <c r="D46" s="50">
        <v>2</v>
      </c>
      <c r="E46" s="50">
        <v>0</v>
      </c>
      <c r="F46" s="50">
        <v>21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41</v>
      </c>
      <c r="N46" s="50">
        <v>0</v>
      </c>
      <c r="O46" s="15">
        <f t="shared" si="0"/>
        <v>67</v>
      </c>
      <c r="P46" s="15">
        <f t="shared" si="1"/>
        <v>108</v>
      </c>
      <c r="R46" s="8"/>
      <c r="T46"/>
    </row>
    <row r="47" spans="2:20" ht="23.1" customHeight="1" x14ac:dyDescent="0.25">
      <c r="B47" s="24" t="s">
        <v>74</v>
      </c>
      <c r="C47" s="50">
        <v>20</v>
      </c>
      <c r="D47" s="50">
        <v>4</v>
      </c>
      <c r="E47" s="50">
        <v>3</v>
      </c>
      <c r="F47" s="50">
        <v>9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41</v>
      </c>
      <c r="N47" s="50">
        <v>0</v>
      </c>
      <c r="O47" s="15">
        <f t="shared" si="0"/>
        <v>38</v>
      </c>
      <c r="P47" s="15">
        <f t="shared" si="1"/>
        <v>79</v>
      </c>
      <c r="R47" s="8"/>
      <c r="T47"/>
    </row>
    <row r="48" spans="2:20" ht="23.1" customHeight="1" x14ac:dyDescent="0.25">
      <c r="B48" s="24" t="s">
        <v>75</v>
      </c>
      <c r="C48" s="50">
        <v>34</v>
      </c>
      <c r="D48" s="50">
        <v>6</v>
      </c>
      <c r="E48" s="50">
        <v>3</v>
      </c>
      <c r="F48" s="50">
        <v>21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66</v>
      </c>
      <c r="P48" s="15">
        <f t="shared" si="1"/>
        <v>93</v>
      </c>
      <c r="R48" s="8"/>
      <c r="T48"/>
    </row>
    <row r="49" spans="2:20" ht="23.1" customHeight="1" x14ac:dyDescent="0.25">
      <c r="B49" s="23" t="s">
        <v>76</v>
      </c>
      <c r="C49" s="50">
        <v>14</v>
      </c>
      <c r="D49" s="50">
        <v>1</v>
      </c>
      <c r="E49" s="50">
        <v>0</v>
      </c>
      <c r="F49" s="50">
        <v>14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37</v>
      </c>
      <c r="N49" s="50">
        <v>0</v>
      </c>
      <c r="O49" s="15">
        <f t="shared" si="0"/>
        <v>29</v>
      </c>
      <c r="P49" s="15">
        <f t="shared" si="1"/>
        <v>66</v>
      </c>
      <c r="R49" s="8"/>
      <c r="T49"/>
    </row>
    <row r="50" spans="2:20" ht="23.1" customHeight="1" x14ac:dyDescent="0.25">
      <c r="B50" s="24" t="s">
        <v>77</v>
      </c>
      <c r="C50" s="50">
        <v>14</v>
      </c>
      <c r="D50" s="50">
        <v>3</v>
      </c>
      <c r="E50" s="50">
        <v>2</v>
      </c>
      <c r="F50" s="50">
        <v>15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36</v>
      </c>
      <c r="N50" s="50">
        <v>0</v>
      </c>
      <c r="O50" s="15">
        <f t="shared" si="0"/>
        <v>36</v>
      </c>
      <c r="P50" s="15">
        <f t="shared" si="1"/>
        <v>72</v>
      </c>
      <c r="R50" s="8"/>
      <c r="T50"/>
    </row>
    <row r="51" spans="2:20" ht="23.1" customHeight="1" x14ac:dyDescent="0.25">
      <c r="B51" s="24" t="s">
        <v>78</v>
      </c>
      <c r="C51" s="50">
        <v>53</v>
      </c>
      <c r="D51" s="50">
        <v>0</v>
      </c>
      <c r="E51" s="50">
        <v>7</v>
      </c>
      <c r="F51" s="50">
        <v>19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29</v>
      </c>
      <c r="N51" s="50">
        <v>0</v>
      </c>
      <c r="O51" s="15">
        <f t="shared" si="0"/>
        <v>82</v>
      </c>
      <c r="P51" s="15">
        <f t="shared" si="1"/>
        <v>111</v>
      </c>
      <c r="R51" s="8"/>
      <c r="T51"/>
    </row>
    <row r="52" spans="2:20" ht="23.1" customHeight="1" x14ac:dyDescent="0.25">
      <c r="B52" s="24" t="s">
        <v>79</v>
      </c>
      <c r="C52" s="50">
        <v>39</v>
      </c>
      <c r="D52" s="50">
        <v>2</v>
      </c>
      <c r="E52" s="50">
        <v>3</v>
      </c>
      <c r="F52" s="50">
        <v>23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49</v>
      </c>
      <c r="N52" s="50">
        <v>0</v>
      </c>
      <c r="O52" s="15">
        <f t="shared" si="0"/>
        <v>68</v>
      </c>
      <c r="P52" s="15">
        <f t="shared" si="1"/>
        <v>117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5</v>
      </c>
      <c r="E53" s="50">
        <v>4</v>
      </c>
      <c r="F53" s="50">
        <v>47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45</v>
      </c>
      <c r="N53" s="50">
        <v>0</v>
      </c>
      <c r="O53" s="15">
        <f t="shared" si="0"/>
        <v>88</v>
      </c>
      <c r="P53" s="15">
        <f t="shared" si="1"/>
        <v>133</v>
      </c>
      <c r="R53" s="8"/>
      <c r="T53"/>
    </row>
    <row r="54" spans="2:20" ht="23.1" customHeight="1" x14ac:dyDescent="0.25">
      <c r="B54" s="23" t="s">
        <v>81</v>
      </c>
      <c r="C54" s="50">
        <v>44</v>
      </c>
      <c r="D54" s="50">
        <v>4</v>
      </c>
      <c r="E54" s="50">
        <v>2</v>
      </c>
      <c r="F54" s="50">
        <v>32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52</v>
      </c>
      <c r="N54" s="50">
        <v>0</v>
      </c>
      <c r="O54" s="15">
        <f t="shared" si="0"/>
        <v>86</v>
      </c>
      <c r="P54" s="15">
        <f t="shared" si="1"/>
        <v>138</v>
      </c>
      <c r="R54" s="8"/>
      <c r="T54"/>
    </row>
    <row r="55" spans="2:20" ht="23.1" customHeight="1" x14ac:dyDescent="0.25">
      <c r="B55" s="23" t="s">
        <v>82</v>
      </c>
      <c r="C55" s="50">
        <v>49</v>
      </c>
      <c r="D55" s="50">
        <v>8</v>
      </c>
      <c r="E55" s="50">
        <v>3</v>
      </c>
      <c r="F55" s="50">
        <v>35</v>
      </c>
      <c r="G55" s="50">
        <v>1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32</v>
      </c>
      <c r="N55" s="50">
        <v>0</v>
      </c>
      <c r="O55" s="15">
        <f t="shared" si="0"/>
        <v>99</v>
      </c>
      <c r="P55" s="15">
        <f t="shared" si="1"/>
        <v>131</v>
      </c>
      <c r="R55" s="8"/>
      <c r="T55"/>
    </row>
    <row r="56" spans="2:20" ht="23.1" customHeight="1" x14ac:dyDescent="0.25">
      <c r="B56" s="23" t="s">
        <v>83</v>
      </c>
      <c r="C56" s="50">
        <v>67</v>
      </c>
      <c r="D56" s="50">
        <v>3</v>
      </c>
      <c r="E56" s="50">
        <v>6</v>
      </c>
      <c r="F56" s="50">
        <v>27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44</v>
      </c>
      <c r="N56" s="50">
        <v>0</v>
      </c>
      <c r="O56" s="15">
        <f t="shared" si="0"/>
        <v>105</v>
      </c>
      <c r="P56" s="15">
        <f t="shared" si="1"/>
        <v>149</v>
      </c>
      <c r="R56" s="8"/>
      <c r="T56"/>
    </row>
    <row r="57" spans="2:20" ht="23.1" customHeight="1" x14ac:dyDescent="0.25">
      <c r="B57" s="23" t="s">
        <v>84</v>
      </c>
      <c r="C57" s="50">
        <v>44</v>
      </c>
      <c r="D57" s="50">
        <v>5</v>
      </c>
      <c r="E57" s="50">
        <v>2</v>
      </c>
      <c r="F57" s="50">
        <v>34</v>
      </c>
      <c r="G57" s="50">
        <v>0</v>
      </c>
      <c r="H57" s="50">
        <v>0</v>
      </c>
      <c r="I57" s="50">
        <v>5</v>
      </c>
      <c r="J57" s="50">
        <v>0</v>
      </c>
      <c r="K57" s="50">
        <v>0</v>
      </c>
      <c r="L57" s="50">
        <v>0</v>
      </c>
      <c r="M57" s="50">
        <v>32</v>
      </c>
      <c r="N57" s="50">
        <v>0</v>
      </c>
      <c r="O57" s="15">
        <f t="shared" si="0"/>
        <v>90</v>
      </c>
      <c r="P57" s="15">
        <f t="shared" si="1"/>
        <v>122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1217</v>
      </c>
      <c r="D58" s="16">
        <f t="shared" si="21"/>
        <v>155</v>
      </c>
      <c r="E58" s="16">
        <f t="shared" si="21"/>
        <v>139</v>
      </c>
      <c r="F58" s="16">
        <f t="shared" si="21"/>
        <v>943</v>
      </c>
      <c r="G58" s="16">
        <f t="shared" si="21"/>
        <v>6</v>
      </c>
      <c r="H58" s="16">
        <f t="shared" si="21"/>
        <v>0</v>
      </c>
      <c r="I58" s="16">
        <f t="shared" si="21"/>
        <v>156</v>
      </c>
      <c r="J58" s="16">
        <f t="shared" si="21"/>
        <v>22</v>
      </c>
      <c r="K58" s="16">
        <f t="shared" si="21"/>
        <v>2</v>
      </c>
      <c r="L58" s="16">
        <f t="shared" si="21"/>
        <v>3</v>
      </c>
      <c r="M58" s="16">
        <f t="shared" si="21"/>
        <v>1873</v>
      </c>
      <c r="N58" s="16">
        <f t="shared" si="21"/>
        <v>1</v>
      </c>
      <c r="O58" s="16">
        <f t="shared" si="21"/>
        <v>2644</v>
      </c>
      <c r="P58" s="16">
        <f t="shared" si="21"/>
        <v>4517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0.26942661058224487</v>
      </c>
      <c r="D59" s="43">
        <f t="shared" si="22"/>
        <v>3.4314810715076381E-2</v>
      </c>
      <c r="E59" s="43">
        <f t="shared" si="22"/>
        <v>3.0772636705778171E-2</v>
      </c>
      <c r="F59" s="43">
        <f t="shared" si="22"/>
        <v>0.20876688067301305</v>
      </c>
      <c r="G59" s="43">
        <f t="shared" si="22"/>
        <v>1.3283152534868275E-3</v>
      </c>
      <c r="H59" s="43">
        <f t="shared" si="22"/>
        <v>0</v>
      </c>
      <c r="I59" s="43">
        <f t="shared" si="22"/>
        <v>3.4536196590657514E-2</v>
      </c>
      <c r="J59" s="43">
        <f t="shared" si="22"/>
        <v>4.8704892627850346E-3</v>
      </c>
      <c r="K59" s="43">
        <f t="shared" si="22"/>
        <v>4.4277175116227583E-4</v>
      </c>
      <c r="L59" s="43">
        <f t="shared" si="22"/>
        <v>6.6415762674341375E-4</v>
      </c>
      <c r="M59" s="43">
        <f t="shared" si="22"/>
        <v>0.41465574496347135</v>
      </c>
      <c r="N59" s="43">
        <f t="shared" si="22"/>
        <v>2.2138587558113792E-4</v>
      </c>
      <c r="R59" s="8"/>
      <c r="T59"/>
    </row>
    <row r="60" spans="2:20" ht="23.1" customHeight="1" x14ac:dyDescent="0.25">
      <c r="B60" s="42" t="s">
        <v>94</v>
      </c>
      <c r="C60" s="44">
        <f>C58/$O$58</f>
        <v>0.4602874432677761</v>
      </c>
      <c r="D60" s="44">
        <f t="shared" ref="D60:N60" si="23">D58/$O$58</f>
        <v>5.8623298033282902E-2</v>
      </c>
      <c r="E60" s="44">
        <f t="shared" si="23"/>
        <v>5.2571860816944024E-2</v>
      </c>
      <c r="F60" s="44">
        <f t="shared" si="23"/>
        <v>0.35665658093797276</v>
      </c>
      <c r="G60" s="44">
        <f t="shared" si="23"/>
        <v>2.2692889561270802E-3</v>
      </c>
      <c r="H60" s="44">
        <f t="shared" si="23"/>
        <v>0</v>
      </c>
      <c r="I60" s="44">
        <f t="shared" si="23"/>
        <v>5.9001512859304085E-2</v>
      </c>
      <c r="J60" s="44">
        <f t="shared" si="23"/>
        <v>8.3207261724659604E-3</v>
      </c>
      <c r="K60" s="44">
        <f t="shared" si="23"/>
        <v>7.5642965204236008E-4</v>
      </c>
      <c r="L60" s="44">
        <f t="shared" si="23"/>
        <v>1.1346444780635401E-3</v>
      </c>
      <c r="M60" s="44"/>
      <c r="N60" s="44">
        <f t="shared" si="23"/>
        <v>3.7821482602118004E-4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'23.9.19-MUNYONYO-SALAMA'!C3:G3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'27.09 Salama-Munyonyo'!D5</f>
        <v>27.09.19</v>
      </c>
      <c r="E5" s="3"/>
      <c r="F5" s="41" t="s">
        <v>1</v>
      </c>
      <c r="G5" s="77" t="str">
        <f>'27.09 Salama-Munyonyo'!G5:H5</f>
        <v>MUNYONYO P/S</v>
      </c>
      <c r="H5" s="78"/>
      <c r="I5" s="14"/>
      <c r="J5" s="2" t="s">
        <v>5</v>
      </c>
      <c r="K5" s="77" t="s">
        <v>183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77" t="str">
        <f>'23.9.19-MUNYONYO-SALAMA'!D6:E6</f>
        <v>MUNYONYO</v>
      </c>
      <c r="E6" s="78"/>
      <c r="F6" s="2" t="s">
        <v>2</v>
      </c>
      <c r="G6" s="77" t="str">
        <f>'23.9.19-MUNYONYO-SALAMA'!G6:H6</f>
        <v>SALAMA</v>
      </c>
      <c r="H6" s="78"/>
      <c r="J6" s="2" t="s">
        <v>21</v>
      </c>
      <c r="K6" s="77" t="str">
        <f>'27.09 Salama-Munyonyo'!K6:L6</f>
        <v>STEVEN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30</v>
      </c>
      <c r="D10" s="50">
        <v>16</v>
      </c>
      <c r="E10" s="50">
        <v>3</v>
      </c>
      <c r="F10" s="50">
        <v>13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34</v>
      </c>
      <c r="N10" s="50">
        <v>0</v>
      </c>
      <c r="O10" s="15">
        <f t="shared" ref="O10:O57" si="0">SUM(C10:L10,N10)</f>
        <v>65</v>
      </c>
      <c r="P10" s="15">
        <f t="shared" ref="P10:P57" si="1">SUM(C10:N10)</f>
        <v>99</v>
      </c>
      <c r="R10" s="1" t="s">
        <v>6</v>
      </c>
      <c r="S10" s="17">
        <f t="shared" ref="S10:AF10" si="2">SUM(C10:C13)</f>
        <v>181</v>
      </c>
      <c r="T10" s="17">
        <f t="shared" si="2"/>
        <v>42</v>
      </c>
      <c r="U10" s="17">
        <f t="shared" si="2"/>
        <v>17</v>
      </c>
      <c r="V10" s="17">
        <f t="shared" si="2"/>
        <v>70</v>
      </c>
      <c r="W10" s="17">
        <f t="shared" si="2"/>
        <v>3</v>
      </c>
      <c r="X10" s="17">
        <f t="shared" si="2"/>
        <v>0</v>
      </c>
      <c r="Y10" s="17">
        <f t="shared" si="2"/>
        <v>6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217</v>
      </c>
      <c r="AD10" s="17">
        <f t="shared" si="2"/>
        <v>0</v>
      </c>
      <c r="AE10" s="31">
        <f t="shared" si="2"/>
        <v>322</v>
      </c>
      <c r="AF10" s="31">
        <f t="shared" si="2"/>
        <v>539</v>
      </c>
    </row>
    <row r="11" spans="2:32" s="6" customFormat="1" ht="23.1" customHeight="1" x14ac:dyDescent="0.25">
      <c r="B11" s="23" t="s">
        <v>38</v>
      </c>
      <c r="C11" s="50">
        <v>62</v>
      </c>
      <c r="D11" s="50">
        <v>8</v>
      </c>
      <c r="E11" s="50">
        <v>5</v>
      </c>
      <c r="F11" s="50">
        <v>23</v>
      </c>
      <c r="G11" s="50">
        <v>1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57</v>
      </c>
      <c r="N11" s="50">
        <v>0</v>
      </c>
      <c r="O11" s="15">
        <f t="shared" si="0"/>
        <v>100</v>
      </c>
      <c r="P11" s="15">
        <f t="shared" si="1"/>
        <v>157</v>
      </c>
      <c r="R11" s="1" t="s">
        <v>7</v>
      </c>
      <c r="S11" s="17">
        <f t="shared" ref="S11:AF11" si="3">SUM(C14:C17)</f>
        <v>130</v>
      </c>
      <c r="T11" s="17">
        <f t="shared" si="3"/>
        <v>22</v>
      </c>
      <c r="U11" s="17">
        <f t="shared" si="3"/>
        <v>14</v>
      </c>
      <c r="V11" s="17">
        <f t="shared" si="3"/>
        <v>78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219</v>
      </c>
      <c r="AD11" s="17">
        <f t="shared" si="3"/>
        <v>0</v>
      </c>
      <c r="AE11" s="31">
        <f t="shared" si="3"/>
        <v>253</v>
      </c>
      <c r="AF11" s="31">
        <f t="shared" si="3"/>
        <v>472</v>
      </c>
    </row>
    <row r="12" spans="2:32" ht="23.1" customHeight="1" x14ac:dyDescent="0.25">
      <c r="B12" s="23" t="s">
        <v>39</v>
      </c>
      <c r="C12" s="50">
        <v>46</v>
      </c>
      <c r="D12" s="50">
        <v>7</v>
      </c>
      <c r="E12" s="50">
        <v>5</v>
      </c>
      <c r="F12" s="50">
        <v>15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56</v>
      </c>
      <c r="N12" s="50">
        <v>0</v>
      </c>
      <c r="O12" s="15">
        <f t="shared" si="0"/>
        <v>76</v>
      </c>
      <c r="P12" s="15">
        <f t="shared" si="1"/>
        <v>132</v>
      </c>
      <c r="R12" s="1" t="s">
        <v>8</v>
      </c>
      <c r="S12" s="17">
        <f t="shared" ref="S12:AF12" si="4">SUM(C18:C21)</f>
        <v>91</v>
      </c>
      <c r="T12" s="17">
        <f t="shared" si="4"/>
        <v>16</v>
      </c>
      <c r="U12" s="17">
        <f t="shared" si="4"/>
        <v>17</v>
      </c>
      <c r="V12" s="17">
        <f t="shared" si="4"/>
        <v>66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196</v>
      </c>
      <c r="AD12" s="17">
        <f t="shared" si="4"/>
        <v>0</v>
      </c>
      <c r="AE12" s="31">
        <f t="shared" si="4"/>
        <v>199</v>
      </c>
      <c r="AF12" s="31">
        <f t="shared" si="4"/>
        <v>395</v>
      </c>
    </row>
    <row r="13" spans="2:32" ht="23.1" customHeight="1" x14ac:dyDescent="0.25">
      <c r="B13" s="23" t="s">
        <v>40</v>
      </c>
      <c r="C13" s="50">
        <v>43</v>
      </c>
      <c r="D13" s="50">
        <v>11</v>
      </c>
      <c r="E13" s="50">
        <v>4</v>
      </c>
      <c r="F13" s="50">
        <v>19</v>
      </c>
      <c r="G13" s="50">
        <v>1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70</v>
      </c>
      <c r="N13" s="50">
        <v>0</v>
      </c>
      <c r="O13" s="15">
        <f t="shared" si="0"/>
        <v>81</v>
      </c>
      <c r="P13" s="15">
        <f t="shared" si="1"/>
        <v>151</v>
      </c>
      <c r="R13" s="1" t="s">
        <v>9</v>
      </c>
      <c r="S13" s="17">
        <f t="shared" ref="S13:AF13" si="5">SUM(C22:C25)</f>
        <v>68</v>
      </c>
      <c r="T13" s="17">
        <f t="shared" si="5"/>
        <v>19</v>
      </c>
      <c r="U13" s="17">
        <f t="shared" si="5"/>
        <v>8</v>
      </c>
      <c r="V13" s="17">
        <f t="shared" si="5"/>
        <v>49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177</v>
      </c>
      <c r="AD13" s="17">
        <f t="shared" si="5"/>
        <v>0</v>
      </c>
      <c r="AE13" s="31">
        <f t="shared" si="5"/>
        <v>158</v>
      </c>
      <c r="AF13" s="31">
        <f t="shared" si="5"/>
        <v>335</v>
      </c>
    </row>
    <row r="14" spans="2:32" ht="23.1" customHeight="1" x14ac:dyDescent="0.25">
      <c r="B14" s="23" t="s">
        <v>41</v>
      </c>
      <c r="C14" s="50">
        <v>32</v>
      </c>
      <c r="D14" s="50">
        <v>2</v>
      </c>
      <c r="E14" s="50">
        <v>7</v>
      </c>
      <c r="F14" s="50">
        <v>19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45</v>
      </c>
      <c r="N14" s="50">
        <v>0</v>
      </c>
      <c r="O14" s="15">
        <f t="shared" si="0"/>
        <v>63</v>
      </c>
      <c r="P14" s="15">
        <f t="shared" si="1"/>
        <v>108</v>
      </c>
      <c r="R14" s="1" t="s">
        <v>10</v>
      </c>
      <c r="S14" s="17">
        <f t="shared" ref="S14:AF14" si="6">SUM(C26:C29)</f>
        <v>64</v>
      </c>
      <c r="T14" s="17">
        <f t="shared" si="6"/>
        <v>15</v>
      </c>
      <c r="U14" s="17">
        <f t="shared" si="6"/>
        <v>5</v>
      </c>
      <c r="V14" s="17">
        <f t="shared" si="6"/>
        <v>57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212</v>
      </c>
      <c r="AD14" s="17">
        <f t="shared" si="6"/>
        <v>0</v>
      </c>
      <c r="AE14" s="31">
        <f t="shared" si="6"/>
        <v>158</v>
      </c>
      <c r="AF14" s="31">
        <f t="shared" si="6"/>
        <v>370</v>
      </c>
    </row>
    <row r="15" spans="2:32" ht="23.1" customHeight="1" x14ac:dyDescent="0.25">
      <c r="B15" s="23" t="s">
        <v>42</v>
      </c>
      <c r="C15" s="50">
        <v>33</v>
      </c>
      <c r="D15" s="50">
        <v>3</v>
      </c>
      <c r="E15" s="50">
        <v>1</v>
      </c>
      <c r="F15" s="50">
        <v>26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71</v>
      </c>
      <c r="N15" s="50">
        <v>0</v>
      </c>
      <c r="O15" s="15">
        <f t="shared" si="0"/>
        <v>66</v>
      </c>
      <c r="P15" s="15">
        <f t="shared" si="1"/>
        <v>137</v>
      </c>
      <c r="R15" s="1" t="s">
        <v>11</v>
      </c>
      <c r="S15" s="17">
        <f t="shared" ref="S15:AF15" si="7">SUM(C30:C33)</f>
        <v>69</v>
      </c>
      <c r="T15" s="17">
        <f t="shared" si="7"/>
        <v>15</v>
      </c>
      <c r="U15" s="17">
        <f t="shared" si="7"/>
        <v>12</v>
      </c>
      <c r="V15" s="17">
        <f t="shared" si="7"/>
        <v>58</v>
      </c>
      <c r="W15" s="17">
        <f t="shared" si="7"/>
        <v>3</v>
      </c>
      <c r="X15" s="17">
        <f t="shared" si="7"/>
        <v>0</v>
      </c>
      <c r="Y15" s="17">
        <f t="shared" si="7"/>
        <v>20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185</v>
      </c>
      <c r="AD15" s="17">
        <f t="shared" si="7"/>
        <v>0</v>
      </c>
      <c r="AE15" s="31">
        <f t="shared" si="7"/>
        <v>178</v>
      </c>
      <c r="AF15" s="31">
        <f t="shared" si="7"/>
        <v>363</v>
      </c>
    </row>
    <row r="16" spans="2:32" ht="23.1" customHeight="1" x14ac:dyDescent="0.25">
      <c r="B16" s="23" t="s">
        <v>43</v>
      </c>
      <c r="C16" s="50">
        <v>40</v>
      </c>
      <c r="D16" s="50">
        <v>10</v>
      </c>
      <c r="E16" s="50">
        <v>3</v>
      </c>
      <c r="F16" s="50">
        <v>19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57</v>
      </c>
      <c r="N16" s="50">
        <v>0</v>
      </c>
      <c r="O16" s="15">
        <f t="shared" si="0"/>
        <v>72</v>
      </c>
      <c r="P16" s="15">
        <f t="shared" si="1"/>
        <v>129</v>
      </c>
      <c r="R16" s="1" t="s">
        <v>12</v>
      </c>
      <c r="S16" s="17">
        <f t="shared" ref="S16:AF16" si="8">SUM(C34:C37)</f>
        <v>62</v>
      </c>
      <c r="T16" s="17">
        <f t="shared" si="8"/>
        <v>13</v>
      </c>
      <c r="U16" s="17">
        <f t="shared" si="8"/>
        <v>15</v>
      </c>
      <c r="V16" s="17">
        <f t="shared" si="8"/>
        <v>51</v>
      </c>
      <c r="W16" s="17">
        <f t="shared" si="8"/>
        <v>0</v>
      </c>
      <c r="X16" s="17">
        <f t="shared" si="8"/>
        <v>0</v>
      </c>
      <c r="Y16" s="17">
        <f t="shared" si="8"/>
        <v>19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145</v>
      </c>
      <c r="AD16" s="17">
        <f t="shared" si="8"/>
        <v>0</v>
      </c>
      <c r="AE16" s="31">
        <f t="shared" si="8"/>
        <v>164</v>
      </c>
      <c r="AF16" s="31">
        <f t="shared" si="8"/>
        <v>309</v>
      </c>
    </row>
    <row r="17" spans="2:32" ht="23.1" customHeight="1" x14ac:dyDescent="0.25">
      <c r="B17" s="23" t="s">
        <v>44</v>
      </c>
      <c r="C17" s="50">
        <v>25</v>
      </c>
      <c r="D17" s="50">
        <v>7</v>
      </c>
      <c r="E17" s="50">
        <v>3</v>
      </c>
      <c r="F17" s="50">
        <v>14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46</v>
      </c>
      <c r="N17" s="50">
        <v>0</v>
      </c>
      <c r="O17" s="15">
        <f t="shared" si="0"/>
        <v>52</v>
      </c>
      <c r="P17" s="15">
        <f t="shared" si="1"/>
        <v>98</v>
      </c>
      <c r="R17" s="1" t="s">
        <v>13</v>
      </c>
      <c r="S17" s="17">
        <f t="shared" ref="S17:AF17" si="9">SUM(C38:C41)</f>
        <v>104</v>
      </c>
      <c r="T17" s="17">
        <f t="shared" si="9"/>
        <v>20</v>
      </c>
      <c r="U17" s="17">
        <f t="shared" si="9"/>
        <v>16</v>
      </c>
      <c r="V17" s="17">
        <f t="shared" si="9"/>
        <v>55</v>
      </c>
      <c r="W17" s="17">
        <f t="shared" si="9"/>
        <v>0</v>
      </c>
      <c r="X17" s="17">
        <f t="shared" si="9"/>
        <v>0</v>
      </c>
      <c r="Y17" s="17">
        <f t="shared" si="9"/>
        <v>22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157</v>
      </c>
      <c r="AD17" s="17">
        <f t="shared" si="9"/>
        <v>0</v>
      </c>
      <c r="AE17" s="31">
        <f t="shared" si="9"/>
        <v>221</v>
      </c>
      <c r="AF17" s="31">
        <f t="shared" si="9"/>
        <v>378</v>
      </c>
    </row>
    <row r="18" spans="2:32" ht="23.1" customHeight="1" x14ac:dyDescent="0.25">
      <c r="B18" s="23" t="s">
        <v>45</v>
      </c>
      <c r="C18" s="50">
        <v>33</v>
      </c>
      <c r="D18" s="50">
        <v>7</v>
      </c>
      <c r="E18" s="50">
        <v>11</v>
      </c>
      <c r="F18" s="50">
        <v>16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58</v>
      </c>
      <c r="N18" s="50">
        <v>0</v>
      </c>
      <c r="O18" s="15">
        <f t="shared" si="0"/>
        <v>68</v>
      </c>
      <c r="P18" s="15">
        <f t="shared" si="1"/>
        <v>126</v>
      </c>
      <c r="R18" s="1" t="s">
        <v>14</v>
      </c>
      <c r="S18" s="17">
        <f t="shared" ref="S18:AF18" si="10">SUM(C42:C45)</f>
        <v>105</v>
      </c>
      <c r="T18" s="17">
        <f t="shared" si="10"/>
        <v>12</v>
      </c>
      <c r="U18" s="17">
        <f t="shared" si="10"/>
        <v>12</v>
      </c>
      <c r="V18" s="17">
        <f t="shared" si="10"/>
        <v>57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101</v>
      </c>
      <c r="AD18" s="17">
        <f t="shared" si="10"/>
        <v>1</v>
      </c>
      <c r="AE18" s="31">
        <f t="shared" si="10"/>
        <v>203</v>
      </c>
      <c r="AF18" s="31">
        <f t="shared" si="10"/>
        <v>304</v>
      </c>
    </row>
    <row r="19" spans="2:32" ht="23.1" customHeight="1" x14ac:dyDescent="0.25">
      <c r="B19" s="23" t="s">
        <v>46</v>
      </c>
      <c r="C19" s="50">
        <v>19</v>
      </c>
      <c r="D19" s="50">
        <v>3</v>
      </c>
      <c r="E19" s="50">
        <v>2</v>
      </c>
      <c r="F19" s="50">
        <v>19</v>
      </c>
      <c r="G19" s="50">
        <v>0</v>
      </c>
      <c r="H19" s="50">
        <v>0</v>
      </c>
      <c r="I19" s="50">
        <v>4</v>
      </c>
      <c r="J19" s="50">
        <v>1</v>
      </c>
      <c r="K19" s="50">
        <v>0</v>
      </c>
      <c r="L19" s="50">
        <v>0</v>
      </c>
      <c r="M19" s="50">
        <v>26</v>
      </c>
      <c r="N19" s="50">
        <v>0</v>
      </c>
      <c r="O19" s="15">
        <f t="shared" si="0"/>
        <v>48</v>
      </c>
      <c r="P19" s="15">
        <f t="shared" si="1"/>
        <v>74</v>
      </c>
      <c r="R19" s="1" t="s">
        <v>15</v>
      </c>
      <c r="S19" s="17">
        <f t="shared" ref="S19:AF19" si="11">SUM(C46:C49)</f>
        <v>89</v>
      </c>
      <c r="T19" s="17">
        <f t="shared" si="11"/>
        <v>14</v>
      </c>
      <c r="U19" s="17">
        <f t="shared" si="11"/>
        <v>7</v>
      </c>
      <c r="V19" s="17">
        <f t="shared" si="11"/>
        <v>57</v>
      </c>
      <c r="W19" s="17">
        <f t="shared" si="11"/>
        <v>1</v>
      </c>
      <c r="X19" s="17">
        <f t="shared" si="11"/>
        <v>0</v>
      </c>
      <c r="Y19" s="17">
        <f t="shared" si="11"/>
        <v>18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172</v>
      </c>
      <c r="AD19" s="17">
        <f t="shared" si="11"/>
        <v>0</v>
      </c>
      <c r="AE19" s="31">
        <f t="shared" si="11"/>
        <v>188</v>
      </c>
      <c r="AF19" s="31">
        <f t="shared" si="11"/>
        <v>360</v>
      </c>
    </row>
    <row r="20" spans="2:32" ht="23.1" customHeight="1" x14ac:dyDescent="0.25">
      <c r="B20" s="23" t="s">
        <v>47</v>
      </c>
      <c r="C20" s="50">
        <v>20</v>
      </c>
      <c r="D20" s="50">
        <v>2</v>
      </c>
      <c r="E20" s="50">
        <v>2</v>
      </c>
      <c r="F20" s="50">
        <v>20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63</v>
      </c>
      <c r="N20" s="50">
        <v>0</v>
      </c>
      <c r="O20" s="15">
        <f t="shared" si="0"/>
        <v>44</v>
      </c>
      <c r="P20" s="15">
        <f t="shared" si="1"/>
        <v>107</v>
      </c>
      <c r="R20" s="1" t="s">
        <v>16</v>
      </c>
      <c r="S20" s="17">
        <f t="shared" ref="S20:AF20" si="12">SUM(C50:C53)</f>
        <v>104</v>
      </c>
      <c r="T20" s="17">
        <f t="shared" si="12"/>
        <v>28</v>
      </c>
      <c r="U20" s="17">
        <f t="shared" si="12"/>
        <v>10</v>
      </c>
      <c r="V20" s="17">
        <f t="shared" si="12"/>
        <v>60</v>
      </c>
      <c r="W20" s="17">
        <f t="shared" si="12"/>
        <v>1</v>
      </c>
      <c r="X20" s="17">
        <f t="shared" si="12"/>
        <v>1</v>
      </c>
      <c r="Y20" s="17">
        <f t="shared" si="12"/>
        <v>11</v>
      </c>
      <c r="Z20" s="17">
        <f t="shared" si="12"/>
        <v>1</v>
      </c>
      <c r="AA20" s="17">
        <f t="shared" si="12"/>
        <v>2</v>
      </c>
      <c r="AB20" s="17">
        <f t="shared" si="12"/>
        <v>1</v>
      </c>
      <c r="AC20" s="17">
        <f t="shared" si="12"/>
        <v>209</v>
      </c>
      <c r="AD20" s="17">
        <f t="shared" si="12"/>
        <v>0</v>
      </c>
      <c r="AE20" s="31">
        <f t="shared" si="12"/>
        <v>219</v>
      </c>
      <c r="AF20" s="31">
        <f t="shared" si="12"/>
        <v>428</v>
      </c>
    </row>
    <row r="21" spans="2:32" ht="23.1" customHeight="1" x14ac:dyDescent="0.25">
      <c r="B21" s="23" t="s">
        <v>48</v>
      </c>
      <c r="C21" s="50">
        <v>19</v>
      </c>
      <c r="D21" s="50">
        <v>4</v>
      </c>
      <c r="E21" s="50">
        <v>2</v>
      </c>
      <c r="F21" s="50">
        <v>11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49</v>
      </c>
      <c r="N21" s="50">
        <v>0</v>
      </c>
      <c r="O21" s="15">
        <f t="shared" si="0"/>
        <v>39</v>
      </c>
      <c r="P21" s="15">
        <f t="shared" si="1"/>
        <v>88</v>
      </c>
      <c r="R21" s="36" t="s">
        <v>20</v>
      </c>
      <c r="S21" s="34">
        <f t="shared" ref="S21:AF21" si="13">SUM(C54:C57)</f>
        <v>119</v>
      </c>
      <c r="T21" s="17">
        <f t="shared" si="13"/>
        <v>18</v>
      </c>
      <c r="U21" s="17">
        <f t="shared" si="13"/>
        <v>22</v>
      </c>
      <c r="V21" s="17">
        <f t="shared" si="13"/>
        <v>85</v>
      </c>
      <c r="W21" s="17">
        <f t="shared" si="13"/>
        <v>3</v>
      </c>
      <c r="X21" s="17">
        <f t="shared" si="13"/>
        <v>0</v>
      </c>
      <c r="Y21" s="17">
        <f t="shared" si="13"/>
        <v>10</v>
      </c>
      <c r="Z21" s="17">
        <f t="shared" si="13"/>
        <v>2</v>
      </c>
      <c r="AA21" s="17">
        <f t="shared" si="13"/>
        <v>1</v>
      </c>
      <c r="AB21" s="17">
        <f t="shared" si="13"/>
        <v>0</v>
      </c>
      <c r="AC21" s="17">
        <f t="shared" si="13"/>
        <v>234</v>
      </c>
      <c r="AD21" s="17">
        <f t="shared" si="13"/>
        <v>0</v>
      </c>
      <c r="AE21" s="31">
        <f t="shared" si="13"/>
        <v>260</v>
      </c>
      <c r="AF21" s="31">
        <f t="shared" si="13"/>
        <v>494</v>
      </c>
    </row>
    <row r="22" spans="2:32" ht="23.1" customHeight="1" x14ac:dyDescent="0.25">
      <c r="B22" s="23" t="s">
        <v>49</v>
      </c>
      <c r="C22" s="50">
        <v>19</v>
      </c>
      <c r="D22" s="50">
        <v>8</v>
      </c>
      <c r="E22" s="50">
        <v>1</v>
      </c>
      <c r="F22" s="50">
        <v>16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38</v>
      </c>
      <c r="N22" s="50">
        <v>0</v>
      </c>
      <c r="O22" s="15">
        <f t="shared" si="0"/>
        <v>47</v>
      </c>
      <c r="P22" s="15">
        <f t="shared" si="1"/>
        <v>85</v>
      </c>
      <c r="R22" s="38" t="s">
        <v>90</v>
      </c>
      <c r="S22" s="39">
        <f>MAX(S10:S12)</f>
        <v>181</v>
      </c>
      <c r="T22" s="39">
        <f t="shared" ref="T22:AF22" si="14">MAX(T10:T12)</f>
        <v>42</v>
      </c>
      <c r="U22" s="39">
        <f t="shared" si="14"/>
        <v>17</v>
      </c>
      <c r="V22" s="39">
        <f t="shared" si="14"/>
        <v>78</v>
      </c>
      <c r="W22" s="39">
        <f t="shared" si="14"/>
        <v>3</v>
      </c>
      <c r="X22" s="39">
        <f t="shared" si="14"/>
        <v>0</v>
      </c>
      <c r="Y22" s="39">
        <f t="shared" si="14"/>
        <v>8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219</v>
      </c>
      <c r="AD22" s="39">
        <f t="shared" si="14"/>
        <v>0</v>
      </c>
      <c r="AE22" s="40">
        <f t="shared" si="14"/>
        <v>322</v>
      </c>
      <c r="AF22" s="40">
        <f t="shared" si="14"/>
        <v>539</v>
      </c>
    </row>
    <row r="23" spans="2:32" ht="23.1" customHeight="1" x14ac:dyDescent="0.25">
      <c r="B23" s="23" t="s">
        <v>50</v>
      </c>
      <c r="C23" s="50">
        <v>15</v>
      </c>
      <c r="D23" s="50">
        <v>3</v>
      </c>
      <c r="E23" s="50">
        <v>0</v>
      </c>
      <c r="F23" s="50">
        <v>10</v>
      </c>
      <c r="G23" s="50">
        <v>0</v>
      </c>
      <c r="H23" s="50">
        <v>0</v>
      </c>
      <c r="I23" s="50">
        <v>4</v>
      </c>
      <c r="J23" s="50">
        <v>0</v>
      </c>
      <c r="K23" s="50">
        <v>0</v>
      </c>
      <c r="L23" s="50">
        <v>0</v>
      </c>
      <c r="M23" s="50">
        <v>44</v>
      </c>
      <c r="N23" s="50">
        <v>0</v>
      </c>
      <c r="O23" s="15">
        <f t="shared" si="0"/>
        <v>32</v>
      </c>
      <c r="P23" s="15">
        <f t="shared" si="1"/>
        <v>76</v>
      </c>
      <c r="R23" s="38" t="s">
        <v>91</v>
      </c>
      <c r="S23" s="39">
        <f>MAX(S13:S18)</f>
        <v>105</v>
      </c>
      <c r="T23" s="39">
        <f t="shared" ref="T23:AF23" si="15">MAX(T13:T18)</f>
        <v>20</v>
      </c>
      <c r="U23" s="39">
        <f t="shared" si="15"/>
        <v>16</v>
      </c>
      <c r="V23" s="39">
        <f t="shared" si="15"/>
        <v>58</v>
      </c>
      <c r="W23" s="39">
        <f t="shared" si="15"/>
        <v>3</v>
      </c>
      <c r="X23" s="39">
        <f t="shared" si="15"/>
        <v>0</v>
      </c>
      <c r="Y23" s="39">
        <f t="shared" si="15"/>
        <v>22</v>
      </c>
      <c r="Z23" s="39">
        <f t="shared" si="15"/>
        <v>4</v>
      </c>
      <c r="AA23" s="39">
        <f t="shared" si="15"/>
        <v>1</v>
      </c>
      <c r="AB23" s="39">
        <f t="shared" si="15"/>
        <v>0</v>
      </c>
      <c r="AC23" s="39">
        <f t="shared" si="15"/>
        <v>212</v>
      </c>
      <c r="AD23" s="39">
        <f t="shared" si="15"/>
        <v>1</v>
      </c>
      <c r="AE23" s="40">
        <f t="shared" si="15"/>
        <v>221</v>
      </c>
      <c r="AF23" s="40">
        <f t="shared" si="15"/>
        <v>378</v>
      </c>
    </row>
    <row r="24" spans="2:32" ht="23.1" customHeight="1" x14ac:dyDescent="0.25">
      <c r="B24" s="23" t="s">
        <v>51</v>
      </c>
      <c r="C24" s="50">
        <v>21</v>
      </c>
      <c r="D24" s="50">
        <v>6</v>
      </c>
      <c r="E24" s="50">
        <v>3</v>
      </c>
      <c r="F24" s="50">
        <v>7</v>
      </c>
      <c r="G24" s="50">
        <v>0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56</v>
      </c>
      <c r="N24" s="50">
        <v>0</v>
      </c>
      <c r="O24" s="15">
        <f t="shared" si="0"/>
        <v>40</v>
      </c>
      <c r="P24" s="15">
        <f t="shared" si="1"/>
        <v>96</v>
      </c>
      <c r="R24" s="38" t="s">
        <v>92</v>
      </c>
      <c r="S24" s="39">
        <f>MAX(S19:S21)</f>
        <v>119</v>
      </c>
      <c r="T24" s="39">
        <f t="shared" ref="T24:AF24" si="16">MAX(T19:T21)</f>
        <v>28</v>
      </c>
      <c r="U24" s="39">
        <f t="shared" si="16"/>
        <v>22</v>
      </c>
      <c r="V24" s="39">
        <f t="shared" si="16"/>
        <v>85</v>
      </c>
      <c r="W24" s="39">
        <f t="shared" si="16"/>
        <v>3</v>
      </c>
      <c r="X24" s="39">
        <f t="shared" si="16"/>
        <v>1</v>
      </c>
      <c r="Y24" s="39">
        <f t="shared" si="16"/>
        <v>18</v>
      </c>
      <c r="Z24" s="39">
        <f t="shared" si="16"/>
        <v>2</v>
      </c>
      <c r="AA24" s="39">
        <f t="shared" si="16"/>
        <v>2</v>
      </c>
      <c r="AB24" s="39">
        <f t="shared" si="16"/>
        <v>1</v>
      </c>
      <c r="AC24" s="39">
        <f t="shared" si="16"/>
        <v>234</v>
      </c>
      <c r="AD24" s="39">
        <f t="shared" si="16"/>
        <v>0</v>
      </c>
      <c r="AE24" s="40">
        <f t="shared" si="16"/>
        <v>260</v>
      </c>
      <c r="AF24" s="40">
        <f t="shared" si="16"/>
        <v>494</v>
      </c>
    </row>
    <row r="25" spans="2:32" ht="23.1" customHeight="1" x14ac:dyDescent="0.25">
      <c r="B25" s="23" t="s">
        <v>52</v>
      </c>
      <c r="C25" s="50">
        <v>13</v>
      </c>
      <c r="D25" s="50">
        <v>2</v>
      </c>
      <c r="E25" s="50">
        <v>4</v>
      </c>
      <c r="F25" s="50">
        <v>16</v>
      </c>
      <c r="G25" s="50">
        <v>0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39</v>
      </c>
      <c r="N25" s="50">
        <v>0</v>
      </c>
      <c r="O25" s="15">
        <f t="shared" si="0"/>
        <v>39</v>
      </c>
      <c r="P25" s="15">
        <f t="shared" si="1"/>
        <v>78</v>
      </c>
      <c r="R25" s="37" t="s">
        <v>85</v>
      </c>
      <c r="S25" s="35">
        <f t="shared" ref="S25:AF25" si="17">SUM(S10:S12)</f>
        <v>402</v>
      </c>
      <c r="T25" s="16">
        <f t="shared" si="17"/>
        <v>80</v>
      </c>
      <c r="U25" s="16">
        <f t="shared" si="17"/>
        <v>48</v>
      </c>
      <c r="V25" s="16">
        <f t="shared" si="17"/>
        <v>214</v>
      </c>
      <c r="W25" s="16">
        <f t="shared" si="17"/>
        <v>3</v>
      </c>
      <c r="X25" s="16">
        <f t="shared" si="17"/>
        <v>0</v>
      </c>
      <c r="Y25" s="16">
        <f t="shared" si="17"/>
        <v>21</v>
      </c>
      <c r="Z25" s="16">
        <f t="shared" si="17"/>
        <v>6</v>
      </c>
      <c r="AA25" s="16">
        <f t="shared" si="17"/>
        <v>0</v>
      </c>
      <c r="AB25" s="16">
        <f t="shared" si="17"/>
        <v>0</v>
      </c>
      <c r="AC25" s="16">
        <f t="shared" si="17"/>
        <v>632</v>
      </c>
      <c r="AD25" s="16">
        <f t="shared" si="17"/>
        <v>0</v>
      </c>
      <c r="AE25" s="32">
        <f t="shared" si="17"/>
        <v>774</v>
      </c>
      <c r="AF25" s="32">
        <f t="shared" si="17"/>
        <v>1406</v>
      </c>
    </row>
    <row r="26" spans="2:32" ht="23.1" customHeight="1" x14ac:dyDescent="0.25">
      <c r="B26" s="23" t="s">
        <v>53</v>
      </c>
      <c r="C26" s="50">
        <v>18</v>
      </c>
      <c r="D26" s="50">
        <v>5</v>
      </c>
      <c r="E26" s="50">
        <v>1</v>
      </c>
      <c r="F26" s="50">
        <v>14</v>
      </c>
      <c r="G26" s="50">
        <v>0</v>
      </c>
      <c r="H26" s="50">
        <v>0</v>
      </c>
      <c r="I26" s="50">
        <v>3</v>
      </c>
      <c r="J26" s="50">
        <v>0</v>
      </c>
      <c r="K26" s="50">
        <v>1</v>
      </c>
      <c r="L26" s="50">
        <v>0</v>
      </c>
      <c r="M26" s="50">
        <v>59</v>
      </c>
      <c r="N26" s="50">
        <v>0</v>
      </c>
      <c r="O26" s="15">
        <f t="shared" si="0"/>
        <v>42</v>
      </c>
      <c r="P26" s="15">
        <f t="shared" si="1"/>
        <v>101</v>
      </c>
      <c r="R26" s="28" t="s">
        <v>86</v>
      </c>
      <c r="S26" s="16">
        <f t="shared" ref="S26:AF26" si="18">SUM(S13:S18)</f>
        <v>472</v>
      </c>
      <c r="T26" s="16">
        <f t="shared" si="18"/>
        <v>94</v>
      </c>
      <c r="U26" s="16">
        <f t="shared" si="18"/>
        <v>68</v>
      </c>
      <c r="V26" s="16">
        <f t="shared" si="18"/>
        <v>327</v>
      </c>
      <c r="W26" s="16">
        <f t="shared" si="18"/>
        <v>3</v>
      </c>
      <c r="X26" s="16">
        <f t="shared" si="18"/>
        <v>0</v>
      </c>
      <c r="Y26" s="16">
        <f t="shared" si="18"/>
        <v>100</v>
      </c>
      <c r="Z26" s="16">
        <f t="shared" si="18"/>
        <v>13</v>
      </c>
      <c r="AA26" s="16">
        <f t="shared" si="18"/>
        <v>4</v>
      </c>
      <c r="AB26" s="16">
        <f t="shared" si="18"/>
        <v>0</v>
      </c>
      <c r="AC26" s="16">
        <f t="shared" si="18"/>
        <v>977</v>
      </c>
      <c r="AD26" s="16">
        <f t="shared" si="18"/>
        <v>1</v>
      </c>
      <c r="AE26" s="32">
        <f t="shared" si="18"/>
        <v>1082</v>
      </c>
      <c r="AF26" s="32">
        <f t="shared" si="18"/>
        <v>2059</v>
      </c>
    </row>
    <row r="27" spans="2:32" ht="23.1" customHeight="1" x14ac:dyDescent="0.25">
      <c r="B27" s="23" t="s">
        <v>54</v>
      </c>
      <c r="C27" s="50">
        <v>17</v>
      </c>
      <c r="D27" s="50">
        <v>2</v>
      </c>
      <c r="E27" s="50">
        <v>1</v>
      </c>
      <c r="F27" s="50">
        <v>19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45</v>
      </c>
      <c r="N27" s="50">
        <v>0</v>
      </c>
      <c r="O27" s="15">
        <f t="shared" si="0"/>
        <v>41</v>
      </c>
      <c r="P27" s="15">
        <f t="shared" si="1"/>
        <v>86</v>
      </c>
      <c r="R27" s="29" t="s">
        <v>87</v>
      </c>
      <c r="S27" s="16">
        <f t="shared" ref="S27:AF27" si="19">SUM(S19:S21)</f>
        <v>312</v>
      </c>
      <c r="T27" s="16">
        <f t="shared" si="19"/>
        <v>60</v>
      </c>
      <c r="U27" s="16">
        <f t="shared" si="19"/>
        <v>39</v>
      </c>
      <c r="V27" s="16">
        <f t="shared" si="19"/>
        <v>202</v>
      </c>
      <c r="W27" s="16">
        <f t="shared" si="19"/>
        <v>5</v>
      </c>
      <c r="X27" s="16">
        <f t="shared" si="19"/>
        <v>1</v>
      </c>
      <c r="Y27" s="16">
        <f t="shared" si="19"/>
        <v>39</v>
      </c>
      <c r="Z27" s="16">
        <f t="shared" si="19"/>
        <v>5</v>
      </c>
      <c r="AA27" s="16">
        <f t="shared" si="19"/>
        <v>3</v>
      </c>
      <c r="AB27" s="16">
        <f t="shared" si="19"/>
        <v>1</v>
      </c>
      <c r="AC27" s="16">
        <f t="shared" si="19"/>
        <v>615</v>
      </c>
      <c r="AD27" s="16">
        <f t="shared" si="19"/>
        <v>0</v>
      </c>
      <c r="AE27" s="32">
        <f t="shared" si="19"/>
        <v>667</v>
      </c>
      <c r="AF27" s="32">
        <f t="shared" si="19"/>
        <v>1282</v>
      </c>
    </row>
    <row r="28" spans="2:32" ht="23.1" customHeight="1" x14ac:dyDescent="0.25">
      <c r="B28" s="23" t="s">
        <v>55</v>
      </c>
      <c r="C28" s="50">
        <v>20</v>
      </c>
      <c r="D28" s="50">
        <v>4</v>
      </c>
      <c r="E28" s="50">
        <v>0</v>
      </c>
      <c r="F28" s="50">
        <v>15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52</v>
      </c>
      <c r="N28" s="50">
        <v>0</v>
      </c>
      <c r="O28" s="15">
        <f t="shared" si="0"/>
        <v>42</v>
      </c>
      <c r="P28" s="15">
        <f t="shared" si="1"/>
        <v>94</v>
      </c>
      <c r="R28" s="5" t="s">
        <v>17</v>
      </c>
      <c r="S28" s="16">
        <f t="shared" ref="S28:AF28" si="20">SUM(S10:S21)</f>
        <v>1186</v>
      </c>
      <c r="T28" s="16">
        <f t="shared" si="20"/>
        <v>234</v>
      </c>
      <c r="U28" s="16">
        <f t="shared" si="20"/>
        <v>155</v>
      </c>
      <c r="V28" s="16">
        <f t="shared" si="20"/>
        <v>743</v>
      </c>
      <c r="W28" s="16">
        <f t="shared" si="20"/>
        <v>11</v>
      </c>
      <c r="X28" s="16">
        <f t="shared" si="20"/>
        <v>1</v>
      </c>
      <c r="Y28" s="16">
        <f t="shared" si="20"/>
        <v>160</v>
      </c>
      <c r="Z28" s="16">
        <f t="shared" si="20"/>
        <v>24</v>
      </c>
      <c r="AA28" s="16">
        <f t="shared" si="20"/>
        <v>7</v>
      </c>
      <c r="AB28" s="16">
        <f t="shared" si="20"/>
        <v>1</v>
      </c>
      <c r="AC28" s="16">
        <f t="shared" si="20"/>
        <v>2224</v>
      </c>
      <c r="AD28" s="16">
        <f t="shared" si="20"/>
        <v>1</v>
      </c>
      <c r="AE28" s="32">
        <f t="shared" si="20"/>
        <v>2523</v>
      </c>
      <c r="AF28" s="32">
        <f t="shared" si="20"/>
        <v>4747</v>
      </c>
    </row>
    <row r="29" spans="2:32" ht="23.1" customHeight="1" x14ac:dyDescent="0.25">
      <c r="B29" s="23" t="s">
        <v>56</v>
      </c>
      <c r="C29" s="50">
        <v>9</v>
      </c>
      <c r="D29" s="50">
        <v>4</v>
      </c>
      <c r="E29" s="50">
        <v>3</v>
      </c>
      <c r="F29" s="50">
        <v>9</v>
      </c>
      <c r="G29" s="50">
        <v>0</v>
      </c>
      <c r="H29" s="50">
        <v>0</v>
      </c>
      <c r="I29" s="50">
        <v>8</v>
      </c>
      <c r="J29" s="50">
        <v>0</v>
      </c>
      <c r="K29" s="50">
        <v>0</v>
      </c>
      <c r="L29" s="50">
        <v>0</v>
      </c>
      <c r="M29" s="50">
        <v>56</v>
      </c>
      <c r="N29" s="50">
        <v>0</v>
      </c>
      <c r="O29" s="15">
        <f t="shared" si="0"/>
        <v>33</v>
      </c>
      <c r="P29" s="15">
        <f t="shared" si="1"/>
        <v>89</v>
      </c>
      <c r="R29"/>
      <c r="S29" s="20"/>
      <c r="T29" s="19"/>
    </row>
    <row r="30" spans="2:32" ht="23.1" customHeight="1" x14ac:dyDescent="0.25">
      <c r="B30" s="23" t="s">
        <v>57</v>
      </c>
      <c r="C30" s="50">
        <v>21</v>
      </c>
      <c r="D30" s="50">
        <v>2</v>
      </c>
      <c r="E30" s="50">
        <v>0</v>
      </c>
      <c r="F30" s="50">
        <v>16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43</v>
      </c>
      <c r="N30" s="50">
        <v>0</v>
      </c>
      <c r="O30" s="15">
        <f t="shared" si="0"/>
        <v>43</v>
      </c>
      <c r="P30" s="15">
        <f t="shared" si="1"/>
        <v>86</v>
      </c>
    </row>
    <row r="31" spans="2:32" ht="23.1" customHeight="1" x14ac:dyDescent="0.25">
      <c r="B31" s="24" t="s">
        <v>58</v>
      </c>
      <c r="C31" s="50">
        <v>12</v>
      </c>
      <c r="D31" s="50">
        <v>1</v>
      </c>
      <c r="E31" s="50">
        <v>3</v>
      </c>
      <c r="F31" s="50">
        <v>17</v>
      </c>
      <c r="G31" s="50">
        <v>1</v>
      </c>
      <c r="H31" s="50">
        <v>0</v>
      </c>
      <c r="I31" s="50">
        <v>7</v>
      </c>
      <c r="J31" s="50">
        <v>0</v>
      </c>
      <c r="K31" s="50">
        <v>0</v>
      </c>
      <c r="L31" s="50">
        <v>0</v>
      </c>
      <c r="M31" s="50">
        <v>42</v>
      </c>
      <c r="N31" s="50">
        <v>0</v>
      </c>
      <c r="O31" s="15">
        <f t="shared" si="0"/>
        <v>41</v>
      </c>
      <c r="P31" s="15">
        <f t="shared" si="1"/>
        <v>83</v>
      </c>
    </row>
    <row r="32" spans="2:32" ht="23.1" customHeight="1" x14ac:dyDescent="0.25">
      <c r="B32" s="24" t="s">
        <v>59</v>
      </c>
      <c r="C32" s="50">
        <v>19</v>
      </c>
      <c r="D32" s="50">
        <v>8</v>
      </c>
      <c r="E32" s="50">
        <v>4</v>
      </c>
      <c r="F32" s="50">
        <v>11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55</v>
      </c>
      <c r="N32" s="50">
        <v>0</v>
      </c>
      <c r="O32" s="15">
        <f t="shared" si="0"/>
        <v>47</v>
      </c>
      <c r="P32" s="15">
        <f t="shared" si="1"/>
        <v>102</v>
      </c>
    </row>
    <row r="33" spans="2:20" ht="23.1" customHeight="1" x14ac:dyDescent="0.25">
      <c r="B33" s="23" t="s">
        <v>60</v>
      </c>
      <c r="C33" s="50">
        <v>17</v>
      </c>
      <c r="D33" s="50">
        <v>4</v>
      </c>
      <c r="E33" s="50">
        <v>5</v>
      </c>
      <c r="F33" s="50">
        <v>14</v>
      </c>
      <c r="G33" s="50">
        <v>2</v>
      </c>
      <c r="H33" s="50">
        <v>0</v>
      </c>
      <c r="I33" s="50">
        <v>4</v>
      </c>
      <c r="J33" s="50">
        <v>1</v>
      </c>
      <c r="K33" s="50">
        <v>0</v>
      </c>
      <c r="L33" s="50">
        <v>0</v>
      </c>
      <c r="M33" s="50">
        <v>45</v>
      </c>
      <c r="N33" s="50">
        <v>0</v>
      </c>
      <c r="O33" s="15">
        <f t="shared" si="0"/>
        <v>47</v>
      </c>
      <c r="P33" s="15">
        <f t="shared" si="1"/>
        <v>92</v>
      </c>
    </row>
    <row r="34" spans="2:20" ht="23.1" customHeight="1" x14ac:dyDescent="0.25">
      <c r="B34" s="24" t="s">
        <v>61</v>
      </c>
      <c r="C34" s="50">
        <v>17</v>
      </c>
      <c r="D34" s="50">
        <v>2</v>
      </c>
      <c r="E34" s="50">
        <v>4</v>
      </c>
      <c r="F34" s="50">
        <v>11</v>
      </c>
      <c r="G34" s="50">
        <v>0</v>
      </c>
      <c r="H34" s="50">
        <v>0</v>
      </c>
      <c r="I34" s="50">
        <v>7</v>
      </c>
      <c r="J34" s="50">
        <v>1</v>
      </c>
      <c r="K34" s="50">
        <v>0</v>
      </c>
      <c r="L34" s="50">
        <v>0</v>
      </c>
      <c r="M34" s="50">
        <v>43</v>
      </c>
      <c r="N34" s="50">
        <v>0</v>
      </c>
      <c r="O34" s="15">
        <f t="shared" si="0"/>
        <v>42</v>
      </c>
      <c r="P34" s="15">
        <f t="shared" si="1"/>
        <v>85</v>
      </c>
    </row>
    <row r="35" spans="2:20" ht="23.1" customHeight="1" x14ac:dyDescent="0.25">
      <c r="B35" s="24" t="s">
        <v>62</v>
      </c>
      <c r="C35" s="50">
        <v>14</v>
      </c>
      <c r="D35" s="50">
        <v>3</v>
      </c>
      <c r="E35" s="50">
        <v>3</v>
      </c>
      <c r="F35" s="50">
        <v>14</v>
      </c>
      <c r="G35" s="50">
        <v>0</v>
      </c>
      <c r="H35" s="50">
        <v>0</v>
      </c>
      <c r="I35" s="50">
        <v>4</v>
      </c>
      <c r="J35" s="50">
        <v>1</v>
      </c>
      <c r="K35" s="50">
        <v>0</v>
      </c>
      <c r="L35" s="50">
        <v>0</v>
      </c>
      <c r="M35" s="50">
        <v>36</v>
      </c>
      <c r="N35" s="50">
        <v>0</v>
      </c>
      <c r="O35" s="15">
        <f t="shared" si="0"/>
        <v>39</v>
      </c>
      <c r="P35" s="15">
        <f t="shared" si="1"/>
        <v>75</v>
      </c>
    </row>
    <row r="36" spans="2:20" ht="23.1" customHeight="1" x14ac:dyDescent="0.25">
      <c r="B36" s="24" t="s">
        <v>63</v>
      </c>
      <c r="C36" s="50">
        <v>15</v>
      </c>
      <c r="D36" s="50">
        <v>5</v>
      </c>
      <c r="E36" s="50">
        <v>3</v>
      </c>
      <c r="F36" s="50">
        <v>9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30</v>
      </c>
      <c r="N36" s="50">
        <v>0</v>
      </c>
      <c r="O36" s="15">
        <f t="shared" si="0"/>
        <v>35</v>
      </c>
      <c r="P36" s="15">
        <f t="shared" si="1"/>
        <v>65</v>
      </c>
    </row>
    <row r="37" spans="2:20" ht="23.1" customHeight="1" x14ac:dyDescent="0.25">
      <c r="B37" s="23" t="s">
        <v>64</v>
      </c>
      <c r="C37" s="50">
        <v>16</v>
      </c>
      <c r="D37" s="50">
        <v>3</v>
      </c>
      <c r="E37" s="50">
        <v>5</v>
      </c>
      <c r="F37" s="50">
        <v>17</v>
      </c>
      <c r="G37" s="50">
        <v>0</v>
      </c>
      <c r="H37" s="50">
        <v>0</v>
      </c>
      <c r="I37" s="50">
        <v>6</v>
      </c>
      <c r="J37" s="50">
        <v>0</v>
      </c>
      <c r="K37" s="50">
        <v>1</v>
      </c>
      <c r="L37" s="50">
        <v>0</v>
      </c>
      <c r="M37" s="50">
        <v>36</v>
      </c>
      <c r="N37" s="50">
        <v>0</v>
      </c>
      <c r="O37" s="15">
        <f t="shared" si="0"/>
        <v>48</v>
      </c>
      <c r="P37" s="15">
        <f t="shared" si="1"/>
        <v>84</v>
      </c>
    </row>
    <row r="38" spans="2:20" ht="23.1" customHeight="1" x14ac:dyDescent="0.25">
      <c r="B38" s="24" t="s">
        <v>65</v>
      </c>
      <c r="C38" s="50">
        <v>18</v>
      </c>
      <c r="D38" s="50">
        <v>2</v>
      </c>
      <c r="E38" s="50">
        <v>3</v>
      </c>
      <c r="F38" s="50">
        <v>14</v>
      </c>
      <c r="G38" s="50">
        <v>0</v>
      </c>
      <c r="H38" s="50">
        <v>0</v>
      </c>
      <c r="I38" s="50">
        <v>12</v>
      </c>
      <c r="J38" s="50">
        <v>1</v>
      </c>
      <c r="K38" s="50">
        <v>0</v>
      </c>
      <c r="L38" s="50">
        <v>0</v>
      </c>
      <c r="M38" s="50">
        <v>38</v>
      </c>
      <c r="N38" s="50">
        <v>0</v>
      </c>
      <c r="O38" s="15">
        <f t="shared" si="0"/>
        <v>50</v>
      </c>
      <c r="P38" s="15">
        <f t="shared" si="1"/>
        <v>88</v>
      </c>
    </row>
    <row r="39" spans="2:20" ht="23.1" customHeight="1" x14ac:dyDescent="0.25">
      <c r="B39" s="24" t="s">
        <v>66</v>
      </c>
      <c r="C39" s="50">
        <v>28</v>
      </c>
      <c r="D39" s="50">
        <v>3</v>
      </c>
      <c r="E39" s="50">
        <v>3</v>
      </c>
      <c r="F39" s="50">
        <v>15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41</v>
      </c>
      <c r="N39" s="50">
        <v>0</v>
      </c>
      <c r="O39" s="15">
        <f t="shared" si="0"/>
        <v>52</v>
      </c>
      <c r="P39" s="15">
        <f t="shared" si="1"/>
        <v>93</v>
      </c>
    </row>
    <row r="40" spans="2:20" ht="23.1" customHeight="1" x14ac:dyDescent="0.25">
      <c r="B40" s="24" t="s">
        <v>67</v>
      </c>
      <c r="C40" s="50">
        <v>30</v>
      </c>
      <c r="D40" s="50">
        <v>6</v>
      </c>
      <c r="E40" s="50">
        <v>4</v>
      </c>
      <c r="F40" s="50">
        <v>10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49</v>
      </c>
      <c r="N40" s="50">
        <v>0</v>
      </c>
      <c r="O40" s="15">
        <f t="shared" si="0"/>
        <v>50</v>
      </c>
      <c r="P40" s="15">
        <f t="shared" si="1"/>
        <v>99</v>
      </c>
    </row>
    <row r="41" spans="2:20" ht="23.1" customHeight="1" x14ac:dyDescent="0.25">
      <c r="B41" s="23" t="s">
        <v>68</v>
      </c>
      <c r="C41" s="50">
        <v>28</v>
      </c>
      <c r="D41" s="50">
        <v>9</v>
      </c>
      <c r="E41" s="50">
        <v>6</v>
      </c>
      <c r="F41" s="50">
        <v>16</v>
      </c>
      <c r="G41" s="50">
        <v>0</v>
      </c>
      <c r="H41" s="50">
        <v>0</v>
      </c>
      <c r="I41" s="50">
        <v>8</v>
      </c>
      <c r="J41" s="50">
        <v>2</v>
      </c>
      <c r="K41" s="50">
        <v>0</v>
      </c>
      <c r="L41" s="50">
        <v>0</v>
      </c>
      <c r="M41" s="50">
        <v>29</v>
      </c>
      <c r="N41" s="50">
        <v>0</v>
      </c>
      <c r="O41" s="15">
        <f t="shared" si="0"/>
        <v>69</v>
      </c>
      <c r="P41" s="15">
        <f t="shared" si="1"/>
        <v>98</v>
      </c>
    </row>
    <row r="42" spans="2:20" ht="23.1" customHeight="1" x14ac:dyDescent="0.25">
      <c r="B42" s="24" t="s">
        <v>69</v>
      </c>
      <c r="C42" s="50">
        <v>35</v>
      </c>
      <c r="D42" s="50">
        <v>4</v>
      </c>
      <c r="E42" s="50">
        <v>4</v>
      </c>
      <c r="F42" s="50">
        <v>15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32</v>
      </c>
      <c r="N42" s="50">
        <v>0</v>
      </c>
      <c r="O42" s="15">
        <f t="shared" si="0"/>
        <v>59</v>
      </c>
      <c r="P42" s="15">
        <f t="shared" si="1"/>
        <v>91</v>
      </c>
    </row>
    <row r="43" spans="2:20" ht="23.1" customHeight="1" x14ac:dyDescent="0.25">
      <c r="B43" s="23" t="s">
        <v>70</v>
      </c>
      <c r="C43" s="50">
        <v>28</v>
      </c>
      <c r="D43" s="50">
        <v>4</v>
      </c>
      <c r="E43" s="50">
        <v>2</v>
      </c>
      <c r="F43" s="50">
        <v>15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23</v>
      </c>
      <c r="N43" s="50">
        <v>0</v>
      </c>
      <c r="O43" s="15">
        <f t="shared" si="0"/>
        <v>52</v>
      </c>
      <c r="P43" s="15">
        <f t="shared" si="1"/>
        <v>75</v>
      </c>
    </row>
    <row r="44" spans="2:20" ht="23.1" customHeight="1" x14ac:dyDescent="0.25">
      <c r="B44" s="25" t="s">
        <v>71</v>
      </c>
      <c r="C44" s="50">
        <v>19</v>
      </c>
      <c r="D44" s="50">
        <v>1</v>
      </c>
      <c r="E44" s="50">
        <v>0</v>
      </c>
      <c r="F44" s="50">
        <v>13</v>
      </c>
      <c r="G44" s="50">
        <v>0</v>
      </c>
      <c r="H44" s="50">
        <v>0</v>
      </c>
      <c r="I44" s="50">
        <v>5</v>
      </c>
      <c r="J44" s="50">
        <v>0</v>
      </c>
      <c r="K44" s="50">
        <v>1</v>
      </c>
      <c r="L44" s="50">
        <v>0</v>
      </c>
      <c r="M44" s="50">
        <v>20</v>
      </c>
      <c r="N44" s="50">
        <v>0</v>
      </c>
      <c r="O44" s="15">
        <f t="shared" si="0"/>
        <v>39</v>
      </c>
      <c r="P44" s="15">
        <f t="shared" si="1"/>
        <v>59</v>
      </c>
    </row>
    <row r="45" spans="2:20" ht="23.1" customHeight="1" x14ac:dyDescent="0.25">
      <c r="B45" s="23" t="s">
        <v>72</v>
      </c>
      <c r="C45" s="50">
        <v>23</v>
      </c>
      <c r="D45" s="50">
        <v>3</v>
      </c>
      <c r="E45" s="50">
        <v>6</v>
      </c>
      <c r="F45" s="50">
        <v>14</v>
      </c>
      <c r="G45" s="50">
        <v>0</v>
      </c>
      <c r="H45" s="50">
        <v>0</v>
      </c>
      <c r="I45" s="50">
        <v>4</v>
      </c>
      <c r="J45" s="50">
        <v>2</v>
      </c>
      <c r="K45" s="50">
        <v>0</v>
      </c>
      <c r="L45" s="50">
        <v>0</v>
      </c>
      <c r="M45" s="50">
        <v>26</v>
      </c>
      <c r="N45" s="50">
        <v>1</v>
      </c>
      <c r="O45" s="15">
        <f t="shared" si="0"/>
        <v>53</v>
      </c>
      <c r="P45" s="15">
        <f t="shared" si="1"/>
        <v>79</v>
      </c>
    </row>
    <row r="46" spans="2:20" ht="23.1" customHeight="1" x14ac:dyDescent="0.25">
      <c r="B46" s="24" t="s">
        <v>73</v>
      </c>
      <c r="C46" s="50">
        <v>32</v>
      </c>
      <c r="D46" s="50">
        <v>3</v>
      </c>
      <c r="E46" s="50">
        <v>1</v>
      </c>
      <c r="F46" s="50">
        <v>13</v>
      </c>
      <c r="G46" s="50">
        <v>1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28</v>
      </c>
      <c r="N46" s="50">
        <v>0</v>
      </c>
      <c r="O46" s="15">
        <f t="shared" si="0"/>
        <v>52</v>
      </c>
      <c r="P46" s="15">
        <f t="shared" si="1"/>
        <v>80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4</v>
      </c>
      <c r="E47" s="50">
        <v>2</v>
      </c>
      <c r="F47" s="50">
        <v>13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0</v>
      </c>
      <c r="M47" s="50">
        <v>42</v>
      </c>
      <c r="N47" s="50">
        <v>0</v>
      </c>
      <c r="O47" s="15">
        <f t="shared" si="0"/>
        <v>55</v>
      </c>
      <c r="P47" s="15">
        <f t="shared" si="1"/>
        <v>97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1</v>
      </c>
      <c r="E48" s="50">
        <v>0</v>
      </c>
      <c r="F48" s="50">
        <v>15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45</v>
      </c>
      <c r="N48" s="50">
        <v>0</v>
      </c>
      <c r="O48" s="15">
        <f t="shared" si="0"/>
        <v>32</v>
      </c>
      <c r="P48" s="15">
        <f t="shared" si="1"/>
        <v>77</v>
      </c>
      <c r="R48" s="8"/>
      <c r="T48"/>
    </row>
    <row r="49" spans="2:20" ht="23.1" customHeight="1" x14ac:dyDescent="0.25">
      <c r="B49" s="23" t="s">
        <v>76</v>
      </c>
      <c r="C49" s="50">
        <v>14</v>
      </c>
      <c r="D49" s="50">
        <v>6</v>
      </c>
      <c r="E49" s="50">
        <v>4</v>
      </c>
      <c r="F49" s="50">
        <v>16</v>
      </c>
      <c r="G49" s="50">
        <v>0</v>
      </c>
      <c r="H49" s="50">
        <v>0</v>
      </c>
      <c r="I49" s="50">
        <v>7</v>
      </c>
      <c r="J49" s="50">
        <v>2</v>
      </c>
      <c r="K49" s="50">
        <v>0</v>
      </c>
      <c r="L49" s="50">
        <v>0</v>
      </c>
      <c r="M49" s="50">
        <v>57</v>
      </c>
      <c r="N49" s="50">
        <v>0</v>
      </c>
      <c r="O49" s="15">
        <f t="shared" si="0"/>
        <v>49</v>
      </c>
      <c r="P49" s="15">
        <f t="shared" si="1"/>
        <v>106</v>
      </c>
      <c r="R49" s="8"/>
      <c r="T49"/>
    </row>
    <row r="50" spans="2:20" ht="23.1" customHeight="1" x14ac:dyDescent="0.25">
      <c r="B50" s="24" t="s">
        <v>77</v>
      </c>
      <c r="C50" s="50">
        <v>24</v>
      </c>
      <c r="D50" s="50">
        <v>6</v>
      </c>
      <c r="E50" s="50">
        <v>2</v>
      </c>
      <c r="F50" s="50">
        <v>12</v>
      </c>
      <c r="G50" s="50">
        <v>0</v>
      </c>
      <c r="H50" s="50">
        <v>0</v>
      </c>
      <c r="I50" s="50">
        <v>2</v>
      </c>
      <c r="J50" s="50">
        <v>0</v>
      </c>
      <c r="K50" s="50">
        <v>1</v>
      </c>
      <c r="L50" s="50">
        <v>0</v>
      </c>
      <c r="M50" s="50">
        <v>45</v>
      </c>
      <c r="N50" s="50">
        <v>0</v>
      </c>
      <c r="O50" s="15">
        <f t="shared" si="0"/>
        <v>47</v>
      </c>
      <c r="P50" s="15">
        <f t="shared" si="1"/>
        <v>92</v>
      </c>
      <c r="R50" s="8"/>
      <c r="T50"/>
    </row>
    <row r="51" spans="2:20" ht="23.1" customHeight="1" x14ac:dyDescent="0.25">
      <c r="B51" s="24" t="s">
        <v>78</v>
      </c>
      <c r="C51" s="50">
        <v>29</v>
      </c>
      <c r="D51" s="50">
        <v>9</v>
      </c>
      <c r="E51" s="50">
        <v>3</v>
      </c>
      <c r="F51" s="50">
        <v>16</v>
      </c>
      <c r="G51" s="50">
        <v>1</v>
      </c>
      <c r="H51" s="50">
        <v>1</v>
      </c>
      <c r="I51" s="50">
        <v>3</v>
      </c>
      <c r="J51" s="50">
        <v>0</v>
      </c>
      <c r="K51" s="50">
        <v>1</v>
      </c>
      <c r="L51" s="50">
        <v>0</v>
      </c>
      <c r="M51" s="50">
        <v>44</v>
      </c>
      <c r="N51" s="50">
        <v>0</v>
      </c>
      <c r="O51" s="15">
        <f t="shared" si="0"/>
        <v>63</v>
      </c>
      <c r="P51" s="15">
        <f t="shared" si="1"/>
        <v>107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5</v>
      </c>
      <c r="E52" s="50">
        <v>1</v>
      </c>
      <c r="F52" s="50">
        <v>13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48</v>
      </c>
      <c r="N52" s="50">
        <v>0</v>
      </c>
      <c r="O52" s="15">
        <f t="shared" si="0"/>
        <v>39</v>
      </c>
      <c r="P52" s="15">
        <f t="shared" si="1"/>
        <v>87</v>
      </c>
      <c r="R52" s="8"/>
      <c r="T52"/>
    </row>
    <row r="53" spans="2:20" ht="23.1" customHeight="1" x14ac:dyDescent="0.25">
      <c r="B53" s="23" t="s">
        <v>80</v>
      </c>
      <c r="C53" s="50">
        <v>32</v>
      </c>
      <c r="D53" s="50">
        <v>8</v>
      </c>
      <c r="E53" s="50">
        <v>4</v>
      </c>
      <c r="F53" s="50">
        <v>19</v>
      </c>
      <c r="G53" s="50">
        <v>0</v>
      </c>
      <c r="H53" s="50">
        <v>0</v>
      </c>
      <c r="I53" s="50">
        <v>5</v>
      </c>
      <c r="J53" s="50">
        <v>1</v>
      </c>
      <c r="K53" s="50">
        <v>0</v>
      </c>
      <c r="L53" s="50">
        <v>1</v>
      </c>
      <c r="M53" s="50">
        <v>72</v>
      </c>
      <c r="N53" s="50">
        <v>0</v>
      </c>
      <c r="O53" s="15">
        <f t="shared" si="0"/>
        <v>70</v>
      </c>
      <c r="P53" s="15">
        <f t="shared" si="1"/>
        <v>142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5</v>
      </c>
      <c r="E54" s="50">
        <v>3</v>
      </c>
      <c r="F54" s="50">
        <v>21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60</v>
      </c>
      <c r="N54" s="50">
        <v>0</v>
      </c>
      <c r="O54" s="15">
        <f t="shared" si="0"/>
        <v>65</v>
      </c>
      <c r="P54" s="15">
        <f t="shared" si="1"/>
        <v>125</v>
      </c>
      <c r="R54" s="8"/>
      <c r="T54"/>
    </row>
    <row r="55" spans="2:20" ht="23.1" customHeight="1" x14ac:dyDescent="0.25">
      <c r="B55" s="23" t="s">
        <v>82</v>
      </c>
      <c r="C55" s="50">
        <v>26</v>
      </c>
      <c r="D55" s="50">
        <v>5</v>
      </c>
      <c r="E55" s="50">
        <v>7</v>
      </c>
      <c r="F55" s="50">
        <v>16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56</v>
      </c>
      <c r="N55" s="50">
        <v>0</v>
      </c>
      <c r="O55" s="15">
        <f t="shared" si="0"/>
        <v>59</v>
      </c>
      <c r="P55" s="15">
        <f t="shared" si="1"/>
        <v>115</v>
      </c>
      <c r="R55" s="8"/>
      <c r="T55"/>
    </row>
    <row r="56" spans="2:20" ht="23.1" customHeight="1" x14ac:dyDescent="0.25">
      <c r="B56" s="23" t="s">
        <v>83</v>
      </c>
      <c r="C56" s="50">
        <v>29</v>
      </c>
      <c r="D56" s="50">
        <v>4</v>
      </c>
      <c r="E56" s="50">
        <v>6</v>
      </c>
      <c r="F56" s="50">
        <v>28</v>
      </c>
      <c r="G56" s="50">
        <v>0</v>
      </c>
      <c r="H56" s="50">
        <v>0</v>
      </c>
      <c r="I56" s="50">
        <v>1</v>
      </c>
      <c r="J56" s="50">
        <v>1</v>
      </c>
      <c r="K56" s="50">
        <v>1</v>
      </c>
      <c r="L56" s="50">
        <v>0</v>
      </c>
      <c r="M56" s="50">
        <v>59</v>
      </c>
      <c r="N56" s="50">
        <v>0</v>
      </c>
      <c r="O56" s="15">
        <f t="shared" si="0"/>
        <v>70</v>
      </c>
      <c r="P56" s="15">
        <f t="shared" si="1"/>
        <v>129</v>
      </c>
      <c r="R56" s="8"/>
      <c r="T56"/>
    </row>
    <row r="57" spans="2:20" ht="23.1" customHeight="1" x14ac:dyDescent="0.25">
      <c r="B57" s="23" t="s">
        <v>84</v>
      </c>
      <c r="C57" s="50">
        <v>31</v>
      </c>
      <c r="D57" s="50">
        <v>4</v>
      </c>
      <c r="E57" s="50">
        <v>6</v>
      </c>
      <c r="F57" s="50">
        <v>20</v>
      </c>
      <c r="G57" s="50">
        <v>2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59</v>
      </c>
      <c r="N57" s="50">
        <v>0</v>
      </c>
      <c r="O57" s="15">
        <f t="shared" si="0"/>
        <v>66</v>
      </c>
      <c r="P57" s="15">
        <f t="shared" si="1"/>
        <v>125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1186</v>
      </c>
      <c r="D58" s="16">
        <f t="shared" si="21"/>
        <v>234</v>
      </c>
      <c r="E58" s="16">
        <f t="shared" si="21"/>
        <v>155</v>
      </c>
      <c r="F58" s="16">
        <f t="shared" si="21"/>
        <v>743</v>
      </c>
      <c r="G58" s="16">
        <f t="shared" si="21"/>
        <v>11</v>
      </c>
      <c r="H58" s="16">
        <f t="shared" si="21"/>
        <v>1</v>
      </c>
      <c r="I58" s="16">
        <f t="shared" si="21"/>
        <v>160</v>
      </c>
      <c r="J58" s="16">
        <f t="shared" si="21"/>
        <v>24</v>
      </c>
      <c r="K58" s="16">
        <f t="shared" si="21"/>
        <v>7</v>
      </c>
      <c r="L58" s="16">
        <f t="shared" si="21"/>
        <v>1</v>
      </c>
      <c r="M58" s="16">
        <f t="shared" si="21"/>
        <v>2224</v>
      </c>
      <c r="N58" s="16">
        <f t="shared" si="21"/>
        <v>1</v>
      </c>
      <c r="O58" s="16">
        <f t="shared" si="21"/>
        <v>2523</v>
      </c>
      <c r="P58" s="16">
        <f t="shared" si="21"/>
        <v>4747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0.24984200547714347</v>
      </c>
      <c r="D59" s="43">
        <f t="shared" si="22"/>
        <v>4.9294291131240786E-2</v>
      </c>
      <c r="E59" s="43">
        <f t="shared" si="22"/>
        <v>3.2652201390351798E-2</v>
      </c>
      <c r="F59" s="43">
        <f t="shared" si="22"/>
        <v>0.15651990730987991</v>
      </c>
      <c r="G59" s="43">
        <f t="shared" si="22"/>
        <v>2.3172530018959344E-3</v>
      </c>
      <c r="H59" s="43">
        <f t="shared" si="22"/>
        <v>2.106593638087213E-4</v>
      </c>
      <c r="I59" s="43">
        <f t="shared" si="22"/>
        <v>3.3705498209395404E-2</v>
      </c>
      <c r="J59" s="43">
        <f t="shared" si="22"/>
        <v>5.0558247314093111E-3</v>
      </c>
      <c r="K59" s="43">
        <f t="shared" si="22"/>
        <v>1.474615546661049E-3</v>
      </c>
      <c r="L59" s="43">
        <f t="shared" si="22"/>
        <v>2.106593638087213E-4</v>
      </c>
      <c r="M59" s="43">
        <f t="shared" si="22"/>
        <v>0.46850642511059615</v>
      </c>
      <c r="N59" s="43">
        <f t="shared" si="22"/>
        <v>2.106593638087213E-4</v>
      </c>
      <c r="R59" s="8"/>
      <c r="T59"/>
    </row>
    <row r="60" spans="2:20" ht="23.1" customHeight="1" x14ac:dyDescent="0.25">
      <c r="B60" s="42" t="s">
        <v>94</v>
      </c>
      <c r="C60" s="44">
        <f>C58/$O$58</f>
        <v>0.4700753071739992</v>
      </c>
      <c r="D60" s="44">
        <f t="shared" ref="D60:N60" si="23">D58/$O$58</f>
        <v>9.2746730083234238E-2</v>
      </c>
      <c r="E60" s="44">
        <f t="shared" si="23"/>
        <v>6.1434799841458582E-2</v>
      </c>
      <c r="F60" s="44">
        <f t="shared" si="23"/>
        <v>0.29449068569163694</v>
      </c>
      <c r="G60" s="44">
        <f t="shared" si="23"/>
        <v>4.3598890210067376E-3</v>
      </c>
      <c r="H60" s="44">
        <f t="shared" si="23"/>
        <v>3.9635354736424893E-4</v>
      </c>
      <c r="I60" s="44">
        <f t="shared" si="23"/>
        <v>6.341656757827982E-2</v>
      </c>
      <c r="J60" s="44">
        <f t="shared" si="23"/>
        <v>9.512485136741973E-3</v>
      </c>
      <c r="K60" s="44">
        <f t="shared" si="23"/>
        <v>2.7744748315497426E-3</v>
      </c>
      <c r="L60" s="44">
        <f t="shared" si="23"/>
        <v>3.9635354736424893E-4</v>
      </c>
      <c r="M60" s="44"/>
      <c r="N60" s="44">
        <f t="shared" si="23"/>
        <v>3.9635354736424893E-4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A1:AF174"/>
  <sheetViews>
    <sheetView view="pageBreakPreview" topLeftCell="A44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9" t="str">
        <f>'[3]23.9.19 SALAMA - MUNYONYO'!C3:G3</f>
        <v>MCC - C2 - STN-51 - SALAMA ROAD</v>
      </c>
      <c r="D3" s="79"/>
      <c r="E3" s="79"/>
      <c r="F3" s="79"/>
      <c r="G3" s="79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178</v>
      </c>
      <c r="F5" s="41" t="s">
        <v>1</v>
      </c>
      <c r="G5" s="77" t="str">
        <f>'[3]26.09 Munyonyo-Salama'!G5:H5</f>
        <v>MUNYONYO P/S</v>
      </c>
      <c r="H5" s="78"/>
      <c r="I5" s="14"/>
      <c r="J5" s="2" t="s">
        <v>5</v>
      </c>
      <c r="K5" s="77" t="s">
        <v>179</v>
      </c>
      <c r="L5" s="78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7" t="str">
        <f>'[3]23.9.19 SALAMA - MUNYONYO'!D6:E6</f>
        <v>SALAMA</v>
      </c>
      <c r="E6" s="78"/>
      <c r="F6" s="2" t="s">
        <v>2</v>
      </c>
      <c r="G6" s="77" t="str">
        <f>'[3]23.9.19 SALAMA - MUNYONYO'!G6:H6</f>
        <v>MUNYONYO</v>
      </c>
      <c r="H6" s="78"/>
      <c r="J6" s="2" t="s">
        <v>21</v>
      </c>
      <c r="K6" s="77" t="str">
        <f>'[3]26.09 Munyonyo-Salama'!K6:L6</f>
        <v>STEVE</v>
      </c>
      <c r="L6" s="78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6" t="s">
        <v>88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</v>
      </c>
      <c r="D10" s="50">
        <v>0</v>
      </c>
      <c r="E10" s="50">
        <v>0</v>
      </c>
      <c r="F10" s="50">
        <v>8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28</v>
      </c>
      <c r="N10" s="50">
        <v>0</v>
      </c>
      <c r="O10" s="17">
        <f t="shared" ref="O10:O73" si="0">SUM(C10:L10,N10)</f>
        <v>14</v>
      </c>
      <c r="P10" s="17">
        <f t="shared" ref="P10:P73" si="1">SUM(C10:N10)</f>
        <v>42</v>
      </c>
      <c r="R10" s="1" t="s">
        <v>6</v>
      </c>
      <c r="S10" s="17">
        <f t="shared" ref="S10:AF10" si="2">SUM(C10:C13)</f>
        <v>45</v>
      </c>
      <c r="T10" s="17">
        <f t="shared" si="2"/>
        <v>8</v>
      </c>
      <c r="U10" s="17">
        <f t="shared" si="2"/>
        <v>3</v>
      </c>
      <c r="V10" s="17">
        <f t="shared" si="2"/>
        <v>78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124</v>
      </c>
      <c r="AD10" s="17">
        <f t="shared" si="2"/>
        <v>0</v>
      </c>
      <c r="AE10" s="31">
        <f t="shared" si="2"/>
        <v>140</v>
      </c>
      <c r="AF10" s="31">
        <f t="shared" si="2"/>
        <v>264</v>
      </c>
    </row>
    <row r="11" spans="2:32" s="6" customFormat="1" ht="23.1" customHeight="1" x14ac:dyDescent="0.25">
      <c r="B11" s="45" t="s">
        <v>38</v>
      </c>
      <c r="C11" s="50">
        <v>16</v>
      </c>
      <c r="D11" s="50">
        <v>6</v>
      </c>
      <c r="E11" s="50">
        <v>1</v>
      </c>
      <c r="F11" s="50">
        <v>24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30</v>
      </c>
      <c r="N11" s="50">
        <v>0</v>
      </c>
      <c r="O11" s="17">
        <f t="shared" si="0"/>
        <v>47</v>
      </c>
      <c r="P11" s="17">
        <f t="shared" si="1"/>
        <v>77</v>
      </c>
      <c r="R11" s="1" t="s">
        <v>7</v>
      </c>
      <c r="S11" s="17">
        <f t="shared" ref="S11:AF11" si="3">SUM(C14:C17)</f>
        <v>81</v>
      </c>
      <c r="T11" s="17">
        <f t="shared" si="3"/>
        <v>11</v>
      </c>
      <c r="U11" s="17">
        <f t="shared" si="3"/>
        <v>11</v>
      </c>
      <c r="V11" s="17">
        <f t="shared" si="3"/>
        <v>82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154</v>
      </c>
      <c r="AD11" s="17">
        <f t="shared" si="3"/>
        <v>0</v>
      </c>
      <c r="AE11" s="31">
        <f t="shared" si="3"/>
        <v>195</v>
      </c>
      <c r="AF11" s="31">
        <f t="shared" si="3"/>
        <v>349</v>
      </c>
    </row>
    <row r="12" spans="2:32" ht="23.1" customHeight="1" x14ac:dyDescent="0.25">
      <c r="B12" s="45" t="s">
        <v>39</v>
      </c>
      <c r="C12" s="50">
        <v>12</v>
      </c>
      <c r="D12" s="50">
        <v>2</v>
      </c>
      <c r="E12" s="50">
        <v>1</v>
      </c>
      <c r="F12" s="50">
        <v>27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26</v>
      </c>
      <c r="N12" s="50">
        <v>0</v>
      </c>
      <c r="O12" s="17">
        <f t="shared" si="0"/>
        <v>43</v>
      </c>
      <c r="P12" s="17">
        <f t="shared" si="1"/>
        <v>69</v>
      </c>
      <c r="R12" s="1" t="s">
        <v>8</v>
      </c>
      <c r="S12" s="17">
        <f t="shared" ref="S12:AF12" si="4">SUM(C18:C21)</f>
        <v>84</v>
      </c>
      <c r="T12" s="17">
        <f t="shared" si="4"/>
        <v>11</v>
      </c>
      <c r="U12" s="17">
        <f t="shared" si="4"/>
        <v>10</v>
      </c>
      <c r="V12" s="17">
        <f t="shared" si="4"/>
        <v>84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192</v>
      </c>
      <c r="AD12" s="17">
        <f t="shared" si="4"/>
        <v>0</v>
      </c>
      <c r="AE12" s="31">
        <f t="shared" si="4"/>
        <v>200</v>
      </c>
      <c r="AF12" s="31">
        <f t="shared" si="4"/>
        <v>392</v>
      </c>
    </row>
    <row r="13" spans="2:32" ht="23.1" customHeight="1" x14ac:dyDescent="0.25">
      <c r="B13" s="45" t="s">
        <v>40</v>
      </c>
      <c r="C13" s="50">
        <v>12</v>
      </c>
      <c r="D13" s="50">
        <v>0</v>
      </c>
      <c r="E13" s="50">
        <v>1</v>
      </c>
      <c r="F13" s="50">
        <v>19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40</v>
      </c>
      <c r="N13" s="50">
        <v>0</v>
      </c>
      <c r="O13" s="17">
        <f t="shared" si="0"/>
        <v>36</v>
      </c>
      <c r="P13" s="17">
        <f t="shared" si="1"/>
        <v>76</v>
      </c>
      <c r="R13" s="1" t="s">
        <v>9</v>
      </c>
      <c r="S13" s="17">
        <f t="shared" ref="S13:AF13" si="5">SUM(C22:C25)</f>
        <v>92</v>
      </c>
      <c r="T13" s="17">
        <f t="shared" si="5"/>
        <v>7</v>
      </c>
      <c r="U13" s="17">
        <f t="shared" si="5"/>
        <v>11</v>
      </c>
      <c r="V13" s="17">
        <f t="shared" si="5"/>
        <v>69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150</v>
      </c>
      <c r="AD13" s="17">
        <f t="shared" si="5"/>
        <v>0</v>
      </c>
      <c r="AE13" s="31">
        <f t="shared" si="5"/>
        <v>192</v>
      </c>
      <c r="AF13" s="31">
        <f t="shared" si="5"/>
        <v>342</v>
      </c>
    </row>
    <row r="14" spans="2:32" ht="23.1" customHeight="1" x14ac:dyDescent="0.25">
      <c r="B14" s="45" t="s">
        <v>41</v>
      </c>
      <c r="C14" s="50">
        <v>19</v>
      </c>
      <c r="D14" s="50">
        <v>3</v>
      </c>
      <c r="E14" s="50">
        <v>2</v>
      </c>
      <c r="F14" s="50">
        <v>21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38</v>
      </c>
      <c r="N14" s="50">
        <v>0</v>
      </c>
      <c r="O14" s="17">
        <f t="shared" si="0"/>
        <v>48</v>
      </c>
      <c r="P14" s="17">
        <f t="shared" si="1"/>
        <v>86</v>
      </c>
      <c r="R14" s="1" t="s">
        <v>10</v>
      </c>
      <c r="S14" s="17">
        <f t="shared" ref="S14:AF14" si="6">SUM(C26:C29)</f>
        <v>104</v>
      </c>
      <c r="T14" s="17">
        <f t="shared" si="6"/>
        <v>12</v>
      </c>
      <c r="U14" s="17">
        <f t="shared" si="6"/>
        <v>10</v>
      </c>
      <c r="V14" s="17">
        <f t="shared" si="6"/>
        <v>63</v>
      </c>
      <c r="W14" s="17">
        <f t="shared" si="6"/>
        <v>1</v>
      </c>
      <c r="X14" s="17">
        <f t="shared" si="6"/>
        <v>0</v>
      </c>
      <c r="Y14" s="17">
        <f t="shared" si="6"/>
        <v>20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166</v>
      </c>
      <c r="AD14" s="17">
        <f t="shared" si="6"/>
        <v>0</v>
      </c>
      <c r="AE14" s="31">
        <f t="shared" si="6"/>
        <v>211</v>
      </c>
      <c r="AF14" s="31">
        <f t="shared" si="6"/>
        <v>377</v>
      </c>
    </row>
    <row r="15" spans="2:32" ht="23.1" customHeight="1" x14ac:dyDescent="0.25">
      <c r="B15" s="45" t="s">
        <v>42</v>
      </c>
      <c r="C15" s="50">
        <v>15</v>
      </c>
      <c r="D15" s="50">
        <v>4</v>
      </c>
      <c r="E15" s="50">
        <v>2</v>
      </c>
      <c r="F15" s="50">
        <v>27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38</v>
      </c>
      <c r="N15" s="50">
        <v>0</v>
      </c>
      <c r="O15" s="17">
        <f t="shared" si="0"/>
        <v>50</v>
      </c>
      <c r="P15" s="17">
        <f t="shared" si="1"/>
        <v>88</v>
      </c>
      <c r="R15" s="1" t="s">
        <v>11</v>
      </c>
      <c r="S15" s="17">
        <f t="shared" ref="S15:AF15" si="7">SUM(C30:C33)</f>
        <v>121</v>
      </c>
      <c r="T15" s="17">
        <f t="shared" si="7"/>
        <v>27</v>
      </c>
      <c r="U15" s="17">
        <f t="shared" si="7"/>
        <v>19</v>
      </c>
      <c r="V15" s="17">
        <f t="shared" si="7"/>
        <v>66</v>
      </c>
      <c r="W15" s="17">
        <f t="shared" si="7"/>
        <v>21</v>
      </c>
      <c r="X15" s="17">
        <f t="shared" si="7"/>
        <v>1</v>
      </c>
      <c r="Y15" s="17">
        <f t="shared" si="7"/>
        <v>13</v>
      </c>
      <c r="Z15" s="17">
        <f t="shared" si="7"/>
        <v>2</v>
      </c>
      <c r="AA15" s="17">
        <f t="shared" si="7"/>
        <v>1</v>
      </c>
      <c r="AB15" s="17">
        <f t="shared" si="7"/>
        <v>0</v>
      </c>
      <c r="AC15" s="17">
        <f t="shared" si="7"/>
        <v>110</v>
      </c>
      <c r="AD15" s="17">
        <f t="shared" si="7"/>
        <v>0</v>
      </c>
      <c r="AE15" s="31">
        <f t="shared" si="7"/>
        <v>271</v>
      </c>
      <c r="AF15" s="31">
        <f t="shared" si="7"/>
        <v>381</v>
      </c>
    </row>
    <row r="16" spans="2:32" ht="23.1" customHeight="1" x14ac:dyDescent="0.25">
      <c r="B16" s="45" t="s">
        <v>43</v>
      </c>
      <c r="C16" s="50">
        <v>20</v>
      </c>
      <c r="D16" s="50">
        <v>3</v>
      </c>
      <c r="E16" s="50">
        <v>3</v>
      </c>
      <c r="F16" s="50">
        <v>20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40</v>
      </c>
      <c r="N16" s="50">
        <v>0</v>
      </c>
      <c r="O16" s="17">
        <f t="shared" si="0"/>
        <v>49</v>
      </c>
      <c r="P16" s="17">
        <f t="shared" si="1"/>
        <v>89</v>
      </c>
      <c r="R16" s="1" t="s">
        <v>12</v>
      </c>
      <c r="S16" s="17">
        <f t="shared" ref="S16:AF16" si="8">SUM(C34:C37)</f>
        <v>112</v>
      </c>
      <c r="T16" s="17">
        <f t="shared" si="8"/>
        <v>33</v>
      </c>
      <c r="U16" s="17">
        <f t="shared" si="8"/>
        <v>15</v>
      </c>
      <c r="V16" s="17">
        <f t="shared" si="8"/>
        <v>83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166</v>
      </c>
      <c r="AD16" s="17">
        <f t="shared" si="8"/>
        <v>0</v>
      </c>
      <c r="AE16" s="31">
        <f t="shared" si="8"/>
        <v>253</v>
      </c>
      <c r="AF16" s="31">
        <f t="shared" si="8"/>
        <v>419</v>
      </c>
    </row>
    <row r="17" spans="2:32" ht="23.1" customHeight="1" x14ac:dyDescent="0.25">
      <c r="B17" s="45" t="s">
        <v>44</v>
      </c>
      <c r="C17" s="50">
        <v>27</v>
      </c>
      <c r="D17" s="50">
        <v>1</v>
      </c>
      <c r="E17" s="50">
        <v>4</v>
      </c>
      <c r="F17" s="50">
        <v>14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38</v>
      </c>
      <c r="N17" s="50">
        <v>0</v>
      </c>
      <c r="O17" s="17">
        <f t="shared" si="0"/>
        <v>48</v>
      </c>
      <c r="P17" s="17">
        <f t="shared" si="1"/>
        <v>86</v>
      </c>
      <c r="R17" s="1" t="s">
        <v>13</v>
      </c>
      <c r="S17" s="17">
        <f t="shared" ref="S17:AF17" si="9">SUM(C38:C41)</f>
        <v>172</v>
      </c>
      <c r="T17" s="17">
        <f t="shared" si="9"/>
        <v>48</v>
      </c>
      <c r="U17" s="17">
        <f t="shared" si="9"/>
        <v>9</v>
      </c>
      <c r="V17" s="17">
        <f t="shared" si="9"/>
        <v>94</v>
      </c>
      <c r="W17" s="17">
        <f t="shared" si="9"/>
        <v>0</v>
      </c>
      <c r="X17" s="17">
        <f t="shared" si="9"/>
        <v>0</v>
      </c>
      <c r="Y17" s="17">
        <f t="shared" si="9"/>
        <v>26</v>
      </c>
      <c r="Z17" s="17">
        <f t="shared" si="9"/>
        <v>1</v>
      </c>
      <c r="AA17" s="17">
        <f t="shared" si="9"/>
        <v>0</v>
      </c>
      <c r="AB17" s="17">
        <f t="shared" si="9"/>
        <v>4</v>
      </c>
      <c r="AC17" s="17">
        <f t="shared" si="9"/>
        <v>166</v>
      </c>
      <c r="AD17" s="17">
        <f t="shared" si="9"/>
        <v>0</v>
      </c>
      <c r="AE17" s="31">
        <f t="shared" si="9"/>
        <v>354</v>
      </c>
      <c r="AF17" s="31">
        <f t="shared" si="9"/>
        <v>520</v>
      </c>
    </row>
    <row r="18" spans="2:32" ht="23.1" customHeight="1" x14ac:dyDescent="0.25">
      <c r="B18" s="45" t="s">
        <v>45</v>
      </c>
      <c r="C18" s="50">
        <v>19</v>
      </c>
      <c r="D18" s="50">
        <v>2</v>
      </c>
      <c r="E18" s="50">
        <v>3</v>
      </c>
      <c r="F18" s="50">
        <v>27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41</v>
      </c>
      <c r="N18" s="50">
        <v>0</v>
      </c>
      <c r="O18" s="17">
        <f t="shared" si="0"/>
        <v>52</v>
      </c>
      <c r="P18" s="17">
        <f t="shared" si="1"/>
        <v>93</v>
      </c>
      <c r="R18" s="1" t="s">
        <v>14</v>
      </c>
      <c r="S18" s="17">
        <f t="shared" ref="S18:AF18" si="10">SUM(C42:C45)</f>
        <v>179</v>
      </c>
      <c r="T18" s="17">
        <f t="shared" si="10"/>
        <v>44</v>
      </c>
      <c r="U18" s="17">
        <f t="shared" si="10"/>
        <v>18</v>
      </c>
      <c r="V18" s="17">
        <f t="shared" si="10"/>
        <v>63</v>
      </c>
      <c r="W18" s="17">
        <f t="shared" si="10"/>
        <v>2</v>
      </c>
      <c r="X18" s="17">
        <f t="shared" si="10"/>
        <v>1</v>
      </c>
      <c r="Y18" s="17">
        <f t="shared" si="10"/>
        <v>19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98</v>
      </c>
      <c r="AD18" s="17">
        <f t="shared" si="10"/>
        <v>0</v>
      </c>
      <c r="AE18" s="31">
        <f t="shared" si="10"/>
        <v>327</v>
      </c>
      <c r="AF18" s="31">
        <f t="shared" si="10"/>
        <v>425</v>
      </c>
    </row>
    <row r="19" spans="2:32" ht="23.1" customHeight="1" x14ac:dyDescent="0.25">
      <c r="B19" s="45" t="s">
        <v>46</v>
      </c>
      <c r="C19" s="50">
        <v>21</v>
      </c>
      <c r="D19" s="50">
        <v>4</v>
      </c>
      <c r="E19" s="50">
        <v>1</v>
      </c>
      <c r="F19" s="50">
        <v>21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53</v>
      </c>
      <c r="N19" s="50">
        <v>0</v>
      </c>
      <c r="O19" s="17">
        <f t="shared" si="0"/>
        <v>48</v>
      </c>
      <c r="P19" s="17">
        <f t="shared" si="1"/>
        <v>101</v>
      </c>
      <c r="R19" s="1" t="s">
        <v>15</v>
      </c>
      <c r="S19" s="17">
        <f t="shared" ref="S19:AF19" si="11">SUM(C46:C49)</f>
        <v>215</v>
      </c>
      <c r="T19" s="17">
        <f t="shared" si="11"/>
        <v>30</v>
      </c>
      <c r="U19" s="17">
        <f t="shared" si="11"/>
        <v>15</v>
      </c>
      <c r="V19" s="17">
        <f t="shared" si="11"/>
        <v>71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138</v>
      </c>
      <c r="AD19" s="17">
        <f t="shared" si="11"/>
        <v>0</v>
      </c>
      <c r="AE19" s="31">
        <f t="shared" si="11"/>
        <v>346</v>
      </c>
      <c r="AF19" s="31">
        <f t="shared" si="11"/>
        <v>484</v>
      </c>
    </row>
    <row r="20" spans="2:32" ht="23.1" customHeight="1" x14ac:dyDescent="0.25">
      <c r="B20" s="45" t="s">
        <v>47</v>
      </c>
      <c r="C20" s="50">
        <v>22</v>
      </c>
      <c r="D20" s="50">
        <v>1</v>
      </c>
      <c r="E20" s="50">
        <v>4</v>
      </c>
      <c r="F20" s="50">
        <v>25</v>
      </c>
      <c r="G20" s="50">
        <v>0</v>
      </c>
      <c r="H20" s="50">
        <v>0</v>
      </c>
      <c r="I20" s="50">
        <v>4</v>
      </c>
      <c r="J20" s="50">
        <v>1</v>
      </c>
      <c r="K20" s="50">
        <v>0</v>
      </c>
      <c r="L20" s="50">
        <v>0</v>
      </c>
      <c r="M20" s="50">
        <v>43</v>
      </c>
      <c r="N20" s="50">
        <v>0</v>
      </c>
      <c r="O20" s="17">
        <f t="shared" si="0"/>
        <v>57</v>
      </c>
      <c r="P20" s="17">
        <f t="shared" si="1"/>
        <v>100</v>
      </c>
      <c r="R20" s="1" t="s">
        <v>16</v>
      </c>
      <c r="S20" s="17">
        <f t="shared" ref="S20:AF20" si="12">SUM(C50:C53)</f>
        <v>172</v>
      </c>
      <c r="T20" s="17">
        <f t="shared" si="12"/>
        <v>44</v>
      </c>
      <c r="U20" s="17">
        <f t="shared" si="12"/>
        <v>23</v>
      </c>
      <c r="V20" s="17">
        <f t="shared" si="12"/>
        <v>65</v>
      </c>
      <c r="W20" s="17">
        <f t="shared" si="12"/>
        <v>1</v>
      </c>
      <c r="X20" s="17">
        <f t="shared" si="12"/>
        <v>0</v>
      </c>
      <c r="Y20" s="17">
        <f t="shared" si="12"/>
        <v>12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141</v>
      </c>
      <c r="AD20" s="17">
        <f t="shared" si="12"/>
        <v>0</v>
      </c>
      <c r="AE20" s="31">
        <f t="shared" si="12"/>
        <v>319</v>
      </c>
      <c r="AF20" s="31">
        <f t="shared" si="12"/>
        <v>460</v>
      </c>
    </row>
    <row r="21" spans="2:32" ht="23.1" customHeight="1" x14ac:dyDescent="0.25">
      <c r="B21" s="45" t="s">
        <v>48</v>
      </c>
      <c r="C21" s="50">
        <v>22</v>
      </c>
      <c r="D21" s="50">
        <v>4</v>
      </c>
      <c r="E21" s="50">
        <v>2</v>
      </c>
      <c r="F21" s="50">
        <v>11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55</v>
      </c>
      <c r="N21" s="50">
        <v>0</v>
      </c>
      <c r="O21" s="17">
        <f t="shared" si="0"/>
        <v>43</v>
      </c>
      <c r="P21" s="17">
        <f t="shared" si="1"/>
        <v>98</v>
      </c>
      <c r="R21" s="36" t="s">
        <v>20</v>
      </c>
      <c r="S21" s="34">
        <f t="shared" ref="S21:AF21" si="13">SUM(C54:C57)</f>
        <v>221</v>
      </c>
      <c r="T21" s="17">
        <f t="shared" si="13"/>
        <v>44</v>
      </c>
      <c r="U21" s="17">
        <f t="shared" si="13"/>
        <v>32</v>
      </c>
      <c r="V21" s="17">
        <f t="shared" si="13"/>
        <v>101</v>
      </c>
      <c r="W21" s="17">
        <f t="shared" si="13"/>
        <v>3</v>
      </c>
      <c r="X21" s="17">
        <f t="shared" si="13"/>
        <v>1</v>
      </c>
      <c r="Y21" s="17">
        <f t="shared" si="13"/>
        <v>7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213</v>
      </c>
      <c r="AD21" s="17">
        <f t="shared" si="13"/>
        <v>0</v>
      </c>
      <c r="AE21" s="31">
        <f t="shared" si="13"/>
        <v>412</v>
      </c>
      <c r="AF21" s="31">
        <f t="shared" si="13"/>
        <v>625</v>
      </c>
    </row>
    <row r="22" spans="2:32" ht="23.1" customHeight="1" x14ac:dyDescent="0.25">
      <c r="B22" s="45" t="s">
        <v>49</v>
      </c>
      <c r="C22" s="50">
        <v>23</v>
      </c>
      <c r="D22" s="50">
        <v>2</v>
      </c>
      <c r="E22" s="50">
        <v>0</v>
      </c>
      <c r="F22" s="50">
        <v>26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40</v>
      </c>
      <c r="N22" s="50">
        <v>0</v>
      </c>
      <c r="O22" s="17">
        <f t="shared" si="0"/>
        <v>51</v>
      </c>
      <c r="P22" s="17">
        <f t="shared" si="1"/>
        <v>91</v>
      </c>
      <c r="R22" s="36" t="s">
        <v>146</v>
      </c>
      <c r="S22" s="34">
        <f>SUM(C58:C61)</f>
        <v>242</v>
      </c>
      <c r="T22" s="34">
        <f t="shared" ref="T22:AF22" si="14">SUM(D58:D61)</f>
        <v>35</v>
      </c>
      <c r="U22" s="34">
        <f t="shared" si="14"/>
        <v>29</v>
      </c>
      <c r="V22" s="34">
        <f t="shared" si="14"/>
        <v>85</v>
      </c>
      <c r="W22" s="34">
        <f t="shared" si="14"/>
        <v>1</v>
      </c>
      <c r="X22" s="34">
        <f t="shared" si="14"/>
        <v>1</v>
      </c>
      <c r="Y22" s="34">
        <f t="shared" si="14"/>
        <v>9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204</v>
      </c>
      <c r="AD22" s="34">
        <f t="shared" si="14"/>
        <v>0</v>
      </c>
      <c r="AE22" s="31">
        <f t="shared" si="14"/>
        <v>404</v>
      </c>
      <c r="AF22" s="31">
        <f t="shared" si="14"/>
        <v>608</v>
      </c>
    </row>
    <row r="23" spans="2:32" ht="23.1" customHeight="1" x14ac:dyDescent="0.25">
      <c r="B23" s="45" t="s">
        <v>50</v>
      </c>
      <c r="C23" s="50">
        <v>15</v>
      </c>
      <c r="D23" s="50">
        <v>1</v>
      </c>
      <c r="E23" s="50">
        <v>5</v>
      </c>
      <c r="F23" s="50">
        <v>17</v>
      </c>
      <c r="G23" s="50">
        <v>0</v>
      </c>
      <c r="H23" s="50">
        <v>0</v>
      </c>
      <c r="I23" s="50">
        <v>5</v>
      </c>
      <c r="J23" s="50">
        <v>1</v>
      </c>
      <c r="K23" s="50">
        <v>0</v>
      </c>
      <c r="L23" s="50">
        <v>0</v>
      </c>
      <c r="M23" s="50">
        <v>58</v>
      </c>
      <c r="N23" s="50">
        <v>0</v>
      </c>
      <c r="O23" s="17">
        <f t="shared" si="0"/>
        <v>44</v>
      </c>
      <c r="P23" s="17">
        <f t="shared" si="1"/>
        <v>102</v>
      </c>
      <c r="R23" s="36" t="s">
        <v>147</v>
      </c>
      <c r="S23" s="34">
        <f>SUM(C62:C65)</f>
        <v>192</v>
      </c>
      <c r="T23" s="34">
        <f t="shared" ref="T23:AF23" si="15">SUM(D62:D65)</f>
        <v>38</v>
      </c>
      <c r="U23" s="34">
        <f t="shared" si="15"/>
        <v>8</v>
      </c>
      <c r="V23" s="34">
        <f t="shared" si="15"/>
        <v>96</v>
      </c>
      <c r="W23" s="34">
        <f t="shared" si="15"/>
        <v>0</v>
      </c>
      <c r="X23" s="34">
        <f t="shared" si="15"/>
        <v>0</v>
      </c>
      <c r="Y23" s="34">
        <f t="shared" si="15"/>
        <v>7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176</v>
      </c>
      <c r="AD23" s="34">
        <f t="shared" si="15"/>
        <v>0</v>
      </c>
      <c r="AE23" s="31">
        <f t="shared" si="15"/>
        <v>341</v>
      </c>
      <c r="AF23" s="31">
        <f t="shared" si="15"/>
        <v>517</v>
      </c>
    </row>
    <row r="24" spans="2:32" ht="23.1" customHeight="1" x14ac:dyDescent="0.25">
      <c r="B24" s="45" t="s">
        <v>51</v>
      </c>
      <c r="C24" s="50">
        <v>29</v>
      </c>
      <c r="D24" s="50">
        <v>1</v>
      </c>
      <c r="E24" s="50">
        <v>2</v>
      </c>
      <c r="F24" s="50">
        <v>5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31</v>
      </c>
      <c r="N24" s="50">
        <v>0</v>
      </c>
      <c r="O24" s="17">
        <f t="shared" si="0"/>
        <v>42</v>
      </c>
      <c r="P24" s="17">
        <f t="shared" si="1"/>
        <v>73</v>
      </c>
      <c r="R24" s="36" t="s">
        <v>148</v>
      </c>
      <c r="S24" s="34">
        <f>SUM(C66:C69)</f>
        <v>152</v>
      </c>
      <c r="T24" s="34">
        <f t="shared" ref="T24:AF24" si="16">SUM(D66:D69)</f>
        <v>7</v>
      </c>
      <c r="U24" s="34">
        <f t="shared" si="16"/>
        <v>12</v>
      </c>
      <c r="V24" s="34">
        <f t="shared" si="16"/>
        <v>94</v>
      </c>
      <c r="W24" s="34">
        <f t="shared" si="16"/>
        <v>0</v>
      </c>
      <c r="X24" s="34">
        <f t="shared" si="16"/>
        <v>0</v>
      </c>
      <c r="Y24" s="34">
        <f t="shared" si="16"/>
        <v>9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141</v>
      </c>
      <c r="AD24" s="34">
        <f t="shared" si="16"/>
        <v>0</v>
      </c>
      <c r="AE24" s="31">
        <f t="shared" si="16"/>
        <v>274</v>
      </c>
      <c r="AF24" s="31">
        <f t="shared" si="16"/>
        <v>415</v>
      </c>
    </row>
    <row r="25" spans="2:32" ht="23.1" customHeight="1" x14ac:dyDescent="0.25">
      <c r="B25" s="45" t="s">
        <v>52</v>
      </c>
      <c r="C25" s="50">
        <v>25</v>
      </c>
      <c r="D25" s="50">
        <v>3</v>
      </c>
      <c r="E25" s="50">
        <v>4</v>
      </c>
      <c r="F25" s="50">
        <v>21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21</v>
      </c>
      <c r="N25" s="50">
        <v>0</v>
      </c>
      <c r="O25" s="17">
        <f t="shared" si="0"/>
        <v>55</v>
      </c>
      <c r="P25" s="17">
        <f t="shared" si="1"/>
        <v>76</v>
      </c>
      <c r="R25" s="36" t="s">
        <v>149</v>
      </c>
      <c r="S25" s="34">
        <f>SUM(C70:C73)</f>
        <v>167</v>
      </c>
      <c r="T25" s="34">
        <f t="shared" ref="T25:AF25" si="17">SUM(D70:D73)</f>
        <v>11</v>
      </c>
      <c r="U25" s="34">
        <f t="shared" si="17"/>
        <v>7</v>
      </c>
      <c r="V25" s="34">
        <f t="shared" si="17"/>
        <v>109</v>
      </c>
      <c r="W25" s="34">
        <f t="shared" si="17"/>
        <v>1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205</v>
      </c>
      <c r="AD25" s="34">
        <f t="shared" si="17"/>
        <v>0</v>
      </c>
      <c r="AE25" s="31">
        <f t="shared" si="17"/>
        <v>298</v>
      </c>
      <c r="AF25" s="31">
        <f t="shared" si="17"/>
        <v>503</v>
      </c>
    </row>
    <row r="26" spans="2:32" ht="23.1" customHeight="1" x14ac:dyDescent="0.25">
      <c r="B26" s="45" t="s">
        <v>53</v>
      </c>
      <c r="C26" s="50">
        <v>27</v>
      </c>
      <c r="D26" s="50">
        <v>3</v>
      </c>
      <c r="E26" s="50">
        <v>6</v>
      </c>
      <c r="F26" s="50">
        <v>23</v>
      </c>
      <c r="G26" s="50">
        <v>0</v>
      </c>
      <c r="H26" s="50">
        <v>0</v>
      </c>
      <c r="I26" s="50">
        <v>13</v>
      </c>
      <c r="J26" s="50">
        <v>0</v>
      </c>
      <c r="K26" s="50">
        <v>0</v>
      </c>
      <c r="L26" s="50">
        <v>0</v>
      </c>
      <c r="M26" s="50">
        <v>49</v>
      </c>
      <c r="N26" s="50">
        <v>0</v>
      </c>
      <c r="O26" s="17">
        <f t="shared" si="0"/>
        <v>72</v>
      </c>
      <c r="P26" s="17">
        <f t="shared" si="1"/>
        <v>121</v>
      </c>
      <c r="R26" s="36" t="s">
        <v>150</v>
      </c>
      <c r="S26" s="34">
        <f>SUM(C74:C77)</f>
        <v>154</v>
      </c>
      <c r="T26" s="34">
        <f t="shared" ref="T26:AF26" si="18">SUM(D74:D77)</f>
        <v>12</v>
      </c>
      <c r="U26" s="34">
        <f t="shared" si="18"/>
        <v>9</v>
      </c>
      <c r="V26" s="34">
        <f t="shared" si="18"/>
        <v>79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141</v>
      </c>
      <c r="AD26" s="34">
        <f t="shared" si="18"/>
        <v>0</v>
      </c>
      <c r="AE26" s="31">
        <f t="shared" si="18"/>
        <v>256</v>
      </c>
      <c r="AF26" s="31">
        <f t="shared" si="18"/>
        <v>397</v>
      </c>
    </row>
    <row r="27" spans="2:32" ht="23.1" customHeight="1" x14ac:dyDescent="0.25">
      <c r="B27" s="45" t="s">
        <v>54</v>
      </c>
      <c r="C27" s="50">
        <v>27</v>
      </c>
      <c r="D27" s="50">
        <v>4</v>
      </c>
      <c r="E27" s="50">
        <v>2</v>
      </c>
      <c r="F27" s="50">
        <v>19</v>
      </c>
      <c r="G27" s="50">
        <v>1</v>
      </c>
      <c r="H27" s="50">
        <v>0</v>
      </c>
      <c r="I27" s="50">
        <v>2</v>
      </c>
      <c r="J27" s="50">
        <v>0</v>
      </c>
      <c r="K27" s="50">
        <v>0</v>
      </c>
      <c r="L27" s="50">
        <v>1</v>
      </c>
      <c r="M27" s="50">
        <v>37</v>
      </c>
      <c r="N27" s="50">
        <v>0</v>
      </c>
      <c r="O27" s="17">
        <f t="shared" si="0"/>
        <v>56</v>
      </c>
      <c r="P27" s="17">
        <f t="shared" si="1"/>
        <v>93</v>
      </c>
      <c r="R27" s="36" t="s">
        <v>151</v>
      </c>
      <c r="S27" s="34">
        <f>SUM(C78:C81)</f>
        <v>77</v>
      </c>
      <c r="T27" s="34">
        <f t="shared" ref="T27:AF27" si="19">SUM(D78:D81)</f>
        <v>3</v>
      </c>
      <c r="U27" s="34">
        <f t="shared" si="19"/>
        <v>1</v>
      </c>
      <c r="V27" s="34">
        <f t="shared" si="19"/>
        <v>9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111</v>
      </c>
      <c r="AD27" s="34">
        <f t="shared" si="19"/>
        <v>0</v>
      </c>
      <c r="AE27" s="31">
        <f t="shared" si="19"/>
        <v>91</v>
      </c>
      <c r="AF27" s="31">
        <f t="shared" si="19"/>
        <v>202</v>
      </c>
    </row>
    <row r="28" spans="2:32" ht="23.1" customHeight="1" x14ac:dyDescent="0.25">
      <c r="B28" s="45" t="s">
        <v>55</v>
      </c>
      <c r="C28" s="50">
        <v>18</v>
      </c>
      <c r="D28" s="50">
        <v>2</v>
      </c>
      <c r="E28" s="50">
        <v>1</v>
      </c>
      <c r="F28" s="50">
        <v>7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40</v>
      </c>
      <c r="N28" s="50">
        <v>0</v>
      </c>
      <c r="O28" s="17">
        <f t="shared" si="0"/>
        <v>30</v>
      </c>
      <c r="P28" s="17">
        <f t="shared" si="1"/>
        <v>70</v>
      </c>
      <c r="R28" s="36" t="s">
        <v>152</v>
      </c>
      <c r="S28" s="34">
        <f>SUM(C82:C85)</f>
        <v>39</v>
      </c>
      <c r="T28" s="34">
        <f t="shared" ref="T28:AF28" si="20">SUM(D82:D85)</f>
        <v>3</v>
      </c>
      <c r="U28" s="34">
        <f t="shared" si="20"/>
        <v>1</v>
      </c>
      <c r="V28" s="34">
        <f t="shared" si="20"/>
        <v>11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68</v>
      </c>
      <c r="AD28" s="34">
        <f t="shared" si="20"/>
        <v>0</v>
      </c>
      <c r="AE28" s="31">
        <f t="shared" si="20"/>
        <v>56</v>
      </c>
      <c r="AF28" s="31">
        <f t="shared" si="20"/>
        <v>124</v>
      </c>
    </row>
    <row r="29" spans="2:32" ht="23.1" customHeight="1" x14ac:dyDescent="0.25">
      <c r="B29" s="45" t="s">
        <v>56</v>
      </c>
      <c r="C29" s="50">
        <v>32</v>
      </c>
      <c r="D29" s="50">
        <v>3</v>
      </c>
      <c r="E29" s="50">
        <v>1</v>
      </c>
      <c r="F29" s="50">
        <v>14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40</v>
      </c>
      <c r="N29" s="50">
        <v>0</v>
      </c>
      <c r="O29" s="17">
        <f t="shared" si="0"/>
        <v>53</v>
      </c>
      <c r="P29" s="17">
        <f t="shared" si="1"/>
        <v>93</v>
      </c>
      <c r="R29" s="36" t="s">
        <v>153</v>
      </c>
      <c r="S29" s="34">
        <f>SUM(C86:C89)</f>
        <v>29</v>
      </c>
      <c r="T29" s="34">
        <f t="shared" ref="T29:AF29" si="21">SUM(D86:D89)</f>
        <v>8</v>
      </c>
      <c r="U29" s="34">
        <f t="shared" si="21"/>
        <v>4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30</v>
      </c>
      <c r="AD29" s="34">
        <f t="shared" si="21"/>
        <v>0</v>
      </c>
      <c r="AE29" s="31">
        <f t="shared" si="21"/>
        <v>44</v>
      </c>
      <c r="AF29" s="31">
        <f t="shared" si="21"/>
        <v>74</v>
      </c>
    </row>
    <row r="30" spans="2:32" ht="23.1" customHeight="1" x14ac:dyDescent="0.25">
      <c r="B30" s="45" t="s">
        <v>57</v>
      </c>
      <c r="C30" s="50">
        <v>19</v>
      </c>
      <c r="D30" s="50">
        <v>9</v>
      </c>
      <c r="E30" s="50">
        <v>4</v>
      </c>
      <c r="F30" s="50">
        <v>14</v>
      </c>
      <c r="G30" s="50">
        <v>6</v>
      </c>
      <c r="H30" s="50">
        <v>0</v>
      </c>
      <c r="I30" s="50">
        <v>4</v>
      </c>
      <c r="J30" s="50">
        <v>0</v>
      </c>
      <c r="K30" s="50">
        <v>1</v>
      </c>
      <c r="L30" s="50">
        <v>0</v>
      </c>
      <c r="M30" s="50">
        <v>37</v>
      </c>
      <c r="N30" s="50">
        <v>0</v>
      </c>
      <c r="O30" s="17">
        <f t="shared" si="0"/>
        <v>57</v>
      </c>
      <c r="P30" s="17">
        <f t="shared" si="1"/>
        <v>94</v>
      </c>
      <c r="R30" s="36" t="s">
        <v>154</v>
      </c>
      <c r="S30" s="34">
        <f>SUM(C90:C93)</f>
        <v>25</v>
      </c>
      <c r="T30" s="34">
        <f t="shared" ref="T30:AF30" si="22">SUM(D90:D93)</f>
        <v>3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24</v>
      </c>
      <c r="AD30" s="34">
        <f t="shared" si="22"/>
        <v>0</v>
      </c>
      <c r="AE30" s="31">
        <f t="shared" si="22"/>
        <v>30</v>
      </c>
      <c r="AF30" s="31">
        <f t="shared" si="22"/>
        <v>54</v>
      </c>
    </row>
    <row r="31" spans="2:32" ht="23.1" customHeight="1" x14ac:dyDescent="0.25">
      <c r="B31" s="46" t="s">
        <v>58</v>
      </c>
      <c r="C31" s="50">
        <v>54</v>
      </c>
      <c r="D31" s="50">
        <v>13</v>
      </c>
      <c r="E31" s="50">
        <v>8</v>
      </c>
      <c r="F31" s="50">
        <v>26</v>
      </c>
      <c r="G31" s="50">
        <v>13</v>
      </c>
      <c r="H31" s="50">
        <v>1</v>
      </c>
      <c r="I31" s="50">
        <v>3</v>
      </c>
      <c r="J31" s="50">
        <v>1</v>
      </c>
      <c r="K31" s="50">
        <v>0</v>
      </c>
      <c r="L31" s="50">
        <v>0</v>
      </c>
      <c r="M31" s="50">
        <v>18</v>
      </c>
      <c r="N31" s="50">
        <v>0</v>
      </c>
      <c r="O31" s="17">
        <f t="shared" si="0"/>
        <v>119</v>
      </c>
      <c r="P31" s="17">
        <f t="shared" si="1"/>
        <v>137</v>
      </c>
      <c r="R31" s="36" t="s">
        <v>155</v>
      </c>
      <c r="S31" s="34">
        <f>SUM(C94:C97)</f>
        <v>20</v>
      </c>
      <c r="T31" s="34">
        <f t="shared" ref="T31:AF31" si="23">SUM(D94:D97)</f>
        <v>3</v>
      </c>
      <c r="U31" s="34">
        <f t="shared" si="23"/>
        <v>2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18</v>
      </c>
      <c r="AD31" s="34">
        <f t="shared" si="23"/>
        <v>0</v>
      </c>
      <c r="AE31" s="31">
        <f t="shared" si="23"/>
        <v>27</v>
      </c>
      <c r="AF31" s="31">
        <f t="shared" si="23"/>
        <v>45</v>
      </c>
    </row>
    <row r="32" spans="2:32" ht="23.1" customHeight="1" x14ac:dyDescent="0.25">
      <c r="B32" s="46" t="s">
        <v>59</v>
      </c>
      <c r="C32" s="50">
        <v>16</v>
      </c>
      <c r="D32" s="50">
        <v>2</v>
      </c>
      <c r="E32" s="50">
        <v>3</v>
      </c>
      <c r="F32" s="50">
        <v>16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23</v>
      </c>
      <c r="N32" s="50">
        <v>0</v>
      </c>
      <c r="O32" s="17">
        <f t="shared" si="0"/>
        <v>40</v>
      </c>
      <c r="P32" s="17">
        <f t="shared" si="1"/>
        <v>63</v>
      </c>
      <c r="R32" s="62" t="s">
        <v>156</v>
      </c>
      <c r="S32" s="34">
        <f>SUM(C98:C101)</f>
        <v>14</v>
      </c>
      <c r="T32" s="34">
        <f t="shared" ref="T32:AF32" si="24">SUM(D98:D101)</f>
        <v>5</v>
      </c>
      <c r="U32" s="34">
        <f t="shared" si="24"/>
        <v>0</v>
      </c>
      <c r="V32" s="34">
        <f t="shared" si="24"/>
        <v>12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18</v>
      </c>
      <c r="AD32" s="34">
        <f t="shared" si="24"/>
        <v>0</v>
      </c>
      <c r="AE32" s="31">
        <f t="shared" si="24"/>
        <v>32</v>
      </c>
      <c r="AF32" s="31">
        <f t="shared" si="24"/>
        <v>50</v>
      </c>
    </row>
    <row r="33" spans="2:32" ht="23.1" customHeight="1" x14ac:dyDescent="0.25">
      <c r="B33" s="45" t="s">
        <v>60</v>
      </c>
      <c r="C33" s="50">
        <v>32</v>
      </c>
      <c r="D33" s="50">
        <v>3</v>
      </c>
      <c r="E33" s="50">
        <v>4</v>
      </c>
      <c r="F33" s="50">
        <v>10</v>
      </c>
      <c r="G33" s="50">
        <v>2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32</v>
      </c>
      <c r="N33" s="50">
        <v>0</v>
      </c>
      <c r="O33" s="17">
        <f t="shared" si="0"/>
        <v>55</v>
      </c>
      <c r="P33" s="17">
        <f t="shared" si="1"/>
        <v>87</v>
      </c>
      <c r="R33" s="62" t="s">
        <v>157</v>
      </c>
      <c r="S33" s="34">
        <f>SUM(C102:C105)</f>
        <v>13</v>
      </c>
      <c r="T33" s="34">
        <f t="shared" ref="T33:AF33" si="25">SUM(D102:D105)</f>
        <v>2</v>
      </c>
      <c r="U33" s="34">
        <f t="shared" si="25"/>
        <v>3</v>
      </c>
      <c r="V33" s="34">
        <f t="shared" si="25"/>
        <v>51</v>
      </c>
      <c r="W33" s="34">
        <f t="shared" si="25"/>
        <v>1</v>
      </c>
      <c r="X33" s="34">
        <f t="shared" si="25"/>
        <v>0</v>
      </c>
      <c r="Y33" s="34">
        <f t="shared" si="25"/>
        <v>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38</v>
      </c>
      <c r="AD33" s="34">
        <f t="shared" si="25"/>
        <v>0</v>
      </c>
      <c r="AE33" s="31">
        <f t="shared" si="25"/>
        <v>75</v>
      </c>
      <c r="AF33" s="31">
        <f t="shared" si="25"/>
        <v>113</v>
      </c>
    </row>
    <row r="34" spans="2:32" ht="23.1" customHeight="1" x14ac:dyDescent="0.25">
      <c r="B34" s="46" t="s">
        <v>61</v>
      </c>
      <c r="C34" s="50">
        <v>22</v>
      </c>
      <c r="D34" s="50">
        <v>10</v>
      </c>
      <c r="E34" s="50">
        <v>4</v>
      </c>
      <c r="F34" s="50">
        <v>28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31</v>
      </c>
      <c r="N34" s="50">
        <v>0</v>
      </c>
      <c r="O34" s="17">
        <f t="shared" si="0"/>
        <v>65</v>
      </c>
      <c r="P34" s="17">
        <f t="shared" si="1"/>
        <v>96</v>
      </c>
      <c r="R34" s="58" t="s">
        <v>90</v>
      </c>
      <c r="S34" s="59">
        <f t="shared" ref="S34:AF34" si="26">MAX(S10:S12)</f>
        <v>84</v>
      </c>
      <c r="T34" s="59">
        <f t="shared" si="26"/>
        <v>11</v>
      </c>
      <c r="U34" s="59">
        <f t="shared" si="26"/>
        <v>11</v>
      </c>
      <c r="V34" s="59">
        <f t="shared" si="26"/>
        <v>84</v>
      </c>
      <c r="W34" s="59">
        <f t="shared" si="26"/>
        <v>1</v>
      </c>
      <c r="X34" s="59">
        <f t="shared" si="26"/>
        <v>0</v>
      </c>
      <c r="Y34" s="59">
        <f t="shared" si="26"/>
        <v>10</v>
      </c>
      <c r="Z34" s="59">
        <f t="shared" si="26"/>
        <v>2</v>
      </c>
      <c r="AA34" s="59">
        <f t="shared" si="26"/>
        <v>1</v>
      </c>
      <c r="AB34" s="59">
        <f t="shared" si="26"/>
        <v>0</v>
      </c>
      <c r="AC34" s="59">
        <f t="shared" si="26"/>
        <v>192</v>
      </c>
      <c r="AD34" s="59">
        <f t="shared" si="26"/>
        <v>0</v>
      </c>
      <c r="AE34" s="40">
        <f t="shared" si="26"/>
        <v>200</v>
      </c>
      <c r="AF34" s="40">
        <f t="shared" si="26"/>
        <v>392</v>
      </c>
    </row>
    <row r="35" spans="2:32" ht="23.1" customHeight="1" x14ac:dyDescent="0.25">
      <c r="B35" s="46" t="s">
        <v>62</v>
      </c>
      <c r="C35" s="50">
        <v>37</v>
      </c>
      <c r="D35" s="50">
        <v>8</v>
      </c>
      <c r="E35" s="50">
        <v>4</v>
      </c>
      <c r="F35" s="50">
        <v>21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0</v>
      </c>
      <c r="M35" s="50">
        <v>58</v>
      </c>
      <c r="N35" s="50">
        <v>0</v>
      </c>
      <c r="O35" s="17">
        <f t="shared" si="0"/>
        <v>76</v>
      </c>
      <c r="P35" s="17">
        <f t="shared" si="1"/>
        <v>134</v>
      </c>
      <c r="R35" s="58" t="s">
        <v>91</v>
      </c>
      <c r="S35" s="59">
        <f t="shared" ref="S35:AF35" si="27">MAX(S13:S18)</f>
        <v>179</v>
      </c>
      <c r="T35" s="59">
        <f t="shared" si="27"/>
        <v>48</v>
      </c>
      <c r="U35" s="59">
        <f t="shared" si="27"/>
        <v>19</v>
      </c>
      <c r="V35" s="59">
        <f t="shared" si="27"/>
        <v>94</v>
      </c>
      <c r="W35" s="59">
        <f t="shared" si="27"/>
        <v>21</v>
      </c>
      <c r="X35" s="59">
        <f t="shared" si="27"/>
        <v>1</v>
      </c>
      <c r="Y35" s="59">
        <f t="shared" si="27"/>
        <v>26</v>
      </c>
      <c r="Z35" s="59">
        <f t="shared" si="27"/>
        <v>2</v>
      </c>
      <c r="AA35" s="59">
        <f t="shared" si="27"/>
        <v>1</v>
      </c>
      <c r="AB35" s="59">
        <f t="shared" si="27"/>
        <v>4</v>
      </c>
      <c r="AC35" s="59">
        <f t="shared" si="27"/>
        <v>166</v>
      </c>
      <c r="AD35" s="59">
        <f t="shared" si="27"/>
        <v>0</v>
      </c>
      <c r="AE35" s="40">
        <f t="shared" si="27"/>
        <v>354</v>
      </c>
      <c r="AF35" s="40">
        <f t="shared" si="27"/>
        <v>520</v>
      </c>
    </row>
    <row r="36" spans="2:32" ht="23.1" customHeight="1" x14ac:dyDescent="0.25">
      <c r="B36" s="46" t="s">
        <v>63</v>
      </c>
      <c r="C36" s="50">
        <v>18</v>
      </c>
      <c r="D36" s="50">
        <v>10</v>
      </c>
      <c r="E36" s="50">
        <v>3</v>
      </c>
      <c r="F36" s="50">
        <v>11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34</v>
      </c>
      <c r="N36" s="50">
        <v>0</v>
      </c>
      <c r="O36" s="17">
        <f t="shared" si="0"/>
        <v>43</v>
      </c>
      <c r="P36" s="17">
        <f t="shared" si="1"/>
        <v>77</v>
      </c>
      <c r="R36" s="58" t="s">
        <v>92</v>
      </c>
      <c r="S36" s="59">
        <f t="shared" ref="S36:AF36" si="28">MAX(S19:S21)</f>
        <v>221</v>
      </c>
      <c r="T36" s="59">
        <f t="shared" si="28"/>
        <v>44</v>
      </c>
      <c r="U36" s="59">
        <f t="shared" si="28"/>
        <v>32</v>
      </c>
      <c r="V36" s="59">
        <f t="shared" si="28"/>
        <v>101</v>
      </c>
      <c r="W36" s="59">
        <f t="shared" si="28"/>
        <v>3</v>
      </c>
      <c r="X36" s="59">
        <f t="shared" si="28"/>
        <v>1</v>
      </c>
      <c r="Y36" s="59">
        <f t="shared" si="28"/>
        <v>12</v>
      </c>
      <c r="Z36" s="59">
        <f t="shared" si="28"/>
        <v>3</v>
      </c>
      <c r="AA36" s="59">
        <f t="shared" si="28"/>
        <v>2</v>
      </c>
      <c r="AB36" s="59">
        <f t="shared" si="28"/>
        <v>0</v>
      </c>
      <c r="AC36" s="59">
        <f t="shared" si="28"/>
        <v>213</v>
      </c>
      <c r="AD36" s="59">
        <f t="shared" si="28"/>
        <v>0</v>
      </c>
      <c r="AE36" s="40">
        <f t="shared" si="28"/>
        <v>412</v>
      </c>
      <c r="AF36" s="40">
        <f t="shared" si="28"/>
        <v>625</v>
      </c>
    </row>
    <row r="37" spans="2:32" ht="23.1" customHeight="1" x14ac:dyDescent="0.25">
      <c r="B37" s="45" t="s">
        <v>64</v>
      </c>
      <c r="C37" s="50">
        <v>35</v>
      </c>
      <c r="D37" s="50">
        <v>5</v>
      </c>
      <c r="E37" s="50">
        <v>4</v>
      </c>
      <c r="F37" s="50">
        <v>23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43</v>
      </c>
      <c r="N37" s="50">
        <v>0</v>
      </c>
      <c r="O37" s="17">
        <f t="shared" si="0"/>
        <v>69</v>
      </c>
      <c r="P37" s="17">
        <f t="shared" si="1"/>
        <v>112</v>
      </c>
      <c r="R37" s="37" t="s">
        <v>85</v>
      </c>
      <c r="S37" s="35">
        <f t="shared" ref="S37:AF37" si="29">SUM(S10:S12)</f>
        <v>210</v>
      </c>
      <c r="T37" s="16">
        <f t="shared" si="29"/>
        <v>30</v>
      </c>
      <c r="U37" s="16">
        <f t="shared" si="29"/>
        <v>24</v>
      </c>
      <c r="V37" s="16">
        <f t="shared" si="29"/>
        <v>244</v>
      </c>
      <c r="W37" s="16">
        <f t="shared" si="29"/>
        <v>1</v>
      </c>
      <c r="X37" s="16">
        <f t="shared" si="29"/>
        <v>0</v>
      </c>
      <c r="Y37" s="16">
        <f t="shared" si="29"/>
        <v>22</v>
      </c>
      <c r="Z37" s="16">
        <f t="shared" si="29"/>
        <v>3</v>
      </c>
      <c r="AA37" s="16">
        <f t="shared" si="29"/>
        <v>1</v>
      </c>
      <c r="AB37" s="16">
        <f t="shared" si="29"/>
        <v>0</v>
      </c>
      <c r="AC37" s="16">
        <f t="shared" si="29"/>
        <v>470</v>
      </c>
      <c r="AD37" s="16">
        <f t="shared" si="29"/>
        <v>0</v>
      </c>
      <c r="AE37" s="32">
        <f t="shared" si="29"/>
        <v>535</v>
      </c>
      <c r="AF37" s="32">
        <f t="shared" si="29"/>
        <v>1005</v>
      </c>
    </row>
    <row r="38" spans="2:32" ht="23.1" customHeight="1" x14ac:dyDescent="0.25">
      <c r="B38" s="46" t="s">
        <v>65</v>
      </c>
      <c r="C38" s="50">
        <v>42</v>
      </c>
      <c r="D38" s="50">
        <v>16</v>
      </c>
      <c r="E38" s="50">
        <v>3</v>
      </c>
      <c r="F38" s="50">
        <v>19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45</v>
      </c>
      <c r="N38" s="50">
        <v>0</v>
      </c>
      <c r="O38" s="17">
        <f t="shared" si="0"/>
        <v>85</v>
      </c>
      <c r="P38" s="17">
        <f t="shared" si="1"/>
        <v>130</v>
      </c>
      <c r="R38" s="28" t="s">
        <v>86</v>
      </c>
      <c r="S38" s="16">
        <f t="shared" ref="S38:AF38" si="30">SUM(S13:S18)</f>
        <v>780</v>
      </c>
      <c r="T38" s="16">
        <f t="shared" si="30"/>
        <v>171</v>
      </c>
      <c r="U38" s="16">
        <f t="shared" si="30"/>
        <v>82</v>
      </c>
      <c r="V38" s="16">
        <f t="shared" si="30"/>
        <v>438</v>
      </c>
      <c r="W38" s="16">
        <f t="shared" si="30"/>
        <v>24</v>
      </c>
      <c r="X38" s="16">
        <f t="shared" si="30"/>
        <v>2</v>
      </c>
      <c r="Y38" s="16">
        <f t="shared" si="30"/>
        <v>98</v>
      </c>
      <c r="Z38" s="16">
        <f t="shared" si="30"/>
        <v>7</v>
      </c>
      <c r="AA38" s="16">
        <f t="shared" si="30"/>
        <v>1</v>
      </c>
      <c r="AB38" s="16">
        <f t="shared" si="30"/>
        <v>5</v>
      </c>
      <c r="AC38" s="16">
        <f t="shared" si="30"/>
        <v>856</v>
      </c>
      <c r="AD38" s="16">
        <f t="shared" si="30"/>
        <v>0</v>
      </c>
      <c r="AE38" s="32">
        <f t="shared" si="30"/>
        <v>1608</v>
      </c>
      <c r="AF38" s="32">
        <f t="shared" si="30"/>
        <v>2464</v>
      </c>
    </row>
    <row r="39" spans="2:32" ht="23.1" customHeight="1" x14ac:dyDescent="0.25">
      <c r="B39" s="46" t="s">
        <v>66</v>
      </c>
      <c r="C39" s="50">
        <v>46</v>
      </c>
      <c r="D39" s="50">
        <v>19</v>
      </c>
      <c r="E39" s="50">
        <v>5</v>
      </c>
      <c r="F39" s="50">
        <v>38</v>
      </c>
      <c r="G39" s="50">
        <v>0</v>
      </c>
      <c r="H39" s="50">
        <v>0</v>
      </c>
      <c r="I39" s="50">
        <v>9</v>
      </c>
      <c r="J39" s="50">
        <v>1</v>
      </c>
      <c r="K39" s="50">
        <v>0</v>
      </c>
      <c r="L39" s="50">
        <v>4</v>
      </c>
      <c r="M39" s="50">
        <v>36</v>
      </c>
      <c r="N39" s="50">
        <v>0</v>
      </c>
      <c r="O39" s="17">
        <f t="shared" si="0"/>
        <v>122</v>
      </c>
      <c r="P39" s="17">
        <f t="shared" si="1"/>
        <v>158</v>
      </c>
      <c r="R39" s="29" t="s">
        <v>87</v>
      </c>
      <c r="S39" s="16">
        <f t="shared" ref="S39:AF39" si="31">SUM(S19:S21)</f>
        <v>608</v>
      </c>
      <c r="T39" s="16">
        <f t="shared" si="31"/>
        <v>118</v>
      </c>
      <c r="U39" s="16">
        <f t="shared" si="31"/>
        <v>70</v>
      </c>
      <c r="V39" s="16">
        <f t="shared" si="31"/>
        <v>237</v>
      </c>
      <c r="W39" s="16">
        <f t="shared" si="31"/>
        <v>4</v>
      </c>
      <c r="X39" s="16">
        <f t="shared" si="31"/>
        <v>1</v>
      </c>
      <c r="Y39" s="16">
        <f t="shared" si="31"/>
        <v>30</v>
      </c>
      <c r="Z39" s="16">
        <f t="shared" si="31"/>
        <v>7</v>
      </c>
      <c r="AA39" s="16">
        <f t="shared" si="31"/>
        <v>2</v>
      </c>
      <c r="AB39" s="16">
        <f t="shared" si="31"/>
        <v>0</v>
      </c>
      <c r="AC39" s="16">
        <f t="shared" si="31"/>
        <v>492</v>
      </c>
      <c r="AD39" s="16">
        <f t="shared" si="31"/>
        <v>0</v>
      </c>
      <c r="AE39" s="32">
        <f t="shared" si="31"/>
        <v>1077</v>
      </c>
      <c r="AF39" s="32">
        <f t="shared" si="31"/>
        <v>1569</v>
      </c>
    </row>
    <row r="40" spans="2:32" ht="23.1" customHeight="1" x14ac:dyDescent="0.25">
      <c r="B40" s="46" t="s">
        <v>67</v>
      </c>
      <c r="C40" s="50">
        <v>28</v>
      </c>
      <c r="D40" s="50">
        <v>7</v>
      </c>
      <c r="E40" s="50">
        <v>0</v>
      </c>
      <c r="F40" s="50">
        <v>11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24</v>
      </c>
      <c r="N40" s="50">
        <v>0</v>
      </c>
      <c r="O40" s="17">
        <f t="shared" si="0"/>
        <v>48</v>
      </c>
      <c r="P40" s="17">
        <f t="shared" si="1"/>
        <v>72</v>
      </c>
      <c r="R40" s="5" t="s">
        <v>17</v>
      </c>
      <c r="S40" s="16">
        <f t="shared" ref="S40:AF40" si="32">SUM(S10:S21)</f>
        <v>1598</v>
      </c>
      <c r="T40" s="16">
        <f t="shared" si="32"/>
        <v>319</v>
      </c>
      <c r="U40" s="16">
        <f t="shared" si="32"/>
        <v>176</v>
      </c>
      <c r="V40" s="16">
        <f t="shared" si="32"/>
        <v>919</v>
      </c>
      <c r="W40" s="16">
        <f t="shared" si="32"/>
        <v>29</v>
      </c>
      <c r="X40" s="16">
        <f t="shared" si="32"/>
        <v>3</v>
      </c>
      <c r="Y40" s="16">
        <f t="shared" si="32"/>
        <v>150</v>
      </c>
      <c r="Z40" s="16">
        <f t="shared" si="32"/>
        <v>17</v>
      </c>
      <c r="AA40" s="16">
        <f t="shared" si="32"/>
        <v>4</v>
      </c>
      <c r="AB40" s="16">
        <f t="shared" si="32"/>
        <v>5</v>
      </c>
      <c r="AC40" s="16">
        <f t="shared" si="32"/>
        <v>1818</v>
      </c>
      <c r="AD40" s="16">
        <f t="shared" si="32"/>
        <v>0</v>
      </c>
      <c r="AE40" s="32">
        <f t="shared" si="32"/>
        <v>3220</v>
      </c>
      <c r="AF40" s="32">
        <f t="shared" si="32"/>
        <v>5038</v>
      </c>
    </row>
    <row r="41" spans="2:32" ht="23.1" customHeight="1" x14ac:dyDescent="0.25">
      <c r="B41" s="45" t="s">
        <v>68</v>
      </c>
      <c r="C41" s="50">
        <v>56</v>
      </c>
      <c r="D41" s="50">
        <v>6</v>
      </c>
      <c r="E41" s="50">
        <v>1</v>
      </c>
      <c r="F41" s="50">
        <v>26</v>
      </c>
      <c r="G41" s="50">
        <v>0</v>
      </c>
      <c r="H41" s="50">
        <v>0</v>
      </c>
      <c r="I41" s="50">
        <v>10</v>
      </c>
      <c r="J41" s="50">
        <v>0</v>
      </c>
      <c r="K41" s="50">
        <v>0</v>
      </c>
      <c r="L41" s="50">
        <v>0</v>
      </c>
      <c r="M41" s="50">
        <v>61</v>
      </c>
      <c r="N41" s="50">
        <v>0</v>
      </c>
      <c r="O41" s="17">
        <f t="shared" si="0"/>
        <v>99</v>
      </c>
      <c r="P41" s="17">
        <f t="shared" si="1"/>
        <v>160</v>
      </c>
      <c r="R41" s="5" t="s">
        <v>159</v>
      </c>
      <c r="S41" s="16">
        <f>SUM(S10:S33)</f>
        <v>2722</v>
      </c>
      <c r="T41" s="16">
        <f t="shared" ref="T41:AF41" si="33">SUM(T10:T33)</f>
        <v>449</v>
      </c>
      <c r="U41" s="16">
        <f t="shared" si="33"/>
        <v>252</v>
      </c>
      <c r="V41" s="16">
        <f t="shared" si="33"/>
        <v>1471</v>
      </c>
      <c r="W41" s="16">
        <f t="shared" si="33"/>
        <v>32</v>
      </c>
      <c r="X41" s="16">
        <f t="shared" si="33"/>
        <v>4</v>
      </c>
      <c r="Y41" s="16">
        <f t="shared" si="33"/>
        <v>190</v>
      </c>
      <c r="Z41" s="16">
        <f t="shared" si="33"/>
        <v>19</v>
      </c>
      <c r="AA41" s="16">
        <f t="shared" si="33"/>
        <v>4</v>
      </c>
      <c r="AB41" s="16">
        <f t="shared" si="33"/>
        <v>5</v>
      </c>
      <c r="AC41" s="16">
        <f t="shared" si="33"/>
        <v>2992</v>
      </c>
      <c r="AD41" s="16">
        <f t="shared" si="33"/>
        <v>0</v>
      </c>
      <c r="AE41" s="32">
        <f t="shared" si="33"/>
        <v>5148</v>
      </c>
      <c r="AF41" s="32">
        <f t="shared" si="33"/>
        <v>8140</v>
      </c>
    </row>
    <row r="42" spans="2:32" ht="23.1" customHeight="1" x14ac:dyDescent="0.25">
      <c r="B42" s="46" t="s">
        <v>69</v>
      </c>
      <c r="C42" s="50">
        <v>33</v>
      </c>
      <c r="D42" s="50">
        <v>15</v>
      </c>
      <c r="E42" s="50">
        <v>5</v>
      </c>
      <c r="F42" s="50">
        <v>25</v>
      </c>
      <c r="G42" s="50">
        <v>1</v>
      </c>
      <c r="H42" s="50">
        <v>0</v>
      </c>
      <c r="I42" s="50">
        <v>4</v>
      </c>
      <c r="J42" s="50">
        <v>1</v>
      </c>
      <c r="K42" s="50">
        <v>0</v>
      </c>
      <c r="L42" s="50">
        <v>0</v>
      </c>
      <c r="M42" s="50">
        <v>51</v>
      </c>
      <c r="N42" s="50">
        <v>0</v>
      </c>
      <c r="O42" s="17">
        <f t="shared" si="0"/>
        <v>84</v>
      </c>
      <c r="P42" s="17">
        <f t="shared" si="1"/>
        <v>135</v>
      </c>
      <c r="R42" s="5" t="s">
        <v>160</v>
      </c>
      <c r="S42" s="48">
        <f>S41/S40</f>
        <v>1.7033792240300376</v>
      </c>
      <c r="T42" s="48">
        <f t="shared" ref="T42:AF42" si="34">T41/T40</f>
        <v>1.4075235109717867</v>
      </c>
      <c r="U42" s="48">
        <f t="shared" si="34"/>
        <v>1.4318181818181819</v>
      </c>
      <c r="V42" s="48">
        <f t="shared" si="34"/>
        <v>1.6006528835690967</v>
      </c>
      <c r="W42" s="48">
        <f t="shared" si="34"/>
        <v>1.103448275862069</v>
      </c>
      <c r="X42" s="48">
        <f t="shared" si="34"/>
        <v>1.3333333333333333</v>
      </c>
      <c r="Y42" s="48">
        <f t="shared" si="34"/>
        <v>1.2666666666666666</v>
      </c>
      <c r="Z42" s="48">
        <f t="shared" si="34"/>
        <v>1.1176470588235294</v>
      </c>
      <c r="AA42" s="48">
        <f t="shared" si="34"/>
        <v>1</v>
      </c>
      <c r="AB42" s="48">
        <f t="shared" si="34"/>
        <v>1</v>
      </c>
      <c r="AC42" s="48">
        <f t="shared" si="34"/>
        <v>1.6457645764576458</v>
      </c>
      <c r="AD42" s="48" t="e">
        <f t="shared" si="34"/>
        <v>#DIV/0!</v>
      </c>
      <c r="AE42" s="48">
        <f t="shared" si="34"/>
        <v>1.5987577639751553</v>
      </c>
      <c r="AF42" s="48">
        <f t="shared" si="34"/>
        <v>1.6157205240174672</v>
      </c>
    </row>
    <row r="43" spans="2:32" ht="23.1" customHeight="1" x14ac:dyDescent="0.25">
      <c r="B43" s="45" t="s">
        <v>70</v>
      </c>
      <c r="C43" s="50">
        <v>37</v>
      </c>
      <c r="D43" s="50">
        <v>10</v>
      </c>
      <c r="E43" s="50">
        <v>4</v>
      </c>
      <c r="F43" s="50">
        <v>13</v>
      </c>
      <c r="G43" s="50">
        <v>0</v>
      </c>
      <c r="H43" s="50">
        <v>0</v>
      </c>
      <c r="I43" s="50">
        <v>6</v>
      </c>
      <c r="J43" s="50">
        <v>0</v>
      </c>
      <c r="K43" s="50">
        <v>0</v>
      </c>
      <c r="L43" s="50">
        <v>0</v>
      </c>
      <c r="M43" s="50">
        <v>18</v>
      </c>
      <c r="N43" s="50">
        <v>0</v>
      </c>
      <c r="O43" s="17">
        <f t="shared" si="0"/>
        <v>70</v>
      </c>
      <c r="P43" s="17">
        <f t="shared" si="1"/>
        <v>88</v>
      </c>
      <c r="R43"/>
      <c r="S43" s="19"/>
      <c r="T43" s="19"/>
    </row>
    <row r="44" spans="2:32" ht="23.1" customHeight="1" x14ac:dyDescent="0.25">
      <c r="B44" s="47" t="s">
        <v>71</v>
      </c>
      <c r="C44" s="50">
        <v>47</v>
      </c>
      <c r="D44" s="50">
        <v>6</v>
      </c>
      <c r="E44" s="50">
        <v>1</v>
      </c>
      <c r="F44" s="50">
        <v>7</v>
      </c>
      <c r="G44" s="50">
        <v>0</v>
      </c>
      <c r="H44" s="50">
        <v>1</v>
      </c>
      <c r="I44" s="50">
        <v>4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7">
        <f t="shared" si="0"/>
        <v>66</v>
      </c>
      <c r="P44" s="17">
        <f t="shared" si="1"/>
        <v>72</v>
      </c>
      <c r="R44"/>
      <c r="S44" s="19"/>
      <c r="T44" s="19"/>
    </row>
    <row r="45" spans="2:32" ht="23.1" customHeight="1" x14ac:dyDescent="0.25">
      <c r="B45" s="45" t="s">
        <v>72</v>
      </c>
      <c r="C45" s="50">
        <v>62</v>
      </c>
      <c r="D45" s="50">
        <v>13</v>
      </c>
      <c r="E45" s="50">
        <v>8</v>
      </c>
      <c r="F45" s="50">
        <v>18</v>
      </c>
      <c r="G45" s="50">
        <v>1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23</v>
      </c>
      <c r="N45" s="50">
        <v>0</v>
      </c>
      <c r="O45" s="17">
        <f t="shared" si="0"/>
        <v>107</v>
      </c>
      <c r="P45" s="17">
        <f t="shared" si="1"/>
        <v>130</v>
      </c>
      <c r="R45"/>
      <c r="S45" s="19"/>
      <c r="T45" s="19"/>
    </row>
    <row r="46" spans="2:32" ht="23.1" customHeight="1" x14ac:dyDescent="0.25">
      <c r="B46" s="46" t="s">
        <v>73</v>
      </c>
      <c r="C46" s="50">
        <v>48</v>
      </c>
      <c r="D46" s="50">
        <v>7</v>
      </c>
      <c r="E46" s="50">
        <v>3</v>
      </c>
      <c r="F46" s="50">
        <v>18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64</v>
      </c>
      <c r="N46" s="50">
        <v>0</v>
      </c>
      <c r="O46" s="17">
        <f t="shared" si="0"/>
        <v>79</v>
      </c>
      <c r="P46" s="17">
        <f t="shared" si="1"/>
        <v>143</v>
      </c>
      <c r="R46" s="19"/>
      <c r="S46" s="19"/>
      <c r="T46"/>
    </row>
    <row r="47" spans="2:32" ht="23.1" customHeight="1" x14ac:dyDescent="0.25">
      <c r="B47" s="46" t="s">
        <v>74</v>
      </c>
      <c r="C47" s="50">
        <v>58</v>
      </c>
      <c r="D47" s="50">
        <v>2</v>
      </c>
      <c r="E47" s="50">
        <v>2</v>
      </c>
      <c r="F47" s="50">
        <v>18</v>
      </c>
      <c r="G47" s="50">
        <v>0</v>
      </c>
      <c r="H47" s="50">
        <v>0</v>
      </c>
      <c r="I47" s="50">
        <v>3</v>
      </c>
      <c r="J47" s="50">
        <v>1</v>
      </c>
      <c r="K47" s="50">
        <v>1</v>
      </c>
      <c r="L47" s="50">
        <v>0</v>
      </c>
      <c r="M47" s="50">
        <v>35</v>
      </c>
      <c r="N47" s="50">
        <v>0</v>
      </c>
      <c r="O47" s="17">
        <f t="shared" si="0"/>
        <v>85</v>
      </c>
      <c r="P47" s="17">
        <f t="shared" si="1"/>
        <v>120</v>
      </c>
      <c r="R47" s="19"/>
      <c r="S47" s="19"/>
      <c r="T47"/>
    </row>
    <row r="48" spans="2:32" ht="23.1" customHeight="1" x14ac:dyDescent="0.25">
      <c r="B48" s="46" t="s">
        <v>75</v>
      </c>
      <c r="C48" s="50">
        <v>48</v>
      </c>
      <c r="D48" s="50">
        <v>7</v>
      </c>
      <c r="E48" s="50">
        <v>6</v>
      </c>
      <c r="F48" s="50">
        <v>14</v>
      </c>
      <c r="G48" s="50">
        <v>0</v>
      </c>
      <c r="H48" s="50">
        <v>0</v>
      </c>
      <c r="I48" s="50">
        <v>5</v>
      </c>
      <c r="J48" s="50">
        <v>0</v>
      </c>
      <c r="K48" s="50">
        <v>1</v>
      </c>
      <c r="L48" s="50">
        <v>0</v>
      </c>
      <c r="M48" s="50">
        <v>20</v>
      </c>
      <c r="N48" s="50">
        <v>0</v>
      </c>
      <c r="O48" s="17">
        <f t="shared" si="0"/>
        <v>81</v>
      </c>
      <c r="P48" s="17">
        <f t="shared" si="1"/>
        <v>101</v>
      </c>
      <c r="R48" s="19"/>
      <c r="S48" s="19"/>
      <c r="T48"/>
    </row>
    <row r="49" spans="2:20" ht="23.1" customHeight="1" x14ac:dyDescent="0.25">
      <c r="B49" s="45" t="s">
        <v>76</v>
      </c>
      <c r="C49" s="50">
        <v>61</v>
      </c>
      <c r="D49" s="50">
        <v>14</v>
      </c>
      <c r="E49" s="50">
        <v>4</v>
      </c>
      <c r="F49" s="50">
        <v>21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19</v>
      </c>
      <c r="N49" s="50">
        <v>0</v>
      </c>
      <c r="O49" s="17">
        <f t="shared" si="0"/>
        <v>101</v>
      </c>
      <c r="P49" s="17">
        <f t="shared" si="1"/>
        <v>120</v>
      </c>
      <c r="R49" s="19"/>
      <c r="S49" s="19"/>
      <c r="T49"/>
    </row>
    <row r="50" spans="2:20" ht="23.1" customHeight="1" x14ac:dyDescent="0.25">
      <c r="B50" s="46" t="s">
        <v>77</v>
      </c>
      <c r="C50" s="50">
        <v>60</v>
      </c>
      <c r="D50" s="50">
        <v>18</v>
      </c>
      <c r="E50" s="50">
        <v>11</v>
      </c>
      <c r="F50" s="50">
        <v>14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31</v>
      </c>
      <c r="N50" s="50">
        <v>0</v>
      </c>
      <c r="O50" s="17">
        <f t="shared" si="0"/>
        <v>107</v>
      </c>
      <c r="P50" s="17">
        <f t="shared" si="1"/>
        <v>138</v>
      </c>
      <c r="R50" s="19"/>
      <c r="S50" s="19"/>
      <c r="T50"/>
    </row>
    <row r="51" spans="2:20" ht="23.1" customHeight="1" x14ac:dyDescent="0.25">
      <c r="B51" s="46" t="s">
        <v>78</v>
      </c>
      <c r="C51" s="50">
        <v>31</v>
      </c>
      <c r="D51" s="50">
        <v>11</v>
      </c>
      <c r="E51" s="50">
        <v>7</v>
      </c>
      <c r="F51" s="50">
        <v>16</v>
      </c>
      <c r="G51" s="50">
        <v>0</v>
      </c>
      <c r="H51" s="50">
        <v>0</v>
      </c>
      <c r="I51" s="50">
        <v>5</v>
      </c>
      <c r="J51" s="50">
        <v>1</v>
      </c>
      <c r="K51" s="50">
        <v>0</v>
      </c>
      <c r="L51" s="50">
        <v>0</v>
      </c>
      <c r="M51" s="50">
        <v>32</v>
      </c>
      <c r="N51" s="50">
        <v>0</v>
      </c>
      <c r="O51" s="17">
        <f t="shared" si="0"/>
        <v>71</v>
      </c>
      <c r="P51" s="17">
        <f t="shared" si="1"/>
        <v>103</v>
      </c>
      <c r="R51" s="19"/>
      <c r="S51" s="19"/>
      <c r="T51"/>
    </row>
    <row r="52" spans="2:20" ht="23.1" customHeight="1" x14ac:dyDescent="0.25">
      <c r="B52" s="46" t="s">
        <v>79</v>
      </c>
      <c r="C52" s="50">
        <v>47</v>
      </c>
      <c r="D52" s="50">
        <v>7</v>
      </c>
      <c r="E52" s="50">
        <v>3</v>
      </c>
      <c r="F52" s="50">
        <v>17</v>
      </c>
      <c r="G52" s="50">
        <v>1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35</v>
      </c>
      <c r="N52" s="50">
        <v>0</v>
      </c>
      <c r="O52" s="17">
        <f t="shared" si="0"/>
        <v>76</v>
      </c>
      <c r="P52" s="17">
        <f t="shared" si="1"/>
        <v>111</v>
      </c>
      <c r="R52" s="19"/>
      <c r="S52" s="19"/>
      <c r="T52"/>
    </row>
    <row r="53" spans="2:20" ht="23.1" customHeight="1" x14ac:dyDescent="0.25">
      <c r="B53" s="45" t="s">
        <v>80</v>
      </c>
      <c r="C53" s="50">
        <v>34</v>
      </c>
      <c r="D53" s="50">
        <v>8</v>
      </c>
      <c r="E53" s="50">
        <v>2</v>
      </c>
      <c r="F53" s="50">
        <v>18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43</v>
      </c>
      <c r="N53" s="50">
        <v>0</v>
      </c>
      <c r="O53" s="17">
        <f t="shared" si="0"/>
        <v>65</v>
      </c>
      <c r="P53" s="17">
        <f t="shared" si="1"/>
        <v>108</v>
      </c>
      <c r="R53" s="19"/>
      <c r="S53" s="19"/>
      <c r="T53"/>
    </row>
    <row r="54" spans="2:20" ht="23.1" customHeight="1" x14ac:dyDescent="0.25">
      <c r="B54" s="45" t="s">
        <v>81</v>
      </c>
      <c r="C54" s="50">
        <v>64</v>
      </c>
      <c r="D54" s="50">
        <v>14</v>
      </c>
      <c r="E54" s="50">
        <v>4</v>
      </c>
      <c r="F54" s="50">
        <v>22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49</v>
      </c>
      <c r="N54" s="50">
        <v>0</v>
      </c>
      <c r="O54" s="17">
        <f t="shared" si="0"/>
        <v>106</v>
      </c>
      <c r="P54" s="17">
        <f t="shared" si="1"/>
        <v>155</v>
      </c>
      <c r="R54" s="19"/>
      <c r="S54" s="19"/>
      <c r="T54"/>
    </row>
    <row r="55" spans="2:20" ht="23.1" customHeight="1" x14ac:dyDescent="0.25">
      <c r="B55" s="45" t="s">
        <v>82</v>
      </c>
      <c r="C55" s="50">
        <v>49</v>
      </c>
      <c r="D55" s="50">
        <v>10</v>
      </c>
      <c r="E55" s="50">
        <v>16</v>
      </c>
      <c r="F55" s="50">
        <v>19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54</v>
      </c>
      <c r="N55" s="50">
        <v>0</v>
      </c>
      <c r="O55" s="17">
        <f t="shared" si="0"/>
        <v>97</v>
      </c>
      <c r="P55" s="17">
        <f t="shared" si="1"/>
        <v>151</v>
      </c>
      <c r="R55" s="19"/>
      <c r="S55" s="19"/>
      <c r="T55"/>
    </row>
    <row r="56" spans="2:20" ht="23.1" customHeight="1" x14ac:dyDescent="0.25">
      <c r="B56" s="45" t="s">
        <v>83</v>
      </c>
      <c r="C56" s="50">
        <v>54</v>
      </c>
      <c r="D56" s="50">
        <v>13</v>
      </c>
      <c r="E56" s="50">
        <v>9</v>
      </c>
      <c r="F56" s="50">
        <v>39</v>
      </c>
      <c r="G56" s="50">
        <v>2</v>
      </c>
      <c r="H56" s="50">
        <v>1</v>
      </c>
      <c r="I56" s="50">
        <v>3</v>
      </c>
      <c r="J56" s="50">
        <v>2</v>
      </c>
      <c r="K56" s="50">
        <v>0</v>
      </c>
      <c r="L56" s="50">
        <v>0</v>
      </c>
      <c r="M56" s="50">
        <v>57</v>
      </c>
      <c r="N56" s="50">
        <v>0</v>
      </c>
      <c r="O56" s="17">
        <f t="shared" si="0"/>
        <v>123</v>
      </c>
      <c r="P56" s="17">
        <f t="shared" si="1"/>
        <v>180</v>
      </c>
      <c r="R56" s="19"/>
      <c r="S56" s="19"/>
      <c r="T56"/>
    </row>
    <row r="57" spans="2:20" ht="23.1" customHeight="1" x14ac:dyDescent="0.25">
      <c r="B57" s="45" t="s">
        <v>84</v>
      </c>
      <c r="C57" s="50">
        <v>54</v>
      </c>
      <c r="D57" s="50">
        <v>7</v>
      </c>
      <c r="E57" s="50">
        <v>3</v>
      </c>
      <c r="F57" s="50">
        <v>21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53</v>
      </c>
      <c r="N57" s="50">
        <v>0</v>
      </c>
      <c r="O57" s="17">
        <f t="shared" si="0"/>
        <v>86</v>
      </c>
      <c r="P57" s="17">
        <f t="shared" si="1"/>
        <v>139</v>
      </c>
      <c r="R57" s="19"/>
      <c r="S57" s="19"/>
      <c r="T57"/>
    </row>
    <row r="58" spans="2:20" ht="23.1" customHeight="1" x14ac:dyDescent="0.25">
      <c r="B58" s="45" t="s">
        <v>99</v>
      </c>
      <c r="C58" s="50">
        <v>75</v>
      </c>
      <c r="D58" s="50">
        <v>11</v>
      </c>
      <c r="E58" s="50">
        <v>14</v>
      </c>
      <c r="F58" s="50">
        <v>19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50</v>
      </c>
      <c r="N58" s="50">
        <v>0</v>
      </c>
      <c r="O58" s="17">
        <f t="shared" si="0"/>
        <v>121</v>
      </c>
      <c r="P58" s="17">
        <f t="shared" si="1"/>
        <v>171</v>
      </c>
      <c r="R58" s="19"/>
      <c r="S58" s="19"/>
      <c r="T58"/>
    </row>
    <row r="59" spans="2:20" ht="23.1" customHeight="1" x14ac:dyDescent="0.25">
      <c r="B59" s="45" t="s">
        <v>100</v>
      </c>
      <c r="C59" s="50">
        <v>54</v>
      </c>
      <c r="D59" s="50">
        <v>6</v>
      </c>
      <c r="E59" s="50">
        <v>1</v>
      </c>
      <c r="F59" s="50">
        <v>23</v>
      </c>
      <c r="G59" s="50">
        <v>0</v>
      </c>
      <c r="H59" s="50">
        <v>1</v>
      </c>
      <c r="I59" s="50">
        <v>1</v>
      </c>
      <c r="J59" s="50">
        <v>1</v>
      </c>
      <c r="K59" s="50">
        <v>0</v>
      </c>
      <c r="L59" s="50">
        <v>0</v>
      </c>
      <c r="M59" s="50">
        <v>55</v>
      </c>
      <c r="N59" s="50">
        <v>0</v>
      </c>
      <c r="O59" s="17">
        <f t="shared" si="0"/>
        <v>87</v>
      </c>
      <c r="P59" s="17">
        <f t="shared" si="1"/>
        <v>142</v>
      </c>
      <c r="R59" s="19"/>
      <c r="S59" s="19"/>
      <c r="T59"/>
    </row>
    <row r="60" spans="2:20" ht="23.1" customHeight="1" x14ac:dyDescent="0.25">
      <c r="B60" s="45" t="s">
        <v>101</v>
      </c>
      <c r="C60" s="50">
        <v>60</v>
      </c>
      <c r="D60" s="50">
        <v>10</v>
      </c>
      <c r="E60" s="50">
        <v>5</v>
      </c>
      <c r="F60" s="50">
        <v>16</v>
      </c>
      <c r="G60" s="50">
        <v>1</v>
      </c>
      <c r="H60" s="50">
        <v>0</v>
      </c>
      <c r="I60" s="50">
        <v>4</v>
      </c>
      <c r="J60" s="50">
        <v>1</v>
      </c>
      <c r="K60" s="50">
        <v>0</v>
      </c>
      <c r="L60" s="50">
        <v>0</v>
      </c>
      <c r="M60" s="50">
        <v>53</v>
      </c>
      <c r="N60" s="50">
        <v>0</v>
      </c>
      <c r="O60" s="17">
        <f t="shared" si="0"/>
        <v>97</v>
      </c>
      <c r="P60" s="17">
        <f t="shared" si="1"/>
        <v>150</v>
      </c>
      <c r="R60" s="19"/>
      <c r="S60" s="19"/>
      <c r="T60"/>
    </row>
    <row r="61" spans="2:20" ht="23.1" customHeight="1" x14ac:dyDescent="0.25">
      <c r="B61" s="45" t="s">
        <v>102</v>
      </c>
      <c r="C61" s="50">
        <v>53</v>
      </c>
      <c r="D61" s="50">
        <v>8</v>
      </c>
      <c r="E61" s="50">
        <v>9</v>
      </c>
      <c r="F61" s="50">
        <v>27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50">
        <v>46</v>
      </c>
      <c r="N61" s="50">
        <v>0</v>
      </c>
      <c r="O61" s="17">
        <f t="shared" si="0"/>
        <v>99</v>
      </c>
      <c r="P61" s="17">
        <f t="shared" si="1"/>
        <v>145</v>
      </c>
      <c r="R61" s="19"/>
      <c r="S61" s="19"/>
      <c r="T61"/>
    </row>
    <row r="62" spans="2:20" ht="23.1" customHeight="1" x14ac:dyDescent="0.25">
      <c r="B62" s="45" t="s">
        <v>107</v>
      </c>
      <c r="C62" s="50">
        <v>44</v>
      </c>
      <c r="D62" s="50">
        <v>19</v>
      </c>
      <c r="E62" s="50">
        <v>1</v>
      </c>
      <c r="F62" s="50">
        <v>29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45</v>
      </c>
      <c r="N62" s="50">
        <v>0</v>
      </c>
      <c r="O62" s="17">
        <f t="shared" si="0"/>
        <v>94</v>
      </c>
      <c r="P62" s="17">
        <f t="shared" si="1"/>
        <v>139</v>
      </c>
      <c r="R62" s="19"/>
      <c r="S62" s="19"/>
      <c r="T62"/>
    </row>
    <row r="63" spans="2:20" ht="23.1" customHeight="1" x14ac:dyDescent="0.25">
      <c r="B63" s="45" t="s">
        <v>108</v>
      </c>
      <c r="C63" s="50">
        <v>59</v>
      </c>
      <c r="D63" s="50">
        <v>8</v>
      </c>
      <c r="E63" s="50">
        <v>3</v>
      </c>
      <c r="F63" s="50">
        <v>24</v>
      </c>
      <c r="G63" s="50">
        <v>0</v>
      </c>
      <c r="H63" s="50">
        <v>0</v>
      </c>
      <c r="I63" s="50">
        <v>5</v>
      </c>
      <c r="J63" s="50">
        <v>0</v>
      </c>
      <c r="K63" s="50">
        <v>0</v>
      </c>
      <c r="L63" s="50">
        <v>0</v>
      </c>
      <c r="M63" s="50">
        <v>49</v>
      </c>
      <c r="N63" s="50">
        <v>0</v>
      </c>
      <c r="O63" s="17">
        <f t="shared" si="0"/>
        <v>99</v>
      </c>
      <c r="P63" s="17">
        <f t="shared" si="1"/>
        <v>148</v>
      </c>
      <c r="R63" s="19"/>
      <c r="S63" s="19"/>
      <c r="T63"/>
    </row>
    <row r="64" spans="2:20" ht="23.1" customHeight="1" x14ac:dyDescent="0.25">
      <c r="B64" s="45" t="s">
        <v>109</v>
      </c>
      <c r="C64" s="50">
        <v>54</v>
      </c>
      <c r="D64" s="50">
        <v>8</v>
      </c>
      <c r="E64" s="50">
        <v>1</v>
      </c>
      <c r="F64" s="50">
        <v>24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41</v>
      </c>
      <c r="N64" s="50">
        <v>0</v>
      </c>
      <c r="O64" s="17">
        <f t="shared" si="0"/>
        <v>88</v>
      </c>
      <c r="P64" s="17">
        <f t="shared" si="1"/>
        <v>129</v>
      </c>
      <c r="R64" s="19"/>
      <c r="S64" s="19"/>
      <c r="T64"/>
    </row>
    <row r="65" spans="2:20" ht="23.1" customHeight="1" x14ac:dyDescent="0.25">
      <c r="B65" s="45" t="s">
        <v>158</v>
      </c>
      <c r="C65" s="50">
        <v>35</v>
      </c>
      <c r="D65" s="50">
        <v>3</v>
      </c>
      <c r="E65" s="50">
        <v>3</v>
      </c>
      <c r="F65" s="50">
        <v>19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41</v>
      </c>
      <c r="N65" s="50">
        <v>0</v>
      </c>
      <c r="O65" s="17">
        <f t="shared" si="0"/>
        <v>60</v>
      </c>
      <c r="P65" s="17">
        <f t="shared" si="1"/>
        <v>101</v>
      </c>
      <c r="R65" s="19"/>
      <c r="S65" s="19"/>
      <c r="T65"/>
    </row>
    <row r="66" spans="2:20" ht="23.1" customHeight="1" x14ac:dyDescent="0.25">
      <c r="B66" s="45" t="s">
        <v>103</v>
      </c>
      <c r="C66" s="50">
        <v>30</v>
      </c>
      <c r="D66" s="50">
        <v>2</v>
      </c>
      <c r="E66" s="50">
        <v>3</v>
      </c>
      <c r="F66" s="50">
        <v>13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34</v>
      </c>
      <c r="N66" s="50">
        <v>0</v>
      </c>
      <c r="O66" s="17">
        <f t="shared" si="0"/>
        <v>50</v>
      </c>
      <c r="P66" s="17">
        <f t="shared" si="1"/>
        <v>84</v>
      </c>
      <c r="R66" s="19"/>
      <c r="S66" s="19"/>
      <c r="T66"/>
    </row>
    <row r="67" spans="2:20" ht="23.1" customHeight="1" x14ac:dyDescent="0.25">
      <c r="B67" s="45" t="s">
        <v>104</v>
      </c>
      <c r="C67" s="50">
        <v>48</v>
      </c>
      <c r="D67" s="50">
        <v>3</v>
      </c>
      <c r="E67" s="50">
        <v>2</v>
      </c>
      <c r="F67" s="50">
        <v>38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29</v>
      </c>
      <c r="N67" s="50">
        <v>0</v>
      </c>
      <c r="O67" s="17">
        <f t="shared" si="0"/>
        <v>92</v>
      </c>
      <c r="P67" s="17">
        <f t="shared" si="1"/>
        <v>121</v>
      </c>
      <c r="R67" s="19"/>
      <c r="S67" s="19"/>
      <c r="T67"/>
    </row>
    <row r="68" spans="2:20" ht="23.1" customHeight="1" x14ac:dyDescent="0.25">
      <c r="B68" s="45" t="s">
        <v>105</v>
      </c>
      <c r="C68" s="50">
        <v>26</v>
      </c>
      <c r="D68" s="50">
        <v>0</v>
      </c>
      <c r="E68" s="50">
        <v>3</v>
      </c>
      <c r="F68" s="50">
        <v>20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43</v>
      </c>
      <c r="N68" s="50">
        <v>0</v>
      </c>
      <c r="O68" s="17">
        <f t="shared" si="0"/>
        <v>49</v>
      </c>
      <c r="P68" s="17">
        <f t="shared" si="1"/>
        <v>92</v>
      </c>
      <c r="R68" s="19"/>
      <c r="S68" s="19"/>
      <c r="T68"/>
    </row>
    <row r="69" spans="2:20" ht="23.1" customHeight="1" x14ac:dyDescent="0.25">
      <c r="B69" s="45" t="s">
        <v>106</v>
      </c>
      <c r="C69" s="50">
        <v>48</v>
      </c>
      <c r="D69" s="50">
        <v>2</v>
      </c>
      <c r="E69" s="50">
        <v>4</v>
      </c>
      <c r="F69" s="50">
        <v>23</v>
      </c>
      <c r="G69" s="50">
        <v>0</v>
      </c>
      <c r="H69" s="50">
        <v>0</v>
      </c>
      <c r="I69" s="50">
        <v>6</v>
      </c>
      <c r="J69" s="50">
        <v>0</v>
      </c>
      <c r="K69" s="50">
        <v>0</v>
      </c>
      <c r="L69" s="50">
        <v>0</v>
      </c>
      <c r="M69" s="50">
        <v>35</v>
      </c>
      <c r="N69" s="50">
        <v>0</v>
      </c>
      <c r="O69" s="17">
        <f t="shared" si="0"/>
        <v>83</v>
      </c>
      <c r="P69" s="17">
        <f t="shared" si="1"/>
        <v>118</v>
      </c>
      <c r="R69" s="19"/>
      <c r="S69" s="19"/>
      <c r="T69"/>
    </row>
    <row r="70" spans="2:20" ht="23.1" customHeight="1" x14ac:dyDescent="0.25">
      <c r="B70" s="45" t="s">
        <v>110</v>
      </c>
      <c r="C70" s="50">
        <v>30</v>
      </c>
      <c r="D70" s="50">
        <v>2</v>
      </c>
      <c r="E70" s="50">
        <v>3</v>
      </c>
      <c r="F70" s="50">
        <v>23</v>
      </c>
      <c r="G70" s="50">
        <v>1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64</v>
      </c>
      <c r="N70" s="50">
        <v>0</v>
      </c>
      <c r="O70" s="17">
        <f t="shared" si="0"/>
        <v>60</v>
      </c>
      <c r="P70" s="17">
        <f t="shared" si="1"/>
        <v>124</v>
      </c>
      <c r="R70" s="19"/>
      <c r="S70" s="19"/>
      <c r="T70"/>
    </row>
    <row r="71" spans="2:20" ht="23.1" customHeight="1" x14ac:dyDescent="0.25">
      <c r="B71" s="45" t="s">
        <v>111</v>
      </c>
      <c r="C71" s="50">
        <v>27</v>
      </c>
      <c r="D71" s="50">
        <v>4</v>
      </c>
      <c r="E71" s="50">
        <v>2</v>
      </c>
      <c r="F71" s="50">
        <v>24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49</v>
      </c>
      <c r="N71" s="50">
        <v>0</v>
      </c>
      <c r="O71" s="17">
        <f t="shared" si="0"/>
        <v>57</v>
      </c>
      <c r="P71" s="17">
        <f t="shared" si="1"/>
        <v>106</v>
      </c>
      <c r="R71" s="19"/>
      <c r="S71" s="19"/>
      <c r="T71"/>
    </row>
    <row r="72" spans="2:20" ht="23.1" customHeight="1" x14ac:dyDescent="0.25">
      <c r="B72" s="45" t="s">
        <v>112</v>
      </c>
      <c r="C72" s="50">
        <v>68</v>
      </c>
      <c r="D72" s="50">
        <v>3</v>
      </c>
      <c r="E72" s="50">
        <v>2</v>
      </c>
      <c r="F72" s="50">
        <v>33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39</v>
      </c>
      <c r="N72" s="50">
        <v>0</v>
      </c>
      <c r="O72" s="17">
        <f t="shared" si="0"/>
        <v>107</v>
      </c>
      <c r="P72" s="17">
        <f t="shared" si="1"/>
        <v>146</v>
      </c>
      <c r="R72" s="19"/>
      <c r="S72" s="19"/>
      <c r="T72"/>
    </row>
    <row r="73" spans="2:20" ht="23.1" customHeight="1" x14ac:dyDescent="0.25">
      <c r="B73" s="45" t="s">
        <v>113</v>
      </c>
      <c r="C73" s="50">
        <v>42</v>
      </c>
      <c r="D73" s="50">
        <v>2</v>
      </c>
      <c r="E73" s="50">
        <v>0</v>
      </c>
      <c r="F73" s="50">
        <v>29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53</v>
      </c>
      <c r="N73" s="50">
        <v>0</v>
      </c>
      <c r="O73" s="17">
        <f t="shared" si="0"/>
        <v>74</v>
      </c>
      <c r="P73" s="17">
        <f t="shared" si="1"/>
        <v>127</v>
      </c>
      <c r="R73" s="19"/>
      <c r="S73" s="19"/>
      <c r="T73"/>
    </row>
    <row r="74" spans="2:20" ht="23.1" customHeight="1" x14ac:dyDescent="0.25">
      <c r="B74" s="45" t="s">
        <v>114</v>
      </c>
      <c r="C74" s="50">
        <v>42</v>
      </c>
      <c r="D74" s="50">
        <v>4</v>
      </c>
      <c r="E74" s="50">
        <v>1</v>
      </c>
      <c r="F74" s="50">
        <v>11</v>
      </c>
      <c r="G74" s="50">
        <v>0</v>
      </c>
      <c r="H74" s="50">
        <v>0</v>
      </c>
      <c r="I74" s="50">
        <v>2</v>
      </c>
      <c r="J74" s="50">
        <v>0</v>
      </c>
      <c r="K74" s="50">
        <v>0</v>
      </c>
      <c r="L74" s="50">
        <v>0</v>
      </c>
      <c r="M74" s="50">
        <v>59</v>
      </c>
      <c r="N74" s="50">
        <v>0</v>
      </c>
      <c r="O74" s="17">
        <f t="shared" ref="O74:O105" si="35">SUM(C74:L74,N74)</f>
        <v>60</v>
      </c>
      <c r="P74" s="17">
        <f t="shared" ref="P74:P105" si="36">SUM(C74:N74)</f>
        <v>119</v>
      </c>
      <c r="R74" s="19"/>
      <c r="S74" s="19"/>
      <c r="T74"/>
    </row>
    <row r="75" spans="2:20" ht="23.1" customHeight="1" x14ac:dyDescent="0.25">
      <c r="B75" s="45" t="s">
        <v>115</v>
      </c>
      <c r="C75" s="50">
        <v>47</v>
      </c>
      <c r="D75" s="50">
        <v>5</v>
      </c>
      <c r="E75" s="50">
        <v>3</v>
      </c>
      <c r="F75" s="50">
        <v>25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45</v>
      </c>
      <c r="N75" s="50">
        <v>0</v>
      </c>
      <c r="O75" s="17">
        <f t="shared" si="35"/>
        <v>80</v>
      </c>
      <c r="P75" s="17">
        <f t="shared" si="36"/>
        <v>125</v>
      </c>
      <c r="R75" s="19"/>
      <c r="S75" s="19"/>
      <c r="T75"/>
    </row>
    <row r="76" spans="2:20" ht="23.1" customHeight="1" x14ac:dyDescent="0.25">
      <c r="B76" s="45" t="s">
        <v>116</v>
      </c>
      <c r="C76" s="50">
        <v>31</v>
      </c>
      <c r="D76" s="50">
        <v>3</v>
      </c>
      <c r="E76" s="50">
        <v>2</v>
      </c>
      <c r="F76" s="50">
        <v>28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37</v>
      </c>
      <c r="N76" s="50">
        <v>0</v>
      </c>
      <c r="O76" s="17">
        <f t="shared" si="35"/>
        <v>64</v>
      </c>
      <c r="P76" s="17">
        <f t="shared" si="36"/>
        <v>101</v>
      </c>
      <c r="R76" s="19"/>
      <c r="S76" s="19"/>
      <c r="T76"/>
    </row>
    <row r="77" spans="2:20" ht="23.1" customHeight="1" x14ac:dyDescent="0.25">
      <c r="B77" s="45" t="s">
        <v>117</v>
      </c>
      <c r="C77" s="50">
        <v>34</v>
      </c>
      <c r="D77" s="50">
        <v>0</v>
      </c>
      <c r="E77" s="50">
        <v>3</v>
      </c>
      <c r="F77" s="50">
        <v>15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7">
        <f t="shared" si="35"/>
        <v>52</v>
      </c>
      <c r="P77" s="17">
        <f t="shared" si="36"/>
        <v>52</v>
      </c>
      <c r="R77" s="19"/>
      <c r="S77" s="19"/>
      <c r="T77"/>
    </row>
    <row r="78" spans="2:20" ht="23.1" customHeight="1" x14ac:dyDescent="0.25">
      <c r="B78" s="46" t="s">
        <v>118</v>
      </c>
      <c r="C78" s="50">
        <v>24</v>
      </c>
      <c r="D78" s="50">
        <v>0</v>
      </c>
      <c r="E78" s="50">
        <v>0</v>
      </c>
      <c r="F78" s="50">
        <v>5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34</v>
      </c>
      <c r="N78" s="50">
        <v>0</v>
      </c>
      <c r="O78" s="17">
        <f t="shared" si="35"/>
        <v>29</v>
      </c>
      <c r="P78" s="17">
        <f t="shared" si="36"/>
        <v>63</v>
      </c>
      <c r="R78" s="19"/>
      <c r="S78" s="19"/>
      <c r="T78"/>
    </row>
    <row r="79" spans="2:20" ht="23.1" customHeight="1" x14ac:dyDescent="0.25">
      <c r="B79" s="45" t="s">
        <v>119</v>
      </c>
      <c r="C79" s="50">
        <v>23</v>
      </c>
      <c r="D79" s="50">
        <v>0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29</v>
      </c>
      <c r="N79" s="50">
        <v>0</v>
      </c>
      <c r="O79" s="17">
        <f t="shared" si="35"/>
        <v>25</v>
      </c>
      <c r="P79" s="17">
        <f t="shared" si="36"/>
        <v>54</v>
      </c>
      <c r="R79" s="19"/>
      <c r="S79" s="19"/>
      <c r="T79"/>
    </row>
    <row r="80" spans="2:20" ht="23.1" customHeight="1" x14ac:dyDescent="0.25">
      <c r="B80" s="47" t="s">
        <v>120</v>
      </c>
      <c r="C80" s="50">
        <v>18</v>
      </c>
      <c r="D80" s="50">
        <v>2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28</v>
      </c>
      <c r="N80" s="50">
        <v>0</v>
      </c>
      <c r="O80" s="17">
        <f t="shared" si="35"/>
        <v>21</v>
      </c>
      <c r="P80" s="17">
        <f t="shared" si="36"/>
        <v>49</v>
      </c>
      <c r="R80" s="19"/>
      <c r="S80" s="19"/>
      <c r="T80"/>
    </row>
    <row r="81" spans="2:20" ht="23.1" customHeight="1" x14ac:dyDescent="0.25">
      <c r="B81" s="45" t="s">
        <v>121</v>
      </c>
      <c r="C81" s="50">
        <v>12</v>
      </c>
      <c r="D81" s="50">
        <v>1</v>
      </c>
      <c r="E81" s="50">
        <v>0</v>
      </c>
      <c r="F81" s="50">
        <v>2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20</v>
      </c>
      <c r="N81" s="50">
        <v>0</v>
      </c>
      <c r="O81" s="17">
        <f t="shared" si="35"/>
        <v>16</v>
      </c>
      <c r="P81" s="17">
        <f t="shared" si="36"/>
        <v>36</v>
      </c>
      <c r="R81" s="19"/>
      <c r="S81" s="19"/>
      <c r="T81"/>
    </row>
    <row r="82" spans="2:20" ht="23.1" customHeight="1" x14ac:dyDescent="0.25">
      <c r="B82" s="46" t="s">
        <v>122</v>
      </c>
      <c r="C82" s="50">
        <v>18</v>
      </c>
      <c r="D82" s="50">
        <v>1</v>
      </c>
      <c r="E82" s="50">
        <v>0</v>
      </c>
      <c r="F82" s="50">
        <v>4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22</v>
      </c>
      <c r="N82" s="50">
        <v>0</v>
      </c>
      <c r="O82" s="17">
        <f t="shared" si="35"/>
        <v>23</v>
      </c>
      <c r="P82" s="17">
        <f t="shared" si="36"/>
        <v>45</v>
      </c>
      <c r="R82" s="19"/>
      <c r="S82" s="19"/>
      <c r="T82"/>
    </row>
    <row r="83" spans="2:20" ht="23.1" customHeight="1" x14ac:dyDescent="0.25">
      <c r="B83" s="45" t="s">
        <v>123</v>
      </c>
      <c r="C83" s="50">
        <v>9</v>
      </c>
      <c r="D83" s="50">
        <v>0</v>
      </c>
      <c r="E83" s="50">
        <v>1</v>
      </c>
      <c r="F83" s="50">
        <v>5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v>0</v>
      </c>
      <c r="M83" s="50">
        <v>25</v>
      </c>
      <c r="N83" s="50">
        <v>0</v>
      </c>
      <c r="O83" s="17">
        <f t="shared" si="35"/>
        <v>17</v>
      </c>
      <c r="P83" s="17">
        <f t="shared" si="36"/>
        <v>42</v>
      </c>
      <c r="R83" s="19"/>
      <c r="S83" s="19"/>
      <c r="T83"/>
    </row>
    <row r="84" spans="2:20" ht="23.1" customHeight="1" x14ac:dyDescent="0.25">
      <c r="B84" s="47" t="s">
        <v>124</v>
      </c>
      <c r="C84" s="50">
        <v>7</v>
      </c>
      <c r="D84" s="50">
        <v>1</v>
      </c>
      <c r="E84" s="50">
        <v>0</v>
      </c>
      <c r="F84" s="50">
        <v>2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13</v>
      </c>
      <c r="N84" s="50">
        <v>0</v>
      </c>
      <c r="O84" s="17">
        <f t="shared" si="35"/>
        <v>10</v>
      </c>
      <c r="P84" s="17">
        <f t="shared" si="36"/>
        <v>23</v>
      </c>
      <c r="R84" s="19"/>
      <c r="S84" s="19"/>
      <c r="T84"/>
    </row>
    <row r="85" spans="2:20" ht="23.1" customHeight="1" x14ac:dyDescent="0.25">
      <c r="B85" s="45" t="s">
        <v>125</v>
      </c>
      <c r="C85" s="50">
        <v>5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8</v>
      </c>
      <c r="N85" s="50">
        <v>0</v>
      </c>
      <c r="O85" s="17">
        <f t="shared" si="35"/>
        <v>6</v>
      </c>
      <c r="P85" s="17">
        <f t="shared" si="36"/>
        <v>14</v>
      </c>
      <c r="R85" s="19"/>
      <c r="S85" s="19"/>
      <c r="T85"/>
    </row>
    <row r="86" spans="2:20" ht="23.1" customHeight="1" x14ac:dyDescent="0.25">
      <c r="B86" s="46" t="s">
        <v>126</v>
      </c>
      <c r="C86" s="50">
        <v>6</v>
      </c>
      <c r="D86" s="50">
        <v>1</v>
      </c>
      <c r="E86" s="50">
        <v>2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6</v>
      </c>
      <c r="N86" s="50">
        <v>0</v>
      </c>
      <c r="O86" s="17">
        <f t="shared" si="35"/>
        <v>10</v>
      </c>
      <c r="P86" s="17">
        <f t="shared" si="36"/>
        <v>16</v>
      </c>
      <c r="R86" s="19"/>
      <c r="S86" s="19"/>
      <c r="T86"/>
    </row>
    <row r="87" spans="2:20" ht="23.1" customHeight="1" x14ac:dyDescent="0.25">
      <c r="B87" s="45" t="s">
        <v>127</v>
      </c>
      <c r="C87" s="50">
        <v>4</v>
      </c>
      <c r="D87" s="50">
        <v>4</v>
      </c>
      <c r="E87" s="50">
        <v>1</v>
      </c>
      <c r="F87" s="50">
        <v>2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4</v>
      </c>
      <c r="N87" s="50">
        <v>0</v>
      </c>
      <c r="O87" s="17">
        <f t="shared" si="35"/>
        <v>11</v>
      </c>
      <c r="P87" s="17">
        <f t="shared" si="36"/>
        <v>15</v>
      </c>
      <c r="R87" s="19"/>
      <c r="S87" s="19"/>
      <c r="T87"/>
    </row>
    <row r="88" spans="2:20" ht="23.1" customHeight="1" x14ac:dyDescent="0.25">
      <c r="B88" s="47" t="s">
        <v>128</v>
      </c>
      <c r="C88" s="50">
        <v>11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8</v>
      </c>
      <c r="N88" s="50">
        <v>0</v>
      </c>
      <c r="O88" s="17">
        <f t="shared" si="35"/>
        <v>11</v>
      </c>
      <c r="P88" s="17">
        <f t="shared" si="36"/>
        <v>19</v>
      </c>
      <c r="R88" s="19"/>
      <c r="S88" s="19"/>
      <c r="T88"/>
    </row>
    <row r="89" spans="2:20" ht="23.1" customHeight="1" x14ac:dyDescent="0.25">
      <c r="B89" s="45" t="s">
        <v>129</v>
      </c>
      <c r="C89" s="50">
        <v>8</v>
      </c>
      <c r="D89" s="50">
        <v>3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12</v>
      </c>
      <c r="N89" s="50">
        <v>0</v>
      </c>
      <c r="O89" s="17">
        <f t="shared" si="35"/>
        <v>12</v>
      </c>
      <c r="P89" s="17">
        <f t="shared" si="36"/>
        <v>24</v>
      </c>
      <c r="R89" s="19"/>
      <c r="S89" s="19"/>
      <c r="T89"/>
    </row>
    <row r="90" spans="2:20" ht="23.1" customHeight="1" x14ac:dyDescent="0.25">
      <c r="B90" s="46" t="s">
        <v>130</v>
      </c>
      <c r="C90" s="50">
        <v>9</v>
      </c>
      <c r="D90" s="50">
        <v>1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9</v>
      </c>
      <c r="N90" s="50">
        <v>0</v>
      </c>
      <c r="O90" s="17">
        <f t="shared" si="35"/>
        <v>11</v>
      </c>
      <c r="P90" s="17">
        <f t="shared" si="36"/>
        <v>20</v>
      </c>
      <c r="R90" s="19"/>
      <c r="S90" s="19"/>
      <c r="T90"/>
    </row>
    <row r="91" spans="2:20" ht="23.1" customHeight="1" x14ac:dyDescent="0.25">
      <c r="B91" s="45" t="s">
        <v>131</v>
      </c>
      <c r="C91" s="50">
        <v>5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4</v>
      </c>
      <c r="N91" s="50">
        <v>0</v>
      </c>
      <c r="O91" s="17">
        <f t="shared" si="35"/>
        <v>5</v>
      </c>
      <c r="P91" s="17">
        <f t="shared" si="36"/>
        <v>9</v>
      </c>
      <c r="R91" s="19"/>
      <c r="S91" s="19"/>
      <c r="T91"/>
    </row>
    <row r="92" spans="2:20" ht="23.1" customHeight="1" x14ac:dyDescent="0.25">
      <c r="B92" s="47" t="s">
        <v>132</v>
      </c>
      <c r="C92" s="50">
        <v>6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6</v>
      </c>
      <c r="N92" s="50">
        <v>0</v>
      </c>
      <c r="O92" s="17">
        <f t="shared" si="35"/>
        <v>7</v>
      </c>
      <c r="P92" s="17">
        <f t="shared" si="36"/>
        <v>13</v>
      </c>
      <c r="R92" s="19"/>
      <c r="S92" s="19"/>
      <c r="T92"/>
    </row>
    <row r="93" spans="2:20" ht="23.1" customHeight="1" x14ac:dyDescent="0.25">
      <c r="B93" s="45" t="s">
        <v>133</v>
      </c>
      <c r="C93" s="50">
        <v>5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5</v>
      </c>
      <c r="N93" s="50">
        <v>0</v>
      </c>
      <c r="O93" s="17">
        <f t="shared" si="35"/>
        <v>7</v>
      </c>
      <c r="P93" s="17">
        <f t="shared" si="36"/>
        <v>12</v>
      </c>
      <c r="R93" s="19"/>
      <c r="S93" s="19"/>
      <c r="T93"/>
    </row>
    <row r="94" spans="2:20" ht="23.1" customHeight="1" x14ac:dyDescent="0.25">
      <c r="B94" s="46" t="s">
        <v>134</v>
      </c>
      <c r="C94" s="50">
        <v>6</v>
      </c>
      <c r="D94" s="50">
        <v>1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4</v>
      </c>
      <c r="N94" s="50">
        <v>0</v>
      </c>
      <c r="O94" s="17">
        <f t="shared" si="35"/>
        <v>8</v>
      </c>
      <c r="P94" s="17">
        <f t="shared" si="36"/>
        <v>12</v>
      </c>
      <c r="R94" s="19"/>
      <c r="S94" s="19"/>
      <c r="T94"/>
    </row>
    <row r="95" spans="2:20" ht="23.1" customHeight="1" x14ac:dyDescent="0.25">
      <c r="B95" s="45" t="s">
        <v>135</v>
      </c>
      <c r="C95" s="50">
        <v>5</v>
      </c>
      <c r="D95" s="50">
        <v>2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9</v>
      </c>
      <c r="N95" s="50">
        <v>0</v>
      </c>
      <c r="O95" s="17">
        <f t="shared" si="35"/>
        <v>7</v>
      </c>
      <c r="P95" s="17">
        <f t="shared" si="36"/>
        <v>16</v>
      </c>
      <c r="R95" s="19"/>
      <c r="S95" s="19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7">
        <f t="shared" si="35"/>
        <v>4</v>
      </c>
      <c r="P96" s="17">
        <f t="shared" si="36"/>
        <v>6</v>
      </c>
      <c r="R96" s="19"/>
      <c r="S96" s="19"/>
      <c r="T96"/>
    </row>
    <row r="97" spans="2:20" ht="23.1" customHeight="1" x14ac:dyDescent="0.25">
      <c r="B97" s="45" t="s">
        <v>137</v>
      </c>
      <c r="C97" s="50">
        <v>6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7">
        <f t="shared" si="35"/>
        <v>8</v>
      </c>
      <c r="P97" s="17">
        <f t="shared" si="36"/>
        <v>11</v>
      </c>
      <c r="R97" s="19"/>
      <c r="S97" s="19"/>
      <c r="T97"/>
    </row>
    <row r="98" spans="2:20" ht="23.1" customHeight="1" x14ac:dyDescent="0.25">
      <c r="B98" s="46" t="s">
        <v>138</v>
      </c>
      <c r="C98" s="50">
        <v>4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7">
        <f t="shared" si="35"/>
        <v>6</v>
      </c>
      <c r="P98" s="17">
        <f t="shared" si="36"/>
        <v>8</v>
      </c>
      <c r="R98" s="19"/>
      <c r="S98" s="19"/>
      <c r="T98"/>
    </row>
    <row r="99" spans="2:20" ht="23.1" customHeight="1" x14ac:dyDescent="0.25">
      <c r="B99" s="45" t="s">
        <v>139</v>
      </c>
      <c r="C99" s="50">
        <v>6</v>
      </c>
      <c r="D99" s="50">
        <v>1</v>
      </c>
      <c r="E99" s="50">
        <v>0</v>
      </c>
      <c r="F99" s="50">
        <v>3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</v>
      </c>
      <c r="N99" s="50">
        <v>0</v>
      </c>
      <c r="O99" s="17">
        <f t="shared" si="35"/>
        <v>10</v>
      </c>
      <c r="P99" s="17">
        <f t="shared" si="36"/>
        <v>13</v>
      </c>
      <c r="R99" s="19"/>
      <c r="S99" s="19"/>
      <c r="T99"/>
    </row>
    <row r="100" spans="2:20" ht="23.1" customHeight="1" x14ac:dyDescent="0.25">
      <c r="B100" s="47" t="s">
        <v>140</v>
      </c>
      <c r="C100" s="50">
        <v>1</v>
      </c>
      <c r="D100" s="50">
        <v>2</v>
      </c>
      <c r="E100" s="50">
        <v>0</v>
      </c>
      <c r="F100" s="50">
        <v>5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8</v>
      </c>
      <c r="N100" s="50">
        <v>0</v>
      </c>
      <c r="O100" s="17">
        <f t="shared" si="35"/>
        <v>8</v>
      </c>
      <c r="P100" s="17">
        <f t="shared" si="36"/>
        <v>16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3</v>
      </c>
      <c r="D101" s="50">
        <v>1</v>
      </c>
      <c r="E101" s="50">
        <v>0</v>
      </c>
      <c r="F101" s="50">
        <v>4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5</v>
      </c>
      <c r="N101" s="50">
        <v>0</v>
      </c>
      <c r="O101" s="17">
        <f t="shared" si="35"/>
        <v>8</v>
      </c>
      <c r="P101" s="17">
        <f t="shared" si="36"/>
        <v>13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1</v>
      </c>
      <c r="F102" s="50">
        <v>10</v>
      </c>
      <c r="G102" s="50">
        <v>0</v>
      </c>
      <c r="H102" s="50">
        <v>0</v>
      </c>
      <c r="I102" s="50">
        <v>4</v>
      </c>
      <c r="J102" s="50">
        <v>0</v>
      </c>
      <c r="K102" s="50">
        <v>0</v>
      </c>
      <c r="L102" s="50">
        <v>0</v>
      </c>
      <c r="M102" s="50">
        <v>4</v>
      </c>
      <c r="N102" s="50">
        <v>0</v>
      </c>
      <c r="O102" s="17">
        <f t="shared" si="35"/>
        <v>15</v>
      </c>
      <c r="P102" s="17">
        <f t="shared" si="36"/>
        <v>19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4</v>
      </c>
      <c r="D103" s="50">
        <v>1</v>
      </c>
      <c r="E103" s="50">
        <v>0</v>
      </c>
      <c r="F103" s="50">
        <v>12</v>
      </c>
      <c r="G103" s="50">
        <v>1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7">
        <f t="shared" si="35"/>
        <v>18</v>
      </c>
      <c r="P103" s="17">
        <f t="shared" si="36"/>
        <v>21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9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10</v>
      </c>
      <c r="N104" s="50">
        <v>0</v>
      </c>
      <c r="O104" s="17">
        <f t="shared" si="35"/>
        <v>11</v>
      </c>
      <c r="P104" s="17">
        <f t="shared" si="36"/>
        <v>21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8</v>
      </c>
      <c r="D105" s="50">
        <v>1</v>
      </c>
      <c r="E105" s="50">
        <v>2</v>
      </c>
      <c r="F105" s="50">
        <v>20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21</v>
      </c>
      <c r="N105" s="50">
        <v>0</v>
      </c>
      <c r="O105" s="17">
        <f t="shared" si="35"/>
        <v>31</v>
      </c>
      <c r="P105" s="17">
        <f t="shared" si="36"/>
        <v>52</v>
      </c>
      <c r="R105" s="19"/>
      <c r="S105" s="19"/>
      <c r="T105"/>
    </row>
    <row r="106" spans="2:20" ht="23.1" customHeight="1" x14ac:dyDescent="0.25">
      <c r="B106" s="60" t="s">
        <v>18</v>
      </c>
      <c r="C106" s="16">
        <f>SUM(C10:C105)</f>
        <v>2722</v>
      </c>
      <c r="D106" s="16">
        <f t="shared" ref="D106:P106" si="37">SUM(D10:D105)</f>
        <v>449</v>
      </c>
      <c r="E106" s="16">
        <f t="shared" si="37"/>
        <v>252</v>
      </c>
      <c r="F106" s="16">
        <f t="shared" si="37"/>
        <v>1471</v>
      </c>
      <c r="G106" s="16">
        <f t="shared" si="37"/>
        <v>32</v>
      </c>
      <c r="H106" s="16">
        <f t="shared" si="37"/>
        <v>4</v>
      </c>
      <c r="I106" s="16">
        <f t="shared" si="37"/>
        <v>190</v>
      </c>
      <c r="J106" s="16">
        <f t="shared" si="37"/>
        <v>19</v>
      </c>
      <c r="K106" s="16">
        <f t="shared" si="37"/>
        <v>4</v>
      </c>
      <c r="L106" s="16">
        <f t="shared" si="37"/>
        <v>5</v>
      </c>
      <c r="M106" s="16">
        <f t="shared" si="37"/>
        <v>2992</v>
      </c>
      <c r="N106" s="16">
        <f t="shared" si="37"/>
        <v>0</v>
      </c>
      <c r="O106" s="16">
        <f t="shared" si="37"/>
        <v>5148</v>
      </c>
      <c r="P106" s="16">
        <f t="shared" si="37"/>
        <v>8140</v>
      </c>
      <c r="R106" s="19"/>
      <c r="S106" s="19"/>
      <c r="T106"/>
    </row>
    <row r="107" spans="2:20" ht="23.1" customHeight="1" x14ac:dyDescent="0.25">
      <c r="B107" s="60" t="s">
        <v>93</v>
      </c>
      <c r="C107" s="43">
        <f t="shared" ref="C107:N107" si="38">C106/$P$106</f>
        <v>0.33439803439803439</v>
      </c>
      <c r="D107" s="43">
        <f t="shared" si="38"/>
        <v>5.5159705159705162E-2</v>
      </c>
      <c r="E107" s="43">
        <f t="shared" si="38"/>
        <v>3.095823095823096E-2</v>
      </c>
      <c r="F107" s="43">
        <f t="shared" si="38"/>
        <v>0.18071253071253071</v>
      </c>
      <c r="G107" s="43">
        <f t="shared" si="38"/>
        <v>3.9312039312039311E-3</v>
      </c>
      <c r="H107" s="43">
        <f t="shared" si="38"/>
        <v>4.9140049140049139E-4</v>
      </c>
      <c r="I107" s="43">
        <f t="shared" si="38"/>
        <v>2.334152334152334E-2</v>
      </c>
      <c r="J107" s="43">
        <f t="shared" si="38"/>
        <v>2.3341523341523342E-3</v>
      </c>
      <c r="K107" s="43">
        <f t="shared" si="38"/>
        <v>4.9140049140049139E-4</v>
      </c>
      <c r="L107" s="43">
        <f t="shared" si="38"/>
        <v>6.1425061425061424E-4</v>
      </c>
      <c r="M107" s="43">
        <f t="shared" si="38"/>
        <v>0.36756756756756759</v>
      </c>
      <c r="N107" s="43">
        <f t="shared" si="38"/>
        <v>0</v>
      </c>
      <c r="R107" s="19"/>
      <c r="S107" s="19"/>
      <c r="T107"/>
    </row>
    <row r="108" spans="2:20" ht="23.1" customHeight="1" x14ac:dyDescent="0.25">
      <c r="B108" s="61" t="s">
        <v>94</v>
      </c>
      <c r="C108" s="44">
        <f>C106/$O$106</f>
        <v>0.52874902874902874</v>
      </c>
      <c r="D108" s="44">
        <f t="shared" ref="D108:N108" si="39">D106/$O$106</f>
        <v>8.7218337218337216E-2</v>
      </c>
      <c r="E108" s="44">
        <f t="shared" si="39"/>
        <v>4.8951048951048952E-2</v>
      </c>
      <c r="F108" s="44">
        <f t="shared" si="39"/>
        <v>0.28574203574203572</v>
      </c>
      <c r="G108" s="44">
        <f t="shared" si="39"/>
        <v>6.216006216006216E-3</v>
      </c>
      <c r="H108" s="44">
        <f t="shared" si="39"/>
        <v>7.77000777000777E-4</v>
      </c>
      <c r="I108" s="44">
        <f t="shared" si="39"/>
        <v>3.6907536907536904E-2</v>
      </c>
      <c r="J108" s="44">
        <f t="shared" si="39"/>
        <v>3.690753690753691E-3</v>
      </c>
      <c r="K108" s="44">
        <f t="shared" si="39"/>
        <v>7.77000777000777E-4</v>
      </c>
      <c r="L108" s="44">
        <f t="shared" si="39"/>
        <v>9.7125097125097125E-4</v>
      </c>
      <c r="M108" s="44"/>
      <c r="N108" s="44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1:32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1:32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1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1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1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1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1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A1:AF174"/>
  <sheetViews>
    <sheetView view="pageBreakPreview" topLeftCell="A43" zoomScale="60" workbookViewId="0">
      <selection activeCell="G9" sqref="G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9" t="str">
        <f>'[3]23.9.19 SALAMA - MUNYONYO'!C3:G3</f>
        <v>MCC - C2 - STN-51 - SALAMA ROAD</v>
      </c>
      <c r="D3" s="79"/>
      <c r="E3" s="79"/>
      <c r="F3" s="79"/>
      <c r="G3" s="79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'[3]28.09 Salama-Munyonyo-24h'!D5</f>
        <v>28.09.19</v>
      </c>
      <c r="F5" s="41" t="s">
        <v>1</v>
      </c>
      <c r="G5" s="77" t="str">
        <f>'[3]28.09 Salama-Munyonyo-24h'!G5:H5</f>
        <v>MUNYONYO P/S</v>
      </c>
      <c r="H5" s="78"/>
      <c r="I5" s="14"/>
      <c r="J5" s="2" t="s">
        <v>5</v>
      </c>
      <c r="K5" s="77" t="str">
        <f>'[3]26.09 Salama-Munyonyo'!K5:L5</f>
        <v>OLOYA</v>
      </c>
      <c r="L5" s="78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7" t="str">
        <f>'[3]23.9.19-MUNYONYO-SALAMA'!D6:E6</f>
        <v>MUNYONYO</v>
      </c>
      <c r="E6" s="78"/>
      <c r="F6" s="2" t="s">
        <v>2</v>
      </c>
      <c r="G6" s="77" t="str">
        <f>'[3]23.9.19-MUNYONYO-SALAMA'!G6:H6</f>
        <v>SALAMA</v>
      </c>
      <c r="H6" s="78"/>
      <c r="J6" s="2" t="s">
        <v>21</v>
      </c>
      <c r="K6" s="77" t="str">
        <f>'[3]28.09 Salama-Munyonyo-24h'!K6:L6</f>
        <v>STEVE</v>
      </c>
      <c r="L6" s="78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6" t="s">
        <v>88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8</v>
      </c>
      <c r="D10" s="50">
        <v>1</v>
      </c>
      <c r="E10" s="50">
        <v>1</v>
      </c>
      <c r="F10" s="50">
        <v>10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7">
        <f t="shared" ref="O10:O73" si="0">SUM(C10:L10,N10)</f>
        <v>22</v>
      </c>
      <c r="P10" s="17">
        <f t="shared" ref="P10:P73" si="1">SUM(C10:N10)</f>
        <v>37</v>
      </c>
      <c r="R10" s="1" t="s">
        <v>6</v>
      </c>
      <c r="S10" s="17">
        <f t="shared" ref="S10:AF10" si="2">SUM(C10:C13)</f>
        <v>76</v>
      </c>
      <c r="T10" s="17">
        <f t="shared" si="2"/>
        <v>9</v>
      </c>
      <c r="U10" s="17">
        <f t="shared" si="2"/>
        <v>7</v>
      </c>
      <c r="V10" s="17">
        <f t="shared" si="2"/>
        <v>75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185</v>
      </c>
      <c r="AD10" s="17">
        <f t="shared" si="2"/>
        <v>0</v>
      </c>
      <c r="AE10" s="31">
        <f t="shared" si="2"/>
        <v>173</v>
      </c>
      <c r="AF10" s="31">
        <f t="shared" si="2"/>
        <v>358</v>
      </c>
    </row>
    <row r="11" spans="2:32" s="6" customFormat="1" ht="23.1" customHeight="1" x14ac:dyDescent="0.25">
      <c r="B11" s="45" t="s">
        <v>38</v>
      </c>
      <c r="C11" s="50">
        <v>21</v>
      </c>
      <c r="D11" s="50">
        <v>4</v>
      </c>
      <c r="E11" s="50">
        <v>1</v>
      </c>
      <c r="F11" s="50">
        <v>26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49</v>
      </c>
      <c r="N11" s="50">
        <v>0</v>
      </c>
      <c r="O11" s="17">
        <f t="shared" si="0"/>
        <v>54</v>
      </c>
      <c r="P11" s="17">
        <f t="shared" si="1"/>
        <v>103</v>
      </c>
      <c r="R11" s="1" t="s">
        <v>7</v>
      </c>
      <c r="S11" s="17">
        <f t="shared" ref="S11:AF11" si="3">SUM(C14:C17)</f>
        <v>120</v>
      </c>
      <c r="T11" s="17">
        <f t="shared" si="3"/>
        <v>13</v>
      </c>
      <c r="U11" s="17">
        <f t="shared" si="3"/>
        <v>11</v>
      </c>
      <c r="V11" s="17">
        <f t="shared" si="3"/>
        <v>96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240</v>
      </c>
      <c r="AD11" s="17">
        <f t="shared" si="3"/>
        <v>0</v>
      </c>
      <c r="AE11" s="31">
        <f t="shared" si="3"/>
        <v>247</v>
      </c>
      <c r="AF11" s="31">
        <f t="shared" si="3"/>
        <v>487</v>
      </c>
    </row>
    <row r="12" spans="2:32" ht="23.1" customHeight="1" x14ac:dyDescent="0.25">
      <c r="B12" s="45" t="s">
        <v>39</v>
      </c>
      <c r="C12" s="50">
        <v>23</v>
      </c>
      <c r="D12" s="50">
        <v>2</v>
      </c>
      <c r="E12" s="50">
        <v>0</v>
      </c>
      <c r="F12" s="50">
        <v>15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62</v>
      </c>
      <c r="N12" s="50">
        <v>0</v>
      </c>
      <c r="O12" s="17">
        <f t="shared" si="0"/>
        <v>40</v>
      </c>
      <c r="P12" s="17">
        <f t="shared" si="1"/>
        <v>102</v>
      </c>
      <c r="R12" s="1" t="s">
        <v>8</v>
      </c>
      <c r="S12" s="17">
        <f t="shared" ref="S12:AF12" si="4">SUM(C18:C21)</f>
        <v>126</v>
      </c>
      <c r="T12" s="17">
        <f t="shared" si="4"/>
        <v>7</v>
      </c>
      <c r="U12" s="17">
        <f t="shared" si="4"/>
        <v>17</v>
      </c>
      <c r="V12" s="17">
        <f t="shared" si="4"/>
        <v>68</v>
      </c>
      <c r="W12" s="17">
        <f t="shared" si="4"/>
        <v>2</v>
      </c>
      <c r="X12" s="17">
        <f t="shared" si="4"/>
        <v>1</v>
      </c>
      <c r="Y12" s="17">
        <f t="shared" si="4"/>
        <v>6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241</v>
      </c>
      <c r="AD12" s="17">
        <f t="shared" si="4"/>
        <v>0</v>
      </c>
      <c r="AE12" s="31">
        <f t="shared" si="4"/>
        <v>229</v>
      </c>
      <c r="AF12" s="31">
        <f t="shared" si="4"/>
        <v>470</v>
      </c>
    </row>
    <row r="13" spans="2:32" ht="23.1" customHeight="1" x14ac:dyDescent="0.25">
      <c r="B13" s="45" t="s">
        <v>40</v>
      </c>
      <c r="C13" s="50">
        <v>24</v>
      </c>
      <c r="D13" s="50">
        <v>2</v>
      </c>
      <c r="E13" s="50">
        <v>5</v>
      </c>
      <c r="F13" s="50">
        <v>24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59</v>
      </c>
      <c r="N13" s="50">
        <v>0</v>
      </c>
      <c r="O13" s="17">
        <f t="shared" si="0"/>
        <v>57</v>
      </c>
      <c r="P13" s="17">
        <f t="shared" si="1"/>
        <v>116</v>
      </c>
      <c r="R13" s="1" t="s">
        <v>9</v>
      </c>
      <c r="S13" s="17">
        <f t="shared" ref="S13:AF13" si="5">SUM(C22:C25)</f>
        <v>131</v>
      </c>
      <c r="T13" s="17">
        <f t="shared" si="5"/>
        <v>17</v>
      </c>
      <c r="U13" s="17">
        <f t="shared" si="5"/>
        <v>19</v>
      </c>
      <c r="V13" s="17">
        <f t="shared" si="5"/>
        <v>46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227</v>
      </c>
      <c r="AD13" s="17">
        <f t="shared" si="5"/>
        <v>0</v>
      </c>
      <c r="AE13" s="31">
        <f t="shared" si="5"/>
        <v>224</v>
      </c>
      <c r="AF13" s="31">
        <f t="shared" si="5"/>
        <v>451</v>
      </c>
    </row>
    <row r="14" spans="2:32" ht="23.1" customHeight="1" x14ac:dyDescent="0.25">
      <c r="B14" s="45" t="s">
        <v>41</v>
      </c>
      <c r="C14" s="50">
        <v>27</v>
      </c>
      <c r="D14" s="50">
        <v>2</v>
      </c>
      <c r="E14" s="50">
        <v>0</v>
      </c>
      <c r="F14" s="50">
        <v>25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59</v>
      </c>
      <c r="N14" s="50">
        <v>0</v>
      </c>
      <c r="O14" s="17">
        <f t="shared" si="0"/>
        <v>58</v>
      </c>
      <c r="P14" s="17">
        <f t="shared" si="1"/>
        <v>117</v>
      </c>
      <c r="R14" s="1" t="s">
        <v>10</v>
      </c>
      <c r="S14" s="17">
        <f t="shared" ref="S14:AF14" si="6">SUM(C26:C29)</f>
        <v>105</v>
      </c>
      <c r="T14" s="17">
        <f t="shared" si="6"/>
        <v>27</v>
      </c>
      <c r="U14" s="17">
        <f t="shared" si="6"/>
        <v>12</v>
      </c>
      <c r="V14" s="17">
        <f t="shared" si="6"/>
        <v>53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219</v>
      </c>
      <c r="AD14" s="17">
        <f t="shared" si="6"/>
        <v>0</v>
      </c>
      <c r="AE14" s="31">
        <f t="shared" si="6"/>
        <v>212</v>
      </c>
      <c r="AF14" s="31">
        <f t="shared" si="6"/>
        <v>431</v>
      </c>
    </row>
    <row r="15" spans="2:32" ht="23.1" customHeight="1" x14ac:dyDescent="0.25">
      <c r="B15" s="45" t="s">
        <v>42</v>
      </c>
      <c r="C15" s="50">
        <v>26</v>
      </c>
      <c r="D15" s="50">
        <v>3</v>
      </c>
      <c r="E15" s="50">
        <v>2</v>
      </c>
      <c r="F15" s="50">
        <v>30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56</v>
      </c>
      <c r="N15" s="50">
        <v>0</v>
      </c>
      <c r="O15" s="17">
        <f t="shared" si="0"/>
        <v>62</v>
      </c>
      <c r="P15" s="17">
        <f t="shared" si="1"/>
        <v>118</v>
      </c>
      <c r="R15" s="1" t="s">
        <v>11</v>
      </c>
      <c r="S15" s="17">
        <f t="shared" ref="S15:AF15" si="7">SUM(C30:C33)</f>
        <v>97</v>
      </c>
      <c r="T15" s="17">
        <f t="shared" si="7"/>
        <v>12</v>
      </c>
      <c r="U15" s="17">
        <f t="shared" si="7"/>
        <v>11</v>
      </c>
      <c r="V15" s="17">
        <f t="shared" si="7"/>
        <v>53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191</v>
      </c>
      <c r="AD15" s="17">
        <f t="shared" si="7"/>
        <v>0</v>
      </c>
      <c r="AE15" s="31">
        <f t="shared" si="7"/>
        <v>186</v>
      </c>
      <c r="AF15" s="31">
        <f t="shared" si="7"/>
        <v>377</v>
      </c>
    </row>
    <row r="16" spans="2:32" ht="23.1" customHeight="1" x14ac:dyDescent="0.25">
      <c r="B16" s="45" t="s">
        <v>43</v>
      </c>
      <c r="C16" s="50">
        <v>36</v>
      </c>
      <c r="D16" s="50">
        <v>4</v>
      </c>
      <c r="E16" s="50">
        <v>3</v>
      </c>
      <c r="F16" s="50">
        <v>26</v>
      </c>
      <c r="G16" s="50">
        <v>0</v>
      </c>
      <c r="H16" s="50">
        <v>0</v>
      </c>
      <c r="I16" s="50">
        <v>0</v>
      </c>
      <c r="J16" s="50">
        <v>0</v>
      </c>
      <c r="K16" s="50">
        <v>2</v>
      </c>
      <c r="L16" s="50">
        <v>0</v>
      </c>
      <c r="M16" s="50">
        <v>50</v>
      </c>
      <c r="N16" s="50">
        <v>0</v>
      </c>
      <c r="O16" s="17">
        <f t="shared" si="0"/>
        <v>71</v>
      </c>
      <c r="P16" s="17">
        <f t="shared" si="1"/>
        <v>121</v>
      </c>
      <c r="R16" s="1" t="s">
        <v>12</v>
      </c>
      <c r="S16" s="17">
        <f t="shared" ref="S16:AF16" si="8">SUM(C34:C37)</f>
        <v>108</v>
      </c>
      <c r="T16" s="17">
        <f t="shared" si="8"/>
        <v>20</v>
      </c>
      <c r="U16" s="17">
        <f t="shared" si="8"/>
        <v>12</v>
      </c>
      <c r="V16" s="17">
        <f t="shared" si="8"/>
        <v>62</v>
      </c>
      <c r="W16" s="17">
        <f t="shared" si="8"/>
        <v>1</v>
      </c>
      <c r="X16" s="17">
        <f t="shared" si="8"/>
        <v>0</v>
      </c>
      <c r="Y16" s="17">
        <f t="shared" si="8"/>
        <v>10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209</v>
      </c>
      <c r="AD16" s="17">
        <f t="shared" si="8"/>
        <v>0</v>
      </c>
      <c r="AE16" s="31">
        <f t="shared" si="8"/>
        <v>215</v>
      </c>
      <c r="AF16" s="31">
        <f t="shared" si="8"/>
        <v>424</v>
      </c>
    </row>
    <row r="17" spans="2:32" ht="23.1" customHeight="1" x14ac:dyDescent="0.25">
      <c r="B17" s="45" t="s">
        <v>44</v>
      </c>
      <c r="C17" s="50">
        <v>31</v>
      </c>
      <c r="D17" s="50">
        <v>4</v>
      </c>
      <c r="E17" s="50">
        <v>6</v>
      </c>
      <c r="F17" s="50">
        <v>15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75</v>
      </c>
      <c r="N17" s="50">
        <v>0</v>
      </c>
      <c r="O17" s="17">
        <f t="shared" si="0"/>
        <v>56</v>
      </c>
      <c r="P17" s="17">
        <f t="shared" si="1"/>
        <v>131</v>
      </c>
      <c r="R17" s="1" t="s">
        <v>13</v>
      </c>
      <c r="S17" s="17">
        <f t="shared" ref="S17:AF17" si="9">SUM(C38:C41)</f>
        <v>119</v>
      </c>
      <c r="T17" s="17">
        <f t="shared" si="9"/>
        <v>21</v>
      </c>
      <c r="U17" s="17">
        <f t="shared" si="9"/>
        <v>14</v>
      </c>
      <c r="V17" s="17">
        <f t="shared" si="9"/>
        <v>61</v>
      </c>
      <c r="W17" s="17">
        <f t="shared" si="9"/>
        <v>5</v>
      </c>
      <c r="X17" s="17">
        <f t="shared" si="9"/>
        <v>0</v>
      </c>
      <c r="Y17" s="17">
        <f t="shared" si="9"/>
        <v>16</v>
      </c>
      <c r="Z17" s="17">
        <f t="shared" si="9"/>
        <v>3</v>
      </c>
      <c r="AA17" s="17">
        <f t="shared" si="9"/>
        <v>0</v>
      </c>
      <c r="AB17" s="17">
        <f t="shared" si="9"/>
        <v>1</v>
      </c>
      <c r="AC17" s="17">
        <f t="shared" si="9"/>
        <v>187</v>
      </c>
      <c r="AD17" s="17">
        <f t="shared" si="9"/>
        <v>0</v>
      </c>
      <c r="AE17" s="31">
        <f t="shared" si="9"/>
        <v>240</v>
      </c>
      <c r="AF17" s="31">
        <f t="shared" si="9"/>
        <v>427</v>
      </c>
    </row>
    <row r="18" spans="2:32" ht="23.1" customHeight="1" x14ac:dyDescent="0.25">
      <c r="B18" s="45" t="s">
        <v>45</v>
      </c>
      <c r="C18" s="50">
        <v>36</v>
      </c>
      <c r="D18" s="50">
        <v>2</v>
      </c>
      <c r="E18" s="50">
        <v>4</v>
      </c>
      <c r="F18" s="50">
        <v>15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64</v>
      </c>
      <c r="N18" s="50">
        <v>0</v>
      </c>
      <c r="O18" s="17">
        <f t="shared" si="0"/>
        <v>57</v>
      </c>
      <c r="P18" s="17">
        <f t="shared" si="1"/>
        <v>121</v>
      </c>
      <c r="R18" s="1" t="s">
        <v>14</v>
      </c>
      <c r="S18" s="17">
        <f t="shared" ref="S18:AF18" si="10">SUM(C42:C45)</f>
        <v>137</v>
      </c>
      <c r="T18" s="17">
        <f t="shared" si="10"/>
        <v>38</v>
      </c>
      <c r="U18" s="17">
        <f t="shared" si="10"/>
        <v>18</v>
      </c>
      <c r="V18" s="17">
        <f t="shared" si="10"/>
        <v>56</v>
      </c>
      <c r="W18" s="17">
        <f t="shared" si="10"/>
        <v>4</v>
      </c>
      <c r="X18" s="17">
        <f t="shared" si="10"/>
        <v>0</v>
      </c>
      <c r="Y18" s="17">
        <f t="shared" si="10"/>
        <v>20</v>
      </c>
      <c r="Z18" s="17">
        <f t="shared" si="10"/>
        <v>4</v>
      </c>
      <c r="AA18" s="17">
        <f t="shared" si="10"/>
        <v>1</v>
      </c>
      <c r="AB18" s="17">
        <f t="shared" si="10"/>
        <v>0</v>
      </c>
      <c r="AC18" s="17">
        <f t="shared" si="10"/>
        <v>195</v>
      </c>
      <c r="AD18" s="17">
        <f t="shared" si="10"/>
        <v>0</v>
      </c>
      <c r="AE18" s="31">
        <f t="shared" si="10"/>
        <v>278</v>
      </c>
      <c r="AF18" s="31">
        <f t="shared" si="10"/>
        <v>473</v>
      </c>
    </row>
    <row r="19" spans="2:32" ht="23.1" customHeight="1" x14ac:dyDescent="0.25">
      <c r="B19" s="45" t="s">
        <v>46</v>
      </c>
      <c r="C19" s="50">
        <v>26</v>
      </c>
      <c r="D19" s="50">
        <v>4</v>
      </c>
      <c r="E19" s="50">
        <v>5</v>
      </c>
      <c r="F19" s="50">
        <v>23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55</v>
      </c>
      <c r="N19" s="50">
        <v>0</v>
      </c>
      <c r="O19" s="17">
        <f t="shared" si="0"/>
        <v>60</v>
      </c>
      <c r="P19" s="17">
        <f t="shared" si="1"/>
        <v>115</v>
      </c>
      <c r="R19" s="1" t="s">
        <v>15</v>
      </c>
      <c r="S19" s="17">
        <f t="shared" ref="S19:AF19" si="11">SUM(C46:C49)</f>
        <v>138</v>
      </c>
      <c r="T19" s="17">
        <f t="shared" si="11"/>
        <v>24</v>
      </c>
      <c r="U19" s="17">
        <f t="shared" si="11"/>
        <v>14</v>
      </c>
      <c r="V19" s="17">
        <f t="shared" si="11"/>
        <v>59</v>
      </c>
      <c r="W19" s="17">
        <f t="shared" si="11"/>
        <v>0</v>
      </c>
      <c r="X19" s="17">
        <f t="shared" si="11"/>
        <v>0</v>
      </c>
      <c r="Y19" s="17">
        <f t="shared" si="11"/>
        <v>17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197</v>
      </c>
      <c r="AD19" s="17">
        <f t="shared" si="11"/>
        <v>0</v>
      </c>
      <c r="AE19" s="31">
        <f t="shared" si="11"/>
        <v>255</v>
      </c>
      <c r="AF19" s="31">
        <f t="shared" si="11"/>
        <v>452</v>
      </c>
    </row>
    <row r="20" spans="2:32" ht="23.1" customHeight="1" x14ac:dyDescent="0.25">
      <c r="B20" s="45" t="s">
        <v>47</v>
      </c>
      <c r="C20" s="50">
        <v>27</v>
      </c>
      <c r="D20" s="50">
        <v>1</v>
      </c>
      <c r="E20" s="50">
        <v>5</v>
      </c>
      <c r="F20" s="50">
        <v>14</v>
      </c>
      <c r="G20" s="50">
        <v>2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65</v>
      </c>
      <c r="N20" s="50">
        <v>0</v>
      </c>
      <c r="O20" s="17">
        <f t="shared" si="0"/>
        <v>53</v>
      </c>
      <c r="P20" s="17">
        <f t="shared" si="1"/>
        <v>118</v>
      </c>
      <c r="R20" s="1" t="s">
        <v>16</v>
      </c>
      <c r="S20" s="17">
        <f t="shared" ref="S20:AF20" si="12">SUM(C50:C53)</f>
        <v>131</v>
      </c>
      <c r="T20" s="17">
        <f t="shared" si="12"/>
        <v>26</v>
      </c>
      <c r="U20" s="17">
        <f t="shared" si="12"/>
        <v>20</v>
      </c>
      <c r="V20" s="17">
        <f t="shared" si="12"/>
        <v>63</v>
      </c>
      <c r="W20" s="17">
        <f t="shared" si="12"/>
        <v>1</v>
      </c>
      <c r="X20" s="17">
        <f t="shared" si="12"/>
        <v>0</v>
      </c>
      <c r="Y20" s="17">
        <f t="shared" si="12"/>
        <v>14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193</v>
      </c>
      <c r="AD20" s="17">
        <f t="shared" si="12"/>
        <v>0</v>
      </c>
      <c r="AE20" s="31">
        <f t="shared" si="12"/>
        <v>257</v>
      </c>
      <c r="AF20" s="31">
        <f t="shared" si="12"/>
        <v>450</v>
      </c>
    </row>
    <row r="21" spans="2:32" ht="23.1" customHeight="1" x14ac:dyDescent="0.25">
      <c r="B21" s="45" t="s">
        <v>48</v>
      </c>
      <c r="C21" s="50">
        <v>37</v>
      </c>
      <c r="D21" s="50">
        <v>0</v>
      </c>
      <c r="E21" s="50">
        <v>3</v>
      </c>
      <c r="F21" s="50">
        <v>16</v>
      </c>
      <c r="G21" s="50">
        <v>0</v>
      </c>
      <c r="H21" s="50">
        <v>1</v>
      </c>
      <c r="I21" s="50">
        <v>2</v>
      </c>
      <c r="J21" s="50">
        <v>0</v>
      </c>
      <c r="K21" s="50">
        <v>0</v>
      </c>
      <c r="L21" s="50">
        <v>0</v>
      </c>
      <c r="M21" s="50">
        <v>57</v>
      </c>
      <c r="N21" s="50">
        <v>0</v>
      </c>
      <c r="O21" s="17">
        <f t="shared" si="0"/>
        <v>59</v>
      </c>
      <c r="P21" s="17">
        <f t="shared" si="1"/>
        <v>116</v>
      </c>
      <c r="R21" s="36" t="s">
        <v>20</v>
      </c>
      <c r="S21" s="34">
        <f t="shared" ref="S21:AF21" si="13">SUM(C54:C57)</f>
        <v>156</v>
      </c>
      <c r="T21" s="17">
        <f t="shared" si="13"/>
        <v>25</v>
      </c>
      <c r="U21" s="17">
        <f t="shared" si="13"/>
        <v>21</v>
      </c>
      <c r="V21" s="17">
        <f t="shared" si="13"/>
        <v>64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2</v>
      </c>
      <c r="AA21" s="17">
        <f t="shared" si="13"/>
        <v>1</v>
      </c>
      <c r="AB21" s="17">
        <f t="shared" si="13"/>
        <v>0</v>
      </c>
      <c r="AC21" s="17">
        <f t="shared" si="13"/>
        <v>207</v>
      </c>
      <c r="AD21" s="17">
        <f t="shared" si="13"/>
        <v>0</v>
      </c>
      <c r="AE21" s="31">
        <f t="shared" si="13"/>
        <v>282</v>
      </c>
      <c r="AF21" s="31">
        <f t="shared" si="13"/>
        <v>489</v>
      </c>
    </row>
    <row r="22" spans="2:32" ht="23.1" customHeight="1" x14ac:dyDescent="0.25">
      <c r="B22" s="45" t="s">
        <v>49</v>
      </c>
      <c r="C22" s="50">
        <v>25</v>
      </c>
      <c r="D22" s="50">
        <v>2</v>
      </c>
      <c r="E22" s="50">
        <v>3</v>
      </c>
      <c r="F22" s="50">
        <v>16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45</v>
      </c>
      <c r="N22" s="50">
        <v>0</v>
      </c>
      <c r="O22" s="17">
        <f t="shared" si="0"/>
        <v>48</v>
      </c>
      <c r="P22" s="17">
        <f t="shared" si="1"/>
        <v>93</v>
      </c>
      <c r="R22" s="36" t="s">
        <v>146</v>
      </c>
      <c r="S22" s="34">
        <f>SUM(C58:C61)</f>
        <v>169</v>
      </c>
      <c r="T22" s="34">
        <f t="shared" ref="T22:AF22" si="14">SUM(D58:D61)</f>
        <v>21</v>
      </c>
      <c r="U22" s="34">
        <f t="shared" si="14"/>
        <v>13</v>
      </c>
      <c r="V22" s="34">
        <f t="shared" si="14"/>
        <v>72</v>
      </c>
      <c r="W22" s="34">
        <f t="shared" si="14"/>
        <v>0</v>
      </c>
      <c r="X22" s="34">
        <f t="shared" si="14"/>
        <v>0</v>
      </c>
      <c r="Y22" s="34">
        <f t="shared" si="14"/>
        <v>11</v>
      </c>
      <c r="Z22" s="34">
        <f t="shared" si="14"/>
        <v>2</v>
      </c>
      <c r="AA22" s="34">
        <f t="shared" si="14"/>
        <v>0</v>
      </c>
      <c r="AB22" s="34">
        <f t="shared" si="14"/>
        <v>1</v>
      </c>
      <c r="AC22" s="34">
        <f t="shared" si="14"/>
        <v>261</v>
      </c>
      <c r="AD22" s="34">
        <f t="shared" si="14"/>
        <v>0</v>
      </c>
      <c r="AE22" s="31">
        <f t="shared" si="14"/>
        <v>289</v>
      </c>
      <c r="AF22" s="31">
        <f t="shared" si="14"/>
        <v>550</v>
      </c>
    </row>
    <row r="23" spans="2:32" ht="23.1" customHeight="1" x14ac:dyDescent="0.25">
      <c r="B23" s="45" t="s">
        <v>50</v>
      </c>
      <c r="C23" s="50">
        <v>39</v>
      </c>
      <c r="D23" s="50">
        <v>7</v>
      </c>
      <c r="E23" s="50">
        <v>5</v>
      </c>
      <c r="F23" s="50">
        <v>13</v>
      </c>
      <c r="G23" s="50">
        <v>0</v>
      </c>
      <c r="H23" s="50">
        <v>0</v>
      </c>
      <c r="I23" s="50">
        <v>4</v>
      </c>
      <c r="J23" s="50">
        <v>0</v>
      </c>
      <c r="K23" s="50">
        <v>0</v>
      </c>
      <c r="L23" s="50">
        <v>0</v>
      </c>
      <c r="M23" s="50">
        <v>66</v>
      </c>
      <c r="N23" s="50">
        <v>0</v>
      </c>
      <c r="O23" s="17">
        <f t="shared" si="0"/>
        <v>68</v>
      </c>
      <c r="P23" s="17">
        <f t="shared" si="1"/>
        <v>134</v>
      </c>
      <c r="R23" s="36" t="s">
        <v>147</v>
      </c>
      <c r="S23" s="34">
        <f>SUM(C62:C65)</f>
        <v>201</v>
      </c>
      <c r="T23" s="34">
        <f t="shared" ref="T23:AF23" si="15">SUM(D62:D65)</f>
        <v>29</v>
      </c>
      <c r="U23" s="34">
        <f t="shared" si="15"/>
        <v>10</v>
      </c>
      <c r="V23" s="34">
        <f t="shared" si="15"/>
        <v>67</v>
      </c>
      <c r="W23" s="34">
        <f t="shared" si="15"/>
        <v>0</v>
      </c>
      <c r="X23" s="34">
        <f t="shared" si="15"/>
        <v>0</v>
      </c>
      <c r="Y23" s="34">
        <f t="shared" si="15"/>
        <v>7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165</v>
      </c>
      <c r="AD23" s="34">
        <f t="shared" si="15"/>
        <v>0</v>
      </c>
      <c r="AE23" s="31">
        <f t="shared" si="15"/>
        <v>317</v>
      </c>
      <c r="AF23" s="31">
        <f t="shared" si="15"/>
        <v>482</v>
      </c>
    </row>
    <row r="24" spans="2:32" ht="23.1" customHeight="1" x14ac:dyDescent="0.25">
      <c r="B24" s="45" t="s">
        <v>51</v>
      </c>
      <c r="C24" s="50">
        <v>27</v>
      </c>
      <c r="D24" s="50">
        <v>7</v>
      </c>
      <c r="E24" s="50">
        <v>6</v>
      </c>
      <c r="F24" s="50">
        <v>6</v>
      </c>
      <c r="G24" s="50">
        <v>0</v>
      </c>
      <c r="H24" s="50">
        <v>0</v>
      </c>
      <c r="I24" s="50">
        <v>1</v>
      </c>
      <c r="J24" s="50">
        <v>0</v>
      </c>
      <c r="K24" s="50">
        <v>1</v>
      </c>
      <c r="L24" s="50">
        <v>0</v>
      </c>
      <c r="M24" s="50">
        <v>53</v>
      </c>
      <c r="N24" s="50">
        <v>0</v>
      </c>
      <c r="O24" s="17">
        <f t="shared" si="0"/>
        <v>48</v>
      </c>
      <c r="P24" s="17">
        <f t="shared" si="1"/>
        <v>101</v>
      </c>
      <c r="R24" s="36" t="s">
        <v>148</v>
      </c>
      <c r="S24" s="34">
        <f>SUM(C66:C69)</f>
        <v>156</v>
      </c>
      <c r="T24" s="34">
        <f t="shared" ref="T24:AF24" si="16">SUM(D66:D69)</f>
        <v>17</v>
      </c>
      <c r="U24" s="34">
        <f t="shared" si="16"/>
        <v>13</v>
      </c>
      <c r="V24" s="34">
        <f t="shared" si="16"/>
        <v>73</v>
      </c>
      <c r="W24" s="34">
        <f t="shared" si="16"/>
        <v>1</v>
      </c>
      <c r="X24" s="34">
        <f t="shared" si="16"/>
        <v>0</v>
      </c>
      <c r="Y24" s="34">
        <f t="shared" si="16"/>
        <v>10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198</v>
      </c>
      <c r="AD24" s="34">
        <f t="shared" si="16"/>
        <v>0</v>
      </c>
      <c r="AE24" s="31">
        <f t="shared" si="16"/>
        <v>271</v>
      </c>
      <c r="AF24" s="31">
        <f t="shared" si="16"/>
        <v>469</v>
      </c>
    </row>
    <row r="25" spans="2:32" ht="23.1" customHeight="1" x14ac:dyDescent="0.25">
      <c r="B25" s="45" t="s">
        <v>52</v>
      </c>
      <c r="C25" s="50">
        <v>40</v>
      </c>
      <c r="D25" s="50">
        <v>1</v>
      </c>
      <c r="E25" s="50">
        <v>5</v>
      </c>
      <c r="F25" s="50">
        <v>11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63</v>
      </c>
      <c r="N25" s="50">
        <v>0</v>
      </c>
      <c r="O25" s="17">
        <f t="shared" si="0"/>
        <v>60</v>
      </c>
      <c r="P25" s="17">
        <f t="shared" si="1"/>
        <v>123</v>
      </c>
      <c r="R25" s="36" t="s">
        <v>149</v>
      </c>
      <c r="S25" s="34">
        <f>SUM(C70:C73)</f>
        <v>141</v>
      </c>
      <c r="T25" s="34">
        <f t="shared" ref="T25:AF25" si="17">SUM(D70:D73)</f>
        <v>15</v>
      </c>
      <c r="U25" s="34">
        <f t="shared" si="17"/>
        <v>9</v>
      </c>
      <c r="V25" s="34">
        <f t="shared" si="17"/>
        <v>52</v>
      </c>
      <c r="W25" s="34">
        <f t="shared" si="17"/>
        <v>0</v>
      </c>
      <c r="X25" s="34">
        <f t="shared" si="17"/>
        <v>0</v>
      </c>
      <c r="Y25" s="34">
        <f t="shared" si="17"/>
        <v>8</v>
      </c>
      <c r="Z25" s="34">
        <f t="shared" si="17"/>
        <v>1</v>
      </c>
      <c r="AA25" s="34">
        <f t="shared" si="17"/>
        <v>0</v>
      </c>
      <c r="AB25" s="34">
        <f t="shared" si="17"/>
        <v>1</v>
      </c>
      <c r="AC25" s="34">
        <f t="shared" si="17"/>
        <v>188</v>
      </c>
      <c r="AD25" s="34">
        <f t="shared" si="17"/>
        <v>0</v>
      </c>
      <c r="AE25" s="31">
        <f t="shared" si="17"/>
        <v>227</v>
      </c>
      <c r="AF25" s="31">
        <f t="shared" si="17"/>
        <v>415</v>
      </c>
    </row>
    <row r="26" spans="2:32" ht="23.1" customHeight="1" x14ac:dyDescent="0.25">
      <c r="B26" s="45" t="s">
        <v>53</v>
      </c>
      <c r="C26" s="50">
        <v>24</v>
      </c>
      <c r="D26" s="50">
        <v>4</v>
      </c>
      <c r="E26" s="50">
        <v>2</v>
      </c>
      <c r="F26" s="50">
        <v>11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46</v>
      </c>
      <c r="N26" s="50">
        <v>0</v>
      </c>
      <c r="O26" s="17">
        <f t="shared" si="0"/>
        <v>46</v>
      </c>
      <c r="P26" s="17">
        <f t="shared" si="1"/>
        <v>92</v>
      </c>
      <c r="R26" s="36" t="s">
        <v>150</v>
      </c>
      <c r="S26" s="34">
        <f>SUM(C74:C77)</f>
        <v>106</v>
      </c>
      <c r="T26" s="34">
        <f t="shared" ref="T26:AF26" si="18">SUM(D74:D77)</f>
        <v>13</v>
      </c>
      <c r="U26" s="34">
        <f t="shared" si="18"/>
        <v>9</v>
      </c>
      <c r="V26" s="34">
        <f t="shared" si="18"/>
        <v>24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129</v>
      </c>
      <c r="AD26" s="34">
        <f t="shared" si="18"/>
        <v>0</v>
      </c>
      <c r="AE26" s="31">
        <f t="shared" si="18"/>
        <v>155</v>
      </c>
      <c r="AF26" s="31">
        <f t="shared" si="18"/>
        <v>284</v>
      </c>
    </row>
    <row r="27" spans="2:32" ht="23.1" customHeight="1" x14ac:dyDescent="0.25">
      <c r="B27" s="45" t="s">
        <v>54</v>
      </c>
      <c r="C27" s="50">
        <v>19</v>
      </c>
      <c r="D27" s="50">
        <v>6</v>
      </c>
      <c r="E27" s="50">
        <v>8</v>
      </c>
      <c r="F27" s="50">
        <v>14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60</v>
      </c>
      <c r="N27" s="50">
        <v>0</v>
      </c>
      <c r="O27" s="17">
        <f t="shared" si="0"/>
        <v>48</v>
      </c>
      <c r="P27" s="17">
        <f t="shared" si="1"/>
        <v>108</v>
      </c>
      <c r="R27" s="36" t="s">
        <v>151</v>
      </c>
      <c r="S27" s="34">
        <f>SUM(C78:C81)</f>
        <v>70</v>
      </c>
      <c r="T27" s="34">
        <f t="shared" ref="T27:AF27" si="19">SUM(D78:D81)</f>
        <v>6</v>
      </c>
      <c r="U27" s="34">
        <f t="shared" si="19"/>
        <v>1</v>
      </c>
      <c r="V27" s="34">
        <f t="shared" si="19"/>
        <v>13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92</v>
      </c>
      <c r="AD27" s="34">
        <f t="shared" si="19"/>
        <v>0</v>
      </c>
      <c r="AE27" s="31">
        <f t="shared" si="19"/>
        <v>91</v>
      </c>
      <c r="AF27" s="31">
        <f t="shared" si="19"/>
        <v>183</v>
      </c>
    </row>
    <row r="28" spans="2:32" ht="23.1" customHeight="1" x14ac:dyDescent="0.25">
      <c r="B28" s="45" t="s">
        <v>55</v>
      </c>
      <c r="C28" s="50">
        <v>23</v>
      </c>
      <c r="D28" s="50">
        <v>10</v>
      </c>
      <c r="E28" s="50">
        <v>0</v>
      </c>
      <c r="F28" s="50">
        <v>12</v>
      </c>
      <c r="G28" s="50">
        <v>0</v>
      </c>
      <c r="H28" s="50">
        <v>0</v>
      </c>
      <c r="I28" s="50">
        <v>1</v>
      </c>
      <c r="J28" s="50">
        <v>1</v>
      </c>
      <c r="K28" s="50">
        <v>1</v>
      </c>
      <c r="L28" s="50">
        <v>0</v>
      </c>
      <c r="M28" s="50">
        <v>47</v>
      </c>
      <c r="N28" s="50">
        <v>0</v>
      </c>
      <c r="O28" s="17">
        <f t="shared" si="0"/>
        <v>48</v>
      </c>
      <c r="P28" s="17">
        <f t="shared" si="1"/>
        <v>95</v>
      </c>
      <c r="R28" s="36" t="s">
        <v>152</v>
      </c>
      <c r="S28" s="34">
        <f>SUM(C82:C85)</f>
        <v>39</v>
      </c>
      <c r="T28" s="34">
        <f t="shared" ref="T28:AF28" si="20">SUM(D82:D85)</f>
        <v>7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33</v>
      </c>
      <c r="AD28" s="34">
        <f t="shared" si="20"/>
        <v>0</v>
      </c>
      <c r="AE28" s="31">
        <f t="shared" si="20"/>
        <v>51</v>
      </c>
      <c r="AF28" s="31">
        <f t="shared" si="20"/>
        <v>84</v>
      </c>
    </row>
    <row r="29" spans="2:32" ht="23.1" customHeight="1" x14ac:dyDescent="0.25">
      <c r="B29" s="45" t="s">
        <v>56</v>
      </c>
      <c r="C29" s="50">
        <v>39</v>
      </c>
      <c r="D29" s="50">
        <v>7</v>
      </c>
      <c r="E29" s="50">
        <v>2</v>
      </c>
      <c r="F29" s="50">
        <v>16</v>
      </c>
      <c r="G29" s="50">
        <v>0</v>
      </c>
      <c r="H29" s="50">
        <v>0</v>
      </c>
      <c r="I29" s="50">
        <v>5</v>
      </c>
      <c r="J29" s="50">
        <v>1</v>
      </c>
      <c r="K29" s="50">
        <v>0</v>
      </c>
      <c r="L29" s="50">
        <v>0</v>
      </c>
      <c r="M29" s="50">
        <v>66</v>
      </c>
      <c r="N29" s="50">
        <v>0</v>
      </c>
      <c r="O29" s="17">
        <f t="shared" si="0"/>
        <v>70</v>
      </c>
      <c r="P29" s="17">
        <f t="shared" si="1"/>
        <v>136</v>
      </c>
      <c r="R29" s="36" t="s">
        <v>153</v>
      </c>
      <c r="S29" s="34">
        <f>SUM(C86:C89)</f>
        <v>17</v>
      </c>
      <c r="T29" s="34">
        <f t="shared" ref="T29:AF29" si="21">SUM(D86:D89)</f>
        <v>7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31</v>
      </c>
      <c r="AD29" s="34">
        <f t="shared" si="21"/>
        <v>0</v>
      </c>
      <c r="AE29" s="31">
        <f t="shared" si="21"/>
        <v>28</v>
      </c>
      <c r="AF29" s="31">
        <f t="shared" si="21"/>
        <v>59</v>
      </c>
    </row>
    <row r="30" spans="2:32" ht="23.1" customHeight="1" x14ac:dyDescent="0.25">
      <c r="B30" s="45" t="s">
        <v>57</v>
      </c>
      <c r="C30" s="50">
        <v>24</v>
      </c>
      <c r="D30" s="50">
        <v>1</v>
      </c>
      <c r="E30" s="50">
        <v>4</v>
      </c>
      <c r="F30" s="50">
        <v>12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37</v>
      </c>
      <c r="N30" s="50">
        <v>0</v>
      </c>
      <c r="O30" s="17">
        <f t="shared" si="0"/>
        <v>43</v>
      </c>
      <c r="P30" s="17">
        <f t="shared" si="1"/>
        <v>80</v>
      </c>
      <c r="R30" s="36" t="s">
        <v>154</v>
      </c>
      <c r="S30" s="34">
        <f>SUM(C90:C93)</f>
        <v>21</v>
      </c>
      <c r="T30" s="34">
        <f t="shared" ref="T30:AF30" si="22">SUM(D90:D93)</f>
        <v>9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19</v>
      </c>
      <c r="AD30" s="34">
        <f t="shared" si="22"/>
        <v>0</v>
      </c>
      <c r="AE30" s="31">
        <f t="shared" si="22"/>
        <v>33</v>
      </c>
      <c r="AF30" s="31">
        <f t="shared" si="22"/>
        <v>52</v>
      </c>
    </row>
    <row r="31" spans="2:32" ht="23.1" customHeight="1" x14ac:dyDescent="0.25">
      <c r="B31" s="46" t="s">
        <v>58</v>
      </c>
      <c r="C31" s="50">
        <v>27</v>
      </c>
      <c r="D31" s="50">
        <v>5</v>
      </c>
      <c r="E31" s="50">
        <v>1</v>
      </c>
      <c r="F31" s="50">
        <v>15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40</v>
      </c>
      <c r="N31" s="50">
        <v>0</v>
      </c>
      <c r="O31" s="17">
        <f t="shared" si="0"/>
        <v>52</v>
      </c>
      <c r="P31" s="17">
        <f t="shared" si="1"/>
        <v>92</v>
      </c>
      <c r="R31" s="36" t="s">
        <v>155</v>
      </c>
      <c r="S31" s="34">
        <f>SUM(C94:C97)</f>
        <v>25</v>
      </c>
      <c r="T31" s="34">
        <f t="shared" ref="T31:AF31" si="23">SUM(D94:D97)</f>
        <v>5</v>
      </c>
      <c r="U31" s="34">
        <f t="shared" si="23"/>
        <v>4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16</v>
      </c>
      <c r="AD31" s="34">
        <f t="shared" si="23"/>
        <v>0</v>
      </c>
      <c r="AE31" s="31">
        <f t="shared" si="23"/>
        <v>36</v>
      </c>
      <c r="AF31" s="31">
        <f t="shared" si="23"/>
        <v>52</v>
      </c>
    </row>
    <row r="32" spans="2:32" ht="23.1" customHeight="1" x14ac:dyDescent="0.25">
      <c r="B32" s="46" t="s">
        <v>59</v>
      </c>
      <c r="C32" s="50">
        <v>23</v>
      </c>
      <c r="D32" s="50">
        <v>3</v>
      </c>
      <c r="E32" s="50">
        <v>2</v>
      </c>
      <c r="F32" s="50">
        <v>16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62</v>
      </c>
      <c r="N32" s="50">
        <v>0</v>
      </c>
      <c r="O32" s="17">
        <f t="shared" si="0"/>
        <v>47</v>
      </c>
      <c r="P32" s="17">
        <f t="shared" si="1"/>
        <v>109</v>
      </c>
      <c r="R32" s="62" t="s">
        <v>156</v>
      </c>
      <c r="S32" s="34">
        <f>SUM(C98:C101)</f>
        <v>23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10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36</v>
      </c>
      <c r="AD32" s="34">
        <f t="shared" si="24"/>
        <v>0</v>
      </c>
      <c r="AE32" s="31">
        <f t="shared" si="24"/>
        <v>36</v>
      </c>
      <c r="AF32" s="31">
        <f t="shared" si="24"/>
        <v>72</v>
      </c>
    </row>
    <row r="33" spans="2:32" ht="23.1" customHeight="1" x14ac:dyDescent="0.25">
      <c r="B33" s="45" t="s">
        <v>60</v>
      </c>
      <c r="C33" s="50">
        <v>23</v>
      </c>
      <c r="D33" s="50">
        <v>3</v>
      </c>
      <c r="E33" s="50">
        <v>4</v>
      </c>
      <c r="F33" s="50">
        <v>10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52</v>
      </c>
      <c r="N33" s="50">
        <v>0</v>
      </c>
      <c r="O33" s="17">
        <f t="shared" si="0"/>
        <v>44</v>
      </c>
      <c r="P33" s="17">
        <f t="shared" si="1"/>
        <v>96</v>
      </c>
      <c r="R33" s="62" t="s">
        <v>157</v>
      </c>
      <c r="S33" s="34">
        <f>SUM(C102:C105)</f>
        <v>35</v>
      </c>
      <c r="T33" s="34">
        <f t="shared" ref="T33:AF33" si="25">SUM(D102:D105)</f>
        <v>3</v>
      </c>
      <c r="U33" s="34">
        <f t="shared" si="25"/>
        <v>5</v>
      </c>
      <c r="V33" s="34">
        <f t="shared" si="25"/>
        <v>42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61</v>
      </c>
      <c r="AD33" s="34">
        <f t="shared" si="25"/>
        <v>0</v>
      </c>
      <c r="AE33" s="31">
        <f t="shared" si="25"/>
        <v>88</v>
      </c>
      <c r="AF33" s="31">
        <f t="shared" si="25"/>
        <v>149</v>
      </c>
    </row>
    <row r="34" spans="2:32" ht="23.1" customHeight="1" x14ac:dyDescent="0.25">
      <c r="B34" s="46" t="s">
        <v>61</v>
      </c>
      <c r="C34" s="50">
        <v>27</v>
      </c>
      <c r="D34" s="50">
        <v>2</v>
      </c>
      <c r="E34" s="50">
        <v>2</v>
      </c>
      <c r="F34" s="50">
        <v>13</v>
      </c>
      <c r="G34" s="50">
        <v>1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51</v>
      </c>
      <c r="N34" s="50">
        <v>0</v>
      </c>
      <c r="O34" s="17">
        <f t="shared" si="0"/>
        <v>47</v>
      </c>
      <c r="P34" s="17">
        <f t="shared" si="1"/>
        <v>98</v>
      </c>
      <c r="R34" s="58" t="s">
        <v>90</v>
      </c>
      <c r="S34" s="59">
        <f t="shared" ref="S34:AF34" si="26">MAX(S10:S12)</f>
        <v>126</v>
      </c>
      <c r="T34" s="59">
        <f t="shared" si="26"/>
        <v>13</v>
      </c>
      <c r="U34" s="59">
        <f t="shared" si="26"/>
        <v>17</v>
      </c>
      <c r="V34" s="59">
        <f t="shared" si="26"/>
        <v>96</v>
      </c>
      <c r="W34" s="59">
        <f t="shared" si="26"/>
        <v>2</v>
      </c>
      <c r="X34" s="59">
        <f t="shared" si="26"/>
        <v>1</v>
      </c>
      <c r="Y34" s="59">
        <f t="shared" si="26"/>
        <v>6</v>
      </c>
      <c r="Z34" s="59">
        <f t="shared" si="26"/>
        <v>2</v>
      </c>
      <c r="AA34" s="59">
        <f t="shared" si="26"/>
        <v>2</v>
      </c>
      <c r="AB34" s="59">
        <f t="shared" si="26"/>
        <v>0</v>
      </c>
      <c r="AC34" s="59">
        <f t="shared" si="26"/>
        <v>241</v>
      </c>
      <c r="AD34" s="59">
        <f t="shared" si="26"/>
        <v>0</v>
      </c>
      <c r="AE34" s="40">
        <f t="shared" si="26"/>
        <v>247</v>
      </c>
      <c r="AF34" s="40">
        <f t="shared" si="26"/>
        <v>487</v>
      </c>
    </row>
    <row r="35" spans="2:32" ht="23.1" customHeight="1" x14ac:dyDescent="0.25">
      <c r="B35" s="46" t="s">
        <v>62</v>
      </c>
      <c r="C35" s="50">
        <v>33</v>
      </c>
      <c r="D35" s="50">
        <v>4</v>
      </c>
      <c r="E35" s="50">
        <v>5</v>
      </c>
      <c r="F35" s="50">
        <v>18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55</v>
      </c>
      <c r="N35" s="50">
        <v>0</v>
      </c>
      <c r="O35" s="17">
        <f t="shared" si="0"/>
        <v>63</v>
      </c>
      <c r="P35" s="17">
        <f t="shared" si="1"/>
        <v>118</v>
      </c>
      <c r="R35" s="58" t="s">
        <v>91</v>
      </c>
      <c r="S35" s="59">
        <f t="shared" ref="S35:AF35" si="27">MAX(S13:S18)</f>
        <v>137</v>
      </c>
      <c r="T35" s="59">
        <f t="shared" si="27"/>
        <v>38</v>
      </c>
      <c r="U35" s="59">
        <f t="shared" si="27"/>
        <v>19</v>
      </c>
      <c r="V35" s="59">
        <f t="shared" si="27"/>
        <v>62</v>
      </c>
      <c r="W35" s="59">
        <f t="shared" si="27"/>
        <v>5</v>
      </c>
      <c r="X35" s="59">
        <f t="shared" si="27"/>
        <v>0</v>
      </c>
      <c r="Y35" s="59">
        <f t="shared" si="27"/>
        <v>20</v>
      </c>
      <c r="Z35" s="59">
        <f t="shared" si="27"/>
        <v>4</v>
      </c>
      <c r="AA35" s="59">
        <f t="shared" si="27"/>
        <v>1</v>
      </c>
      <c r="AB35" s="59">
        <f t="shared" si="27"/>
        <v>1</v>
      </c>
      <c r="AC35" s="59">
        <f t="shared" si="27"/>
        <v>227</v>
      </c>
      <c r="AD35" s="59">
        <f t="shared" si="27"/>
        <v>0</v>
      </c>
      <c r="AE35" s="40">
        <f t="shared" si="27"/>
        <v>278</v>
      </c>
      <c r="AF35" s="40">
        <f t="shared" si="27"/>
        <v>473</v>
      </c>
    </row>
    <row r="36" spans="2:32" ht="23.1" customHeight="1" x14ac:dyDescent="0.25">
      <c r="B36" s="46" t="s">
        <v>63</v>
      </c>
      <c r="C36" s="50">
        <v>25</v>
      </c>
      <c r="D36" s="50">
        <v>8</v>
      </c>
      <c r="E36" s="50">
        <v>3</v>
      </c>
      <c r="F36" s="50">
        <v>13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49</v>
      </c>
      <c r="N36" s="50">
        <v>0</v>
      </c>
      <c r="O36" s="17">
        <f t="shared" si="0"/>
        <v>52</v>
      </c>
      <c r="P36" s="17">
        <f t="shared" si="1"/>
        <v>101</v>
      </c>
      <c r="R36" s="58" t="s">
        <v>92</v>
      </c>
      <c r="S36" s="59">
        <f t="shared" ref="S36:AF36" si="28">MAX(S19:S21)</f>
        <v>156</v>
      </c>
      <c r="T36" s="59">
        <f t="shared" si="28"/>
        <v>26</v>
      </c>
      <c r="U36" s="59">
        <f t="shared" si="28"/>
        <v>21</v>
      </c>
      <c r="V36" s="59">
        <f t="shared" si="28"/>
        <v>64</v>
      </c>
      <c r="W36" s="59">
        <f t="shared" si="28"/>
        <v>1</v>
      </c>
      <c r="X36" s="59">
        <f t="shared" si="28"/>
        <v>0</v>
      </c>
      <c r="Y36" s="59">
        <f t="shared" si="28"/>
        <v>17</v>
      </c>
      <c r="Z36" s="59">
        <f t="shared" si="28"/>
        <v>2</v>
      </c>
      <c r="AA36" s="59">
        <f t="shared" si="28"/>
        <v>1</v>
      </c>
      <c r="AB36" s="59">
        <f t="shared" si="28"/>
        <v>0</v>
      </c>
      <c r="AC36" s="59">
        <f t="shared" si="28"/>
        <v>207</v>
      </c>
      <c r="AD36" s="59">
        <f t="shared" si="28"/>
        <v>0</v>
      </c>
      <c r="AE36" s="40">
        <f t="shared" si="28"/>
        <v>282</v>
      </c>
      <c r="AF36" s="40">
        <f t="shared" si="28"/>
        <v>489</v>
      </c>
    </row>
    <row r="37" spans="2:32" ht="23.1" customHeight="1" x14ac:dyDescent="0.25">
      <c r="B37" s="45" t="s">
        <v>64</v>
      </c>
      <c r="C37" s="50">
        <v>23</v>
      </c>
      <c r="D37" s="50">
        <v>6</v>
      </c>
      <c r="E37" s="50">
        <v>2</v>
      </c>
      <c r="F37" s="50">
        <v>18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54</v>
      </c>
      <c r="N37" s="50">
        <v>0</v>
      </c>
      <c r="O37" s="17">
        <f t="shared" si="0"/>
        <v>53</v>
      </c>
      <c r="P37" s="17">
        <f t="shared" si="1"/>
        <v>107</v>
      </c>
      <c r="R37" s="37" t="s">
        <v>85</v>
      </c>
      <c r="S37" s="35">
        <f t="shared" ref="S37:AF37" si="29">SUM(S10:S12)</f>
        <v>322</v>
      </c>
      <c r="T37" s="16">
        <f t="shared" si="29"/>
        <v>29</v>
      </c>
      <c r="U37" s="16">
        <f t="shared" si="29"/>
        <v>35</v>
      </c>
      <c r="V37" s="16">
        <f t="shared" si="29"/>
        <v>239</v>
      </c>
      <c r="W37" s="16">
        <f t="shared" si="29"/>
        <v>2</v>
      </c>
      <c r="X37" s="16">
        <f t="shared" si="29"/>
        <v>1</v>
      </c>
      <c r="Y37" s="16">
        <f t="shared" si="29"/>
        <v>17</v>
      </c>
      <c r="Z37" s="16">
        <f t="shared" si="29"/>
        <v>2</v>
      </c>
      <c r="AA37" s="16">
        <f t="shared" si="29"/>
        <v>2</v>
      </c>
      <c r="AB37" s="16">
        <f t="shared" si="29"/>
        <v>0</v>
      </c>
      <c r="AC37" s="16">
        <f t="shared" si="29"/>
        <v>666</v>
      </c>
      <c r="AD37" s="16">
        <f t="shared" si="29"/>
        <v>0</v>
      </c>
      <c r="AE37" s="32">
        <f t="shared" si="29"/>
        <v>649</v>
      </c>
      <c r="AF37" s="32">
        <f t="shared" si="29"/>
        <v>1315</v>
      </c>
    </row>
    <row r="38" spans="2:32" ht="23.1" customHeight="1" x14ac:dyDescent="0.25">
      <c r="B38" s="46" t="s">
        <v>65</v>
      </c>
      <c r="C38" s="50">
        <v>25</v>
      </c>
      <c r="D38" s="50">
        <v>8</v>
      </c>
      <c r="E38" s="50">
        <v>5</v>
      </c>
      <c r="F38" s="50">
        <v>14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60</v>
      </c>
      <c r="N38" s="50">
        <v>0</v>
      </c>
      <c r="O38" s="17">
        <f t="shared" si="0"/>
        <v>55</v>
      </c>
      <c r="P38" s="17">
        <f t="shared" si="1"/>
        <v>115</v>
      </c>
      <c r="R38" s="28" t="s">
        <v>86</v>
      </c>
      <c r="S38" s="16">
        <f t="shared" ref="S38:AF38" si="30">SUM(S13:S18)</f>
        <v>697</v>
      </c>
      <c r="T38" s="16">
        <f t="shared" si="30"/>
        <v>135</v>
      </c>
      <c r="U38" s="16">
        <f t="shared" si="30"/>
        <v>86</v>
      </c>
      <c r="V38" s="16">
        <f t="shared" si="30"/>
        <v>331</v>
      </c>
      <c r="W38" s="16">
        <f t="shared" si="30"/>
        <v>10</v>
      </c>
      <c r="X38" s="16">
        <f t="shared" si="30"/>
        <v>0</v>
      </c>
      <c r="Y38" s="16">
        <f t="shared" si="30"/>
        <v>79</v>
      </c>
      <c r="Z38" s="16">
        <f t="shared" si="30"/>
        <v>13</v>
      </c>
      <c r="AA38" s="16">
        <f t="shared" si="30"/>
        <v>3</v>
      </c>
      <c r="AB38" s="16">
        <f t="shared" si="30"/>
        <v>1</v>
      </c>
      <c r="AC38" s="16">
        <f t="shared" si="30"/>
        <v>1228</v>
      </c>
      <c r="AD38" s="16">
        <f t="shared" si="30"/>
        <v>0</v>
      </c>
      <c r="AE38" s="32">
        <f t="shared" si="30"/>
        <v>1355</v>
      </c>
      <c r="AF38" s="32">
        <f t="shared" si="30"/>
        <v>2583</v>
      </c>
    </row>
    <row r="39" spans="2:32" ht="23.1" customHeight="1" x14ac:dyDescent="0.25">
      <c r="B39" s="46" t="s">
        <v>66</v>
      </c>
      <c r="C39" s="50">
        <v>33</v>
      </c>
      <c r="D39" s="50">
        <v>10</v>
      </c>
      <c r="E39" s="50">
        <v>2</v>
      </c>
      <c r="F39" s="50">
        <v>15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26</v>
      </c>
      <c r="N39" s="50">
        <v>0</v>
      </c>
      <c r="O39" s="17">
        <f t="shared" si="0"/>
        <v>64</v>
      </c>
      <c r="P39" s="17">
        <f t="shared" si="1"/>
        <v>90</v>
      </c>
      <c r="R39" s="29" t="s">
        <v>87</v>
      </c>
      <c r="S39" s="16">
        <f t="shared" ref="S39:AF39" si="31">SUM(S19:S21)</f>
        <v>425</v>
      </c>
      <c r="T39" s="16">
        <f t="shared" si="31"/>
        <v>75</v>
      </c>
      <c r="U39" s="16">
        <f t="shared" si="31"/>
        <v>55</v>
      </c>
      <c r="V39" s="16">
        <f t="shared" si="31"/>
        <v>186</v>
      </c>
      <c r="W39" s="16">
        <f t="shared" si="31"/>
        <v>1</v>
      </c>
      <c r="X39" s="16">
        <f t="shared" si="31"/>
        <v>0</v>
      </c>
      <c r="Y39" s="16">
        <f t="shared" si="31"/>
        <v>44</v>
      </c>
      <c r="Z39" s="16">
        <f t="shared" si="31"/>
        <v>6</v>
      </c>
      <c r="AA39" s="16">
        <f t="shared" si="31"/>
        <v>2</v>
      </c>
      <c r="AB39" s="16">
        <f t="shared" si="31"/>
        <v>0</v>
      </c>
      <c r="AC39" s="16">
        <f t="shared" si="31"/>
        <v>597</v>
      </c>
      <c r="AD39" s="16">
        <f t="shared" si="31"/>
        <v>0</v>
      </c>
      <c r="AE39" s="32">
        <f t="shared" si="31"/>
        <v>794</v>
      </c>
      <c r="AF39" s="32">
        <f t="shared" si="31"/>
        <v>1391</v>
      </c>
    </row>
    <row r="40" spans="2:32" ht="23.1" customHeight="1" x14ac:dyDescent="0.25">
      <c r="B40" s="46" t="s">
        <v>67</v>
      </c>
      <c r="C40" s="50">
        <v>27</v>
      </c>
      <c r="D40" s="50">
        <v>0</v>
      </c>
      <c r="E40" s="50">
        <v>3</v>
      </c>
      <c r="F40" s="50">
        <v>13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1</v>
      </c>
      <c r="M40" s="50">
        <v>51</v>
      </c>
      <c r="N40" s="50">
        <v>0</v>
      </c>
      <c r="O40" s="17">
        <f t="shared" si="0"/>
        <v>49</v>
      </c>
      <c r="P40" s="17">
        <f t="shared" si="1"/>
        <v>100</v>
      </c>
      <c r="R40" s="5" t="s">
        <v>17</v>
      </c>
      <c r="S40" s="16">
        <f t="shared" ref="S40:AF40" si="32">SUM(S10:S21)</f>
        <v>1444</v>
      </c>
      <c r="T40" s="16">
        <f t="shared" si="32"/>
        <v>239</v>
      </c>
      <c r="U40" s="16">
        <f t="shared" si="32"/>
        <v>176</v>
      </c>
      <c r="V40" s="16">
        <f t="shared" si="32"/>
        <v>756</v>
      </c>
      <c r="W40" s="16">
        <f t="shared" si="32"/>
        <v>13</v>
      </c>
      <c r="X40" s="16">
        <f t="shared" si="32"/>
        <v>1</v>
      </c>
      <c r="Y40" s="16">
        <f t="shared" si="32"/>
        <v>140</v>
      </c>
      <c r="Z40" s="16">
        <f t="shared" si="32"/>
        <v>21</v>
      </c>
      <c r="AA40" s="16">
        <f t="shared" si="32"/>
        <v>7</v>
      </c>
      <c r="AB40" s="16">
        <f t="shared" si="32"/>
        <v>1</v>
      </c>
      <c r="AC40" s="16">
        <f t="shared" si="32"/>
        <v>2491</v>
      </c>
      <c r="AD40" s="16">
        <f t="shared" si="32"/>
        <v>0</v>
      </c>
      <c r="AE40" s="32">
        <f t="shared" si="32"/>
        <v>2798</v>
      </c>
      <c r="AF40" s="32">
        <f t="shared" si="32"/>
        <v>5289</v>
      </c>
    </row>
    <row r="41" spans="2:32" ht="23.1" customHeight="1" x14ac:dyDescent="0.25">
      <c r="B41" s="45" t="s">
        <v>68</v>
      </c>
      <c r="C41" s="50">
        <v>34</v>
      </c>
      <c r="D41" s="50">
        <v>3</v>
      </c>
      <c r="E41" s="50">
        <v>4</v>
      </c>
      <c r="F41" s="50">
        <v>19</v>
      </c>
      <c r="G41" s="50">
        <v>5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50</v>
      </c>
      <c r="N41" s="50">
        <v>0</v>
      </c>
      <c r="O41" s="17">
        <f t="shared" si="0"/>
        <v>72</v>
      </c>
      <c r="P41" s="17">
        <f t="shared" si="1"/>
        <v>122</v>
      </c>
      <c r="R41" s="5" t="s">
        <v>159</v>
      </c>
      <c r="S41" s="16">
        <f>SUM(S10:S33)</f>
        <v>2447</v>
      </c>
      <c r="T41" s="16">
        <f t="shared" ref="T41:AF42" si="33">SUM(T10:T33)</f>
        <v>372</v>
      </c>
      <c r="U41" s="16">
        <f t="shared" si="33"/>
        <v>246</v>
      </c>
      <c r="V41" s="16">
        <f t="shared" si="33"/>
        <v>1111</v>
      </c>
      <c r="W41" s="16">
        <f t="shared" si="33"/>
        <v>14</v>
      </c>
      <c r="X41" s="16">
        <f t="shared" si="33"/>
        <v>1</v>
      </c>
      <c r="Y41" s="16">
        <f t="shared" si="33"/>
        <v>189</v>
      </c>
      <c r="Z41" s="16">
        <f t="shared" si="33"/>
        <v>29</v>
      </c>
      <c r="AA41" s="16">
        <f t="shared" si="33"/>
        <v>8</v>
      </c>
      <c r="AB41" s="16">
        <f t="shared" si="33"/>
        <v>3</v>
      </c>
      <c r="AC41" s="16">
        <f t="shared" si="33"/>
        <v>3720</v>
      </c>
      <c r="AD41" s="16">
        <f t="shared" si="33"/>
        <v>0</v>
      </c>
      <c r="AE41" s="32">
        <f t="shared" si="33"/>
        <v>4420</v>
      </c>
      <c r="AF41" s="32">
        <f t="shared" si="33"/>
        <v>8140</v>
      </c>
    </row>
    <row r="42" spans="2:32" ht="23.1" customHeight="1" x14ac:dyDescent="0.25">
      <c r="B42" s="46" t="s">
        <v>69</v>
      </c>
      <c r="C42" s="50">
        <v>38</v>
      </c>
      <c r="D42" s="50">
        <v>10</v>
      </c>
      <c r="E42" s="50">
        <v>8</v>
      </c>
      <c r="F42" s="50">
        <v>19</v>
      </c>
      <c r="G42" s="50">
        <v>3</v>
      </c>
      <c r="H42" s="50">
        <v>0</v>
      </c>
      <c r="I42" s="50">
        <v>4</v>
      </c>
      <c r="J42" s="50">
        <v>1</v>
      </c>
      <c r="K42" s="50">
        <v>0</v>
      </c>
      <c r="L42" s="50">
        <v>0</v>
      </c>
      <c r="M42" s="50">
        <v>31</v>
      </c>
      <c r="N42" s="50">
        <v>0</v>
      </c>
      <c r="O42" s="17">
        <f t="shared" si="0"/>
        <v>83</v>
      </c>
      <c r="P42" s="17">
        <f t="shared" si="1"/>
        <v>114</v>
      </c>
      <c r="R42" s="5" t="s">
        <v>160</v>
      </c>
      <c r="S42" s="48">
        <f>S41/S40</f>
        <v>1.6945983379501386</v>
      </c>
      <c r="T42" s="48">
        <f t="shared" ref="T42:AF42" si="34">T41/T40</f>
        <v>1.5564853556485356</v>
      </c>
      <c r="U42" s="48">
        <f t="shared" si="34"/>
        <v>1.3977272727272727</v>
      </c>
      <c r="V42" s="48">
        <f t="shared" si="34"/>
        <v>1.4695767195767195</v>
      </c>
      <c r="W42" s="48">
        <f t="shared" si="34"/>
        <v>1.0769230769230769</v>
      </c>
      <c r="X42" s="48">
        <f t="shared" si="34"/>
        <v>1</v>
      </c>
      <c r="Y42" s="48">
        <f t="shared" si="34"/>
        <v>1.35</v>
      </c>
      <c r="Z42" s="48">
        <f t="shared" si="34"/>
        <v>1.3809523809523809</v>
      </c>
      <c r="AA42" s="48">
        <f t="shared" si="34"/>
        <v>1.1428571428571428</v>
      </c>
      <c r="AB42" s="48">
        <f t="shared" si="34"/>
        <v>3</v>
      </c>
      <c r="AC42" s="48">
        <f t="shared" si="34"/>
        <v>1.4933761541549579</v>
      </c>
      <c r="AD42" s="16">
        <f t="shared" si="33"/>
        <v>0</v>
      </c>
      <c r="AE42" s="48">
        <f t="shared" si="34"/>
        <v>1.579699785561115</v>
      </c>
      <c r="AF42" s="48">
        <f t="shared" si="34"/>
        <v>1.5390432974097183</v>
      </c>
    </row>
    <row r="43" spans="2:32" ht="23.1" customHeight="1" x14ac:dyDescent="0.25">
      <c r="B43" s="45" t="s">
        <v>70</v>
      </c>
      <c r="C43" s="50">
        <v>22</v>
      </c>
      <c r="D43" s="50">
        <v>12</v>
      </c>
      <c r="E43" s="50">
        <v>2</v>
      </c>
      <c r="F43" s="50">
        <v>13</v>
      </c>
      <c r="G43" s="50">
        <v>0</v>
      </c>
      <c r="H43" s="50">
        <v>0</v>
      </c>
      <c r="I43" s="50">
        <v>6</v>
      </c>
      <c r="J43" s="50">
        <v>0</v>
      </c>
      <c r="K43" s="50">
        <v>1</v>
      </c>
      <c r="L43" s="50">
        <v>0</v>
      </c>
      <c r="M43" s="50">
        <v>40</v>
      </c>
      <c r="N43" s="50">
        <v>0</v>
      </c>
      <c r="O43" s="17">
        <f t="shared" si="0"/>
        <v>56</v>
      </c>
      <c r="P43" s="17">
        <f t="shared" si="1"/>
        <v>96</v>
      </c>
      <c r="R43"/>
      <c r="S43" s="19"/>
      <c r="T43" s="19"/>
    </row>
    <row r="44" spans="2:32" ht="23.1" customHeight="1" x14ac:dyDescent="0.25">
      <c r="B44" s="47" t="s">
        <v>71</v>
      </c>
      <c r="C44" s="50">
        <v>43</v>
      </c>
      <c r="D44" s="50">
        <v>5</v>
      </c>
      <c r="E44" s="50">
        <v>4</v>
      </c>
      <c r="F44" s="50">
        <v>9</v>
      </c>
      <c r="G44" s="50">
        <v>0</v>
      </c>
      <c r="H44" s="50">
        <v>0</v>
      </c>
      <c r="I44" s="50">
        <v>8</v>
      </c>
      <c r="J44" s="50">
        <v>0</v>
      </c>
      <c r="K44" s="50">
        <v>0</v>
      </c>
      <c r="L44" s="50">
        <v>0</v>
      </c>
      <c r="M44" s="50">
        <v>67</v>
      </c>
      <c r="N44" s="50">
        <v>0</v>
      </c>
      <c r="O44" s="17">
        <f t="shared" si="0"/>
        <v>69</v>
      </c>
      <c r="P44" s="17">
        <f t="shared" si="1"/>
        <v>136</v>
      </c>
      <c r="R44"/>
      <c r="S44" s="19"/>
      <c r="T44" s="19"/>
    </row>
    <row r="45" spans="2:32" ht="23.1" customHeight="1" x14ac:dyDescent="0.25">
      <c r="B45" s="45" t="s">
        <v>72</v>
      </c>
      <c r="C45" s="50">
        <v>34</v>
      </c>
      <c r="D45" s="50">
        <v>11</v>
      </c>
      <c r="E45" s="50">
        <v>4</v>
      </c>
      <c r="F45" s="50">
        <v>15</v>
      </c>
      <c r="G45" s="50">
        <v>1</v>
      </c>
      <c r="H45" s="50">
        <v>0</v>
      </c>
      <c r="I45" s="50">
        <v>2</v>
      </c>
      <c r="J45" s="50">
        <v>3</v>
      </c>
      <c r="K45" s="50">
        <v>0</v>
      </c>
      <c r="L45" s="50">
        <v>0</v>
      </c>
      <c r="M45" s="50">
        <v>57</v>
      </c>
      <c r="N45" s="50">
        <v>0</v>
      </c>
      <c r="O45" s="17">
        <f t="shared" si="0"/>
        <v>70</v>
      </c>
      <c r="P45" s="17">
        <f t="shared" si="1"/>
        <v>127</v>
      </c>
      <c r="R45"/>
      <c r="S45" s="19"/>
      <c r="T45" s="19"/>
    </row>
    <row r="46" spans="2:32" ht="23.1" customHeight="1" x14ac:dyDescent="0.25">
      <c r="B46" s="46" t="s">
        <v>73</v>
      </c>
      <c r="C46" s="50">
        <v>26</v>
      </c>
      <c r="D46" s="50">
        <v>2</v>
      </c>
      <c r="E46" s="50">
        <v>3</v>
      </c>
      <c r="F46" s="50">
        <v>17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64</v>
      </c>
      <c r="N46" s="50">
        <v>0</v>
      </c>
      <c r="O46" s="17">
        <f t="shared" si="0"/>
        <v>51</v>
      </c>
      <c r="P46" s="17">
        <f t="shared" si="1"/>
        <v>115</v>
      </c>
      <c r="R46" s="19"/>
      <c r="S46" s="19"/>
      <c r="T46"/>
    </row>
    <row r="47" spans="2:32" ht="23.1" customHeight="1" x14ac:dyDescent="0.25">
      <c r="B47" s="46" t="s">
        <v>74</v>
      </c>
      <c r="C47" s="50">
        <v>47</v>
      </c>
      <c r="D47" s="50">
        <v>9</v>
      </c>
      <c r="E47" s="50">
        <v>4</v>
      </c>
      <c r="F47" s="50">
        <v>18</v>
      </c>
      <c r="G47" s="50">
        <v>0</v>
      </c>
      <c r="H47" s="50">
        <v>0</v>
      </c>
      <c r="I47" s="50">
        <v>6</v>
      </c>
      <c r="J47" s="50">
        <v>1</v>
      </c>
      <c r="K47" s="50">
        <v>0</v>
      </c>
      <c r="L47" s="50">
        <v>0</v>
      </c>
      <c r="M47" s="50">
        <v>59</v>
      </c>
      <c r="N47" s="50">
        <v>0</v>
      </c>
      <c r="O47" s="17">
        <f t="shared" si="0"/>
        <v>85</v>
      </c>
      <c r="P47" s="17">
        <f t="shared" si="1"/>
        <v>144</v>
      </c>
      <c r="R47" s="19"/>
      <c r="S47" s="19"/>
      <c r="T47"/>
    </row>
    <row r="48" spans="2:32" ht="23.1" customHeight="1" x14ac:dyDescent="0.25">
      <c r="B48" s="46" t="s">
        <v>75</v>
      </c>
      <c r="C48" s="50">
        <v>40</v>
      </c>
      <c r="D48" s="50">
        <v>8</v>
      </c>
      <c r="E48" s="50">
        <v>4</v>
      </c>
      <c r="F48" s="50">
        <v>16</v>
      </c>
      <c r="G48" s="50">
        <v>0</v>
      </c>
      <c r="H48" s="50">
        <v>0</v>
      </c>
      <c r="I48" s="50">
        <v>5</v>
      </c>
      <c r="J48" s="50">
        <v>0</v>
      </c>
      <c r="K48" s="50">
        <v>1</v>
      </c>
      <c r="L48" s="50">
        <v>0</v>
      </c>
      <c r="M48" s="50">
        <v>25</v>
      </c>
      <c r="N48" s="50">
        <v>0</v>
      </c>
      <c r="O48" s="17">
        <f t="shared" si="0"/>
        <v>74</v>
      </c>
      <c r="P48" s="17">
        <f t="shared" si="1"/>
        <v>99</v>
      </c>
      <c r="R48" s="19"/>
      <c r="S48" s="19"/>
      <c r="T48"/>
    </row>
    <row r="49" spans="2:20" ht="23.1" customHeight="1" x14ac:dyDescent="0.25">
      <c r="B49" s="45" t="s">
        <v>76</v>
      </c>
      <c r="C49" s="50">
        <v>25</v>
      </c>
      <c r="D49" s="50">
        <v>5</v>
      </c>
      <c r="E49" s="50">
        <v>3</v>
      </c>
      <c r="F49" s="50">
        <v>8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49</v>
      </c>
      <c r="N49" s="50">
        <v>0</v>
      </c>
      <c r="O49" s="17">
        <f t="shared" si="0"/>
        <v>45</v>
      </c>
      <c r="P49" s="17">
        <f t="shared" si="1"/>
        <v>94</v>
      </c>
      <c r="R49" s="19"/>
      <c r="S49" s="19"/>
      <c r="T49"/>
    </row>
    <row r="50" spans="2:20" ht="23.1" customHeight="1" x14ac:dyDescent="0.25">
      <c r="B50" s="46" t="s">
        <v>77</v>
      </c>
      <c r="C50" s="50">
        <v>36</v>
      </c>
      <c r="D50" s="50">
        <v>15</v>
      </c>
      <c r="E50" s="50">
        <v>5</v>
      </c>
      <c r="F50" s="50">
        <v>20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50</v>
      </c>
      <c r="N50" s="50">
        <v>0</v>
      </c>
      <c r="O50" s="17">
        <f t="shared" si="0"/>
        <v>81</v>
      </c>
      <c r="P50" s="17">
        <f t="shared" si="1"/>
        <v>131</v>
      </c>
      <c r="R50" s="19"/>
      <c r="S50" s="19"/>
      <c r="T50"/>
    </row>
    <row r="51" spans="2:20" ht="23.1" customHeight="1" x14ac:dyDescent="0.25">
      <c r="B51" s="46" t="s">
        <v>78</v>
      </c>
      <c r="C51" s="50">
        <v>38</v>
      </c>
      <c r="D51" s="50">
        <v>2</v>
      </c>
      <c r="E51" s="50">
        <v>6</v>
      </c>
      <c r="F51" s="50">
        <v>12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44</v>
      </c>
      <c r="N51" s="50">
        <v>0</v>
      </c>
      <c r="O51" s="17">
        <f t="shared" si="0"/>
        <v>60</v>
      </c>
      <c r="P51" s="17">
        <f t="shared" si="1"/>
        <v>104</v>
      </c>
      <c r="R51" s="19"/>
      <c r="S51" s="19"/>
      <c r="T51"/>
    </row>
    <row r="52" spans="2:20" ht="23.1" customHeight="1" x14ac:dyDescent="0.25">
      <c r="B52" s="46" t="s">
        <v>79</v>
      </c>
      <c r="C52" s="50">
        <v>33</v>
      </c>
      <c r="D52" s="50">
        <v>5</v>
      </c>
      <c r="E52" s="50">
        <v>5</v>
      </c>
      <c r="F52" s="50">
        <v>13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56</v>
      </c>
      <c r="N52" s="50">
        <v>0</v>
      </c>
      <c r="O52" s="17">
        <f t="shared" si="0"/>
        <v>59</v>
      </c>
      <c r="P52" s="17">
        <f t="shared" si="1"/>
        <v>115</v>
      </c>
      <c r="R52" s="19"/>
      <c r="S52" s="19"/>
      <c r="T52"/>
    </row>
    <row r="53" spans="2:20" ht="23.1" customHeight="1" x14ac:dyDescent="0.25">
      <c r="B53" s="45" t="s">
        <v>80</v>
      </c>
      <c r="C53" s="50">
        <v>24</v>
      </c>
      <c r="D53" s="50">
        <v>4</v>
      </c>
      <c r="E53" s="50">
        <v>4</v>
      </c>
      <c r="F53" s="50">
        <v>18</v>
      </c>
      <c r="G53" s="50">
        <v>1</v>
      </c>
      <c r="H53" s="50">
        <v>0</v>
      </c>
      <c r="I53" s="50">
        <v>4</v>
      </c>
      <c r="J53" s="50">
        <v>2</v>
      </c>
      <c r="K53" s="50">
        <v>0</v>
      </c>
      <c r="L53" s="50">
        <v>0</v>
      </c>
      <c r="M53" s="50">
        <v>43</v>
      </c>
      <c r="N53" s="50">
        <v>0</v>
      </c>
      <c r="O53" s="17">
        <f t="shared" si="0"/>
        <v>57</v>
      </c>
      <c r="P53" s="17">
        <f t="shared" si="1"/>
        <v>100</v>
      </c>
      <c r="R53" s="19"/>
      <c r="S53" s="19"/>
      <c r="T53"/>
    </row>
    <row r="54" spans="2:20" ht="23.1" customHeight="1" x14ac:dyDescent="0.25">
      <c r="B54" s="45" t="s">
        <v>81</v>
      </c>
      <c r="C54" s="50">
        <v>39</v>
      </c>
      <c r="D54" s="50">
        <v>6</v>
      </c>
      <c r="E54" s="50">
        <v>5</v>
      </c>
      <c r="F54" s="50">
        <v>16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46</v>
      </c>
      <c r="N54" s="50">
        <v>0</v>
      </c>
      <c r="O54" s="17">
        <f t="shared" si="0"/>
        <v>69</v>
      </c>
      <c r="P54" s="17">
        <f t="shared" si="1"/>
        <v>115</v>
      </c>
      <c r="R54" s="19"/>
      <c r="S54" s="19"/>
      <c r="T54"/>
    </row>
    <row r="55" spans="2:20" ht="23.1" customHeight="1" x14ac:dyDescent="0.25">
      <c r="B55" s="45" t="s">
        <v>82</v>
      </c>
      <c r="C55" s="50">
        <v>39</v>
      </c>
      <c r="D55" s="50">
        <v>7</v>
      </c>
      <c r="E55" s="50">
        <v>5</v>
      </c>
      <c r="F55" s="50">
        <v>18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57</v>
      </c>
      <c r="N55" s="50">
        <v>0</v>
      </c>
      <c r="O55" s="17">
        <f t="shared" si="0"/>
        <v>74</v>
      </c>
      <c r="P55" s="17">
        <f t="shared" si="1"/>
        <v>131</v>
      </c>
      <c r="R55" s="19"/>
      <c r="S55" s="19"/>
      <c r="T55"/>
    </row>
    <row r="56" spans="2:20" ht="23.1" customHeight="1" x14ac:dyDescent="0.25">
      <c r="B56" s="45" t="s">
        <v>83</v>
      </c>
      <c r="C56" s="50">
        <v>41</v>
      </c>
      <c r="D56" s="50">
        <v>7</v>
      </c>
      <c r="E56" s="50">
        <v>8</v>
      </c>
      <c r="F56" s="50">
        <v>21</v>
      </c>
      <c r="G56" s="50">
        <v>0</v>
      </c>
      <c r="H56" s="50">
        <v>0</v>
      </c>
      <c r="I56" s="50">
        <v>4</v>
      </c>
      <c r="J56" s="50">
        <v>0</v>
      </c>
      <c r="K56" s="50">
        <v>1</v>
      </c>
      <c r="L56" s="50">
        <v>0</v>
      </c>
      <c r="M56" s="50">
        <v>61</v>
      </c>
      <c r="N56" s="50">
        <v>0</v>
      </c>
      <c r="O56" s="17">
        <f t="shared" si="0"/>
        <v>82</v>
      </c>
      <c r="P56" s="17">
        <f t="shared" si="1"/>
        <v>143</v>
      </c>
      <c r="R56" s="19"/>
      <c r="S56" s="19"/>
      <c r="T56"/>
    </row>
    <row r="57" spans="2:20" ht="23.1" customHeight="1" x14ac:dyDescent="0.25">
      <c r="B57" s="45" t="s">
        <v>84</v>
      </c>
      <c r="C57" s="50">
        <v>37</v>
      </c>
      <c r="D57" s="50">
        <v>5</v>
      </c>
      <c r="E57" s="50">
        <v>3</v>
      </c>
      <c r="F57" s="50">
        <v>9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43</v>
      </c>
      <c r="N57" s="50">
        <v>0</v>
      </c>
      <c r="O57" s="17">
        <f t="shared" si="0"/>
        <v>57</v>
      </c>
      <c r="P57" s="17">
        <f t="shared" si="1"/>
        <v>100</v>
      </c>
      <c r="R57" s="19"/>
      <c r="S57" s="19"/>
      <c r="T57"/>
    </row>
    <row r="58" spans="2:20" ht="23.1" customHeight="1" x14ac:dyDescent="0.25">
      <c r="B58" s="45" t="s">
        <v>99</v>
      </c>
      <c r="C58" s="50">
        <v>39</v>
      </c>
      <c r="D58" s="50">
        <v>4</v>
      </c>
      <c r="E58" s="50">
        <v>1</v>
      </c>
      <c r="F58" s="50">
        <v>19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66</v>
      </c>
      <c r="N58" s="50">
        <v>0</v>
      </c>
      <c r="O58" s="17">
        <f t="shared" si="0"/>
        <v>65</v>
      </c>
      <c r="P58" s="17">
        <f t="shared" si="1"/>
        <v>131</v>
      </c>
      <c r="R58" s="19"/>
      <c r="S58" s="19"/>
      <c r="T58"/>
    </row>
    <row r="59" spans="2:20" ht="23.1" customHeight="1" x14ac:dyDescent="0.25">
      <c r="B59" s="45" t="s">
        <v>100</v>
      </c>
      <c r="C59" s="50">
        <v>45</v>
      </c>
      <c r="D59" s="50">
        <v>7</v>
      </c>
      <c r="E59" s="50">
        <v>5</v>
      </c>
      <c r="F59" s="50">
        <v>10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73</v>
      </c>
      <c r="N59" s="50">
        <v>0</v>
      </c>
      <c r="O59" s="17">
        <f t="shared" si="0"/>
        <v>68</v>
      </c>
      <c r="P59" s="17">
        <f t="shared" si="1"/>
        <v>141</v>
      </c>
      <c r="R59" s="19"/>
      <c r="S59" s="19"/>
      <c r="T59"/>
    </row>
    <row r="60" spans="2:20" ht="23.1" customHeight="1" x14ac:dyDescent="0.25">
      <c r="B60" s="45" t="s">
        <v>101</v>
      </c>
      <c r="C60" s="50">
        <v>52</v>
      </c>
      <c r="D60" s="50">
        <v>6</v>
      </c>
      <c r="E60" s="50">
        <v>5</v>
      </c>
      <c r="F60" s="50">
        <v>25</v>
      </c>
      <c r="G60" s="50">
        <v>0</v>
      </c>
      <c r="H60" s="50">
        <v>0</v>
      </c>
      <c r="I60" s="50">
        <v>3</v>
      </c>
      <c r="J60" s="50">
        <v>1</v>
      </c>
      <c r="K60" s="50">
        <v>0</v>
      </c>
      <c r="L60" s="50">
        <v>1</v>
      </c>
      <c r="M60" s="50">
        <v>59</v>
      </c>
      <c r="N60" s="50">
        <v>0</v>
      </c>
      <c r="O60" s="17">
        <f t="shared" si="0"/>
        <v>93</v>
      </c>
      <c r="P60" s="17">
        <f t="shared" si="1"/>
        <v>152</v>
      </c>
      <c r="R60" s="19"/>
      <c r="S60" s="19"/>
      <c r="T60"/>
    </row>
    <row r="61" spans="2:20" ht="23.1" customHeight="1" x14ac:dyDescent="0.25">
      <c r="B61" s="45" t="s">
        <v>102</v>
      </c>
      <c r="C61" s="50">
        <v>33</v>
      </c>
      <c r="D61" s="50">
        <v>4</v>
      </c>
      <c r="E61" s="50">
        <v>2</v>
      </c>
      <c r="F61" s="50">
        <v>18</v>
      </c>
      <c r="G61" s="50">
        <v>0</v>
      </c>
      <c r="H61" s="50">
        <v>0</v>
      </c>
      <c r="I61" s="50">
        <v>5</v>
      </c>
      <c r="J61" s="50">
        <v>1</v>
      </c>
      <c r="K61" s="50">
        <v>0</v>
      </c>
      <c r="L61" s="50">
        <v>0</v>
      </c>
      <c r="M61" s="50">
        <v>63</v>
      </c>
      <c r="N61" s="50">
        <v>0</v>
      </c>
      <c r="O61" s="17">
        <f t="shared" si="0"/>
        <v>63</v>
      </c>
      <c r="P61" s="17">
        <f t="shared" si="1"/>
        <v>126</v>
      </c>
      <c r="R61" s="19"/>
      <c r="S61" s="19"/>
      <c r="T61"/>
    </row>
    <row r="62" spans="2:20" ht="23.1" customHeight="1" x14ac:dyDescent="0.25">
      <c r="B62" s="45" t="s">
        <v>107</v>
      </c>
      <c r="C62" s="50">
        <v>58</v>
      </c>
      <c r="D62" s="50">
        <v>11</v>
      </c>
      <c r="E62" s="50">
        <v>3</v>
      </c>
      <c r="F62" s="50">
        <v>22</v>
      </c>
      <c r="G62" s="50">
        <v>0</v>
      </c>
      <c r="H62" s="50">
        <v>0</v>
      </c>
      <c r="I62" s="50">
        <v>3</v>
      </c>
      <c r="J62" s="50">
        <v>1</v>
      </c>
      <c r="K62" s="50">
        <v>0</v>
      </c>
      <c r="L62" s="50">
        <v>0</v>
      </c>
      <c r="M62" s="50">
        <v>58</v>
      </c>
      <c r="N62" s="50">
        <v>0</v>
      </c>
      <c r="O62" s="17">
        <f t="shared" si="0"/>
        <v>98</v>
      </c>
      <c r="P62" s="17">
        <f t="shared" si="1"/>
        <v>156</v>
      </c>
      <c r="R62" s="19"/>
      <c r="S62" s="19"/>
      <c r="T62"/>
    </row>
    <row r="63" spans="2:20" ht="23.1" customHeight="1" x14ac:dyDescent="0.25">
      <c r="B63" s="45" t="s">
        <v>108</v>
      </c>
      <c r="C63" s="50">
        <v>40</v>
      </c>
      <c r="D63" s="50">
        <v>6</v>
      </c>
      <c r="E63" s="50">
        <v>1</v>
      </c>
      <c r="F63" s="50">
        <v>12</v>
      </c>
      <c r="G63" s="50">
        <v>0</v>
      </c>
      <c r="H63" s="50">
        <v>0</v>
      </c>
      <c r="I63" s="50">
        <v>2</v>
      </c>
      <c r="J63" s="50">
        <v>2</v>
      </c>
      <c r="K63" s="50">
        <v>0</v>
      </c>
      <c r="L63" s="50">
        <v>0</v>
      </c>
      <c r="M63" s="50">
        <v>38</v>
      </c>
      <c r="N63" s="50">
        <v>0</v>
      </c>
      <c r="O63" s="17">
        <f t="shared" si="0"/>
        <v>63</v>
      </c>
      <c r="P63" s="17">
        <f t="shared" si="1"/>
        <v>101</v>
      </c>
      <c r="R63" s="19"/>
      <c r="S63" s="19"/>
      <c r="T63"/>
    </row>
    <row r="64" spans="2:20" ht="23.1" customHeight="1" x14ac:dyDescent="0.25">
      <c r="B64" s="45" t="s">
        <v>109</v>
      </c>
      <c r="C64" s="50">
        <v>51</v>
      </c>
      <c r="D64" s="50">
        <v>9</v>
      </c>
      <c r="E64" s="50">
        <v>4</v>
      </c>
      <c r="F64" s="50">
        <v>17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47</v>
      </c>
      <c r="N64" s="50">
        <v>0</v>
      </c>
      <c r="O64" s="17">
        <f t="shared" si="0"/>
        <v>82</v>
      </c>
      <c r="P64" s="17">
        <f t="shared" si="1"/>
        <v>129</v>
      </c>
      <c r="R64" s="19"/>
      <c r="S64" s="19"/>
      <c r="T64"/>
    </row>
    <row r="65" spans="2:20" ht="23.1" customHeight="1" x14ac:dyDescent="0.25">
      <c r="B65" s="45" t="s">
        <v>158</v>
      </c>
      <c r="C65" s="50">
        <v>52</v>
      </c>
      <c r="D65" s="50">
        <v>3</v>
      </c>
      <c r="E65" s="50">
        <v>2</v>
      </c>
      <c r="F65" s="50">
        <v>16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22</v>
      </c>
      <c r="N65" s="50">
        <v>0</v>
      </c>
      <c r="O65" s="17">
        <f t="shared" si="0"/>
        <v>74</v>
      </c>
      <c r="P65" s="17">
        <f t="shared" si="1"/>
        <v>96</v>
      </c>
      <c r="R65" s="19"/>
      <c r="S65" s="19"/>
      <c r="T65"/>
    </row>
    <row r="66" spans="2:20" ht="23.1" customHeight="1" x14ac:dyDescent="0.25">
      <c r="B66" s="45" t="s">
        <v>103</v>
      </c>
      <c r="C66" s="50">
        <v>44</v>
      </c>
      <c r="D66" s="50">
        <v>2</v>
      </c>
      <c r="E66" s="50">
        <v>6</v>
      </c>
      <c r="F66" s="50">
        <v>20</v>
      </c>
      <c r="G66" s="50">
        <v>1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34</v>
      </c>
      <c r="N66" s="50">
        <v>0</v>
      </c>
      <c r="O66" s="17">
        <f t="shared" si="0"/>
        <v>75</v>
      </c>
      <c r="P66" s="17">
        <f t="shared" si="1"/>
        <v>109</v>
      </c>
      <c r="R66" s="19"/>
      <c r="S66" s="19"/>
      <c r="T66"/>
    </row>
    <row r="67" spans="2:20" ht="23.1" customHeight="1" x14ac:dyDescent="0.25">
      <c r="B67" s="45" t="s">
        <v>104</v>
      </c>
      <c r="C67" s="50">
        <v>50</v>
      </c>
      <c r="D67" s="50">
        <v>4</v>
      </c>
      <c r="E67" s="50">
        <v>3</v>
      </c>
      <c r="F67" s="50">
        <v>20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68</v>
      </c>
      <c r="N67" s="50">
        <v>0</v>
      </c>
      <c r="O67" s="17">
        <f t="shared" si="0"/>
        <v>78</v>
      </c>
      <c r="P67" s="17">
        <f t="shared" si="1"/>
        <v>146</v>
      </c>
      <c r="R67" s="19"/>
      <c r="S67" s="19"/>
      <c r="T67"/>
    </row>
    <row r="68" spans="2:20" ht="23.1" customHeight="1" x14ac:dyDescent="0.25">
      <c r="B68" s="45" t="s">
        <v>105</v>
      </c>
      <c r="C68" s="50">
        <v>26</v>
      </c>
      <c r="D68" s="50">
        <v>5</v>
      </c>
      <c r="E68" s="50">
        <v>2</v>
      </c>
      <c r="F68" s="50">
        <v>18</v>
      </c>
      <c r="G68" s="50">
        <v>0</v>
      </c>
      <c r="H68" s="50">
        <v>0</v>
      </c>
      <c r="I68" s="50">
        <v>4</v>
      </c>
      <c r="J68" s="50">
        <v>0</v>
      </c>
      <c r="K68" s="50">
        <v>0</v>
      </c>
      <c r="L68" s="50">
        <v>0</v>
      </c>
      <c r="M68" s="50">
        <v>55</v>
      </c>
      <c r="N68" s="50">
        <v>0</v>
      </c>
      <c r="O68" s="17">
        <f t="shared" si="0"/>
        <v>55</v>
      </c>
      <c r="P68" s="17">
        <f t="shared" si="1"/>
        <v>110</v>
      </c>
      <c r="R68" s="19"/>
      <c r="S68" s="19"/>
      <c r="T68"/>
    </row>
    <row r="69" spans="2:20" ht="23.1" customHeight="1" x14ac:dyDescent="0.25">
      <c r="B69" s="45" t="s">
        <v>106</v>
      </c>
      <c r="C69" s="50">
        <v>36</v>
      </c>
      <c r="D69" s="50">
        <v>6</v>
      </c>
      <c r="E69" s="50">
        <v>2</v>
      </c>
      <c r="F69" s="50">
        <v>15</v>
      </c>
      <c r="G69" s="50">
        <v>0</v>
      </c>
      <c r="H69" s="50">
        <v>0</v>
      </c>
      <c r="I69" s="50">
        <v>3</v>
      </c>
      <c r="J69" s="50">
        <v>0</v>
      </c>
      <c r="K69" s="50">
        <v>1</v>
      </c>
      <c r="L69" s="50">
        <v>0</v>
      </c>
      <c r="M69" s="50">
        <v>41</v>
      </c>
      <c r="N69" s="50">
        <v>0</v>
      </c>
      <c r="O69" s="17">
        <f t="shared" si="0"/>
        <v>63</v>
      </c>
      <c r="P69" s="17">
        <f t="shared" si="1"/>
        <v>104</v>
      </c>
      <c r="R69" s="19"/>
      <c r="S69" s="19"/>
      <c r="T69"/>
    </row>
    <row r="70" spans="2:20" ht="23.1" customHeight="1" x14ac:dyDescent="0.25">
      <c r="B70" s="45" t="s">
        <v>110</v>
      </c>
      <c r="C70" s="50">
        <v>33</v>
      </c>
      <c r="D70" s="50">
        <v>7</v>
      </c>
      <c r="E70" s="50">
        <v>3</v>
      </c>
      <c r="F70" s="50">
        <v>14</v>
      </c>
      <c r="G70" s="50">
        <v>0</v>
      </c>
      <c r="H70" s="50">
        <v>0</v>
      </c>
      <c r="I70" s="50">
        <v>3</v>
      </c>
      <c r="J70" s="50">
        <v>0</v>
      </c>
      <c r="K70" s="50">
        <v>0</v>
      </c>
      <c r="L70" s="50">
        <v>0</v>
      </c>
      <c r="M70" s="50">
        <v>53</v>
      </c>
      <c r="N70" s="50">
        <v>0</v>
      </c>
      <c r="O70" s="17">
        <f t="shared" si="0"/>
        <v>60</v>
      </c>
      <c r="P70" s="17">
        <f t="shared" si="1"/>
        <v>113</v>
      </c>
      <c r="R70" s="19"/>
      <c r="S70" s="19"/>
      <c r="T70"/>
    </row>
    <row r="71" spans="2:20" ht="23.1" customHeight="1" x14ac:dyDescent="0.25">
      <c r="B71" s="45" t="s">
        <v>111</v>
      </c>
      <c r="C71" s="50">
        <v>36</v>
      </c>
      <c r="D71" s="50">
        <v>0</v>
      </c>
      <c r="E71" s="50">
        <v>4</v>
      </c>
      <c r="F71" s="50">
        <v>11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43</v>
      </c>
      <c r="N71" s="50">
        <v>0</v>
      </c>
      <c r="O71" s="17">
        <f t="shared" si="0"/>
        <v>53</v>
      </c>
      <c r="P71" s="17">
        <f t="shared" si="1"/>
        <v>96</v>
      </c>
      <c r="R71" s="19"/>
      <c r="S71" s="19"/>
      <c r="T71"/>
    </row>
    <row r="72" spans="2:20" ht="23.1" customHeight="1" x14ac:dyDescent="0.25">
      <c r="B72" s="45" t="s">
        <v>112</v>
      </c>
      <c r="C72" s="50">
        <v>43</v>
      </c>
      <c r="D72" s="50">
        <v>5</v>
      </c>
      <c r="E72" s="50">
        <v>1</v>
      </c>
      <c r="F72" s="50">
        <v>17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1</v>
      </c>
      <c r="M72" s="50">
        <v>52</v>
      </c>
      <c r="N72" s="50">
        <v>0</v>
      </c>
      <c r="O72" s="17">
        <f t="shared" si="0"/>
        <v>69</v>
      </c>
      <c r="P72" s="17">
        <f t="shared" si="1"/>
        <v>121</v>
      </c>
      <c r="R72" s="19"/>
      <c r="S72" s="19"/>
      <c r="T72"/>
    </row>
    <row r="73" spans="2:20" ht="23.1" customHeight="1" x14ac:dyDescent="0.25">
      <c r="B73" s="45" t="s">
        <v>113</v>
      </c>
      <c r="C73" s="50">
        <v>29</v>
      </c>
      <c r="D73" s="50">
        <v>3</v>
      </c>
      <c r="E73" s="50">
        <v>1</v>
      </c>
      <c r="F73" s="50">
        <v>10</v>
      </c>
      <c r="G73" s="50">
        <v>0</v>
      </c>
      <c r="H73" s="50">
        <v>0</v>
      </c>
      <c r="I73" s="50">
        <v>1</v>
      </c>
      <c r="J73" s="50">
        <v>1</v>
      </c>
      <c r="K73" s="50">
        <v>0</v>
      </c>
      <c r="L73" s="50">
        <v>0</v>
      </c>
      <c r="M73" s="50">
        <v>40</v>
      </c>
      <c r="N73" s="50">
        <v>0</v>
      </c>
      <c r="O73" s="17">
        <f t="shared" si="0"/>
        <v>45</v>
      </c>
      <c r="P73" s="17">
        <f t="shared" si="1"/>
        <v>85</v>
      </c>
      <c r="R73" s="19"/>
      <c r="S73" s="19"/>
      <c r="T73"/>
    </row>
    <row r="74" spans="2:20" ht="23.1" customHeight="1" x14ac:dyDescent="0.25">
      <c r="B74" s="45" t="s">
        <v>114</v>
      </c>
      <c r="C74" s="50">
        <v>23</v>
      </c>
      <c r="D74" s="50">
        <v>2</v>
      </c>
      <c r="E74" s="50">
        <v>2</v>
      </c>
      <c r="F74" s="50">
        <v>6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42</v>
      </c>
      <c r="N74" s="50">
        <v>0</v>
      </c>
      <c r="O74" s="17">
        <f t="shared" ref="O74:O105" si="35">SUM(C74:L74,N74)</f>
        <v>33</v>
      </c>
      <c r="P74" s="17">
        <f t="shared" ref="P74:P105" si="36">SUM(C74:N74)</f>
        <v>75</v>
      </c>
      <c r="R74" s="19"/>
      <c r="S74" s="19"/>
      <c r="T74"/>
    </row>
    <row r="75" spans="2:20" ht="23.1" customHeight="1" x14ac:dyDescent="0.25">
      <c r="B75" s="45" t="s">
        <v>115</v>
      </c>
      <c r="C75" s="50">
        <v>28</v>
      </c>
      <c r="D75" s="50">
        <v>2</v>
      </c>
      <c r="E75" s="50">
        <v>3</v>
      </c>
      <c r="F75" s="50">
        <v>13</v>
      </c>
      <c r="G75" s="50">
        <v>0</v>
      </c>
      <c r="H75" s="50">
        <v>0</v>
      </c>
      <c r="I75" s="50">
        <v>2</v>
      </c>
      <c r="J75" s="50">
        <v>0</v>
      </c>
      <c r="K75" s="50">
        <v>0</v>
      </c>
      <c r="L75" s="50">
        <v>0</v>
      </c>
      <c r="M75" s="50">
        <v>39</v>
      </c>
      <c r="N75" s="50">
        <v>0</v>
      </c>
      <c r="O75" s="17">
        <f t="shared" si="35"/>
        <v>48</v>
      </c>
      <c r="P75" s="17">
        <f t="shared" si="36"/>
        <v>87</v>
      </c>
      <c r="R75" s="19"/>
      <c r="S75" s="19"/>
      <c r="T75"/>
    </row>
    <row r="76" spans="2:20" ht="23.1" customHeight="1" x14ac:dyDescent="0.25">
      <c r="B76" s="45" t="s">
        <v>116</v>
      </c>
      <c r="C76" s="50">
        <v>22</v>
      </c>
      <c r="D76" s="50">
        <v>2</v>
      </c>
      <c r="E76" s="50">
        <v>1</v>
      </c>
      <c r="F76" s="50">
        <v>4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22</v>
      </c>
      <c r="N76" s="50">
        <v>0</v>
      </c>
      <c r="O76" s="17">
        <f t="shared" si="35"/>
        <v>29</v>
      </c>
      <c r="P76" s="17">
        <f t="shared" si="36"/>
        <v>51</v>
      </c>
      <c r="R76" s="19"/>
      <c r="S76" s="19"/>
      <c r="T76"/>
    </row>
    <row r="77" spans="2:20" ht="23.1" customHeight="1" x14ac:dyDescent="0.25">
      <c r="B77" s="45" t="s">
        <v>117</v>
      </c>
      <c r="C77" s="50">
        <v>33</v>
      </c>
      <c r="D77" s="50">
        <v>7</v>
      </c>
      <c r="E77" s="50">
        <v>3</v>
      </c>
      <c r="F77" s="50">
        <v>1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26</v>
      </c>
      <c r="N77" s="50">
        <v>0</v>
      </c>
      <c r="O77" s="17">
        <f t="shared" si="35"/>
        <v>45</v>
      </c>
      <c r="P77" s="17">
        <f t="shared" si="36"/>
        <v>71</v>
      </c>
      <c r="R77" s="19"/>
      <c r="S77" s="19"/>
      <c r="T77"/>
    </row>
    <row r="78" spans="2:20" ht="23.1" customHeight="1" x14ac:dyDescent="0.25">
      <c r="B78" s="46" t="s">
        <v>118</v>
      </c>
      <c r="C78" s="50">
        <v>25</v>
      </c>
      <c r="D78" s="50">
        <v>4</v>
      </c>
      <c r="E78" s="50">
        <v>1</v>
      </c>
      <c r="F78" s="50">
        <v>5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30</v>
      </c>
      <c r="N78" s="50">
        <v>0</v>
      </c>
      <c r="O78" s="17">
        <f t="shared" si="35"/>
        <v>35</v>
      </c>
      <c r="P78" s="17">
        <f t="shared" si="36"/>
        <v>65</v>
      </c>
      <c r="R78" s="19"/>
      <c r="S78" s="19"/>
      <c r="T78"/>
    </row>
    <row r="79" spans="2:20" ht="23.1" customHeight="1" x14ac:dyDescent="0.25">
      <c r="B79" s="45" t="s">
        <v>119</v>
      </c>
      <c r="C79" s="50">
        <v>17</v>
      </c>
      <c r="D79" s="50">
        <v>1</v>
      </c>
      <c r="E79" s="50">
        <v>0</v>
      </c>
      <c r="F79" s="50">
        <v>1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22</v>
      </c>
      <c r="N79" s="50">
        <v>0</v>
      </c>
      <c r="O79" s="17">
        <f t="shared" si="35"/>
        <v>20</v>
      </c>
      <c r="P79" s="17">
        <f t="shared" si="36"/>
        <v>42</v>
      </c>
      <c r="R79" s="19"/>
      <c r="S79" s="19"/>
      <c r="T79"/>
    </row>
    <row r="80" spans="2:20" ht="23.1" customHeight="1" x14ac:dyDescent="0.25">
      <c r="B80" s="47" t="s">
        <v>120</v>
      </c>
      <c r="C80" s="50">
        <v>19</v>
      </c>
      <c r="D80" s="50">
        <v>1</v>
      </c>
      <c r="E80" s="50">
        <v>0</v>
      </c>
      <c r="F80" s="50">
        <v>7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29</v>
      </c>
      <c r="N80" s="50">
        <v>0</v>
      </c>
      <c r="O80" s="17">
        <f t="shared" si="35"/>
        <v>27</v>
      </c>
      <c r="P80" s="17">
        <f t="shared" si="36"/>
        <v>56</v>
      </c>
      <c r="R80" s="19"/>
      <c r="S80" s="19"/>
      <c r="T80"/>
    </row>
    <row r="81" spans="2:20" ht="23.1" customHeight="1" x14ac:dyDescent="0.25">
      <c r="B81" s="45" t="s">
        <v>121</v>
      </c>
      <c r="C81" s="50">
        <v>9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11</v>
      </c>
      <c r="N81" s="50">
        <v>0</v>
      </c>
      <c r="O81" s="17">
        <f t="shared" si="35"/>
        <v>9</v>
      </c>
      <c r="P81" s="17">
        <f t="shared" si="36"/>
        <v>20</v>
      </c>
      <c r="R81" s="19"/>
      <c r="S81" s="19"/>
      <c r="T81"/>
    </row>
    <row r="82" spans="2:20" ht="23.1" customHeight="1" x14ac:dyDescent="0.25">
      <c r="B82" s="46" t="s">
        <v>122</v>
      </c>
      <c r="C82" s="50">
        <v>21</v>
      </c>
      <c r="D82" s="50">
        <v>2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8</v>
      </c>
      <c r="N82" s="50">
        <v>0</v>
      </c>
      <c r="O82" s="17">
        <f t="shared" si="35"/>
        <v>24</v>
      </c>
      <c r="P82" s="17">
        <f t="shared" si="36"/>
        <v>32</v>
      </c>
      <c r="R82" s="19"/>
      <c r="S82" s="19"/>
      <c r="T82"/>
    </row>
    <row r="83" spans="2:20" ht="23.1" customHeight="1" x14ac:dyDescent="0.25">
      <c r="B83" s="45" t="s">
        <v>123</v>
      </c>
      <c r="C83" s="50">
        <v>9</v>
      </c>
      <c r="D83" s="50">
        <v>1</v>
      </c>
      <c r="E83" s="50">
        <v>2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12</v>
      </c>
      <c r="N83" s="50">
        <v>0</v>
      </c>
      <c r="O83" s="17">
        <f t="shared" si="35"/>
        <v>12</v>
      </c>
      <c r="P83" s="17">
        <f t="shared" si="36"/>
        <v>24</v>
      </c>
      <c r="R83" s="19"/>
      <c r="S83" s="19"/>
      <c r="T83"/>
    </row>
    <row r="84" spans="2:20" ht="23.1" customHeight="1" x14ac:dyDescent="0.25">
      <c r="B84" s="47" t="s">
        <v>124</v>
      </c>
      <c r="C84" s="50">
        <v>6</v>
      </c>
      <c r="D84" s="50">
        <v>1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9</v>
      </c>
      <c r="N84" s="50">
        <v>0</v>
      </c>
      <c r="O84" s="17">
        <f t="shared" si="35"/>
        <v>8</v>
      </c>
      <c r="P84" s="17">
        <f t="shared" si="36"/>
        <v>17</v>
      </c>
      <c r="R84" s="19"/>
      <c r="S84" s="19"/>
      <c r="T84"/>
    </row>
    <row r="85" spans="2:20" ht="23.1" customHeight="1" x14ac:dyDescent="0.25">
      <c r="B85" s="45" t="s">
        <v>125</v>
      </c>
      <c r="C85" s="50">
        <v>3</v>
      </c>
      <c r="D85" s="50">
        <v>3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7">
        <f t="shared" si="35"/>
        <v>7</v>
      </c>
      <c r="P85" s="17">
        <f t="shared" si="36"/>
        <v>11</v>
      </c>
      <c r="R85" s="19"/>
      <c r="S85" s="19"/>
      <c r="T85"/>
    </row>
    <row r="86" spans="2:20" ht="23.1" customHeight="1" x14ac:dyDescent="0.25">
      <c r="B86" s="46" t="s">
        <v>126</v>
      </c>
      <c r="C86" s="50">
        <v>4</v>
      </c>
      <c r="D86" s="50">
        <v>1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6</v>
      </c>
      <c r="N86" s="50">
        <v>0</v>
      </c>
      <c r="O86" s="17">
        <f t="shared" si="35"/>
        <v>6</v>
      </c>
      <c r="P86" s="17">
        <f t="shared" si="36"/>
        <v>12</v>
      </c>
      <c r="R86" s="19"/>
      <c r="S86" s="19"/>
      <c r="T86"/>
    </row>
    <row r="87" spans="2:20" ht="23.1" customHeight="1" x14ac:dyDescent="0.25">
      <c r="B87" s="45" t="s">
        <v>127</v>
      </c>
      <c r="C87" s="50">
        <v>6</v>
      </c>
      <c r="D87" s="50">
        <v>3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9</v>
      </c>
      <c r="N87" s="50">
        <v>0</v>
      </c>
      <c r="O87" s="17">
        <f t="shared" si="35"/>
        <v>9</v>
      </c>
      <c r="P87" s="17">
        <f t="shared" si="36"/>
        <v>18</v>
      </c>
      <c r="R87" s="19"/>
      <c r="S87" s="19"/>
      <c r="T87"/>
    </row>
    <row r="88" spans="2:20" ht="23.1" customHeight="1" x14ac:dyDescent="0.25">
      <c r="B88" s="47" t="s">
        <v>128</v>
      </c>
      <c r="C88" s="50">
        <v>3</v>
      </c>
      <c r="D88" s="50">
        <v>1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8</v>
      </c>
      <c r="N88" s="50">
        <v>0</v>
      </c>
      <c r="O88" s="17">
        <f t="shared" si="35"/>
        <v>4</v>
      </c>
      <c r="P88" s="17">
        <f t="shared" si="36"/>
        <v>12</v>
      </c>
      <c r="R88" s="19"/>
      <c r="S88" s="19"/>
      <c r="T88"/>
    </row>
    <row r="89" spans="2:20" ht="23.1" customHeight="1" x14ac:dyDescent="0.25">
      <c r="B89" s="45" t="s">
        <v>129</v>
      </c>
      <c r="C89" s="50">
        <v>4</v>
      </c>
      <c r="D89" s="50">
        <v>2</v>
      </c>
      <c r="E89" s="50">
        <v>1</v>
      </c>
      <c r="F89" s="50">
        <v>0</v>
      </c>
      <c r="G89" s="50">
        <v>0</v>
      </c>
      <c r="H89" s="50">
        <v>0</v>
      </c>
      <c r="I89" s="50">
        <v>2</v>
      </c>
      <c r="J89" s="50">
        <v>0</v>
      </c>
      <c r="K89" s="50">
        <v>0</v>
      </c>
      <c r="L89" s="50">
        <v>0</v>
      </c>
      <c r="M89" s="50">
        <v>8</v>
      </c>
      <c r="N89" s="50">
        <v>0</v>
      </c>
      <c r="O89" s="17">
        <f t="shared" si="35"/>
        <v>9</v>
      </c>
      <c r="P89" s="17">
        <f t="shared" si="36"/>
        <v>17</v>
      </c>
      <c r="R89" s="19"/>
      <c r="S89" s="19"/>
      <c r="T89"/>
    </row>
    <row r="90" spans="2:20" ht="23.1" customHeight="1" x14ac:dyDescent="0.25">
      <c r="B90" s="46" t="s">
        <v>130</v>
      </c>
      <c r="C90" s="50">
        <v>8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7">
        <f t="shared" si="35"/>
        <v>9</v>
      </c>
      <c r="P90" s="17">
        <f t="shared" si="36"/>
        <v>14</v>
      </c>
      <c r="R90" s="19"/>
      <c r="S90" s="19"/>
      <c r="T90"/>
    </row>
    <row r="91" spans="2:20" ht="23.1" customHeight="1" x14ac:dyDescent="0.25">
      <c r="B91" s="45" t="s">
        <v>131</v>
      </c>
      <c r="C91" s="50">
        <v>2</v>
      </c>
      <c r="D91" s="50">
        <v>3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7</v>
      </c>
      <c r="N91" s="50">
        <v>0</v>
      </c>
      <c r="O91" s="17">
        <f t="shared" si="35"/>
        <v>6</v>
      </c>
      <c r="P91" s="17">
        <f t="shared" si="36"/>
        <v>13</v>
      </c>
      <c r="R91" s="19"/>
      <c r="S91" s="19"/>
      <c r="T91"/>
    </row>
    <row r="92" spans="2:20" ht="23.1" customHeight="1" x14ac:dyDescent="0.25">
      <c r="B92" s="47" t="s">
        <v>132</v>
      </c>
      <c r="C92" s="50">
        <v>7</v>
      </c>
      <c r="D92" s="50">
        <v>3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3</v>
      </c>
      <c r="N92" s="50">
        <v>0</v>
      </c>
      <c r="O92" s="17">
        <f t="shared" si="35"/>
        <v>11</v>
      </c>
      <c r="P92" s="17">
        <f t="shared" si="36"/>
        <v>14</v>
      </c>
      <c r="R92" s="19"/>
      <c r="S92" s="19"/>
      <c r="T92"/>
    </row>
    <row r="93" spans="2:20" ht="23.1" customHeight="1" x14ac:dyDescent="0.25">
      <c r="B93" s="45" t="s">
        <v>133</v>
      </c>
      <c r="C93" s="50">
        <v>4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4</v>
      </c>
      <c r="N93" s="50">
        <v>0</v>
      </c>
      <c r="O93" s="17">
        <f t="shared" si="35"/>
        <v>7</v>
      </c>
      <c r="P93" s="17">
        <f t="shared" si="36"/>
        <v>11</v>
      </c>
      <c r="R93" s="19"/>
      <c r="S93" s="19"/>
      <c r="T93"/>
    </row>
    <row r="94" spans="2:20" ht="23.1" customHeight="1" x14ac:dyDescent="0.25">
      <c r="B94" s="46" t="s">
        <v>134</v>
      </c>
      <c r="C94" s="50">
        <v>6</v>
      </c>
      <c r="D94" s="50">
        <v>2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7">
        <f t="shared" si="35"/>
        <v>9</v>
      </c>
      <c r="P94" s="17">
        <f t="shared" si="36"/>
        <v>12</v>
      </c>
      <c r="R94" s="19"/>
      <c r="S94" s="19"/>
      <c r="T94"/>
    </row>
    <row r="95" spans="2:20" ht="23.1" customHeight="1" x14ac:dyDescent="0.25">
      <c r="B95" s="45" t="s">
        <v>135</v>
      </c>
      <c r="C95" s="50">
        <v>4</v>
      </c>
      <c r="D95" s="50">
        <v>1</v>
      </c>
      <c r="E95" s="50">
        <v>2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7">
        <f t="shared" si="35"/>
        <v>7</v>
      </c>
      <c r="P95" s="17">
        <f t="shared" si="36"/>
        <v>9</v>
      </c>
      <c r="R95" s="19"/>
      <c r="S95" s="19"/>
      <c r="T95"/>
    </row>
    <row r="96" spans="2:20" ht="23.1" customHeight="1" x14ac:dyDescent="0.25">
      <c r="B96" s="47" t="s">
        <v>136</v>
      </c>
      <c r="C96" s="50">
        <v>7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8</v>
      </c>
      <c r="N96" s="50">
        <v>0</v>
      </c>
      <c r="O96" s="17">
        <f t="shared" si="35"/>
        <v>7</v>
      </c>
      <c r="P96" s="17">
        <f t="shared" si="36"/>
        <v>15</v>
      </c>
      <c r="R96" s="19"/>
      <c r="S96" s="19"/>
      <c r="T96"/>
    </row>
    <row r="97" spans="2:20" ht="23.1" customHeight="1" x14ac:dyDescent="0.25">
      <c r="B97" s="45" t="s">
        <v>137</v>
      </c>
      <c r="C97" s="50">
        <v>8</v>
      </c>
      <c r="D97" s="50">
        <v>2</v>
      </c>
      <c r="E97" s="50">
        <v>1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7">
        <f t="shared" si="35"/>
        <v>13</v>
      </c>
      <c r="P97" s="17">
        <f t="shared" si="36"/>
        <v>16</v>
      </c>
      <c r="R97" s="19"/>
      <c r="S97" s="19"/>
      <c r="T97"/>
    </row>
    <row r="98" spans="2:20" ht="23.1" customHeight="1" x14ac:dyDescent="0.25">
      <c r="B98" s="46" t="s">
        <v>138</v>
      </c>
      <c r="C98" s="50">
        <v>5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5</v>
      </c>
      <c r="N98" s="50">
        <v>0</v>
      </c>
      <c r="O98" s="17">
        <f t="shared" si="35"/>
        <v>6</v>
      </c>
      <c r="P98" s="17">
        <f t="shared" si="36"/>
        <v>11</v>
      </c>
      <c r="R98" s="19"/>
      <c r="S98" s="19"/>
      <c r="T98"/>
    </row>
    <row r="99" spans="2:20" ht="23.1" customHeight="1" x14ac:dyDescent="0.25">
      <c r="B99" s="45" t="s">
        <v>139</v>
      </c>
      <c r="C99" s="50">
        <v>9</v>
      </c>
      <c r="D99" s="50">
        <v>0</v>
      </c>
      <c r="E99" s="50">
        <v>0</v>
      </c>
      <c r="F99" s="50">
        <v>4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5</v>
      </c>
      <c r="N99" s="50">
        <v>0</v>
      </c>
      <c r="O99" s="17">
        <f t="shared" si="35"/>
        <v>13</v>
      </c>
      <c r="P99" s="17">
        <f t="shared" si="36"/>
        <v>18</v>
      </c>
      <c r="R99" s="19"/>
      <c r="S99" s="19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1</v>
      </c>
      <c r="F100" s="50">
        <v>3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13</v>
      </c>
      <c r="N100" s="50">
        <v>0</v>
      </c>
      <c r="O100" s="17">
        <f t="shared" si="35"/>
        <v>8</v>
      </c>
      <c r="P100" s="17">
        <f t="shared" si="36"/>
        <v>21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6</v>
      </c>
      <c r="D101" s="50">
        <v>1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13</v>
      </c>
      <c r="N101" s="50">
        <v>0</v>
      </c>
      <c r="O101" s="17">
        <f t="shared" si="35"/>
        <v>9</v>
      </c>
      <c r="P101" s="17">
        <f t="shared" si="36"/>
        <v>22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7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7">
        <f t="shared" si="35"/>
        <v>8</v>
      </c>
      <c r="P102" s="17">
        <f t="shared" si="36"/>
        <v>11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6</v>
      </c>
      <c r="D103" s="50">
        <v>2</v>
      </c>
      <c r="E103" s="50">
        <v>1</v>
      </c>
      <c r="F103" s="50">
        <v>9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15</v>
      </c>
      <c r="N103" s="50">
        <v>0</v>
      </c>
      <c r="O103" s="17">
        <f t="shared" si="35"/>
        <v>18</v>
      </c>
      <c r="P103" s="17">
        <f t="shared" si="36"/>
        <v>33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9</v>
      </c>
      <c r="D104" s="50">
        <v>1</v>
      </c>
      <c r="E104" s="50">
        <v>2</v>
      </c>
      <c r="F104" s="50">
        <v>10</v>
      </c>
      <c r="G104" s="50">
        <v>0</v>
      </c>
      <c r="H104" s="50">
        <v>0</v>
      </c>
      <c r="I104" s="50">
        <v>3</v>
      </c>
      <c r="J104" s="50">
        <v>0</v>
      </c>
      <c r="K104" s="50">
        <v>0</v>
      </c>
      <c r="L104" s="50">
        <v>0</v>
      </c>
      <c r="M104" s="50">
        <v>21</v>
      </c>
      <c r="N104" s="50">
        <v>0</v>
      </c>
      <c r="O104" s="17">
        <f t="shared" si="35"/>
        <v>25</v>
      </c>
      <c r="P104" s="17">
        <f t="shared" si="36"/>
        <v>46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19</v>
      </c>
      <c r="D105" s="50">
        <v>0</v>
      </c>
      <c r="E105" s="50">
        <v>2</v>
      </c>
      <c r="F105" s="50">
        <v>16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22</v>
      </c>
      <c r="N105" s="50">
        <v>0</v>
      </c>
      <c r="O105" s="17">
        <f t="shared" si="35"/>
        <v>37</v>
      </c>
      <c r="P105" s="17">
        <f t="shared" si="36"/>
        <v>59</v>
      </c>
      <c r="R105" s="19"/>
      <c r="S105" s="19"/>
      <c r="T105"/>
    </row>
    <row r="106" spans="2:20" ht="23.1" customHeight="1" x14ac:dyDescent="0.25">
      <c r="B106" s="60" t="s">
        <v>18</v>
      </c>
      <c r="C106" s="16">
        <f>SUM(C10:C105)</f>
        <v>2447</v>
      </c>
      <c r="D106" s="16">
        <f>SUM(D10:D105)</f>
        <v>372</v>
      </c>
      <c r="E106" s="16">
        <f t="shared" ref="E106:P106" si="37">SUM(E10:E105)</f>
        <v>246</v>
      </c>
      <c r="F106" s="16">
        <f t="shared" si="37"/>
        <v>1111</v>
      </c>
      <c r="G106" s="16">
        <f t="shared" si="37"/>
        <v>14</v>
      </c>
      <c r="H106" s="16">
        <f t="shared" si="37"/>
        <v>1</v>
      </c>
      <c r="I106" s="16">
        <f t="shared" si="37"/>
        <v>189</v>
      </c>
      <c r="J106" s="16">
        <f t="shared" si="37"/>
        <v>29</v>
      </c>
      <c r="K106" s="16">
        <f t="shared" si="37"/>
        <v>8</v>
      </c>
      <c r="L106" s="16">
        <f t="shared" si="37"/>
        <v>3</v>
      </c>
      <c r="M106" s="16">
        <f t="shared" si="37"/>
        <v>3720</v>
      </c>
      <c r="N106" s="16">
        <f t="shared" si="37"/>
        <v>0</v>
      </c>
      <c r="O106" s="16">
        <f t="shared" si="37"/>
        <v>4420</v>
      </c>
      <c r="P106" s="16">
        <f t="shared" si="37"/>
        <v>8140</v>
      </c>
      <c r="R106" s="19"/>
      <c r="S106" s="19"/>
      <c r="T106"/>
    </row>
    <row r="107" spans="2:20" ht="23.1" customHeight="1" x14ac:dyDescent="0.25">
      <c r="B107" s="60" t="s">
        <v>93</v>
      </c>
      <c r="C107" s="43">
        <f t="shared" ref="C107:N107" si="38">C106/$P$106</f>
        <v>0.30061425061425062</v>
      </c>
      <c r="D107" s="43">
        <f t="shared" si="38"/>
        <v>4.5700245700245702E-2</v>
      </c>
      <c r="E107" s="43">
        <f t="shared" si="38"/>
        <v>3.0221130221130221E-2</v>
      </c>
      <c r="F107" s="43">
        <f t="shared" si="38"/>
        <v>0.13648648648648648</v>
      </c>
      <c r="G107" s="43">
        <f t="shared" si="38"/>
        <v>1.7199017199017199E-3</v>
      </c>
      <c r="H107" s="43">
        <f t="shared" si="38"/>
        <v>1.2285012285012285E-4</v>
      </c>
      <c r="I107" s="43">
        <f t="shared" si="38"/>
        <v>2.3218673218673217E-2</v>
      </c>
      <c r="J107" s="43">
        <f t="shared" si="38"/>
        <v>3.5626535626535625E-3</v>
      </c>
      <c r="K107" s="43">
        <f t="shared" si="38"/>
        <v>9.8280098280098278E-4</v>
      </c>
      <c r="L107" s="43">
        <f t="shared" si="38"/>
        <v>3.6855036855036854E-4</v>
      </c>
      <c r="M107" s="43">
        <f t="shared" si="38"/>
        <v>0.45700245700245701</v>
      </c>
      <c r="N107" s="43">
        <f t="shared" si="38"/>
        <v>0</v>
      </c>
      <c r="R107" s="19"/>
      <c r="S107" s="19"/>
      <c r="T107"/>
    </row>
    <row r="108" spans="2:20" ht="23.1" customHeight="1" x14ac:dyDescent="0.25">
      <c r="B108" s="61" t="s">
        <v>94</v>
      </c>
      <c r="C108" s="44">
        <f>C106/$O$106</f>
        <v>0.55361990950226247</v>
      </c>
      <c r="D108" s="44">
        <f t="shared" ref="D108:N108" si="39">D106/$O$106</f>
        <v>8.4162895927601816E-2</v>
      </c>
      <c r="E108" s="44">
        <f t="shared" si="39"/>
        <v>5.5656108597285064E-2</v>
      </c>
      <c r="F108" s="44">
        <f t="shared" si="39"/>
        <v>0.25135746606334841</v>
      </c>
      <c r="G108" s="44">
        <f t="shared" si="39"/>
        <v>3.167420814479638E-3</v>
      </c>
      <c r="H108" s="44">
        <f t="shared" si="39"/>
        <v>2.2624434389140272E-4</v>
      </c>
      <c r="I108" s="44">
        <f t="shared" si="39"/>
        <v>4.2760180995475114E-2</v>
      </c>
      <c r="J108" s="44">
        <f t="shared" si="39"/>
        <v>6.5610859728506788E-3</v>
      </c>
      <c r="K108" s="44">
        <f t="shared" si="39"/>
        <v>1.8099547511312218E-3</v>
      </c>
      <c r="L108" s="44">
        <f t="shared" si="39"/>
        <v>6.7873303167420812E-4</v>
      </c>
      <c r="M108" s="44"/>
      <c r="N108" s="44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7" customFormat="1" ht="23.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19"/>
      <c r="T120" s="19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7" customFormat="1" ht="23.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s="19"/>
      <c r="T121" s="19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7" customFormat="1" ht="23.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s="19"/>
      <c r="T122" s="19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7" customFormat="1" ht="23.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s="19"/>
      <c r="T123" s="19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7" customFormat="1" ht="23.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s="19"/>
      <c r="T124" s="19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7" customFormat="1" ht="23.1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s="19"/>
      <c r="T125" s="19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s="7" customFormat="1" ht="23.1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s="19"/>
      <c r="T126" s="19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s="7" customFormat="1" ht="23.1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s="19"/>
      <c r="T127" s="19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 s="7" customFormat="1" ht="23.1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s="19"/>
      <c r="T128" s="19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8:20" ht="23.1" customHeight="1" x14ac:dyDescent="0.25">
      <c r="R129"/>
      <c r="S129" s="19"/>
      <c r="T129" s="19"/>
    </row>
    <row r="130" spans="18:20" ht="23.1" customHeight="1" x14ac:dyDescent="0.25">
      <c r="R130"/>
      <c r="S130" s="19"/>
      <c r="T130" s="19"/>
    </row>
    <row r="131" spans="18:20" ht="23.1" customHeight="1" x14ac:dyDescent="0.25">
      <c r="R131"/>
      <c r="S131" s="19"/>
      <c r="T131" s="19"/>
    </row>
    <row r="132" spans="18:20" ht="23.1" customHeight="1" x14ac:dyDescent="0.25">
      <c r="R132"/>
      <c r="S132" s="19"/>
      <c r="T132" s="19"/>
    </row>
    <row r="133" spans="18:20" ht="23.1" customHeight="1" x14ac:dyDescent="0.25">
      <c r="R133"/>
      <c r="S133" s="19"/>
      <c r="T133" s="19"/>
    </row>
    <row r="134" spans="18:20" ht="23.1" customHeight="1" x14ac:dyDescent="0.25">
      <c r="R134"/>
      <c r="S134" s="19"/>
      <c r="T134" s="19"/>
    </row>
    <row r="135" spans="18:20" ht="23.1" customHeight="1" x14ac:dyDescent="0.25">
      <c r="R135"/>
      <c r="S135" s="19"/>
      <c r="T135" s="19"/>
    </row>
    <row r="136" spans="18:20" ht="23.1" customHeight="1" x14ac:dyDescent="0.25">
      <c r="R136"/>
      <c r="S136" s="19"/>
      <c r="T136" s="19"/>
    </row>
    <row r="137" spans="18:20" ht="23.1" customHeight="1" x14ac:dyDescent="0.25">
      <c r="R137"/>
      <c r="S137" s="19"/>
      <c r="T137" s="19"/>
    </row>
    <row r="138" spans="18:20" ht="23.1" customHeight="1" x14ac:dyDescent="0.25">
      <c r="R138"/>
      <c r="S138" s="19"/>
      <c r="T138" s="19"/>
    </row>
    <row r="139" spans="18:20" ht="23.1" customHeight="1" x14ac:dyDescent="0.25">
      <c r="R139"/>
      <c r="S139" s="19"/>
      <c r="T139" s="19"/>
    </row>
    <row r="140" spans="18:20" ht="23.1" customHeight="1" x14ac:dyDescent="0.25">
      <c r="R140"/>
      <c r="S140" s="19"/>
      <c r="T140" s="19"/>
    </row>
    <row r="141" spans="18:20" ht="23.1" customHeight="1" x14ac:dyDescent="0.25">
      <c r="R141"/>
      <c r="S141" s="19"/>
      <c r="T141" s="19"/>
    </row>
    <row r="142" spans="18:20" ht="23.1" customHeight="1" x14ac:dyDescent="0.25">
      <c r="R142"/>
      <c r="S142" s="19"/>
      <c r="T142" s="19"/>
    </row>
    <row r="143" spans="18:20" ht="23.1" customHeight="1" x14ac:dyDescent="0.25">
      <c r="R143"/>
      <c r="S143" s="19"/>
      <c r="T143" s="19"/>
    </row>
    <row r="144" spans="18:20" ht="23.1" customHeight="1" x14ac:dyDescent="0.25">
      <c r="R144"/>
      <c r="S144" s="19"/>
      <c r="T144" s="19"/>
    </row>
    <row r="145" spans="18:20" ht="23.1" customHeight="1" x14ac:dyDescent="0.25">
      <c r="R145"/>
      <c r="S145" s="19"/>
      <c r="T145" s="19"/>
    </row>
    <row r="146" spans="18:20" ht="23.1" customHeight="1" x14ac:dyDescent="0.25">
      <c r="R146"/>
      <c r="S146" s="19"/>
      <c r="T146" s="19"/>
    </row>
    <row r="147" spans="18:20" ht="23.1" customHeight="1" x14ac:dyDescent="0.25">
      <c r="R147"/>
      <c r="S147" s="19"/>
      <c r="T147" s="19"/>
    </row>
    <row r="148" spans="18:20" ht="23.1" customHeight="1" x14ac:dyDescent="0.25">
      <c r="R148"/>
      <c r="S148" s="19"/>
      <c r="T148" s="19"/>
    </row>
    <row r="149" spans="18:20" ht="23.1" customHeight="1" x14ac:dyDescent="0.25">
      <c r="R149"/>
      <c r="S149" s="19"/>
      <c r="T149" s="19"/>
    </row>
    <row r="150" spans="18:20" ht="23.1" customHeight="1" x14ac:dyDescent="0.25">
      <c r="R150"/>
      <c r="S150" s="19"/>
      <c r="T150" s="19"/>
    </row>
    <row r="151" spans="18:20" ht="23.1" customHeight="1" x14ac:dyDescent="0.25">
      <c r="R151"/>
      <c r="S151" s="19"/>
      <c r="T151" s="19"/>
    </row>
    <row r="152" spans="18:20" ht="23.1" customHeight="1" x14ac:dyDescent="0.25">
      <c r="R152"/>
      <c r="S152" s="19"/>
      <c r="T152" s="19"/>
    </row>
    <row r="153" spans="18:20" ht="23.1" customHeight="1" x14ac:dyDescent="0.25">
      <c r="R153"/>
      <c r="S153" s="19"/>
      <c r="T153" s="19"/>
    </row>
    <row r="154" spans="18:20" ht="23.1" customHeight="1" x14ac:dyDescent="0.25">
      <c r="R154"/>
      <c r="S154" s="19"/>
      <c r="T154" s="19"/>
    </row>
    <row r="155" spans="18:20" ht="23.1" customHeight="1" x14ac:dyDescent="0.25">
      <c r="R155"/>
      <c r="S155" s="19"/>
      <c r="T155" s="19"/>
    </row>
    <row r="156" spans="18:20" ht="23.1" customHeight="1" x14ac:dyDescent="0.25">
      <c r="R156"/>
      <c r="S156" s="19"/>
      <c r="T156" s="19"/>
    </row>
    <row r="157" spans="18:20" ht="23.1" customHeight="1" x14ac:dyDescent="0.25">
      <c r="R157"/>
      <c r="S157" s="19"/>
      <c r="T157" s="19"/>
    </row>
    <row r="158" spans="18:20" ht="23.1" customHeight="1" x14ac:dyDescent="0.25">
      <c r="R158"/>
      <c r="S158" s="19"/>
      <c r="T158" s="19"/>
    </row>
    <row r="159" spans="18:20" ht="23.1" customHeight="1" x14ac:dyDescent="0.25">
      <c r="R159"/>
      <c r="S159" s="19"/>
      <c r="T159" s="19"/>
    </row>
    <row r="160" spans="18:20" ht="23.1" customHeight="1" x14ac:dyDescent="0.25">
      <c r="R160"/>
      <c r="S160" s="19"/>
      <c r="T160" s="19"/>
    </row>
    <row r="161" spans="2:20" ht="23.1" customHeight="1" x14ac:dyDescent="0.25">
      <c r="R161"/>
      <c r="S161" s="19"/>
      <c r="T161" s="19"/>
    </row>
    <row r="162" spans="2:20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20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20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20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20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20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20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20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20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20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20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20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20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26"/>
  <sheetViews>
    <sheetView view="pageBreakPreview" zoomScale="60" workbookViewId="0">
      <selection activeCell="P4" sqref="P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9" t="str">
        <f>'[3]23.9.19 SALAMA - MUNYONYO'!C3:G3</f>
        <v>MCC - C2 - STN-51 - SALAMA ROAD</v>
      </c>
      <c r="D3" s="79"/>
      <c r="E3" s="79"/>
      <c r="F3" s="79"/>
      <c r="G3" s="79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180</v>
      </c>
      <c r="F5" s="41" t="s">
        <v>1</v>
      </c>
      <c r="G5" s="77" t="str">
        <f>'[3]28.09 Munyonyo-Salama-24h'!G5:H5</f>
        <v>MUNYONYO P/S</v>
      </c>
      <c r="H5" s="78"/>
      <c r="I5" s="14"/>
      <c r="J5" s="2" t="s">
        <v>5</v>
      </c>
      <c r="K5" s="77" t="s">
        <v>179</v>
      </c>
      <c r="L5" s="78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7" t="str">
        <f>'[3]23.9.19 SALAMA - MUNYONYO'!D6:E6</f>
        <v>SALAMA</v>
      </c>
      <c r="E6" s="78"/>
      <c r="F6" s="2" t="s">
        <v>2</v>
      </c>
      <c r="G6" s="77" t="str">
        <f>'[3]23.9.19 SALAMA - MUNYONYO'!G6:H6</f>
        <v>MUNYONYO</v>
      </c>
      <c r="H6" s="78"/>
      <c r="J6" s="2" t="s">
        <v>21</v>
      </c>
      <c r="K6" s="77" t="str">
        <f>'[3]28.09 Munyonyo-Salama-24h'!K6:L6</f>
        <v>STEVE</v>
      </c>
      <c r="L6" s="78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6" t="s">
        <v>88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3</v>
      </c>
      <c r="E10" s="50">
        <v>2</v>
      </c>
      <c r="F10" s="50">
        <v>24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35</v>
      </c>
      <c r="N10" s="50">
        <v>0</v>
      </c>
      <c r="O10" s="17">
        <f t="shared" ref="O10:O57" si="0">SUM(C10:L10,N10)</f>
        <v>42</v>
      </c>
      <c r="P10" s="17">
        <f t="shared" ref="P10:P57" si="1">SUM(C10:N10)</f>
        <v>77</v>
      </c>
      <c r="R10" s="1" t="s">
        <v>6</v>
      </c>
      <c r="S10" s="17">
        <f t="shared" ref="S10:AF10" si="2">SUM(C10:C13)</f>
        <v>51</v>
      </c>
      <c r="T10" s="17">
        <f t="shared" si="2"/>
        <v>5</v>
      </c>
      <c r="U10" s="17">
        <f t="shared" si="2"/>
        <v>6</v>
      </c>
      <c r="V10" s="17">
        <f t="shared" si="2"/>
        <v>73</v>
      </c>
      <c r="W10" s="17">
        <f t="shared" si="2"/>
        <v>0</v>
      </c>
      <c r="X10" s="17">
        <f t="shared" si="2"/>
        <v>1</v>
      </c>
      <c r="Y10" s="17">
        <f t="shared" si="2"/>
        <v>10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107</v>
      </c>
      <c r="AD10" s="17">
        <f t="shared" si="2"/>
        <v>0</v>
      </c>
      <c r="AE10" s="31">
        <f t="shared" si="2"/>
        <v>146</v>
      </c>
      <c r="AF10" s="31">
        <f t="shared" si="2"/>
        <v>253</v>
      </c>
    </row>
    <row r="11" spans="2:32" s="6" customFormat="1" ht="23.1" customHeight="1" x14ac:dyDescent="0.25">
      <c r="B11" s="23" t="s">
        <v>38</v>
      </c>
      <c r="C11" s="50">
        <v>13</v>
      </c>
      <c r="D11" s="50">
        <v>1</v>
      </c>
      <c r="E11" s="50">
        <v>1</v>
      </c>
      <c r="F11" s="50">
        <v>18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20</v>
      </c>
      <c r="N11" s="50">
        <v>0</v>
      </c>
      <c r="O11" s="17">
        <f t="shared" si="0"/>
        <v>34</v>
      </c>
      <c r="P11" s="17">
        <f t="shared" si="1"/>
        <v>54</v>
      </c>
      <c r="R11" s="1" t="s">
        <v>7</v>
      </c>
      <c r="S11" s="17">
        <f t="shared" ref="S11:AF11" si="3">SUM(C14:C17)</f>
        <v>75</v>
      </c>
      <c r="T11" s="17">
        <f t="shared" si="3"/>
        <v>1</v>
      </c>
      <c r="U11" s="17">
        <f t="shared" si="3"/>
        <v>8</v>
      </c>
      <c r="V11" s="17">
        <f t="shared" si="3"/>
        <v>93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164</v>
      </c>
      <c r="AD11" s="17">
        <f t="shared" si="3"/>
        <v>0</v>
      </c>
      <c r="AE11" s="31">
        <f t="shared" si="3"/>
        <v>180</v>
      </c>
      <c r="AF11" s="31">
        <f t="shared" si="3"/>
        <v>344</v>
      </c>
    </row>
    <row r="12" spans="2:32" ht="23.1" customHeight="1" x14ac:dyDescent="0.25">
      <c r="B12" s="23" t="s">
        <v>39</v>
      </c>
      <c r="C12" s="50">
        <v>11</v>
      </c>
      <c r="D12" s="50">
        <v>1</v>
      </c>
      <c r="E12" s="50">
        <v>2</v>
      </c>
      <c r="F12" s="50">
        <v>19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23</v>
      </c>
      <c r="N12" s="50">
        <v>0</v>
      </c>
      <c r="O12" s="17">
        <f t="shared" si="0"/>
        <v>36</v>
      </c>
      <c r="P12" s="17">
        <f t="shared" si="1"/>
        <v>59</v>
      </c>
      <c r="R12" s="1" t="s">
        <v>8</v>
      </c>
      <c r="S12" s="17">
        <f t="shared" ref="S12:AF12" si="4">SUM(C18:C21)</f>
        <v>128</v>
      </c>
      <c r="T12" s="17">
        <f t="shared" si="4"/>
        <v>21</v>
      </c>
      <c r="U12" s="17">
        <f t="shared" si="4"/>
        <v>12</v>
      </c>
      <c r="V12" s="17">
        <f t="shared" si="4"/>
        <v>79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250</v>
      </c>
      <c r="AD12" s="17">
        <f t="shared" si="4"/>
        <v>0</v>
      </c>
      <c r="AE12" s="31">
        <f t="shared" si="4"/>
        <v>246</v>
      </c>
      <c r="AF12" s="31">
        <f t="shared" si="4"/>
        <v>496</v>
      </c>
    </row>
    <row r="13" spans="2:32" ht="23.1" customHeight="1" x14ac:dyDescent="0.25">
      <c r="B13" s="23" t="s">
        <v>40</v>
      </c>
      <c r="C13" s="50">
        <v>16</v>
      </c>
      <c r="D13" s="50">
        <v>0</v>
      </c>
      <c r="E13" s="50">
        <v>1</v>
      </c>
      <c r="F13" s="50">
        <v>12</v>
      </c>
      <c r="G13" s="50">
        <v>0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29</v>
      </c>
      <c r="N13" s="50">
        <v>0</v>
      </c>
      <c r="O13" s="17">
        <f t="shared" si="0"/>
        <v>34</v>
      </c>
      <c r="P13" s="17">
        <f t="shared" si="1"/>
        <v>63</v>
      </c>
      <c r="R13" s="1" t="s">
        <v>9</v>
      </c>
      <c r="S13" s="17">
        <f t="shared" ref="S13:AF13" si="5">SUM(C22:C25)</f>
        <v>110</v>
      </c>
      <c r="T13" s="17">
        <f t="shared" si="5"/>
        <v>17</v>
      </c>
      <c r="U13" s="17">
        <f t="shared" si="5"/>
        <v>2</v>
      </c>
      <c r="V13" s="17">
        <f t="shared" si="5"/>
        <v>82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233</v>
      </c>
      <c r="AD13" s="17">
        <f t="shared" si="5"/>
        <v>0</v>
      </c>
      <c r="AE13" s="31">
        <f t="shared" si="5"/>
        <v>222</v>
      </c>
      <c r="AF13" s="31">
        <f t="shared" si="5"/>
        <v>455</v>
      </c>
    </row>
    <row r="14" spans="2:32" ht="23.1" customHeight="1" x14ac:dyDescent="0.25">
      <c r="B14" s="23" t="s">
        <v>41</v>
      </c>
      <c r="C14" s="50">
        <v>11</v>
      </c>
      <c r="D14" s="50">
        <v>0</v>
      </c>
      <c r="E14" s="50">
        <v>2</v>
      </c>
      <c r="F14" s="50">
        <v>23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33</v>
      </c>
      <c r="N14" s="50">
        <v>0</v>
      </c>
      <c r="O14" s="17">
        <f t="shared" si="0"/>
        <v>38</v>
      </c>
      <c r="P14" s="17">
        <f t="shared" si="1"/>
        <v>71</v>
      </c>
      <c r="R14" s="1" t="s">
        <v>10</v>
      </c>
      <c r="S14" s="17">
        <f t="shared" ref="S14:AF14" si="6">SUM(C26:C29)</f>
        <v>149</v>
      </c>
      <c r="T14" s="17">
        <f t="shared" si="6"/>
        <v>24</v>
      </c>
      <c r="U14" s="17">
        <f t="shared" si="6"/>
        <v>18</v>
      </c>
      <c r="V14" s="17">
        <f t="shared" si="6"/>
        <v>85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285</v>
      </c>
      <c r="AD14" s="17">
        <f t="shared" si="6"/>
        <v>0</v>
      </c>
      <c r="AE14" s="31">
        <f t="shared" si="6"/>
        <v>286</v>
      </c>
      <c r="AF14" s="31">
        <f t="shared" si="6"/>
        <v>571</v>
      </c>
    </row>
    <row r="15" spans="2:32" ht="23.1" customHeight="1" x14ac:dyDescent="0.25">
      <c r="B15" s="23" t="s">
        <v>42</v>
      </c>
      <c r="C15" s="50">
        <v>27</v>
      </c>
      <c r="D15" s="50">
        <v>0</v>
      </c>
      <c r="E15" s="50">
        <v>3</v>
      </c>
      <c r="F15" s="50">
        <v>33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43</v>
      </c>
      <c r="N15" s="50">
        <v>0</v>
      </c>
      <c r="O15" s="17">
        <f t="shared" si="0"/>
        <v>63</v>
      </c>
      <c r="P15" s="17">
        <f t="shared" si="1"/>
        <v>106</v>
      </c>
      <c r="R15" s="1" t="s">
        <v>11</v>
      </c>
      <c r="S15" s="17">
        <f t="shared" ref="S15:AF15" si="7">SUM(C30:C33)</f>
        <v>117</v>
      </c>
      <c r="T15" s="17">
        <f t="shared" si="7"/>
        <v>17</v>
      </c>
      <c r="U15" s="17">
        <f t="shared" si="7"/>
        <v>11</v>
      </c>
      <c r="V15" s="17">
        <f t="shared" si="7"/>
        <v>85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76</v>
      </c>
      <c r="AD15" s="17">
        <f t="shared" si="7"/>
        <v>0</v>
      </c>
      <c r="AE15" s="31">
        <f t="shared" si="7"/>
        <v>243</v>
      </c>
      <c r="AF15" s="31">
        <f t="shared" si="7"/>
        <v>319</v>
      </c>
    </row>
    <row r="16" spans="2:32" ht="23.1" customHeight="1" x14ac:dyDescent="0.25">
      <c r="B16" s="23" t="s">
        <v>43</v>
      </c>
      <c r="C16" s="50">
        <v>19</v>
      </c>
      <c r="D16" s="50">
        <v>1</v>
      </c>
      <c r="E16" s="50">
        <v>2</v>
      </c>
      <c r="F16" s="50">
        <v>7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59</v>
      </c>
      <c r="N16" s="50">
        <v>0</v>
      </c>
      <c r="O16" s="17">
        <f t="shared" si="0"/>
        <v>30</v>
      </c>
      <c r="P16" s="17">
        <f t="shared" si="1"/>
        <v>89</v>
      </c>
      <c r="R16" s="1" t="s">
        <v>12</v>
      </c>
      <c r="S16" s="17">
        <f t="shared" ref="S16:AF16" si="8">SUM(C34:C37)</f>
        <v>175</v>
      </c>
      <c r="T16" s="17">
        <f t="shared" si="8"/>
        <v>16</v>
      </c>
      <c r="U16" s="17">
        <f t="shared" si="8"/>
        <v>7</v>
      </c>
      <c r="V16" s="17">
        <f t="shared" si="8"/>
        <v>86</v>
      </c>
      <c r="W16" s="17">
        <f t="shared" si="8"/>
        <v>1</v>
      </c>
      <c r="X16" s="17">
        <f t="shared" si="8"/>
        <v>0</v>
      </c>
      <c r="Y16" s="17">
        <f t="shared" si="8"/>
        <v>5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155</v>
      </c>
      <c r="AD16" s="17">
        <f t="shared" si="8"/>
        <v>0</v>
      </c>
      <c r="AE16" s="31">
        <f t="shared" si="8"/>
        <v>293</v>
      </c>
      <c r="AF16" s="31">
        <f t="shared" si="8"/>
        <v>448</v>
      </c>
    </row>
    <row r="17" spans="2:32" ht="23.1" customHeight="1" x14ac:dyDescent="0.25">
      <c r="B17" s="23" t="s">
        <v>44</v>
      </c>
      <c r="C17" s="50">
        <v>18</v>
      </c>
      <c r="D17" s="50">
        <v>0</v>
      </c>
      <c r="E17" s="50">
        <v>1</v>
      </c>
      <c r="F17" s="50">
        <v>30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29</v>
      </c>
      <c r="N17" s="50">
        <v>0</v>
      </c>
      <c r="O17" s="17">
        <f t="shared" si="0"/>
        <v>49</v>
      </c>
      <c r="P17" s="17">
        <f t="shared" si="1"/>
        <v>78</v>
      </c>
      <c r="R17" s="1" t="s">
        <v>13</v>
      </c>
      <c r="S17" s="17">
        <f t="shared" ref="S17:AF17" si="9">SUM(C38:C41)</f>
        <v>275</v>
      </c>
      <c r="T17" s="17">
        <f t="shared" si="9"/>
        <v>16</v>
      </c>
      <c r="U17" s="17">
        <f t="shared" si="9"/>
        <v>17</v>
      </c>
      <c r="V17" s="17">
        <f t="shared" si="9"/>
        <v>74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151</v>
      </c>
      <c r="AD17" s="17">
        <f t="shared" si="9"/>
        <v>0</v>
      </c>
      <c r="AE17" s="31">
        <f t="shared" si="9"/>
        <v>393</v>
      </c>
      <c r="AF17" s="31">
        <f t="shared" si="9"/>
        <v>544</v>
      </c>
    </row>
    <row r="18" spans="2:32" ht="23.1" customHeight="1" x14ac:dyDescent="0.25">
      <c r="B18" s="23" t="s">
        <v>45</v>
      </c>
      <c r="C18" s="50">
        <v>20</v>
      </c>
      <c r="D18" s="50">
        <v>4</v>
      </c>
      <c r="E18" s="50">
        <v>2</v>
      </c>
      <c r="F18" s="50">
        <v>28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59</v>
      </c>
      <c r="N18" s="50">
        <v>0</v>
      </c>
      <c r="O18" s="17">
        <f t="shared" si="0"/>
        <v>55</v>
      </c>
      <c r="P18" s="17">
        <f t="shared" si="1"/>
        <v>114</v>
      </c>
      <c r="R18" s="1" t="s">
        <v>14</v>
      </c>
      <c r="S18" s="17">
        <f t="shared" ref="S18:AF18" si="10">SUM(C42:C45)</f>
        <v>228</v>
      </c>
      <c r="T18" s="17">
        <f t="shared" si="10"/>
        <v>27</v>
      </c>
      <c r="U18" s="17">
        <f t="shared" si="10"/>
        <v>14</v>
      </c>
      <c r="V18" s="17">
        <f t="shared" si="10"/>
        <v>64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201</v>
      </c>
      <c r="AD18" s="17">
        <f t="shared" si="10"/>
        <v>0</v>
      </c>
      <c r="AE18" s="31">
        <f t="shared" si="10"/>
        <v>342</v>
      </c>
      <c r="AF18" s="31">
        <f t="shared" si="10"/>
        <v>543</v>
      </c>
    </row>
    <row r="19" spans="2:32" ht="23.1" customHeight="1" x14ac:dyDescent="0.25">
      <c r="B19" s="23" t="s">
        <v>46</v>
      </c>
      <c r="C19" s="50">
        <v>24</v>
      </c>
      <c r="D19" s="50">
        <v>2</v>
      </c>
      <c r="E19" s="50">
        <v>3</v>
      </c>
      <c r="F19" s="50">
        <v>17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81</v>
      </c>
      <c r="N19" s="50">
        <v>0</v>
      </c>
      <c r="O19" s="17">
        <f t="shared" si="0"/>
        <v>46</v>
      </c>
      <c r="P19" s="17">
        <f t="shared" si="1"/>
        <v>127</v>
      </c>
      <c r="R19" s="1" t="s">
        <v>15</v>
      </c>
      <c r="S19" s="17">
        <f t="shared" ref="S19:AF19" si="11">SUM(C46:C49)</f>
        <v>231</v>
      </c>
      <c r="T19" s="17">
        <f t="shared" si="11"/>
        <v>12</v>
      </c>
      <c r="U19" s="17">
        <f t="shared" si="11"/>
        <v>9</v>
      </c>
      <c r="V19" s="17">
        <f t="shared" si="11"/>
        <v>139</v>
      </c>
      <c r="W19" s="17">
        <f t="shared" si="11"/>
        <v>0</v>
      </c>
      <c r="X19" s="17">
        <f t="shared" si="11"/>
        <v>0</v>
      </c>
      <c r="Y19" s="17">
        <f t="shared" si="11"/>
        <v>12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177</v>
      </c>
      <c r="AD19" s="17">
        <f t="shared" si="11"/>
        <v>0</v>
      </c>
      <c r="AE19" s="31">
        <f t="shared" si="11"/>
        <v>403</v>
      </c>
      <c r="AF19" s="31">
        <f t="shared" si="11"/>
        <v>580</v>
      </c>
    </row>
    <row r="20" spans="2:32" ht="23.1" customHeight="1" x14ac:dyDescent="0.25">
      <c r="B20" s="23" t="s">
        <v>47</v>
      </c>
      <c r="C20" s="50">
        <v>45</v>
      </c>
      <c r="D20" s="50">
        <v>7</v>
      </c>
      <c r="E20" s="50">
        <v>6</v>
      </c>
      <c r="F20" s="50">
        <v>2</v>
      </c>
      <c r="G20" s="50">
        <v>0</v>
      </c>
      <c r="H20" s="50">
        <v>0</v>
      </c>
      <c r="I20" s="50">
        <v>3</v>
      </c>
      <c r="J20" s="50">
        <v>2</v>
      </c>
      <c r="K20" s="50">
        <v>0</v>
      </c>
      <c r="L20" s="50">
        <v>0</v>
      </c>
      <c r="M20" s="50">
        <v>41</v>
      </c>
      <c r="N20" s="50">
        <v>0</v>
      </c>
      <c r="O20" s="17">
        <f t="shared" si="0"/>
        <v>65</v>
      </c>
      <c r="P20" s="17">
        <f t="shared" si="1"/>
        <v>106</v>
      </c>
      <c r="R20" s="1" t="s">
        <v>16</v>
      </c>
      <c r="S20" s="17">
        <f t="shared" ref="S20:AF20" si="12">SUM(C50:C53)</f>
        <v>220</v>
      </c>
      <c r="T20" s="17">
        <f t="shared" si="12"/>
        <v>19</v>
      </c>
      <c r="U20" s="17">
        <f t="shared" si="12"/>
        <v>5</v>
      </c>
      <c r="V20" s="17">
        <f t="shared" si="12"/>
        <v>82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186</v>
      </c>
      <c r="AD20" s="17">
        <f t="shared" si="12"/>
        <v>0</v>
      </c>
      <c r="AE20" s="31">
        <f t="shared" si="12"/>
        <v>331</v>
      </c>
      <c r="AF20" s="31">
        <f t="shared" si="12"/>
        <v>517</v>
      </c>
    </row>
    <row r="21" spans="2:32" ht="23.1" customHeight="1" x14ac:dyDescent="0.25">
      <c r="B21" s="23" t="s">
        <v>48</v>
      </c>
      <c r="C21" s="50">
        <v>39</v>
      </c>
      <c r="D21" s="50">
        <v>8</v>
      </c>
      <c r="E21" s="50">
        <v>1</v>
      </c>
      <c r="F21" s="50">
        <v>32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69</v>
      </c>
      <c r="N21" s="50">
        <v>0</v>
      </c>
      <c r="O21" s="17">
        <f t="shared" si="0"/>
        <v>80</v>
      </c>
      <c r="P21" s="17">
        <f t="shared" si="1"/>
        <v>149</v>
      </c>
      <c r="R21" s="36" t="s">
        <v>20</v>
      </c>
      <c r="S21" s="34">
        <f t="shared" ref="S21:AF21" si="13">SUM(C54:C57)</f>
        <v>189</v>
      </c>
      <c r="T21" s="17">
        <f t="shared" si="13"/>
        <v>13</v>
      </c>
      <c r="U21" s="17">
        <f t="shared" si="13"/>
        <v>16</v>
      </c>
      <c r="V21" s="17">
        <f t="shared" si="13"/>
        <v>86</v>
      </c>
      <c r="W21" s="17">
        <f t="shared" si="13"/>
        <v>0</v>
      </c>
      <c r="X21" s="17">
        <f t="shared" si="13"/>
        <v>0</v>
      </c>
      <c r="Y21" s="17">
        <f t="shared" si="13"/>
        <v>14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197</v>
      </c>
      <c r="AD21" s="17">
        <f t="shared" si="13"/>
        <v>0</v>
      </c>
      <c r="AE21" s="31">
        <f t="shared" si="13"/>
        <v>318</v>
      </c>
      <c r="AF21" s="31">
        <f t="shared" si="13"/>
        <v>515</v>
      </c>
    </row>
    <row r="22" spans="2:32" ht="23.1" customHeight="1" x14ac:dyDescent="0.25">
      <c r="B22" s="23" t="s">
        <v>49</v>
      </c>
      <c r="C22" s="50">
        <v>23</v>
      </c>
      <c r="D22" s="50">
        <v>4</v>
      </c>
      <c r="E22" s="50">
        <v>0</v>
      </c>
      <c r="F22" s="50">
        <v>25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79</v>
      </c>
      <c r="N22" s="50">
        <v>0</v>
      </c>
      <c r="O22" s="17">
        <f t="shared" si="0"/>
        <v>53</v>
      </c>
      <c r="P22" s="17">
        <f t="shared" si="1"/>
        <v>132</v>
      </c>
      <c r="R22" s="58" t="s">
        <v>90</v>
      </c>
      <c r="S22" s="59">
        <f>MAX(S10:S12)</f>
        <v>128</v>
      </c>
      <c r="T22" s="59">
        <f t="shared" ref="T22:AF22" si="14">MAX(T10:T12)</f>
        <v>21</v>
      </c>
      <c r="U22" s="59">
        <f t="shared" si="14"/>
        <v>12</v>
      </c>
      <c r="V22" s="59">
        <f t="shared" si="14"/>
        <v>93</v>
      </c>
      <c r="W22" s="59">
        <f t="shared" si="14"/>
        <v>0</v>
      </c>
      <c r="X22" s="59">
        <f t="shared" si="14"/>
        <v>1</v>
      </c>
      <c r="Y22" s="59">
        <f t="shared" si="14"/>
        <v>10</v>
      </c>
      <c r="Z22" s="59">
        <f t="shared" si="14"/>
        <v>3</v>
      </c>
      <c r="AA22" s="59">
        <f t="shared" si="14"/>
        <v>0</v>
      </c>
      <c r="AB22" s="59">
        <f t="shared" si="14"/>
        <v>0</v>
      </c>
      <c r="AC22" s="59">
        <f t="shared" si="14"/>
        <v>250</v>
      </c>
      <c r="AD22" s="59">
        <f t="shared" si="14"/>
        <v>0</v>
      </c>
      <c r="AE22" s="40">
        <f t="shared" si="14"/>
        <v>246</v>
      </c>
      <c r="AF22" s="40">
        <f t="shared" si="14"/>
        <v>496</v>
      </c>
    </row>
    <row r="23" spans="2:32" ht="23.1" customHeight="1" x14ac:dyDescent="0.25">
      <c r="B23" s="23" t="s">
        <v>50</v>
      </c>
      <c r="C23" s="50">
        <v>30</v>
      </c>
      <c r="D23" s="50">
        <v>7</v>
      </c>
      <c r="E23" s="50">
        <v>2</v>
      </c>
      <c r="F23" s="50">
        <v>20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64</v>
      </c>
      <c r="N23" s="50">
        <v>0</v>
      </c>
      <c r="O23" s="17">
        <f t="shared" si="0"/>
        <v>60</v>
      </c>
      <c r="P23" s="17">
        <f t="shared" si="1"/>
        <v>124</v>
      </c>
      <c r="R23" s="58" t="s">
        <v>91</v>
      </c>
      <c r="S23" s="59">
        <f>MAX(S13:S18)</f>
        <v>275</v>
      </c>
      <c r="T23" s="59">
        <f t="shared" ref="T23:AF23" si="15">MAX(T13:T18)</f>
        <v>27</v>
      </c>
      <c r="U23" s="59">
        <f t="shared" si="15"/>
        <v>18</v>
      </c>
      <c r="V23" s="59">
        <f t="shared" si="15"/>
        <v>86</v>
      </c>
      <c r="W23" s="59">
        <f t="shared" si="15"/>
        <v>1</v>
      </c>
      <c r="X23" s="59">
        <f t="shared" si="15"/>
        <v>0</v>
      </c>
      <c r="Y23" s="59">
        <f t="shared" si="15"/>
        <v>12</v>
      </c>
      <c r="Z23" s="59">
        <f t="shared" si="15"/>
        <v>2</v>
      </c>
      <c r="AA23" s="59">
        <f t="shared" si="15"/>
        <v>2</v>
      </c>
      <c r="AB23" s="59">
        <f t="shared" si="15"/>
        <v>0</v>
      </c>
      <c r="AC23" s="59">
        <f t="shared" si="15"/>
        <v>285</v>
      </c>
      <c r="AD23" s="59">
        <f t="shared" si="15"/>
        <v>0</v>
      </c>
      <c r="AE23" s="40">
        <f t="shared" si="15"/>
        <v>393</v>
      </c>
      <c r="AF23" s="40">
        <f t="shared" si="15"/>
        <v>571</v>
      </c>
    </row>
    <row r="24" spans="2:32" ht="23.1" customHeight="1" x14ac:dyDescent="0.25">
      <c r="B24" s="23" t="s">
        <v>51</v>
      </c>
      <c r="C24" s="50">
        <v>28</v>
      </c>
      <c r="D24" s="50">
        <v>2</v>
      </c>
      <c r="E24" s="50">
        <v>0</v>
      </c>
      <c r="F24" s="50">
        <v>12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43</v>
      </c>
      <c r="N24" s="50">
        <v>0</v>
      </c>
      <c r="O24" s="17">
        <f t="shared" si="0"/>
        <v>46</v>
      </c>
      <c r="P24" s="17">
        <f t="shared" si="1"/>
        <v>89</v>
      </c>
      <c r="R24" s="58" t="s">
        <v>92</v>
      </c>
      <c r="S24" s="59">
        <f>MAX(S19:S21)</f>
        <v>231</v>
      </c>
      <c r="T24" s="59">
        <f t="shared" ref="T24:AF24" si="16">MAX(T19:T21)</f>
        <v>19</v>
      </c>
      <c r="U24" s="59">
        <f t="shared" si="16"/>
        <v>16</v>
      </c>
      <c r="V24" s="59">
        <f t="shared" si="16"/>
        <v>139</v>
      </c>
      <c r="W24" s="59">
        <f t="shared" si="16"/>
        <v>0</v>
      </c>
      <c r="X24" s="59">
        <f t="shared" si="16"/>
        <v>0</v>
      </c>
      <c r="Y24" s="59">
        <f t="shared" si="16"/>
        <v>14</v>
      </c>
      <c r="Z24" s="59">
        <f t="shared" si="16"/>
        <v>2</v>
      </c>
      <c r="AA24" s="59">
        <f t="shared" si="16"/>
        <v>0</v>
      </c>
      <c r="AB24" s="59">
        <f t="shared" si="16"/>
        <v>0</v>
      </c>
      <c r="AC24" s="59">
        <f t="shared" si="16"/>
        <v>197</v>
      </c>
      <c r="AD24" s="59">
        <f t="shared" si="16"/>
        <v>0</v>
      </c>
      <c r="AE24" s="40">
        <f t="shared" si="16"/>
        <v>403</v>
      </c>
      <c r="AF24" s="40">
        <f t="shared" si="16"/>
        <v>580</v>
      </c>
    </row>
    <row r="25" spans="2:32" ht="23.1" customHeight="1" x14ac:dyDescent="0.25">
      <c r="B25" s="23" t="s">
        <v>52</v>
      </c>
      <c r="C25" s="50">
        <v>29</v>
      </c>
      <c r="D25" s="50">
        <v>4</v>
      </c>
      <c r="E25" s="50">
        <v>0</v>
      </c>
      <c r="F25" s="50">
        <v>25</v>
      </c>
      <c r="G25" s="50">
        <v>0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47</v>
      </c>
      <c r="N25" s="50">
        <v>0</v>
      </c>
      <c r="O25" s="17">
        <f t="shared" si="0"/>
        <v>63</v>
      </c>
      <c r="P25" s="17">
        <f t="shared" si="1"/>
        <v>110</v>
      </c>
      <c r="R25" s="37" t="s">
        <v>85</v>
      </c>
      <c r="S25" s="35">
        <f t="shared" ref="S25:AF25" si="17">SUM(S10:S12)</f>
        <v>254</v>
      </c>
      <c r="T25" s="16">
        <f t="shared" si="17"/>
        <v>27</v>
      </c>
      <c r="U25" s="16">
        <f t="shared" si="17"/>
        <v>26</v>
      </c>
      <c r="V25" s="16">
        <f t="shared" si="17"/>
        <v>245</v>
      </c>
      <c r="W25" s="16">
        <f t="shared" si="17"/>
        <v>0</v>
      </c>
      <c r="X25" s="16">
        <f t="shared" si="17"/>
        <v>1</v>
      </c>
      <c r="Y25" s="16">
        <f t="shared" si="17"/>
        <v>16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521</v>
      </c>
      <c r="AD25" s="16">
        <f t="shared" si="17"/>
        <v>0</v>
      </c>
      <c r="AE25" s="32">
        <f t="shared" si="17"/>
        <v>572</v>
      </c>
      <c r="AF25" s="32">
        <f t="shared" si="17"/>
        <v>1093</v>
      </c>
    </row>
    <row r="26" spans="2:32" ht="23.1" customHeight="1" x14ac:dyDescent="0.25">
      <c r="B26" s="23" t="s">
        <v>53</v>
      </c>
      <c r="C26" s="50">
        <v>23</v>
      </c>
      <c r="D26" s="50">
        <v>9</v>
      </c>
      <c r="E26" s="50">
        <v>3</v>
      </c>
      <c r="F26" s="50">
        <v>24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74</v>
      </c>
      <c r="N26" s="50">
        <v>0</v>
      </c>
      <c r="O26" s="17">
        <f t="shared" si="0"/>
        <v>59</v>
      </c>
      <c r="P26" s="17">
        <f t="shared" si="1"/>
        <v>133</v>
      </c>
      <c r="R26" s="28" t="s">
        <v>86</v>
      </c>
      <c r="S26" s="16">
        <f t="shared" ref="S26:AF26" si="18">SUM(S13:S18)</f>
        <v>1054</v>
      </c>
      <c r="T26" s="16">
        <f t="shared" si="18"/>
        <v>117</v>
      </c>
      <c r="U26" s="16">
        <f t="shared" si="18"/>
        <v>69</v>
      </c>
      <c r="V26" s="16">
        <f t="shared" si="18"/>
        <v>476</v>
      </c>
      <c r="W26" s="16">
        <f t="shared" si="18"/>
        <v>1</v>
      </c>
      <c r="X26" s="16">
        <f t="shared" si="18"/>
        <v>0</v>
      </c>
      <c r="Y26" s="16">
        <f t="shared" si="18"/>
        <v>54</v>
      </c>
      <c r="Z26" s="16">
        <f t="shared" si="18"/>
        <v>4</v>
      </c>
      <c r="AA26" s="16">
        <f t="shared" si="18"/>
        <v>4</v>
      </c>
      <c r="AB26" s="16">
        <f t="shared" si="18"/>
        <v>0</v>
      </c>
      <c r="AC26" s="16">
        <f t="shared" si="18"/>
        <v>1101</v>
      </c>
      <c r="AD26" s="16">
        <f t="shared" si="18"/>
        <v>0</v>
      </c>
      <c r="AE26" s="32">
        <f t="shared" si="18"/>
        <v>1779</v>
      </c>
      <c r="AF26" s="32">
        <f t="shared" si="18"/>
        <v>2880</v>
      </c>
    </row>
    <row r="27" spans="2:32" ht="23.1" customHeight="1" x14ac:dyDescent="0.25">
      <c r="B27" s="23" t="s">
        <v>54</v>
      </c>
      <c r="C27" s="50">
        <v>39</v>
      </c>
      <c r="D27" s="50">
        <v>2</v>
      </c>
      <c r="E27" s="50">
        <v>3</v>
      </c>
      <c r="F27" s="50">
        <v>18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53</v>
      </c>
      <c r="N27" s="50">
        <v>0</v>
      </c>
      <c r="O27" s="17">
        <f t="shared" si="0"/>
        <v>64</v>
      </c>
      <c r="P27" s="17">
        <f t="shared" si="1"/>
        <v>117</v>
      </c>
      <c r="R27" s="29" t="s">
        <v>87</v>
      </c>
      <c r="S27" s="16">
        <f t="shared" ref="S27:AF27" si="19">SUM(S19:S21)</f>
        <v>640</v>
      </c>
      <c r="T27" s="16">
        <f t="shared" si="19"/>
        <v>44</v>
      </c>
      <c r="U27" s="16">
        <f t="shared" si="19"/>
        <v>30</v>
      </c>
      <c r="V27" s="16">
        <f t="shared" si="19"/>
        <v>307</v>
      </c>
      <c r="W27" s="16">
        <f t="shared" si="19"/>
        <v>0</v>
      </c>
      <c r="X27" s="16">
        <f t="shared" si="19"/>
        <v>0</v>
      </c>
      <c r="Y27" s="16">
        <f t="shared" si="19"/>
        <v>29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560</v>
      </c>
      <c r="AD27" s="16">
        <f t="shared" si="19"/>
        <v>0</v>
      </c>
      <c r="AE27" s="32">
        <f t="shared" si="19"/>
        <v>1052</v>
      </c>
      <c r="AF27" s="32">
        <f t="shared" si="19"/>
        <v>1612</v>
      </c>
    </row>
    <row r="28" spans="2:32" ht="23.1" customHeight="1" x14ac:dyDescent="0.25">
      <c r="B28" s="23" t="s">
        <v>55</v>
      </c>
      <c r="C28" s="50">
        <v>39</v>
      </c>
      <c r="D28" s="50">
        <v>6</v>
      </c>
      <c r="E28" s="50">
        <v>4</v>
      </c>
      <c r="F28" s="50">
        <v>19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84</v>
      </c>
      <c r="N28" s="50">
        <v>0</v>
      </c>
      <c r="O28" s="17">
        <f t="shared" si="0"/>
        <v>73</v>
      </c>
      <c r="P28" s="17">
        <f t="shared" si="1"/>
        <v>157</v>
      </c>
      <c r="R28" s="5" t="s">
        <v>17</v>
      </c>
      <c r="S28" s="16">
        <f t="shared" ref="S28:AF28" si="20">SUM(S10:S21)</f>
        <v>1948</v>
      </c>
      <c r="T28" s="16">
        <f t="shared" si="20"/>
        <v>188</v>
      </c>
      <c r="U28" s="16">
        <f t="shared" si="20"/>
        <v>125</v>
      </c>
      <c r="V28" s="16">
        <f t="shared" si="20"/>
        <v>1028</v>
      </c>
      <c r="W28" s="16">
        <f t="shared" si="20"/>
        <v>1</v>
      </c>
      <c r="X28" s="16">
        <f t="shared" si="20"/>
        <v>1</v>
      </c>
      <c r="Y28" s="16">
        <f t="shared" si="20"/>
        <v>99</v>
      </c>
      <c r="Z28" s="16">
        <f t="shared" si="20"/>
        <v>9</v>
      </c>
      <c r="AA28" s="16">
        <f t="shared" si="20"/>
        <v>4</v>
      </c>
      <c r="AB28" s="16">
        <f t="shared" si="20"/>
        <v>0</v>
      </c>
      <c r="AC28" s="16">
        <f t="shared" si="20"/>
        <v>2182</v>
      </c>
      <c r="AD28" s="16">
        <f t="shared" si="20"/>
        <v>0</v>
      </c>
      <c r="AE28" s="32">
        <f t="shared" si="20"/>
        <v>3403</v>
      </c>
      <c r="AF28" s="32">
        <f t="shared" si="20"/>
        <v>5585</v>
      </c>
    </row>
    <row r="29" spans="2:32" ht="23.1" customHeight="1" x14ac:dyDescent="0.25">
      <c r="B29" s="23" t="s">
        <v>56</v>
      </c>
      <c r="C29" s="50">
        <v>48</v>
      </c>
      <c r="D29" s="50">
        <v>7</v>
      </c>
      <c r="E29" s="50">
        <v>8</v>
      </c>
      <c r="F29" s="50">
        <v>24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74</v>
      </c>
      <c r="N29" s="50">
        <v>0</v>
      </c>
      <c r="O29" s="17">
        <f t="shared" si="0"/>
        <v>90</v>
      </c>
      <c r="P29" s="17">
        <f t="shared" si="1"/>
        <v>164</v>
      </c>
      <c r="R29"/>
      <c r="S29" s="20"/>
      <c r="T29" s="19"/>
    </row>
    <row r="30" spans="2:32" ht="23.1" customHeight="1" x14ac:dyDescent="0.25">
      <c r="B30" s="23" t="s">
        <v>57</v>
      </c>
      <c r="C30" s="50">
        <v>35</v>
      </c>
      <c r="D30" s="50">
        <v>2</v>
      </c>
      <c r="E30" s="50">
        <v>5</v>
      </c>
      <c r="F30" s="50">
        <v>40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44</v>
      </c>
      <c r="N30" s="50">
        <v>0</v>
      </c>
      <c r="O30" s="17">
        <f t="shared" si="0"/>
        <v>83</v>
      </c>
      <c r="P30" s="17">
        <f t="shared" si="1"/>
        <v>127</v>
      </c>
      <c r="R30"/>
      <c r="S30" s="19"/>
      <c r="T30" s="19"/>
    </row>
    <row r="31" spans="2:32" ht="23.1" customHeight="1" x14ac:dyDescent="0.25">
      <c r="B31" s="24" t="s">
        <v>58</v>
      </c>
      <c r="C31" s="50">
        <v>30</v>
      </c>
      <c r="D31" s="50">
        <v>6</v>
      </c>
      <c r="E31" s="50">
        <v>0</v>
      </c>
      <c r="F31" s="50">
        <v>10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12</v>
      </c>
      <c r="N31" s="50">
        <v>0</v>
      </c>
      <c r="O31" s="17">
        <f t="shared" si="0"/>
        <v>49</v>
      </c>
      <c r="P31" s="17">
        <f t="shared" si="1"/>
        <v>61</v>
      </c>
      <c r="R31"/>
      <c r="S31" s="19"/>
      <c r="T31" s="19"/>
    </row>
    <row r="32" spans="2:32" ht="23.1" customHeight="1" x14ac:dyDescent="0.25">
      <c r="B32" s="24" t="s">
        <v>59</v>
      </c>
      <c r="C32" s="50">
        <v>23</v>
      </c>
      <c r="D32" s="50">
        <v>2</v>
      </c>
      <c r="E32" s="50">
        <v>2</v>
      </c>
      <c r="F32" s="50">
        <v>16</v>
      </c>
      <c r="G32" s="50">
        <v>0</v>
      </c>
      <c r="H32" s="50">
        <v>0</v>
      </c>
      <c r="I32" s="50">
        <v>2</v>
      </c>
      <c r="J32" s="50">
        <v>0</v>
      </c>
      <c r="K32" s="50">
        <v>1</v>
      </c>
      <c r="L32" s="50">
        <v>0</v>
      </c>
      <c r="M32" s="50">
        <v>7</v>
      </c>
      <c r="N32" s="50">
        <v>0</v>
      </c>
      <c r="O32" s="17">
        <f t="shared" si="0"/>
        <v>46</v>
      </c>
      <c r="P32" s="17">
        <f t="shared" si="1"/>
        <v>53</v>
      </c>
      <c r="R32"/>
      <c r="S32" s="19"/>
      <c r="T32" s="19"/>
    </row>
    <row r="33" spans="2:20" ht="23.1" customHeight="1" x14ac:dyDescent="0.25">
      <c r="B33" s="23" t="s">
        <v>60</v>
      </c>
      <c r="C33" s="50">
        <v>29</v>
      </c>
      <c r="D33" s="50">
        <v>7</v>
      </c>
      <c r="E33" s="50">
        <v>4</v>
      </c>
      <c r="F33" s="50">
        <v>19</v>
      </c>
      <c r="G33" s="50">
        <v>0</v>
      </c>
      <c r="H33" s="50">
        <v>0</v>
      </c>
      <c r="I33" s="50">
        <v>6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7">
        <f t="shared" si="0"/>
        <v>65</v>
      </c>
      <c r="P33" s="17">
        <f t="shared" si="1"/>
        <v>78</v>
      </c>
      <c r="R33"/>
      <c r="S33" s="19"/>
      <c r="T33" s="19"/>
    </row>
    <row r="34" spans="2:20" ht="23.1" customHeight="1" x14ac:dyDescent="0.25">
      <c r="B34" s="24" t="s">
        <v>61</v>
      </c>
      <c r="C34" s="50">
        <v>41</v>
      </c>
      <c r="D34" s="50">
        <v>8</v>
      </c>
      <c r="E34" s="50">
        <v>1</v>
      </c>
      <c r="F34" s="50">
        <v>14</v>
      </c>
      <c r="G34" s="50">
        <v>0</v>
      </c>
      <c r="H34" s="50">
        <v>0</v>
      </c>
      <c r="I34" s="50">
        <v>3</v>
      </c>
      <c r="J34" s="50">
        <v>0</v>
      </c>
      <c r="K34" s="50">
        <v>1</v>
      </c>
      <c r="L34" s="50">
        <v>0</v>
      </c>
      <c r="M34" s="50">
        <v>23</v>
      </c>
      <c r="N34" s="50">
        <v>0</v>
      </c>
      <c r="O34" s="17">
        <f t="shared" si="0"/>
        <v>68</v>
      </c>
      <c r="P34" s="17">
        <f t="shared" si="1"/>
        <v>91</v>
      </c>
      <c r="R34"/>
      <c r="S34" s="19"/>
      <c r="T34" s="19"/>
    </row>
    <row r="35" spans="2:20" ht="23.1" customHeight="1" x14ac:dyDescent="0.25">
      <c r="B35" s="24" t="s">
        <v>62</v>
      </c>
      <c r="C35" s="50">
        <v>35</v>
      </c>
      <c r="D35" s="50">
        <v>4</v>
      </c>
      <c r="E35" s="50">
        <v>1</v>
      </c>
      <c r="F35" s="50">
        <v>29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44</v>
      </c>
      <c r="N35" s="50">
        <v>0</v>
      </c>
      <c r="O35" s="17">
        <f t="shared" si="0"/>
        <v>71</v>
      </c>
      <c r="P35" s="17">
        <f t="shared" si="1"/>
        <v>115</v>
      </c>
      <c r="R35"/>
      <c r="S35" s="19"/>
      <c r="T35" s="19"/>
    </row>
    <row r="36" spans="2:20" ht="23.1" customHeight="1" x14ac:dyDescent="0.25">
      <c r="B36" s="24" t="s">
        <v>63</v>
      </c>
      <c r="C36" s="50">
        <v>45</v>
      </c>
      <c r="D36" s="50">
        <v>2</v>
      </c>
      <c r="E36" s="50">
        <v>1</v>
      </c>
      <c r="F36" s="50">
        <v>24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43</v>
      </c>
      <c r="N36" s="50">
        <v>0</v>
      </c>
      <c r="O36" s="17">
        <f t="shared" si="0"/>
        <v>73</v>
      </c>
      <c r="P36" s="17">
        <f t="shared" si="1"/>
        <v>116</v>
      </c>
      <c r="R36"/>
      <c r="S36" s="19"/>
      <c r="T36" s="19"/>
    </row>
    <row r="37" spans="2:20" ht="23.1" customHeight="1" x14ac:dyDescent="0.25">
      <c r="B37" s="23" t="s">
        <v>64</v>
      </c>
      <c r="C37" s="50">
        <v>54</v>
      </c>
      <c r="D37" s="50">
        <v>2</v>
      </c>
      <c r="E37" s="50">
        <v>4</v>
      </c>
      <c r="F37" s="50">
        <v>19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45</v>
      </c>
      <c r="N37" s="50">
        <v>0</v>
      </c>
      <c r="O37" s="17">
        <f t="shared" si="0"/>
        <v>81</v>
      </c>
      <c r="P37" s="17">
        <f t="shared" si="1"/>
        <v>126</v>
      </c>
      <c r="R37"/>
      <c r="S37" s="19"/>
      <c r="T37" s="19"/>
    </row>
    <row r="38" spans="2:20" ht="23.1" customHeight="1" x14ac:dyDescent="0.25">
      <c r="B38" s="24" t="s">
        <v>65</v>
      </c>
      <c r="C38" s="50">
        <v>71</v>
      </c>
      <c r="D38" s="50">
        <v>9</v>
      </c>
      <c r="E38" s="50">
        <v>3</v>
      </c>
      <c r="F38" s="50">
        <v>14</v>
      </c>
      <c r="G38" s="50">
        <v>0</v>
      </c>
      <c r="H38" s="50">
        <v>0</v>
      </c>
      <c r="I38" s="50">
        <v>4</v>
      </c>
      <c r="J38" s="50">
        <v>0</v>
      </c>
      <c r="K38" s="50">
        <v>2</v>
      </c>
      <c r="L38" s="50">
        <v>0</v>
      </c>
      <c r="M38" s="50">
        <v>40</v>
      </c>
      <c r="N38" s="50">
        <v>0</v>
      </c>
      <c r="O38" s="17">
        <f t="shared" si="0"/>
        <v>103</v>
      </c>
      <c r="P38" s="17">
        <f t="shared" si="1"/>
        <v>143</v>
      </c>
      <c r="R38"/>
      <c r="S38" s="19"/>
      <c r="T38" s="19"/>
    </row>
    <row r="39" spans="2:20" ht="23.1" customHeight="1" x14ac:dyDescent="0.25">
      <c r="B39" s="24" t="s">
        <v>66</v>
      </c>
      <c r="C39" s="50">
        <v>68</v>
      </c>
      <c r="D39" s="50">
        <v>1</v>
      </c>
      <c r="E39" s="50">
        <v>5</v>
      </c>
      <c r="F39" s="50">
        <v>17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34</v>
      </c>
      <c r="N39" s="50">
        <v>0</v>
      </c>
      <c r="O39" s="17">
        <f t="shared" si="0"/>
        <v>91</v>
      </c>
      <c r="P39" s="17">
        <f t="shared" si="1"/>
        <v>125</v>
      </c>
      <c r="R39"/>
      <c r="S39" s="19"/>
      <c r="T39" s="19"/>
    </row>
    <row r="40" spans="2:20" ht="23.1" customHeight="1" x14ac:dyDescent="0.25">
      <c r="B40" s="24" t="s">
        <v>67</v>
      </c>
      <c r="C40" s="50">
        <v>78</v>
      </c>
      <c r="D40" s="50">
        <v>3</v>
      </c>
      <c r="E40" s="50">
        <v>1</v>
      </c>
      <c r="F40" s="50">
        <v>19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28</v>
      </c>
      <c r="N40" s="50">
        <v>0</v>
      </c>
      <c r="O40" s="17">
        <f t="shared" si="0"/>
        <v>104</v>
      </c>
      <c r="P40" s="17">
        <f t="shared" si="1"/>
        <v>132</v>
      </c>
      <c r="R40"/>
      <c r="S40" s="19"/>
      <c r="T40" s="19"/>
    </row>
    <row r="41" spans="2:20" ht="23.1" customHeight="1" x14ac:dyDescent="0.25">
      <c r="B41" s="23" t="s">
        <v>68</v>
      </c>
      <c r="C41" s="50">
        <v>58</v>
      </c>
      <c r="D41" s="50">
        <v>3</v>
      </c>
      <c r="E41" s="50">
        <v>8</v>
      </c>
      <c r="F41" s="50">
        <v>24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49</v>
      </c>
      <c r="N41" s="50">
        <v>0</v>
      </c>
      <c r="O41" s="17">
        <f t="shared" si="0"/>
        <v>95</v>
      </c>
      <c r="P41" s="17">
        <f t="shared" si="1"/>
        <v>144</v>
      </c>
      <c r="R41"/>
      <c r="S41" s="19"/>
      <c r="T41" s="19"/>
    </row>
    <row r="42" spans="2:20" ht="23.1" customHeight="1" x14ac:dyDescent="0.25">
      <c r="B42" s="24" t="s">
        <v>69</v>
      </c>
      <c r="C42" s="50">
        <v>59</v>
      </c>
      <c r="D42" s="50">
        <v>5</v>
      </c>
      <c r="E42" s="50">
        <v>4</v>
      </c>
      <c r="F42" s="50">
        <v>10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49</v>
      </c>
      <c r="N42" s="50">
        <v>0</v>
      </c>
      <c r="O42" s="17">
        <f t="shared" si="0"/>
        <v>78</v>
      </c>
      <c r="P42" s="17">
        <f t="shared" si="1"/>
        <v>127</v>
      </c>
      <c r="R42"/>
      <c r="S42" s="19"/>
      <c r="T42" s="19"/>
    </row>
    <row r="43" spans="2:20" ht="23.1" customHeight="1" x14ac:dyDescent="0.25">
      <c r="B43" s="23" t="s">
        <v>70</v>
      </c>
      <c r="C43" s="50">
        <v>52</v>
      </c>
      <c r="D43" s="50">
        <v>2</v>
      </c>
      <c r="E43" s="50">
        <v>3</v>
      </c>
      <c r="F43" s="50">
        <v>18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54</v>
      </c>
      <c r="N43" s="50">
        <v>0</v>
      </c>
      <c r="O43" s="17">
        <f t="shared" si="0"/>
        <v>78</v>
      </c>
      <c r="P43" s="17">
        <f t="shared" si="1"/>
        <v>132</v>
      </c>
      <c r="R43"/>
      <c r="S43" s="19"/>
      <c r="T43" s="19"/>
    </row>
    <row r="44" spans="2:20" ht="23.1" customHeight="1" x14ac:dyDescent="0.25">
      <c r="B44" s="25" t="s">
        <v>71</v>
      </c>
      <c r="C44" s="50">
        <v>69</v>
      </c>
      <c r="D44" s="50">
        <v>12</v>
      </c>
      <c r="E44" s="50">
        <v>3</v>
      </c>
      <c r="F44" s="50">
        <v>21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0</v>
      </c>
      <c r="M44" s="50">
        <v>46</v>
      </c>
      <c r="N44" s="50">
        <v>0</v>
      </c>
      <c r="O44" s="17">
        <f t="shared" si="0"/>
        <v>109</v>
      </c>
      <c r="P44" s="17">
        <f t="shared" si="1"/>
        <v>155</v>
      </c>
      <c r="R44"/>
      <c r="S44" s="19"/>
      <c r="T44" s="19"/>
    </row>
    <row r="45" spans="2:20" ht="23.1" customHeight="1" x14ac:dyDescent="0.25">
      <c r="B45" s="23" t="s">
        <v>72</v>
      </c>
      <c r="C45" s="50">
        <v>48</v>
      </c>
      <c r="D45" s="50">
        <v>8</v>
      </c>
      <c r="E45" s="50">
        <v>4</v>
      </c>
      <c r="F45" s="50">
        <v>15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52</v>
      </c>
      <c r="N45" s="50">
        <v>0</v>
      </c>
      <c r="O45" s="17">
        <f t="shared" si="0"/>
        <v>77</v>
      </c>
      <c r="P45" s="17">
        <f t="shared" si="1"/>
        <v>129</v>
      </c>
      <c r="R45"/>
      <c r="S45" s="19"/>
      <c r="T45" s="19"/>
    </row>
    <row r="46" spans="2:20" ht="23.1" customHeight="1" x14ac:dyDescent="0.25">
      <c r="B46" s="24" t="s">
        <v>73</v>
      </c>
      <c r="C46" s="50">
        <v>39</v>
      </c>
      <c r="D46" s="50">
        <v>4</v>
      </c>
      <c r="E46" s="50">
        <v>3</v>
      </c>
      <c r="F46" s="50">
        <v>19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60</v>
      </c>
      <c r="N46" s="50">
        <v>0</v>
      </c>
      <c r="O46" s="17">
        <f t="shared" si="0"/>
        <v>68</v>
      </c>
      <c r="P46" s="17">
        <f t="shared" si="1"/>
        <v>128</v>
      </c>
      <c r="R46" s="19"/>
      <c r="S46" s="19"/>
      <c r="T46"/>
    </row>
    <row r="47" spans="2:20" ht="23.1" customHeight="1" x14ac:dyDescent="0.25">
      <c r="B47" s="24" t="s">
        <v>74</v>
      </c>
      <c r="C47" s="50">
        <v>73</v>
      </c>
      <c r="D47" s="50">
        <v>3</v>
      </c>
      <c r="E47" s="50">
        <v>6</v>
      </c>
      <c r="F47" s="50">
        <v>58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54</v>
      </c>
      <c r="N47" s="50">
        <v>0</v>
      </c>
      <c r="O47" s="17">
        <f t="shared" si="0"/>
        <v>143</v>
      </c>
      <c r="P47" s="17">
        <f t="shared" si="1"/>
        <v>197</v>
      </c>
      <c r="R47" s="19"/>
      <c r="S47" s="19"/>
      <c r="T47"/>
    </row>
    <row r="48" spans="2:20" ht="23.1" customHeight="1" x14ac:dyDescent="0.25">
      <c r="B48" s="24" t="s">
        <v>75</v>
      </c>
      <c r="C48" s="50">
        <v>78</v>
      </c>
      <c r="D48" s="50">
        <v>3</v>
      </c>
      <c r="E48" s="50">
        <v>0</v>
      </c>
      <c r="F48" s="50">
        <v>32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34</v>
      </c>
      <c r="N48" s="50">
        <v>0</v>
      </c>
      <c r="O48" s="17">
        <f t="shared" si="0"/>
        <v>114</v>
      </c>
      <c r="P48" s="17">
        <f t="shared" si="1"/>
        <v>148</v>
      </c>
      <c r="R48" s="19"/>
      <c r="S48" s="19"/>
      <c r="T48"/>
    </row>
    <row r="49" spans="2:20" ht="23.1" customHeight="1" x14ac:dyDescent="0.25">
      <c r="B49" s="23" t="s">
        <v>76</v>
      </c>
      <c r="C49" s="50">
        <v>41</v>
      </c>
      <c r="D49" s="50">
        <v>2</v>
      </c>
      <c r="E49" s="50">
        <v>0</v>
      </c>
      <c r="F49" s="50">
        <v>30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0</v>
      </c>
      <c r="M49" s="50">
        <v>29</v>
      </c>
      <c r="N49" s="50">
        <v>0</v>
      </c>
      <c r="O49" s="17">
        <f t="shared" si="0"/>
        <v>78</v>
      </c>
      <c r="P49" s="17">
        <f t="shared" si="1"/>
        <v>107</v>
      </c>
      <c r="R49" s="19"/>
      <c r="S49" s="19"/>
      <c r="T49"/>
    </row>
    <row r="50" spans="2:20" ht="23.1" customHeight="1" x14ac:dyDescent="0.25">
      <c r="B50" s="24" t="s">
        <v>77</v>
      </c>
      <c r="C50" s="50">
        <v>51</v>
      </c>
      <c r="D50" s="50">
        <v>7</v>
      </c>
      <c r="E50" s="50">
        <v>2</v>
      </c>
      <c r="F50" s="50">
        <v>18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49</v>
      </c>
      <c r="N50" s="50">
        <v>0</v>
      </c>
      <c r="O50" s="17">
        <f t="shared" si="0"/>
        <v>81</v>
      </c>
      <c r="P50" s="17">
        <f t="shared" si="1"/>
        <v>130</v>
      </c>
      <c r="R50" s="19"/>
      <c r="S50" s="19"/>
      <c r="T50"/>
    </row>
    <row r="51" spans="2:20" ht="23.1" customHeight="1" x14ac:dyDescent="0.25">
      <c r="B51" s="24" t="s">
        <v>78</v>
      </c>
      <c r="C51" s="50">
        <v>54</v>
      </c>
      <c r="D51" s="50">
        <v>5</v>
      </c>
      <c r="E51" s="50">
        <v>1</v>
      </c>
      <c r="F51" s="50">
        <v>25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49</v>
      </c>
      <c r="N51" s="50">
        <v>0</v>
      </c>
      <c r="O51" s="17">
        <f t="shared" si="0"/>
        <v>85</v>
      </c>
      <c r="P51" s="17">
        <f t="shared" si="1"/>
        <v>134</v>
      </c>
      <c r="R51" s="19"/>
      <c r="S51" s="19"/>
      <c r="T51"/>
    </row>
    <row r="52" spans="2:20" ht="23.1" customHeight="1" x14ac:dyDescent="0.25">
      <c r="B52" s="24" t="s">
        <v>79</v>
      </c>
      <c r="C52" s="50">
        <v>72</v>
      </c>
      <c r="D52" s="50">
        <v>5</v>
      </c>
      <c r="E52" s="50">
        <v>1</v>
      </c>
      <c r="F52" s="50">
        <v>20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45</v>
      </c>
      <c r="N52" s="50">
        <v>0</v>
      </c>
      <c r="O52" s="17">
        <f t="shared" si="0"/>
        <v>98</v>
      </c>
      <c r="P52" s="17">
        <f t="shared" si="1"/>
        <v>143</v>
      </c>
      <c r="R52" s="19"/>
      <c r="S52" s="19"/>
      <c r="T52"/>
    </row>
    <row r="53" spans="2:20" ht="23.1" customHeight="1" x14ac:dyDescent="0.25">
      <c r="B53" s="23" t="s">
        <v>80</v>
      </c>
      <c r="C53" s="50">
        <v>43</v>
      </c>
      <c r="D53" s="50">
        <v>2</v>
      </c>
      <c r="E53" s="50">
        <v>1</v>
      </c>
      <c r="F53" s="50">
        <v>19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43</v>
      </c>
      <c r="N53" s="50">
        <v>0</v>
      </c>
      <c r="O53" s="17">
        <f t="shared" si="0"/>
        <v>67</v>
      </c>
      <c r="P53" s="17">
        <f t="shared" si="1"/>
        <v>110</v>
      </c>
      <c r="R53" s="19"/>
      <c r="S53" s="19"/>
      <c r="T53"/>
    </row>
    <row r="54" spans="2:20" ht="23.1" customHeight="1" x14ac:dyDescent="0.25">
      <c r="B54" s="23" t="s">
        <v>81</v>
      </c>
      <c r="C54" s="50">
        <v>53</v>
      </c>
      <c r="D54" s="50">
        <v>4</v>
      </c>
      <c r="E54" s="50">
        <v>10</v>
      </c>
      <c r="F54" s="50">
        <v>22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36</v>
      </c>
      <c r="N54" s="50">
        <v>0</v>
      </c>
      <c r="O54" s="17">
        <f t="shared" si="0"/>
        <v>91</v>
      </c>
      <c r="P54" s="17">
        <f t="shared" si="1"/>
        <v>127</v>
      </c>
      <c r="R54" s="19"/>
      <c r="S54" s="19"/>
      <c r="T54"/>
    </row>
    <row r="55" spans="2:20" ht="23.1" customHeight="1" x14ac:dyDescent="0.25">
      <c r="B55" s="23" t="s">
        <v>82</v>
      </c>
      <c r="C55" s="50">
        <v>52</v>
      </c>
      <c r="D55" s="50">
        <v>2</v>
      </c>
      <c r="E55" s="50">
        <v>2</v>
      </c>
      <c r="F55" s="50">
        <v>18</v>
      </c>
      <c r="G55" s="50">
        <v>0</v>
      </c>
      <c r="H55" s="50">
        <v>0</v>
      </c>
      <c r="I55" s="50">
        <v>9</v>
      </c>
      <c r="J55" s="50">
        <v>0</v>
      </c>
      <c r="K55" s="50">
        <v>0</v>
      </c>
      <c r="L55" s="50">
        <v>0</v>
      </c>
      <c r="M55" s="50">
        <v>59</v>
      </c>
      <c r="N55" s="50">
        <v>0</v>
      </c>
      <c r="O55" s="17">
        <f t="shared" si="0"/>
        <v>83</v>
      </c>
      <c r="P55" s="17">
        <f t="shared" si="1"/>
        <v>142</v>
      </c>
      <c r="R55" s="19"/>
      <c r="S55" s="19"/>
      <c r="T55"/>
    </row>
    <row r="56" spans="2:20" ht="23.1" customHeight="1" x14ac:dyDescent="0.25">
      <c r="B56" s="23" t="s">
        <v>83</v>
      </c>
      <c r="C56" s="50">
        <v>44</v>
      </c>
      <c r="D56" s="50">
        <v>4</v>
      </c>
      <c r="E56" s="50">
        <v>3</v>
      </c>
      <c r="F56" s="50">
        <v>25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48</v>
      </c>
      <c r="N56" s="50">
        <v>0</v>
      </c>
      <c r="O56" s="17">
        <f t="shared" si="0"/>
        <v>78</v>
      </c>
      <c r="P56" s="17">
        <f t="shared" si="1"/>
        <v>126</v>
      </c>
      <c r="R56" s="19"/>
      <c r="S56" s="19"/>
      <c r="T56"/>
    </row>
    <row r="57" spans="2:20" ht="23.1" customHeight="1" x14ac:dyDescent="0.25">
      <c r="B57" s="23" t="s">
        <v>84</v>
      </c>
      <c r="C57" s="50">
        <v>40</v>
      </c>
      <c r="D57" s="50">
        <v>3</v>
      </c>
      <c r="E57" s="50">
        <v>1</v>
      </c>
      <c r="F57" s="50">
        <v>21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54</v>
      </c>
      <c r="N57" s="50">
        <v>0</v>
      </c>
      <c r="O57" s="17">
        <f t="shared" si="0"/>
        <v>66</v>
      </c>
      <c r="P57" s="17">
        <f t="shared" si="1"/>
        <v>120</v>
      </c>
      <c r="R57" s="19"/>
      <c r="S57" s="19"/>
      <c r="T57"/>
    </row>
    <row r="58" spans="2:20" ht="23.1" customHeight="1" x14ac:dyDescent="0.25">
      <c r="B58" s="60" t="s">
        <v>18</v>
      </c>
      <c r="C58" s="16">
        <f t="shared" ref="C58:P58" si="21">SUM(C10:C57)</f>
        <v>1948</v>
      </c>
      <c r="D58" s="16">
        <f t="shared" si="21"/>
        <v>188</v>
      </c>
      <c r="E58" s="16">
        <f t="shared" si="21"/>
        <v>125</v>
      </c>
      <c r="F58" s="16">
        <f t="shared" si="21"/>
        <v>1028</v>
      </c>
      <c r="G58" s="16">
        <f t="shared" si="21"/>
        <v>1</v>
      </c>
      <c r="H58" s="16">
        <f t="shared" si="21"/>
        <v>1</v>
      </c>
      <c r="I58" s="16">
        <f t="shared" si="21"/>
        <v>99</v>
      </c>
      <c r="J58" s="16">
        <f t="shared" si="21"/>
        <v>9</v>
      </c>
      <c r="K58" s="16">
        <f t="shared" si="21"/>
        <v>4</v>
      </c>
      <c r="L58" s="16">
        <f t="shared" si="21"/>
        <v>0</v>
      </c>
      <c r="M58" s="16">
        <f t="shared" si="21"/>
        <v>2182</v>
      </c>
      <c r="N58" s="16">
        <f t="shared" si="21"/>
        <v>0</v>
      </c>
      <c r="O58" s="16">
        <f t="shared" si="21"/>
        <v>3403</v>
      </c>
      <c r="P58" s="16">
        <f t="shared" si="21"/>
        <v>5585</v>
      </c>
      <c r="R58" s="19"/>
      <c r="S58" s="19"/>
      <c r="T58"/>
    </row>
    <row r="59" spans="2:20" ht="23.1" customHeight="1" x14ac:dyDescent="0.25">
      <c r="B59" s="60" t="s">
        <v>93</v>
      </c>
      <c r="C59" s="43">
        <f t="shared" ref="C59:N59" si="22">C58/$P$58</f>
        <v>0.34879140555058191</v>
      </c>
      <c r="D59" s="43">
        <f t="shared" si="22"/>
        <v>3.3661593554162934E-2</v>
      </c>
      <c r="E59" s="43">
        <f t="shared" si="22"/>
        <v>2.2381378692927483E-2</v>
      </c>
      <c r="F59" s="43">
        <f t="shared" si="22"/>
        <v>0.18406445837063562</v>
      </c>
      <c r="G59" s="43">
        <f t="shared" si="22"/>
        <v>1.7905102954341988E-4</v>
      </c>
      <c r="H59" s="43">
        <f t="shared" si="22"/>
        <v>1.7905102954341988E-4</v>
      </c>
      <c r="I59" s="43">
        <f t="shared" si="22"/>
        <v>1.7726051924798567E-2</v>
      </c>
      <c r="J59" s="43">
        <f t="shared" si="22"/>
        <v>1.6114592658907788E-3</v>
      </c>
      <c r="K59" s="43">
        <f t="shared" si="22"/>
        <v>7.1620411817367952E-4</v>
      </c>
      <c r="L59" s="43">
        <f t="shared" si="22"/>
        <v>0</v>
      </c>
      <c r="M59" s="43">
        <f t="shared" si="22"/>
        <v>0.39068934646374215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1" t="s">
        <v>94</v>
      </c>
      <c r="C60" s="44">
        <f>C58/$O$58</f>
        <v>0.57243608580664118</v>
      </c>
      <c r="D60" s="44">
        <f t="shared" ref="D60:N60" si="23">D58/$O$58</f>
        <v>5.5245371730825742E-2</v>
      </c>
      <c r="E60" s="44">
        <f t="shared" si="23"/>
        <v>3.6732295033793709E-2</v>
      </c>
      <c r="F60" s="44">
        <f t="shared" si="23"/>
        <v>0.30208639435791951</v>
      </c>
      <c r="G60" s="44">
        <f t="shared" si="23"/>
        <v>2.9385836027034972E-4</v>
      </c>
      <c r="H60" s="44">
        <f t="shared" si="23"/>
        <v>2.9385836027034972E-4</v>
      </c>
      <c r="I60" s="44">
        <f t="shared" si="23"/>
        <v>2.9091977666764621E-2</v>
      </c>
      <c r="J60" s="44">
        <f t="shared" si="23"/>
        <v>2.644725242433147E-3</v>
      </c>
      <c r="K60" s="44">
        <f t="shared" si="23"/>
        <v>1.1754334410813989E-3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18:20" ht="20.100000000000001" customHeight="1" x14ac:dyDescent="0.25">
      <c r="R81"/>
      <c r="S81" s="19"/>
      <c r="T81" s="19"/>
    </row>
    <row r="82" spans="18:20" ht="20.100000000000001" customHeight="1" x14ac:dyDescent="0.25">
      <c r="R82"/>
      <c r="S82" s="19"/>
      <c r="T82" s="19"/>
    </row>
    <row r="83" spans="18:20" ht="20.100000000000001" customHeight="1" x14ac:dyDescent="0.25">
      <c r="R83"/>
      <c r="S83" s="19"/>
      <c r="T83" s="19"/>
    </row>
    <row r="84" spans="18:20" ht="20.100000000000001" customHeight="1" x14ac:dyDescent="0.25">
      <c r="R84"/>
      <c r="S84" s="19"/>
      <c r="T84" s="19"/>
    </row>
    <row r="85" spans="18:20" ht="20.100000000000001" customHeight="1" x14ac:dyDescent="0.25">
      <c r="R85"/>
      <c r="S85" s="19"/>
      <c r="T85" s="19"/>
    </row>
    <row r="86" spans="18:20" ht="20.100000000000001" customHeight="1" x14ac:dyDescent="0.25">
      <c r="R86"/>
      <c r="S86" s="19"/>
      <c r="T86" s="19"/>
    </row>
    <row r="87" spans="18:20" ht="20.100000000000001" customHeight="1" x14ac:dyDescent="0.25">
      <c r="R87"/>
      <c r="S87" s="19"/>
      <c r="T87" s="19"/>
    </row>
    <row r="88" spans="18:20" ht="20.100000000000001" customHeight="1" x14ac:dyDescent="0.25">
      <c r="R88"/>
      <c r="S88" s="19"/>
      <c r="T88" s="19"/>
    </row>
    <row r="89" spans="18:20" ht="20.100000000000001" customHeight="1" x14ac:dyDescent="0.25">
      <c r="R89"/>
      <c r="S89" s="19"/>
      <c r="T89" s="19"/>
    </row>
    <row r="90" spans="18:20" ht="20.100000000000001" customHeight="1" x14ac:dyDescent="0.25">
      <c r="R90"/>
      <c r="S90" s="19"/>
      <c r="T90" s="19"/>
    </row>
    <row r="91" spans="18:20" ht="20.100000000000001" customHeight="1" x14ac:dyDescent="0.25">
      <c r="R91"/>
      <c r="S91" s="19"/>
      <c r="T91" s="19"/>
    </row>
    <row r="92" spans="18:20" ht="20.100000000000001" customHeight="1" x14ac:dyDescent="0.25">
      <c r="R92"/>
      <c r="S92" s="19"/>
      <c r="T92" s="19"/>
    </row>
    <row r="93" spans="18:20" ht="20.100000000000001" customHeight="1" x14ac:dyDescent="0.25">
      <c r="R93"/>
      <c r="S93" s="19"/>
      <c r="T93" s="19"/>
    </row>
    <row r="94" spans="18:20" ht="20.100000000000001" customHeight="1" x14ac:dyDescent="0.25">
      <c r="R94"/>
      <c r="S94" s="19"/>
      <c r="T94" s="19"/>
    </row>
    <row r="95" spans="18:20" ht="20.100000000000001" customHeight="1" x14ac:dyDescent="0.25">
      <c r="R95"/>
      <c r="S95" s="19"/>
      <c r="T95" s="19"/>
    </row>
    <row r="96" spans="18:20" ht="20.100000000000001" customHeight="1" x14ac:dyDescent="0.25">
      <c r="R96"/>
      <c r="S96" s="19"/>
      <c r="T96" s="19"/>
    </row>
    <row r="97" spans="2:20" ht="20.100000000000001" customHeight="1" x14ac:dyDescent="0.25">
      <c r="R97"/>
      <c r="S97" s="19"/>
      <c r="T97" s="19"/>
    </row>
    <row r="98" spans="2:20" ht="20.100000000000001" customHeight="1" x14ac:dyDescent="0.25">
      <c r="R98"/>
      <c r="S98" s="19"/>
      <c r="T98" s="19"/>
    </row>
    <row r="99" spans="2:20" ht="20.100000000000001" customHeight="1" x14ac:dyDescent="0.25">
      <c r="R99"/>
      <c r="S99" s="19"/>
      <c r="T99" s="19"/>
    </row>
    <row r="100" spans="2:20" ht="20.100000000000001" customHeight="1" x14ac:dyDescent="0.25">
      <c r="R100"/>
      <c r="S100" s="19"/>
      <c r="T100" s="19"/>
    </row>
    <row r="101" spans="2:20" ht="20.100000000000001" customHeight="1" x14ac:dyDescent="0.25">
      <c r="R101"/>
      <c r="S101" s="19"/>
      <c r="T101" s="19"/>
    </row>
    <row r="102" spans="2:20" ht="20.100000000000001" customHeight="1" x14ac:dyDescent="0.25">
      <c r="R102"/>
      <c r="S102" s="19"/>
      <c r="T102" s="19"/>
    </row>
    <row r="103" spans="2:20" ht="20.100000000000001" customHeight="1" x14ac:dyDescent="0.25">
      <c r="R103"/>
      <c r="S103" s="19"/>
      <c r="T103" s="19"/>
    </row>
    <row r="104" spans="2:20" ht="22.5" customHeight="1" x14ac:dyDescent="0.25">
      <c r="R104"/>
      <c r="S104" s="19"/>
      <c r="T104" s="19"/>
    </row>
    <row r="105" spans="2:20" ht="20.100000000000001" customHeight="1" x14ac:dyDescent="0.25">
      <c r="R105"/>
      <c r="S105" s="19"/>
      <c r="T105" s="19"/>
    </row>
    <row r="106" spans="2:20" ht="20.100000000000001" customHeight="1" x14ac:dyDescent="0.25">
      <c r="R106"/>
      <c r="S106" s="19"/>
      <c r="T106" s="19"/>
    </row>
    <row r="107" spans="2:20" ht="20.100000000000001" customHeight="1" x14ac:dyDescent="0.25">
      <c r="R107"/>
      <c r="S107" s="19"/>
      <c r="T107" s="19"/>
    </row>
    <row r="108" spans="2:20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20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20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20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20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7" zoomScale="60" workbookViewId="0">
      <selection activeCell="K22" sqref="K2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9" t="str">
        <f>'[3]23.9.19-MUNYONYO-SALAMA'!C3:G3</f>
        <v>MCC - C2 - STN-51 - SALAMA ROAD</v>
      </c>
      <c r="D3" s="79"/>
      <c r="E3" s="79"/>
      <c r="F3" s="79"/>
      <c r="G3" s="79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'[3]29.09 Salama-Munyonyo'!D5</f>
        <v>29.09.19</v>
      </c>
      <c r="F5" s="41" t="s">
        <v>1</v>
      </c>
      <c r="G5" s="77" t="str">
        <f>'[3]29.09 Salama-Munyonyo'!G5:H5</f>
        <v>MUNYONYO P/S</v>
      </c>
      <c r="H5" s="78"/>
      <c r="I5" s="14"/>
      <c r="J5" s="2" t="s">
        <v>5</v>
      </c>
      <c r="K5" s="77" t="str">
        <f>'[3]26.09 Salama-Munyonyo'!K5:L5</f>
        <v>OLOYA</v>
      </c>
      <c r="L5" s="78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7" t="str">
        <f>'[3]23.9.19-MUNYONYO-SALAMA'!D6:E6</f>
        <v>MUNYONYO</v>
      </c>
      <c r="E6" s="78"/>
      <c r="F6" s="2" t="s">
        <v>2</v>
      </c>
      <c r="G6" s="77" t="str">
        <f>'[3]23.9.19-MUNYONYO-SALAMA'!G6:H6</f>
        <v>SALAMA</v>
      </c>
      <c r="H6" s="78"/>
      <c r="J6" s="2" t="s">
        <v>21</v>
      </c>
      <c r="K6" s="77" t="str">
        <f>'[3]29.09 Salama-Munyonyo'!K6:L6</f>
        <v>STEVE</v>
      </c>
      <c r="L6" s="78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6" t="s">
        <v>88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2</v>
      </c>
      <c r="E10" s="50">
        <v>1</v>
      </c>
      <c r="F10" s="50">
        <v>27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49</v>
      </c>
      <c r="N10" s="50">
        <v>0</v>
      </c>
      <c r="O10" s="17">
        <f t="shared" ref="O10:O57" si="0">SUM(C10:L10,N10)</f>
        <v>43</v>
      </c>
      <c r="P10" s="17">
        <f t="shared" ref="P10:P57" si="1">SUM(C10:N10)</f>
        <v>92</v>
      </c>
      <c r="R10" s="1" t="s">
        <v>6</v>
      </c>
      <c r="S10" s="17">
        <f t="shared" ref="S10:AF10" si="2">SUM(C10:C13)</f>
        <v>51</v>
      </c>
      <c r="T10" s="17">
        <f t="shared" si="2"/>
        <v>3</v>
      </c>
      <c r="U10" s="17">
        <f t="shared" si="2"/>
        <v>7</v>
      </c>
      <c r="V10" s="17">
        <f t="shared" si="2"/>
        <v>67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142</v>
      </c>
      <c r="AD10" s="17">
        <f t="shared" si="2"/>
        <v>0</v>
      </c>
      <c r="AE10" s="31">
        <f t="shared" si="2"/>
        <v>135</v>
      </c>
      <c r="AF10" s="31">
        <f t="shared" si="2"/>
        <v>277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1</v>
      </c>
      <c r="E11" s="50">
        <v>1</v>
      </c>
      <c r="F11" s="50">
        <v>11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26</v>
      </c>
      <c r="N11" s="50">
        <v>0</v>
      </c>
      <c r="O11" s="17">
        <f t="shared" si="0"/>
        <v>30</v>
      </c>
      <c r="P11" s="17">
        <f t="shared" si="1"/>
        <v>56</v>
      </c>
      <c r="R11" s="1" t="s">
        <v>7</v>
      </c>
      <c r="S11" s="17">
        <f t="shared" ref="S11:AF11" si="3">SUM(C14:C17)</f>
        <v>75</v>
      </c>
      <c r="T11" s="17">
        <f t="shared" si="3"/>
        <v>14</v>
      </c>
      <c r="U11" s="17">
        <f t="shared" si="3"/>
        <v>12</v>
      </c>
      <c r="V11" s="17">
        <f t="shared" si="3"/>
        <v>63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221</v>
      </c>
      <c r="AD11" s="17">
        <f t="shared" si="3"/>
        <v>0</v>
      </c>
      <c r="AE11" s="31">
        <f t="shared" si="3"/>
        <v>169</v>
      </c>
      <c r="AF11" s="31">
        <f t="shared" si="3"/>
        <v>390</v>
      </c>
    </row>
    <row r="12" spans="2:32" ht="23.1" customHeight="1" x14ac:dyDescent="0.25">
      <c r="B12" s="23" t="s">
        <v>39</v>
      </c>
      <c r="C12" s="50">
        <v>14</v>
      </c>
      <c r="D12" s="50">
        <v>0</v>
      </c>
      <c r="E12" s="50">
        <v>1</v>
      </c>
      <c r="F12" s="50">
        <v>14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23</v>
      </c>
      <c r="N12" s="50">
        <v>0</v>
      </c>
      <c r="O12" s="17">
        <f t="shared" si="0"/>
        <v>30</v>
      </c>
      <c r="P12" s="17">
        <f t="shared" si="1"/>
        <v>53</v>
      </c>
      <c r="R12" s="1" t="s">
        <v>8</v>
      </c>
      <c r="S12" s="17">
        <f t="shared" ref="S12:AF12" si="4">SUM(C18:C21)</f>
        <v>73</v>
      </c>
      <c r="T12" s="17">
        <f t="shared" si="4"/>
        <v>11</v>
      </c>
      <c r="U12" s="17">
        <f t="shared" si="4"/>
        <v>5</v>
      </c>
      <c r="V12" s="17">
        <f t="shared" si="4"/>
        <v>43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207</v>
      </c>
      <c r="AD12" s="17">
        <f t="shared" si="4"/>
        <v>0</v>
      </c>
      <c r="AE12" s="31">
        <f t="shared" si="4"/>
        <v>141</v>
      </c>
      <c r="AF12" s="31">
        <f t="shared" si="4"/>
        <v>348</v>
      </c>
    </row>
    <row r="13" spans="2:32" ht="23.1" customHeight="1" x14ac:dyDescent="0.25">
      <c r="B13" s="23" t="s">
        <v>40</v>
      </c>
      <c r="C13" s="50">
        <v>11</v>
      </c>
      <c r="D13" s="50">
        <v>0</v>
      </c>
      <c r="E13" s="50">
        <v>4</v>
      </c>
      <c r="F13" s="50">
        <v>15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44</v>
      </c>
      <c r="N13" s="50">
        <v>0</v>
      </c>
      <c r="O13" s="17">
        <f t="shared" si="0"/>
        <v>32</v>
      </c>
      <c r="P13" s="17">
        <f t="shared" si="1"/>
        <v>76</v>
      </c>
      <c r="R13" s="1" t="s">
        <v>9</v>
      </c>
      <c r="S13" s="17">
        <f t="shared" ref="S13:AF13" si="5">SUM(C22:C25)</f>
        <v>122</v>
      </c>
      <c r="T13" s="17">
        <f t="shared" si="5"/>
        <v>24</v>
      </c>
      <c r="U13" s="17">
        <f t="shared" si="5"/>
        <v>5</v>
      </c>
      <c r="V13" s="17">
        <f t="shared" si="5"/>
        <v>44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1</v>
      </c>
      <c r="AA13" s="17">
        <f t="shared" si="5"/>
        <v>1</v>
      </c>
      <c r="AB13" s="17">
        <f t="shared" si="5"/>
        <v>1</v>
      </c>
      <c r="AC13" s="17">
        <f t="shared" si="5"/>
        <v>230</v>
      </c>
      <c r="AD13" s="17">
        <f t="shared" si="5"/>
        <v>0</v>
      </c>
      <c r="AE13" s="31">
        <f t="shared" si="5"/>
        <v>211</v>
      </c>
      <c r="AF13" s="31">
        <f t="shared" si="5"/>
        <v>441</v>
      </c>
    </row>
    <row r="14" spans="2:32" ht="23.1" customHeight="1" x14ac:dyDescent="0.25">
      <c r="B14" s="23" t="s">
        <v>41</v>
      </c>
      <c r="C14" s="50">
        <v>13</v>
      </c>
      <c r="D14" s="50">
        <v>4</v>
      </c>
      <c r="E14" s="50">
        <v>4</v>
      </c>
      <c r="F14" s="50">
        <v>12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41</v>
      </c>
      <c r="N14" s="50">
        <v>0</v>
      </c>
      <c r="O14" s="17">
        <f t="shared" si="0"/>
        <v>35</v>
      </c>
      <c r="P14" s="17">
        <f t="shared" si="1"/>
        <v>76</v>
      </c>
      <c r="R14" s="1" t="s">
        <v>10</v>
      </c>
      <c r="S14" s="17">
        <f t="shared" ref="S14:AF14" si="6">SUM(C26:C29)</f>
        <v>119</v>
      </c>
      <c r="T14" s="17">
        <f t="shared" si="6"/>
        <v>16</v>
      </c>
      <c r="U14" s="17">
        <f t="shared" si="6"/>
        <v>5</v>
      </c>
      <c r="V14" s="17">
        <f t="shared" si="6"/>
        <v>49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232</v>
      </c>
      <c r="AD14" s="17">
        <f t="shared" si="6"/>
        <v>0</v>
      </c>
      <c r="AE14" s="31">
        <f t="shared" si="6"/>
        <v>201</v>
      </c>
      <c r="AF14" s="31">
        <f t="shared" si="6"/>
        <v>433</v>
      </c>
    </row>
    <row r="15" spans="2:32" ht="23.1" customHeight="1" x14ac:dyDescent="0.25">
      <c r="B15" s="23" t="s">
        <v>42</v>
      </c>
      <c r="C15" s="50">
        <v>22</v>
      </c>
      <c r="D15" s="50">
        <v>3</v>
      </c>
      <c r="E15" s="50">
        <v>2</v>
      </c>
      <c r="F15" s="50">
        <v>20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56</v>
      </c>
      <c r="N15" s="50">
        <v>0</v>
      </c>
      <c r="O15" s="17">
        <f t="shared" si="0"/>
        <v>47</v>
      </c>
      <c r="P15" s="17">
        <f t="shared" si="1"/>
        <v>103</v>
      </c>
      <c r="R15" s="1" t="s">
        <v>11</v>
      </c>
      <c r="S15" s="17">
        <f t="shared" ref="S15:AF15" si="7">SUM(C30:C33)</f>
        <v>107</v>
      </c>
      <c r="T15" s="17">
        <f t="shared" si="7"/>
        <v>17</v>
      </c>
      <c r="U15" s="17">
        <f t="shared" si="7"/>
        <v>15</v>
      </c>
      <c r="V15" s="17">
        <f t="shared" si="7"/>
        <v>67</v>
      </c>
      <c r="W15" s="17">
        <f t="shared" si="7"/>
        <v>0</v>
      </c>
      <c r="X15" s="17">
        <f t="shared" si="7"/>
        <v>0</v>
      </c>
      <c r="Y15" s="17">
        <f t="shared" si="7"/>
        <v>17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118</v>
      </c>
      <c r="AD15" s="17">
        <f t="shared" si="7"/>
        <v>0</v>
      </c>
      <c r="AE15" s="31">
        <f t="shared" si="7"/>
        <v>225</v>
      </c>
      <c r="AF15" s="31">
        <f t="shared" si="7"/>
        <v>343</v>
      </c>
    </row>
    <row r="16" spans="2:32" ht="23.1" customHeight="1" x14ac:dyDescent="0.25">
      <c r="B16" s="23" t="s">
        <v>43</v>
      </c>
      <c r="C16" s="50">
        <v>25</v>
      </c>
      <c r="D16" s="50">
        <v>2</v>
      </c>
      <c r="E16" s="50">
        <v>3</v>
      </c>
      <c r="F16" s="50">
        <v>16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68</v>
      </c>
      <c r="N16" s="50">
        <v>0</v>
      </c>
      <c r="O16" s="17">
        <f t="shared" si="0"/>
        <v>48</v>
      </c>
      <c r="P16" s="17">
        <f t="shared" si="1"/>
        <v>116</v>
      </c>
      <c r="R16" s="1" t="s">
        <v>12</v>
      </c>
      <c r="S16" s="17">
        <f t="shared" ref="S16:AF16" si="8">SUM(C34:C37)</f>
        <v>109</v>
      </c>
      <c r="T16" s="17">
        <f t="shared" si="8"/>
        <v>24</v>
      </c>
      <c r="U16" s="17">
        <f t="shared" si="8"/>
        <v>8</v>
      </c>
      <c r="V16" s="17">
        <f t="shared" si="8"/>
        <v>66</v>
      </c>
      <c r="W16" s="17">
        <f t="shared" si="8"/>
        <v>1</v>
      </c>
      <c r="X16" s="17">
        <f t="shared" si="8"/>
        <v>0</v>
      </c>
      <c r="Y16" s="17">
        <f t="shared" si="8"/>
        <v>13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189</v>
      </c>
      <c r="AD16" s="17">
        <f t="shared" si="8"/>
        <v>0</v>
      </c>
      <c r="AE16" s="31">
        <f t="shared" si="8"/>
        <v>223</v>
      </c>
      <c r="AF16" s="31">
        <f t="shared" si="8"/>
        <v>412</v>
      </c>
    </row>
    <row r="17" spans="2:32" ht="23.1" customHeight="1" x14ac:dyDescent="0.25">
      <c r="B17" s="23" t="s">
        <v>44</v>
      </c>
      <c r="C17" s="50">
        <v>15</v>
      </c>
      <c r="D17" s="50">
        <v>5</v>
      </c>
      <c r="E17" s="50">
        <v>3</v>
      </c>
      <c r="F17" s="50">
        <v>15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56</v>
      </c>
      <c r="N17" s="50">
        <v>0</v>
      </c>
      <c r="O17" s="17">
        <f t="shared" si="0"/>
        <v>39</v>
      </c>
      <c r="P17" s="17">
        <f t="shared" si="1"/>
        <v>95</v>
      </c>
      <c r="R17" s="1" t="s">
        <v>13</v>
      </c>
      <c r="S17" s="17">
        <f t="shared" ref="S17:AF17" si="9">SUM(C38:C41)</f>
        <v>116</v>
      </c>
      <c r="T17" s="17">
        <f t="shared" si="9"/>
        <v>14</v>
      </c>
      <c r="U17" s="17">
        <f t="shared" si="9"/>
        <v>12</v>
      </c>
      <c r="V17" s="17">
        <f t="shared" si="9"/>
        <v>65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202</v>
      </c>
      <c r="AD17" s="17">
        <f t="shared" si="9"/>
        <v>0</v>
      </c>
      <c r="AE17" s="31">
        <f t="shared" si="9"/>
        <v>217</v>
      </c>
      <c r="AF17" s="31">
        <f t="shared" si="9"/>
        <v>419</v>
      </c>
    </row>
    <row r="18" spans="2:32" ht="23.1" customHeight="1" x14ac:dyDescent="0.25">
      <c r="B18" s="23" t="s">
        <v>45</v>
      </c>
      <c r="C18" s="50">
        <v>12</v>
      </c>
      <c r="D18" s="50">
        <v>2</v>
      </c>
      <c r="E18" s="50">
        <v>1</v>
      </c>
      <c r="F18" s="50">
        <v>9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33</v>
      </c>
      <c r="N18" s="50">
        <v>0</v>
      </c>
      <c r="O18" s="17">
        <f t="shared" si="0"/>
        <v>26</v>
      </c>
      <c r="P18" s="17">
        <f t="shared" si="1"/>
        <v>59</v>
      </c>
      <c r="R18" s="1" t="s">
        <v>14</v>
      </c>
      <c r="S18" s="17">
        <f t="shared" ref="S18:AF18" si="10">SUM(C42:C45)</f>
        <v>144</v>
      </c>
      <c r="T18" s="17">
        <f t="shared" si="10"/>
        <v>33</v>
      </c>
      <c r="U18" s="17">
        <f t="shared" si="10"/>
        <v>12</v>
      </c>
      <c r="V18" s="17">
        <f t="shared" si="10"/>
        <v>69</v>
      </c>
      <c r="W18" s="17">
        <f t="shared" si="10"/>
        <v>1</v>
      </c>
      <c r="X18" s="17">
        <f t="shared" si="10"/>
        <v>1</v>
      </c>
      <c r="Y18" s="17">
        <f t="shared" si="10"/>
        <v>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231</v>
      </c>
      <c r="AD18" s="17">
        <f t="shared" si="10"/>
        <v>0</v>
      </c>
      <c r="AE18" s="31">
        <f t="shared" si="10"/>
        <v>266</v>
      </c>
      <c r="AF18" s="31">
        <f t="shared" si="10"/>
        <v>497</v>
      </c>
    </row>
    <row r="19" spans="2:32" ht="23.1" customHeight="1" x14ac:dyDescent="0.25">
      <c r="B19" s="23" t="s">
        <v>46</v>
      </c>
      <c r="C19" s="50">
        <v>18</v>
      </c>
      <c r="D19" s="50">
        <v>2</v>
      </c>
      <c r="E19" s="50">
        <v>0</v>
      </c>
      <c r="F19" s="50">
        <v>8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56</v>
      </c>
      <c r="N19" s="50">
        <v>0</v>
      </c>
      <c r="O19" s="17">
        <f t="shared" si="0"/>
        <v>29</v>
      </c>
      <c r="P19" s="17">
        <f t="shared" si="1"/>
        <v>85</v>
      </c>
      <c r="R19" s="1" t="s">
        <v>15</v>
      </c>
      <c r="S19" s="17">
        <f t="shared" ref="S19:AF19" si="11">SUM(C46:C49)</f>
        <v>144</v>
      </c>
      <c r="T19" s="17">
        <f t="shared" si="11"/>
        <v>29</v>
      </c>
      <c r="U19" s="17">
        <f t="shared" si="11"/>
        <v>9</v>
      </c>
      <c r="V19" s="17">
        <f t="shared" si="11"/>
        <v>77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285</v>
      </c>
      <c r="AD19" s="17">
        <f t="shared" si="11"/>
        <v>0</v>
      </c>
      <c r="AE19" s="31">
        <f t="shared" si="11"/>
        <v>270</v>
      </c>
      <c r="AF19" s="31">
        <f t="shared" si="11"/>
        <v>555</v>
      </c>
    </row>
    <row r="20" spans="2:32" ht="23.1" customHeight="1" x14ac:dyDescent="0.25">
      <c r="B20" s="23" t="s">
        <v>47</v>
      </c>
      <c r="C20" s="50">
        <v>20</v>
      </c>
      <c r="D20" s="50">
        <v>3</v>
      </c>
      <c r="E20" s="50">
        <v>1</v>
      </c>
      <c r="F20" s="50">
        <v>15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44</v>
      </c>
      <c r="N20" s="50">
        <v>0</v>
      </c>
      <c r="O20" s="17">
        <f t="shared" si="0"/>
        <v>42</v>
      </c>
      <c r="P20" s="17">
        <f t="shared" si="1"/>
        <v>86</v>
      </c>
      <c r="R20" s="1" t="s">
        <v>16</v>
      </c>
      <c r="S20" s="17">
        <f t="shared" ref="S20:AF20" si="12">SUM(C50:C53)</f>
        <v>165</v>
      </c>
      <c r="T20" s="17">
        <f t="shared" si="12"/>
        <v>26</v>
      </c>
      <c r="U20" s="17">
        <f t="shared" si="12"/>
        <v>20</v>
      </c>
      <c r="V20" s="17">
        <f t="shared" si="12"/>
        <v>76</v>
      </c>
      <c r="W20" s="17">
        <f t="shared" si="12"/>
        <v>1</v>
      </c>
      <c r="X20" s="17">
        <f t="shared" si="12"/>
        <v>1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288</v>
      </c>
      <c r="AD20" s="17">
        <f t="shared" si="12"/>
        <v>0</v>
      </c>
      <c r="AE20" s="31">
        <f t="shared" si="12"/>
        <v>297</v>
      </c>
      <c r="AF20" s="31">
        <f t="shared" si="12"/>
        <v>585</v>
      </c>
    </row>
    <row r="21" spans="2:32" ht="23.1" customHeight="1" x14ac:dyDescent="0.25">
      <c r="B21" s="23" t="s">
        <v>48</v>
      </c>
      <c r="C21" s="50">
        <v>23</v>
      </c>
      <c r="D21" s="50">
        <v>4</v>
      </c>
      <c r="E21" s="50">
        <v>3</v>
      </c>
      <c r="F21" s="50">
        <v>11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74</v>
      </c>
      <c r="N21" s="50">
        <v>0</v>
      </c>
      <c r="O21" s="17">
        <f t="shared" si="0"/>
        <v>44</v>
      </c>
      <c r="P21" s="17">
        <f t="shared" si="1"/>
        <v>118</v>
      </c>
      <c r="R21" s="36" t="s">
        <v>20</v>
      </c>
      <c r="S21" s="34">
        <f t="shared" ref="S21:AF21" si="13">SUM(C54:C57)</f>
        <v>210</v>
      </c>
      <c r="T21" s="17">
        <f t="shared" si="13"/>
        <v>13</v>
      </c>
      <c r="U21" s="17">
        <f t="shared" si="13"/>
        <v>16</v>
      </c>
      <c r="V21" s="17">
        <f t="shared" si="13"/>
        <v>76</v>
      </c>
      <c r="W21" s="17">
        <f t="shared" si="13"/>
        <v>1</v>
      </c>
      <c r="X21" s="17">
        <f t="shared" si="13"/>
        <v>0</v>
      </c>
      <c r="Y21" s="17">
        <f t="shared" si="13"/>
        <v>9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303</v>
      </c>
      <c r="AD21" s="17">
        <f t="shared" si="13"/>
        <v>0</v>
      </c>
      <c r="AE21" s="31">
        <f t="shared" si="13"/>
        <v>326</v>
      </c>
      <c r="AF21" s="31">
        <f t="shared" si="13"/>
        <v>629</v>
      </c>
    </row>
    <row r="22" spans="2:32" ht="23.1" customHeight="1" x14ac:dyDescent="0.25">
      <c r="B22" s="23" t="s">
        <v>49</v>
      </c>
      <c r="C22" s="50">
        <v>30</v>
      </c>
      <c r="D22" s="50">
        <v>8</v>
      </c>
      <c r="E22" s="50">
        <v>2</v>
      </c>
      <c r="F22" s="50">
        <v>19</v>
      </c>
      <c r="G22" s="50">
        <v>0</v>
      </c>
      <c r="H22" s="50">
        <v>0</v>
      </c>
      <c r="I22" s="50">
        <v>5</v>
      </c>
      <c r="J22" s="50">
        <v>1</v>
      </c>
      <c r="K22" s="50">
        <v>0</v>
      </c>
      <c r="L22" s="50">
        <v>0</v>
      </c>
      <c r="M22" s="50">
        <v>57</v>
      </c>
      <c r="N22" s="50">
        <v>0</v>
      </c>
      <c r="O22" s="17">
        <f t="shared" si="0"/>
        <v>65</v>
      </c>
      <c r="P22" s="17">
        <f t="shared" si="1"/>
        <v>122</v>
      </c>
      <c r="R22" s="58" t="s">
        <v>90</v>
      </c>
      <c r="S22" s="59">
        <f>MAX(S10:S12)</f>
        <v>75</v>
      </c>
      <c r="T22" s="59">
        <f t="shared" ref="T22:AF22" si="14">MAX(T10:T12)</f>
        <v>14</v>
      </c>
      <c r="U22" s="59">
        <f t="shared" si="14"/>
        <v>12</v>
      </c>
      <c r="V22" s="59">
        <f t="shared" si="14"/>
        <v>67</v>
      </c>
      <c r="W22" s="59">
        <f t="shared" si="14"/>
        <v>0</v>
      </c>
      <c r="X22" s="59">
        <f t="shared" si="14"/>
        <v>0</v>
      </c>
      <c r="Y22" s="59">
        <f t="shared" si="14"/>
        <v>8</v>
      </c>
      <c r="Z22" s="59">
        <f t="shared" si="14"/>
        <v>1</v>
      </c>
      <c r="AA22" s="59">
        <f t="shared" si="14"/>
        <v>1</v>
      </c>
      <c r="AB22" s="59">
        <f t="shared" si="14"/>
        <v>0</v>
      </c>
      <c r="AC22" s="59">
        <f t="shared" si="14"/>
        <v>221</v>
      </c>
      <c r="AD22" s="59">
        <f t="shared" si="14"/>
        <v>0</v>
      </c>
      <c r="AE22" s="40">
        <f t="shared" si="14"/>
        <v>169</v>
      </c>
      <c r="AF22" s="40">
        <f t="shared" si="14"/>
        <v>390</v>
      </c>
    </row>
    <row r="23" spans="2:32" ht="23.1" customHeight="1" x14ac:dyDescent="0.25">
      <c r="B23" s="23" t="s">
        <v>50</v>
      </c>
      <c r="C23" s="50">
        <v>37</v>
      </c>
      <c r="D23" s="50">
        <v>5</v>
      </c>
      <c r="E23" s="50">
        <v>0</v>
      </c>
      <c r="F23" s="50">
        <v>8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64</v>
      </c>
      <c r="N23" s="50">
        <v>0</v>
      </c>
      <c r="O23" s="17">
        <f t="shared" si="0"/>
        <v>53</v>
      </c>
      <c r="P23" s="17">
        <f t="shared" si="1"/>
        <v>117</v>
      </c>
      <c r="R23" s="58" t="s">
        <v>91</v>
      </c>
      <c r="S23" s="59">
        <f>MAX(S13:S18)</f>
        <v>144</v>
      </c>
      <c r="T23" s="59">
        <f t="shared" ref="T23:AF23" si="15">MAX(T13:T18)</f>
        <v>33</v>
      </c>
      <c r="U23" s="59">
        <f t="shared" si="15"/>
        <v>15</v>
      </c>
      <c r="V23" s="59">
        <f t="shared" si="15"/>
        <v>69</v>
      </c>
      <c r="W23" s="59">
        <f t="shared" si="15"/>
        <v>1</v>
      </c>
      <c r="X23" s="59">
        <f t="shared" si="15"/>
        <v>1</v>
      </c>
      <c r="Y23" s="59">
        <f t="shared" si="15"/>
        <v>17</v>
      </c>
      <c r="Z23" s="59">
        <f t="shared" si="15"/>
        <v>2</v>
      </c>
      <c r="AA23" s="59">
        <f t="shared" si="15"/>
        <v>1</v>
      </c>
      <c r="AB23" s="59">
        <f t="shared" si="15"/>
        <v>1</v>
      </c>
      <c r="AC23" s="59">
        <f t="shared" si="15"/>
        <v>232</v>
      </c>
      <c r="AD23" s="59">
        <f t="shared" si="15"/>
        <v>0</v>
      </c>
      <c r="AE23" s="40">
        <f t="shared" si="15"/>
        <v>266</v>
      </c>
      <c r="AF23" s="40">
        <f t="shared" si="15"/>
        <v>497</v>
      </c>
    </row>
    <row r="24" spans="2:32" ht="23.1" customHeight="1" x14ac:dyDescent="0.25">
      <c r="B24" s="23" t="s">
        <v>51</v>
      </c>
      <c r="C24" s="50">
        <v>27</v>
      </c>
      <c r="D24" s="50">
        <v>3</v>
      </c>
      <c r="E24" s="50">
        <v>1</v>
      </c>
      <c r="F24" s="50">
        <v>12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56</v>
      </c>
      <c r="N24" s="50">
        <v>0</v>
      </c>
      <c r="O24" s="17">
        <f t="shared" si="0"/>
        <v>44</v>
      </c>
      <c r="P24" s="17">
        <f t="shared" si="1"/>
        <v>100</v>
      </c>
      <c r="R24" s="58" t="s">
        <v>92</v>
      </c>
      <c r="S24" s="59">
        <f>MAX(S19:S21)</f>
        <v>210</v>
      </c>
      <c r="T24" s="59">
        <f t="shared" ref="T24:AF24" si="16">MAX(T19:T21)</f>
        <v>29</v>
      </c>
      <c r="U24" s="59">
        <f t="shared" si="16"/>
        <v>20</v>
      </c>
      <c r="V24" s="59">
        <f t="shared" si="16"/>
        <v>77</v>
      </c>
      <c r="W24" s="59">
        <f t="shared" si="16"/>
        <v>1</v>
      </c>
      <c r="X24" s="59">
        <f t="shared" si="16"/>
        <v>1</v>
      </c>
      <c r="Y24" s="59">
        <f t="shared" si="16"/>
        <v>10</v>
      </c>
      <c r="Z24" s="59">
        <f t="shared" si="16"/>
        <v>1</v>
      </c>
      <c r="AA24" s="59">
        <f t="shared" si="16"/>
        <v>0</v>
      </c>
      <c r="AB24" s="59">
        <f t="shared" si="16"/>
        <v>0</v>
      </c>
      <c r="AC24" s="59">
        <f t="shared" si="16"/>
        <v>303</v>
      </c>
      <c r="AD24" s="59">
        <f t="shared" si="16"/>
        <v>0</v>
      </c>
      <c r="AE24" s="40">
        <f t="shared" si="16"/>
        <v>326</v>
      </c>
      <c r="AF24" s="40">
        <f t="shared" si="16"/>
        <v>629</v>
      </c>
    </row>
    <row r="25" spans="2:32" ht="23.1" customHeight="1" x14ac:dyDescent="0.25">
      <c r="B25" s="23" t="s">
        <v>52</v>
      </c>
      <c r="C25" s="50">
        <v>28</v>
      </c>
      <c r="D25" s="50">
        <v>8</v>
      </c>
      <c r="E25" s="50">
        <v>2</v>
      </c>
      <c r="F25" s="50">
        <v>5</v>
      </c>
      <c r="G25" s="50">
        <v>0</v>
      </c>
      <c r="H25" s="50">
        <v>0</v>
      </c>
      <c r="I25" s="50">
        <v>4</v>
      </c>
      <c r="J25" s="50">
        <v>0</v>
      </c>
      <c r="K25" s="50">
        <v>1</v>
      </c>
      <c r="L25" s="50">
        <v>1</v>
      </c>
      <c r="M25" s="50">
        <v>53</v>
      </c>
      <c r="N25" s="50">
        <v>0</v>
      </c>
      <c r="O25" s="17">
        <f t="shared" si="0"/>
        <v>49</v>
      </c>
      <c r="P25" s="17">
        <f t="shared" si="1"/>
        <v>102</v>
      </c>
      <c r="R25" s="37" t="s">
        <v>85</v>
      </c>
      <c r="S25" s="35">
        <f t="shared" ref="S25:AF25" si="17">SUM(S10:S12)</f>
        <v>199</v>
      </c>
      <c r="T25" s="16">
        <f t="shared" si="17"/>
        <v>28</v>
      </c>
      <c r="U25" s="16">
        <f t="shared" si="17"/>
        <v>24</v>
      </c>
      <c r="V25" s="16">
        <f t="shared" si="17"/>
        <v>173</v>
      </c>
      <c r="W25" s="16">
        <f t="shared" si="17"/>
        <v>0</v>
      </c>
      <c r="X25" s="16">
        <f t="shared" si="17"/>
        <v>0</v>
      </c>
      <c r="Y25" s="16">
        <f t="shared" si="17"/>
        <v>19</v>
      </c>
      <c r="Z25" s="16">
        <f t="shared" si="17"/>
        <v>1</v>
      </c>
      <c r="AA25" s="16">
        <f t="shared" si="17"/>
        <v>1</v>
      </c>
      <c r="AB25" s="16">
        <f t="shared" si="17"/>
        <v>0</v>
      </c>
      <c r="AC25" s="16">
        <f t="shared" si="17"/>
        <v>570</v>
      </c>
      <c r="AD25" s="16">
        <f t="shared" si="17"/>
        <v>0</v>
      </c>
      <c r="AE25" s="32">
        <f t="shared" si="17"/>
        <v>445</v>
      </c>
      <c r="AF25" s="32">
        <f t="shared" si="17"/>
        <v>1015</v>
      </c>
    </row>
    <row r="26" spans="2:32" ht="23.1" customHeight="1" x14ac:dyDescent="0.25">
      <c r="B26" s="23" t="s">
        <v>53</v>
      </c>
      <c r="C26" s="50">
        <v>41</v>
      </c>
      <c r="D26" s="50">
        <v>5</v>
      </c>
      <c r="E26" s="50">
        <v>1</v>
      </c>
      <c r="F26" s="50">
        <v>14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68</v>
      </c>
      <c r="N26" s="50">
        <v>0</v>
      </c>
      <c r="O26" s="17">
        <f t="shared" si="0"/>
        <v>63</v>
      </c>
      <c r="P26" s="17">
        <f t="shared" si="1"/>
        <v>131</v>
      </c>
      <c r="R26" s="28" t="s">
        <v>86</v>
      </c>
      <c r="S26" s="16">
        <f t="shared" ref="S26:AF26" si="18">SUM(S13:S18)</f>
        <v>717</v>
      </c>
      <c r="T26" s="16">
        <f t="shared" si="18"/>
        <v>128</v>
      </c>
      <c r="U26" s="16">
        <f t="shared" si="18"/>
        <v>57</v>
      </c>
      <c r="V26" s="16">
        <f t="shared" si="18"/>
        <v>360</v>
      </c>
      <c r="W26" s="16">
        <f t="shared" si="18"/>
        <v>2</v>
      </c>
      <c r="X26" s="16">
        <f t="shared" si="18"/>
        <v>1</v>
      </c>
      <c r="Y26" s="16">
        <f t="shared" si="18"/>
        <v>67</v>
      </c>
      <c r="Z26" s="16">
        <f t="shared" si="18"/>
        <v>7</v>
      </c>
      <c r="AA26" s="16">
        <f t="shared" si="18"/>
        <v>3</v>
      </c>
      <c r="AB26" s="16">
        <f t="shared" si="18"/>
        <v>1</v>
      </c>
      <c r="AC26" s="16">
        <f t="shared" si="18"/>
        <v>1202</v>
      </c>
      <c r="AD26" s="16">
        <f t="shared" si="18"/>
        <v>0</v>
      </c>
      <c r="AE26" s="32">
        <f t="shared" si="18"/>
        <v>1343</v>
      </c>
      <c r="AF26" s="32">
        <f t="shared" si="18"/>
        <v>2545</v>
      </c>
    </row>
    <row r="27" spans="2:32" ht="23.1" customHeight="1" x14ac:dyDescent="0.25">
      <c r="B27" s="23" t="s">
        <v>54</v>
      </c>
      <c r="C27" s="50">
        <v>15</v>
      </c>
      <c r="D27" s="50">
        <v>4</v>
      </c>
      <c r="E27" s="50">
        <v>1</v>
      </c>
      <c r="F27" s="50">
        <v>9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58</v>
      </c>
      <c r="N27" s="50">
        <v>0</v>
      </c>
      <c r="O27" s="17">
        <f t="shared" si="0"/>
        <v>30</v>
      </c>
      <c r="P27" s="17">
        <f t="shared" si="1"/>
        <v>88</v>
      </c>
      <c r="R27" s="29" t="s">
        <v>87</v>
      </c>
      <c r="S27" s="16">
        <f t="shared" ref="S27:AF27" si="19">SUM(S19:S21)</f>
        <v>519</v>
      </c>
      <c r="T27" s="16">
        <f t="shared" si="19"/>
        <v>68</v>
      </c>
      <c r="U27" s="16">
        <f t="shared" si="19"/>
        <v>45</v>
      </c>
      <c r="V27" s="16">
        <f t="shared" si="19"/>
        <v>229</v>
      </c>
      <c r="W27" s="16">
        <f t="shared" si="19"/>
        <v>3</v>
      </c>
      <c r="X27" s="16">
        <f t="shared" si="19"/>
        <v>1</v>
      </c>
      <c r="Y27" s="16">
        <f t="shared" si="19"/>
        <v>27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876</v>
      </c>
      <c r="AD27" s="16">
        <f t="shared" si="19"/>
        <v>0</v>
      </c>
      <c r="AE27" s="32">
        <f t="shared" si="19"/>
        <v>893</v>
      </c>
      <c r="AF27" s="32">
        <f t="shared" si="19"/>
        <v>1769</v>
      </c>
    </row>
    <row r="28" spans="2:32" ht="23.1" customHeight="1" x14ac:dyDescent="0.25">
      <c r="B28" s="23" t="s">
        <v>55</v>
      </c>
      <c r="C28" s="50">
        <v>29</v>
      </c>
      <c r="D28" s="50">
        <v>1</v>
      </c>
      <c r="E28" s="50">
        <v>2</v>
      </c>
      <c r="F28" s="50">
        <v>14</v>
      </c>
      <c r="G28" s="50">
        <v>0</v>
      </c>
      <c r="H28" s="50">
        <v>0</v>
      </c>
      <c r="I28" s="50">
        <v>3</v>
      </c>
      <c r="J28" s="50">
        <v>0</v>
      </c>
      <c r="K28" s="50">
        <v>1</v>
      </c>
      <c r="L28" s="50">
        <v>0</v>
      </c>
      <c r="M28" s="50">
        <v>47</v>
      </c>
      <c r="N28" s="50">
        <v>0</v>
      </c>
      <c r="O28" s="17">
        <f t="shared" si="0"/>
        <v>50</v>
      </c>
      <c r="P28" s="17">
        <f t="shared" si="1"/>
        <v>97</v>
      </c>
      <c r="R28" s="5" t="s">
        <v>17</v>
      </c>
      <c r="S28" s="16">
        <f t="shared" ref="S28:AF28" si="20">SUM(S10:S21)</f>
        <v>1435</v>
      </c>
      <c r="T28" s="16">
        <f t="shared" si="20"/>
        <v>224</v>
      </c>
      <c r="U28" s="16">
        <f t="shared" si="20"/>
        <v>126</v>
      </c>
      <c r="V28" s="16">
        <f t="shared" si="20"/>
        <v>762</v>
      </c>
      <c r="W28" s="16">
        <f t="shared" si="20"/>
        <v>5</v>
      </c>
      <c r="X28" s="16">
        <f t="shared" si="20"/>
        <v>2</v>
      </c>
      <c r="Y28" s="16">
        <f t="shared" si="20"/>
        <v>113</v>
      </c>
      <c r="Z28" s="16">
        <f t="shared" si="20"/>
        <v>9</v>
      </c>
      <c r="AA28" s="16">
        <f t="shared" si="20"/>
        <v>4</v>
      </c>
      <c r="AB28" s="16">
        <f t="shared" si="20"/>
        <v>1</v>
      </c>
      <c r="AC28" s="16">
        <f t="shared" si="20"/>
        <v>2648</v>
      </c>
      <c r="AD28" s="16">
        <f t="shared" si="20"/>
        <v>0</v>
      </c>
      <c r="AE28" s="32">
        <f t="shared" si="20"/>
        <v>2681</v>
      </c>
      <c r="AF28" s="32">
        <f t="shared" si="20"/>
        <v>5329</v>
      </c>
    </row>
    <row r="29" spans="2:32" ht="23.1" customHeight="1" x14ac:dyDescent="0.25">
      <c r="B29" s="23" t="s">
        <v>56</v>
      </c>
      <c r="C29" s="50">
        <v>34</v>
      </c>
      <c r="D29" s="50">
        <v>6</v>
      </c>
      <c r="E29" s="50">
        <v>1</v>
      </c>
      <c r="F29" s="50">
        <v>12</v>
      </c>
      <c r="G29" s="50">
        <v>0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59</v>
      </c>
      <c r="N29" s="50">
        <v>0</v>
      </c>
      <c r="O29" s="17">
        <f t="shared" si="0"/>
        <v>58</v>
      </c>
      <c r="P29" s="17">
        <f t="shared" si="1"/>
        <v>117</v>
      </c>
      <c r="R29"/>
      <c r="S29" s="20"/>
      <c r="T29" s="19"/>
    </row>
    <row r="30" spans="2:32" ht="23.1" customHeight="1" x14ac:dyDescent="0.25">
      <c r="B30" s="23" t="s">
        <v>57</v>
      </c>
      <c r="C30" s="50">
        <v>26</v>
      </c>
      <c r="D30" s="50">
        <v>3</v>
      </c>
      <c r="E30" s="50">
        <v>1</v>
      </c>
      <c r="F30" s="50">
        <v>17</v>
      </c>
      <c r="G30" s="50">
        <v>0</v>
      </c>
      <c r="H30" s="50">
        <v>0</v>
      </c>
      <c r="I30" s="50">
        <v>7</v>
      </c>
      <c r="J30" s="50">
        <v>0</v>
      </c>
      <c r="K30" s="50">
        <v>0</v>
      </c>
      <c r="L30" s="50">
        <v>0</v>
      </c>
      <c r="M30" s="50">
        <v>50</v>
      </c>
      <c r="N30" s="50">
        <v>0</v>
      </c>
      <c r="O30" s="17">
        <f t="shared" si="0"/>
        <v>54</v>
      </c>
      <c r="P30" s="17">
        <f t="shared" si="1"/>
        <v>104</v>
      </c>
      <c r="R30"/>
      <c r="S30" s="19"/>
      <c r="T30" s="19"/>
    </row>
    <row r="31" spans="2:32" ht="23.1" customHeight="1" x14ac:dyDescent="0.25">
      <c r="B31" s="24" t="s">
        <v>58</v>
      </c>
      <c r="C31" s="50">
        <v>26</v>
      </c>
      <c r="D31" s="50">
        <v>5</v>
      </c>
      <c r="E31" s="50">
        <v>5</v>
      </c>
      <c r="F31" s="50">
        <v>11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20</v>
      </c>
      <c r="N31" s="50">
        <v>0</v>
      </c>
      <c r="O31" s="17">
        <f t="shared" si="0"/>
        <v>50</v>
      </c>
      <c r="P31" s="17">
        <f t="shared" si="1"/>
        <v>70</v>
      </c>
      <c r="R31"/>
      <c r="S31" s="19"/>
      <c r="T31" s="19"/>
    </row>
    <row r="32" spans="2:32" ht="23.1" customHeight="1" x14ac:dyDescent="0.25">
      <c r="B32" s="24" t="s">
        <v>59</v>
      </c>
      <c r="C32" s="50">
        <v>20</v>
      </c>
      <c r="D32" s="50">
        <v>7</v>
      </c>
      <c r="E32" s="50">
        <v>1</v>
      </c>
      <c r="F32" s="50">
        <v>20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19</v>
      </c>
      <c r="N32" s="50">
        <v>0</v>
      </c>
      <c r="O32" s="17">
        <f t="shared" si="0"/>
        <v>52</v>
      </c>
      <c r="P32" s="17">
        <f t="shared" si="1"/>
        <v>71</v>
      </c>
      <c r="R32"/>
      <c r="S32" s="19"/>
      <c r="T32" s="19"/>
    </row>
    <row r="33" spans="2:20" ht="23.1" customHeight="1" x14ac:dyDescent="0.25">
      <c r="B33" s="23" t="s">
        <v>60</v>
      </c>
      <c r="C33" s="50">
        <v>35</v>
      </c>
      <c r="D33" s="50">
        <v>2</v>
      </c>
      <c r="E33" s="50">
        <v>8</v>
      </c>
      <c r="F33" s="50">
        <v>19</v>
      </c>
      <c r="G33" s="50">
        <v>0</v>
      </c>
      <c r="H33" s="50">
        <v>0</v>
      </c>
      <c r="I33" s="50">
        <v>4</v>
      </c>
      <c r="J33" s="50">
        <v>0</v>
      </c>
      <c r="K33" s="50">
        <v>1</v>
      </c>
      <c r="L33" s="50">
        <v>0</v>
      </c>
      <c r="M33" s="50">
        <v>29</v>
      </c>
      <c r="N33" s="50">
        <v>0</v>
      </c>
      <c r="O33" s="17">
        <f t="shared" si="0"/>
        <v>69</v>
      </c>
      <c r="P33" s="17">
        <f t="shared" si="1"/>
        <v>98</v>
      </c>
      <c r="R33"/>
      <c r="S33" s="19"/>
      <c r="T33" s="19"/>
    </row>
    <row r="34" spans="2:20" ht="23.1" customHeight="1" x14ac:dyDescent="0.25">
      <c r="B34" s="24" t="s">
        <v>61</v>
      </c>
      <c r="C34" s="50">
        <v>24</v>
      </c>
      <c r="D34" s="50">
        <v>10</v>
      </c>
      <c r="E34" s="50">
        <v>2</v>
      </c>
      <c r="F34" s="50">
        <v>20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35</v>
      </c>
      <c r="N34" s="50">
        <v>0</v>
      </c>
      <c r="O34" s="17">
        <f t="shared" si="0"/>
        <v>60</v>
      </c>
      <c r="P34" s="17">
        <f t="shared" si="1"/>
        <v>95</v>
      </c>
      <c r="R34"/>
      <c r="S34" s="19"/>
      <c r="T34" s="19"/>
    </row>
    <row r="35" spans="2:20" ht="23.1" customHeight="1" x14ac:dyDescent="0.25">
      <c r="B35" s="24" t="s">
        <v>62</v>
      </c>
      <c r="C35" s="50">
        <v>27</v>
      </c>
      <c r="D35" s="50">
        <v>3</v>
      </c>
      <c r="E35" s="50">
        <v>3</v>
      </c>
      <c r="F35" s="50">
        <v>12</v>
      </c>
      <c r="G35" s="50">
        <v>1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46</v>
      </c>
      <c r="N35" s="50">
        <v>0</v>
      </c>
      <c r="O35" s="17">
        <f t="shared" si="0"/>
        <v>48</v>
      </c>
      <c r="P35" s="17">
        <f t="shared" si="1"/>
        <v>94</v>
      </c>
      <c r="R35"/>
      <c r="S35" s="19"/>
      <c r="T35" s="19"/>
    </row>
    <row r="36" spans="2:20" ht="23.1" customHeight="1" x14ac:dyDescent="0.25">
      <c r="B36" s="24" t="s">
        <v>63</v>
      </c>
      <c r="C36" s="50">
        <v>22</v>
      </c>
      <c r="D36" s="50">
        <v>5</v>
      </c>
      <c r="E36" s="50">
        <v>2</v>
      </c>
      <c r="F36" s="50">
        <v>15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53</v>
      </c>
      <c r="N36" s="50">
        <v>0</v>
      </c>
      <c r="O36" s="17">
        <f t="shared" si="0"/>
        <v>48</v>
      </c>
      <c r="P36" s="17">
        <f t="shared" si="1"/>
        <v>101</v>
      </c>
      <c r="R36"/>
      <c r="S36" s="19"/>
      <c r="T36" s="19"/>
    </row>
    <row r="37" spans="2:20" ht="23.1" customHeight="1" x14ac:dyDescent="0.25">
      <c r="B37" s="23" t="s">
        <v>64</v>
      </c>
      <c r="C37" s="50">
        <v>36</v>
      </c>
      <c r="D37" s="50">
        <v>6</v>
      </c>
      <c r="E37" s="50">
        <v>1</v>
      </c>
      <c r="F37" s="50">
        <v>19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55</v>
      </c>
      <c r="N37" s="50">
        <v>0</v>
      </c>
      <c r="O37" s="17">
        <f t="shared" si="0"/>
        <v>67</v>
      </c>
      <c r="P37" s="17">
        <f t="shared" si="1"/>
        <v>122</v>
      </c>
      <c r="R37"/>
      <c r="S37" s="19"/>
      <c r="T37" s="19"/>
    </row>
    <row r="38" spans="2:20" ht="23.1" customHeight="1" x14ac:dyDescent="0.25">
      <c r="B38" s="24" t="s">
        <v>65</v>
      </c>
      <c r="C38" s="50">
        <v>35</v>
      </c>
      <c r="D38" s="50">
        <v>3</v>
      </c>
      <c r="E38" s="50">
        <v>4</v>
      </c>
      <c r="F38" s="50">
        <v>17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44</v>
      </c>
      <c r="N38" s="50">
        <v>0</v>
      </c>
      <c r="O38" s="17">
        <f t="shared" si="0"/>
        <v>64</v>
      </c>
      <c r="P38" s="17">
        <f t="shared" si="1"/>
        <v>108</v>
      </c>
      <c r="R38"/>
      <c r="S38" s="19"/>
      <c r="T38" s="19"/>
    </row>
    <row r="39" spans="2:20" ht="23.1" customHeight="1" x14ac:dyDescent="0.25">
      <c r="B39" s="24" t="s">
        <v>66</v>
      </c>
      <c r="C39" s="50">
        <v>27</v>
      </c>
      <c r="D39" s="50">
        <v>6</v>
      </c>
      <c r="E39" s="50">
        <v>3</v>
      </c>
      <c r="F39" s="50">
        <v>14</v>
      </c>
      <c r="G39" s="50">
        <v>0</v>
      </c>
      <c r="H39" s="50">
        <v>0</v>
      </c>
      <c r="I39" s="50">
        <v>1</v>
      </c>
      <c r="J39" s="50">
        <v>2</v>
      </c>
      <c r="K39" s="50">
        <v>0</v>
      </c>
      <c r="L39" s="50">
        <v>0</v>
      </c>
      <c r="M39" s="50">
        <v>53</v>
      </c>
      <c r="N39" s="50">
        <v>0</v>
      </c>
      <c r="O39" s="17">
        <f t="shared" si="0"/>
        <v>53</v>
      </c>
      <c r="P39" s="17">
        <f t="shared" si="1"/>
        <v>106</v>
      </c>
      <c r="R39"/>
      <c r="S39" s="19"/>
      <c r="T39" s="19"/>
    </row>
    <row r="40" spans="2:20" ht="23.1" customHeight="1" x14ac:dyDescent="0.25">
      <c r="B40" s="24" t="s">
        <v>67</v>
      </c>
      <c r="C40" s="50">
        <v>18</v>
      </c>
      <c r="D40" s="50">
        <v>4</v>
      </c>
      <c r="E40" s="50">
        <v>2</v>
      </c>
      <c r="F40" s="50">
        <v>18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57</v>
      </c>
      <c r="N40" s="50">
        <v>0</v>
      </c>
      <c r="O40" s="17">
        <f t="shared" si="0"/>
        <v>43</v>
      </c>
      <c r="P40" s="17">
        <f t="shared" si="1"/>
        <v>100</v>
      </c>
      <c r="R40"/>
      <c r="S40" s="19"/>
      <c r="T40" s="19"/>
    </row>
    <row r="41" spans="2:20" ht="23.1" customHeight="1" x14ac:dyDescent="0.25">
      <c r="B41" s="23" t="s">
        <v>68</v>
      </c>
      <c r="C41" s="50">
        <v>36</v>
      </c>
      <c r="D41" s="50">
        <v>1</v>
      </c>
      <c r="E41" s="50">
        <v>3</v>
      </c>
      <c r="F41" s="50">
        <v>16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48</v>
      </c>
      <c r="N41" s="50">
        <v>0</v>
      </c>
      <c r="O41" s="17">
        <f t="shared" si="0"/>
        <v>57</v>
      </c>
      <c r="P41" s="17">
        <f t="shared" si="1"/>
        <v>105</v>
      </c>
      <c r="R41"/>
      <c r="S41" s="19"/>
      <c r="T41" s="19"/>
    </row>
    <row r="42" spans="2:20" ht="23.1" customHeight="1" x14ac:dyDescent="0.25">
      <c r="B42" s="24" t="s">
        <v>69</v>
      </c>
      <c r="C42" s="50">
        <v>37</v>
      </c>
      <c r="D42" s="50">
        <v>10</v>
      </c>
      <c r="E42" s="50">
        <v>4</v>
      </c>
      <c r="F42" s="50">
        <v>13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43</v>
      </c>
      <c r="N42" s="50">
        <v>0</v>
      </c>
      <c r="O42" s="17">
        <f t="shared" si="0"/>
        <v>68</v>
      </c>
      <c r="P42" s="17">
        <f t="shared" si="1"/>
        <v>111</v>
      </c>
      <c r="R42"/>
      <c r="S42" s="19"/>
      <c r="T42" s="19"/>
    </row>
    <row r="43" spans="2:20" ht="23.1" customHeight="1" x14ac:dyDescent="0.25">
      <c r="B43" s="23" t="s">
        <v>70</v>
      </c>
      <c r="C43" s="50">
        <v>36</v>
      </c>
      <c r="D43" s="50">
        <v>6</v>
      </c>
      <c r="E43" s="50">
        <v>3</v>
      </c>
      <c r="F43" s="50">
        <v>16</v>
      </c>
      <c r="G43" s="50">
        <v>1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62</v>
      </c>
      <c r="N43" s="50">
        <v>0</v>
      </c>
      <c r="O43" s="17">
        <f t="shared" si="0"/>
        <v>62</v>
      </c>
      <c r="P43" s="17">
        <f t="shared" si="1"/>
        <v>124</v>
      </c>
      <c r="R43"/>
      <c r="S43" s="19"/>
      <c r="T43" s="19"/>
    </row>
    <row r="44" spans="2:20" ht="23.1" customHeight="1" x14ac:dyDescent="0.25">
      <c r="B44" s="25" t="s">
        <v>71</v>
      </c>
      <c r="C44" s="50">
        <v>38</v>
      </c>
      <c r="D44" s="50">
        <v>8</v>
      </c>
      <c r="E44" s="50">
        <v>4</v>
      </c>
      <c r="F44" s="50">
        <v>20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61</v>
      </c>
      <c r="N44" s="50">
        <v>0</v>
      </c>
      <c r="O44" s="17">
        <f t="shared" si="0"/>
        <v>72</v>
      </c>
      <c r="P44" s="17">
        <f t="shared" si="1"/>
        <v>133</v>
      </c>
      <c r="R44"/>
      <c r="S44" s="19"/>
      <c r="T44" s="19"/>
    </row>
    <row r="45" spans="2:20" ht="23.1" customHeight="1" x14ac:dyDescent="0.25">
      <c r="B45" s="23" t="s">
        <v>72</v>
      </c>
      <c r="C45" s="50">
        <v>33</v>
      </c>
      <c r="D45" s="50">
        <v>9</v>
      </c>
      <c r="E45" s="50">
        <v>1</v>
      </c>
      <c r="F45" s="50">
        <v>20</v>
      </c>
      <c r="G45" s="50">
        <v>0</v>
      </c>
      <c r="H45" s="50">
        <v>1</v>
      </c>
      <c r="I45" s="50">
        <v>0</v>
      </c>
      <c r="J45" s="50">
        <v>0</v>
      </c>
      <c r="K45" s="50">
        <v>0</v>
      </c>
      <c r="L45" s="50">
        <v>0</v>
      </c>
      <c r="M45" s="50">
        <v>65</v>
      </c>
      <c r="N45" s="50">
        <v>0</v>
      </c>
      <c r="O45" s="17">
        <f t="shared" si="0"/>
        <v>64</v>
      </c>
      <c r="P45" s="17">
        <f t="shared" si="1"/>
        <v>129</v>
      </c>
      <c r="R45"/>
      <c r="S45" s="19"/>
      <c r="T45" s="19"/>
    </row>
    <row r="46" spans="2:20" ht="23.1" customHeight="1" x14ac:dyDescent="0.25">
      <c r="B46" s="24" t="s">
        <v>73</v>
      </c>
      <c r="C46" s="50">
        <v>29</v>
      </c>
      <c r="D46" s="50">
        <v>7</v>
      </c>
      <c r="E46" s="50">
        <v>2</v>
      </c>
      <c r="F46" s="50">
        <v>24</v>
      </c>
      <c r="G46" s="50">
        <v>1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80</v>
      </c>
      <c r="N46" s="50">
        <v>0</v>
      </c>
      <c r="O46" s="17">
        <f t="shared" si="0"/>
        <v>64</v>
      </c>
      <c r="P46" s="17">
        <f t="shared" si="1"/>
        <v>144</v>
      </c>
      <c r="R46" s="19"/>
      <c r="S46" s="19"/>
      <c r="T46"/>
    </row>
    <row r="47" spans="2:20" ht="23.1" customHeight="1" x14ac:dyDescent="0.25">
      <c r="B47" s="24" t="s">
        <v>74</v>
      </c>
      <c r="C47" s="50">
        <v>30</v>
      </c>
      <c r="D47" s="50">
        <v>10</v>
      </c>
      <c r="E47" s="50">
        <v>2</v>
      </c>
      <c r="F47" s="50">
        <v>18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65</v>
      </c>
      <c r="N47" s="50">
        <v>0</v>
      </c>
      <c r="O47" s="17">
        <f t="shared" si="0"/>
        <v>64</v>
      </c>
      <c r="P47" s="17">
        <f t="shared" si="1"/>
        <v>129</v>
      </c>
      <c r="R47" s="19"/>
      <c r="S47" s="19"/>
      <c r="T47"/>
    </row>
    <row r="48" spans="2:20" ht="23.1" customHeight="1" x14ac:dyDescent="0.25">
      <c r="B48" s="24" t="s">
        <v>75</v>
      </c>
      <c r="C48" s="50">
        <v>45</v>
      </c>
      <c r="D48" s="50">
        <v>7</v>
      </c>
      <c r="E48" s="50">
        <v>4</v>
      </c>
      <c r="F48" s="50">
        <v>20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70</v>
      </c>
      <c r="N48" s="50">
        <v>0</v>
      </c>
      <c r="O48" s="17">
        <f t="shared" si="0"/>
        <v>79</v>
      </c>
      <c r="P48" s="17">
        <f t="shared" si="1"/>
        <v>149</v>
      </c>
      <c r="R48" s="19"/>
      <c r="S48" s="19"/>
      <c r="T48"/>
    </row>
    <row r="49" spans="2:20" ht="23.1" customHeight="1" x14ac:dyDescent="0.25">
      <c r="B49" s="23" t="s">
        <v>76</v>
      </c>
      <c r="C49" s="50">
        <v>40</v>
      </c>
      <c r="D49" s="50">
        <v>5</v>
      </c>
      <c r="E49" s="50">
        <v>1</v>
      </c>
      <c r="F49" s="50">
        <v>15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70</v>
      </c>
      <c r="N49" s="50">
        <v>0</v>
      </c>
      <c r="O49" s="17">
        <f t="shared" si="0"/>
        <v>63</v>
      </c>
      <c r="P49" s="17">
        <f t="shared" si="1"/>
        <v>133</v>
      </c>
      <c r="R49" s="19"/>
      <c r="S49" s="19"/>
      <c r="T49"/>
    </row>
    <row r="50" spans="2:20" ht="23.1" customHeight="1" x14ac:dyDescent="0.25">
      <c r="B50" s="24" t="s">
        <v>77</v>
      </c>
      <c r="C50" s="50">
        <v>33</v>
      </c>
      <c r="D50" s="50">
        <v>7</v>
      </c>
      <c r="E50" s="50">
        <v>6</v>
      </c>
      <c r="F50" s="50">
        <v>23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67</v>
      </c>
      <c r="N50" s="50">
        <v>0</v>
      </c>
      <c r="O50" s="17">
        <f t="shared" si="0"/>
        <v>72</v>
      </c>
      <c r="P50" s="17">
        <f t="shared" si="1"/>
        <v>139</v>
      </c>
      <c r="R50" s="19"/>
      <c r="S50" s="19"/>
      <c r="T50"/>
    </row>
    <row r="51" spans="2:20" ht="23.1" customHeight="1" x14ac:dyDescent="0.25">
      <c r="B51" s="24" t="s">
        <v>78</v>
      </c>
      <c r="C51" s="50">
        <v>42</v>
      </c>
      <c r="D51" s="50">
        <v>7</v>
      </c>
      <c r="E51" s="50">
        <v>4</v>
      </c>
      <c r="F51" s="50">
        <v>18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81</v>
      </c>
      <c r="N51" s="50">
        <v>0</v>
      </c>
      <c r="O51" s="17">
        <f t="shared" si="0"/>
        <v>73</v>
      </c>
      <c r="P51" s="17">
        <f t="shared" si="1"/>
        <v>154</v>
      </c>
      <c r="R51" s="19"/>
      <c r="S51" s="19"/>
      <c r="T51"/>
    </row>
    <row r="52" spans="2:20" ht="23.1" customHeight="1" x14ac:dyDescent="0.25">
      <c r="B52" s="24" t="s">
        <v>79</v>
      </c>
      <c r="C52" s="50">
        <v>32</v>
      </c>
      <c r="D52" s="50">
        <v>6</v>
      </c>
      <c r="E52" s="50">
        <v>4</v>
      </c>
      <c r="F52" s="50">
        <v>19</v>
      </c>
      <c r="G52" s="50">
        <v>1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70</v>
      </c>
      <c r="N52" s="50">
        <v>0</v>
      </c>
      <c r="O52" s="17">
        <f t="shared" si="0"/>
        <v>63</v>
      </c>
      <c r="P52" s="17">
        <f t="shared" si="1"/>
        <v>133</v>
      </c>
      <c r="R52" s="19"/>
      <c r="S52" s="19"/>
      <c r="T52"/>
    </row>
    <row r="53" spans="2:20" ht="23.1" customHeight="1" x14ac:dyDescent="0.25">
      <c r="B53" s="23" t="s">
        <v>80</v>
      </c>
      <c r="C53" s="50">
        <v>58</v>
      </c>
      <c r="D53" s="50">
        <v>6</v>
      </c>
      <c r="E53" s="50">
        <v>6</v>
      </c>
      <c r="F53" s="50">
        <v>16</v>
      </c>
      <c r="G53" s="50">
        <v>0</v>
      </c>
      <c r="H53" s="50">
        <v>1</v>
      </c>
      <c r="I53" s="50">
        <v>2</v>
      </c>
      <c r="J53" s="50">
        <v>0</v>
      </c>
      <c r="K53" s="50">
        <v>0</v>
      </c>
      <c r="L53" s="50">
        <v>0</v>
      </c>
      <c r="M53" s="50">
        <v>70</v>
      </c>
      <c r="N53" s="50">
        <v>0</v>
      </c>
      <c r="O53" s="17">
        <f t="shared" si="0"/>
        <v>89</v>
      </c>
      <c r="P53" s="17">
        <f t="shared" si="1"/>
        <v>159</v>
      </c>
      <c r="R53" s="19"/>
      <c r="S53" s="19"/>
      <c r="T53"/>
    </row>
    <row r="54" spans="2:20" ht="23.1" customHeight="1" x14ac:dyDescent="0.25">
      <c r="B54" s="23" t="s">
        <v>81</v>
      </c>
      <c r="C54" s="50">
        <v>44</v>
      </c>
      <c r="D54" s="50">
        <v>4</v>
      </c>
      <c r="E54" s="50">
        <v>7</v>
      </c>
      <c r="F54" s="50">
        <v>24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75</v>
      </c>
      <c r="N54" s="50">
        <v>0</v>
      </c>
      <c r="O54" s="17">
        <f t="shared" si="0"/>
        <v>81</v>
      </c>
      <c r="P54" s="17">
        <f t="shared" si="1"/>
        <v>156</v>
      </c>
      <c r="R54" s="19"/>
      <c r="S54" s="19"/>
      <c r="T54"/>
    </row>
    <row r="55" spans="2:20" ht="23.1" customHeight="1" x14ac:dyDescent="0.25">
      <c r="B55" s="23" t="s">
        <v>82</v>
      </c>
      <c r="C55" s="50">
        <v>50</v>
      </c>
      <c r="D55" s="50">
        <v>2</v>
      </c>
      <c r="E55" s="50">
        <v>4</v>
      </c>
      <c r="F55" s="50">
        <v>19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72</v>
      </c>
      <c r="N55" s="50">
        <v>0</v>
      </c>
      <c r="O55" s="17">
        <f t="shared" si="0"/>
        <v>76</v>
      </c>
      <c r="P55" s="17">
        <f t="shared" si="1"/>
        <v>148</v>
      </c>
      <c r="R55" s="19"/>
      <c r="S55" s="19"/>
      <c r="T55"/>
    </row>
    <row r="56" spans="2:20" ht="23.1" customHeight="1" x14ac:dyDescent="0.25">
      <c r="B56" s="23" t="s">
        <v>83</v>
      </c>
      <c r="C56" s="50">
        <v>56</v>
      </c>
      <c r="D56" s="50">
        <v>3</v>
      </c>
      <c r="E56" s="50">
        <v>2</v>
      </c>
      <c r="F56" s="50">
        <v>18</v>
      </c>
      <c r="G56" s="50">
        <v>0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72</v>
      </c>
      <c r="N56" s="50">
        <v>0</v>
      </c>
      <c r="O56" s="17">
        <f t="shared" si="0"/>
        <v>84</v>
      </c>
      <c r="P56" s="17">
        <f t="shared" si="1"/>
        <v>156</v>
      </c>
      <c r="R56" s="19"/>
      <c r="S56" s="19"/>
      <c r="T56"/>
    </row>
    <row r="57" spans="2:20" ht="23.1" customHeight="1" x14ac:dyDescent="0.25">
      <c r="B57" s="23" t="s">
        <v>84</v>
      </c>
      <c r="C57" s="50">
        <v>60</v>
      </c>
      <c r="D57" s="50">
        <v>4</v>
      </c>
      <c r="E57" s="50">
        <v>3</v>
      </c>
      <c r="F57" s="50">
        <v>15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84</v>
      </c>
      <c r="N57" s="50">
        <v>0</v>
      </c>
      <c r="O57" s="17">
        <f t="shared" si="0"/>
        <v>85</v>
      </c>
      <c r="P57" s="17">
        <f t="shared" si="1"/>
        <v>169</v>
      </c>
      <c r="R57" s="19"/>
      <c r="S57" s="19"/>
      <c r="T57"/>
    </row>
    <row r="58" spans="2:20" ht="23.1" customHeight="1" x14ac:dyDescent="0.25">
      <c r="B58" s="60" t="s">
        <v>18</v>
      </c>
      <c r="C58" s="16">
        <f t="shared" ref="C58:P58" si="21">SUM(C10:C57)</f>
        <v>1435</v>
      </c>
      <c r="D58" s="16">
        <f t="shared" si="21"/>
        <v>224</v>
      </c>
      <c r="E58" s="16">
        <f t="shared" si="21"/>
        <v>126</v>
      </c>
      <c r="F58" s="16">
        <f t="shared" si="21"/>
        <v>762</v>
      </c>
      <c r="G58" s="16">
        <f t="shared" si="21"/>
        <v>5</v>
      </c>
      <c r="H58" s="16">
        <f t="shared" si="21"/>
        <v>2</v>
      </c>
      <c r="I58" s="16">
        <f t="shared" si="21"/>
        <v>113</v>
      </c>
      <c r="J58" s="16">
        <f t="shared" si="21"/>
        <v>9</v>
      </c>
      <c r="K58" s="16">
        <f t="shared" si="21"/>
        <v>4</v>
      </c>
      <c r="L58" s="16">
        <f t="shared" si="21"/>
        <v>1</v>
      </c>
      <c r="M58" s="16">
        <f t="shared" si="21"/>
        <v>2648</v>
      </c>
      <c r="N58" s="16">
        <f t="shared" si="21"/>
        <v>0</v>
      </c>
      <c r="O58" s="16">
        <f t="shared" si="21"/>
        <v>2681</v>
      </c>
      <c r="P58" s="16">
        <f t="shared" si="21"/>
        <v>5329</v>
      </c>
      <c r="R58" s="19"/>
      <c r="S58" s="19"/>
      <c r="T58"/>
    </row>
    <row r="59" spans="2:20" ht="23.1" customHeight="1" x14ac:dyDescent="0.25">
      <c r="B59" s="60" t="s">
        <v>93</v>
      </c>
      <c r="C59" s="43">
        <f t="shared" ref="C59:N59" si="22">C58/$P$58</f>
        <v>0.2692812910489773</v>
      </c>
      <c r="D59" s="43">
        <f t="shared" si="22"/>
        <v>4.2034152749108648E-2</v>
      </c>
      <c r="E59" s="43">
        <f t="shared" si="22"/>
        <v>2.3644210921373615E-2</v>
      </c>
      <c r="F59" s="43">
        <f t="shared" si="22"/>
        <v>0.14299118033402139</v>
      </c>
      <c r="G59" s="43">
        <f t="shared" si="22"/>
        <v>9.3826233814974663E-4</v>
      </c>
      <c r="H59" s="43">
        <f t="shared" si="22"/>
        <v>3.7530493525989868E-4</v>
      </c>
      <c r="I59" s="43">
        <f t="shared" si="22"/>
        <v>2.1204728842184276E-2</v>
      </c>
      <c r="J59" s="43">
        <f t="shared" si="22"/>
        <v>1.688872208669544E-3</v>
      </c>
      <c r="K59" s="43">
        <f t="shared" si="22"/>
        <v>7.5060987051979737E-4</v>
      </c>
      <c r="L59" s="43">
        <f t="shared" si="22"/>
        <v>1.8765246762994934E-4</v>
      </c>
      <c r="M59" s="43">
        <f t="shared" si="22"/>
        <v>0.49690373428410584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1" t="s">
        <v>94</v>
      </c>
      <c r="C60" s="44">
        <f>C58/$O$58</f>
        <v>0.53524804177545693</v>
      </c>
      <c r="D60" s="44">
        <f t="shared" ref="D60:N60" si="23">D58/$O$58</f>
        <v>8.3550913838120106E-2</v>
      </c>
      <c r="E60" s="44">
        <f t="shared" si="23"/>
        <v>4.6997389033942558E-2</v>
      </c>
      <c r="F60" s="44">
        <f t="shared" si="23"/>
        <v>0.28422230511003355</v>
      </c>
      <c r="G60" s="44">
        <f t="shared" si="23"/>
        <v>1.8649757553151809E-3</v>
      </c>
      <c r="H60" s="44">
        <f t="shared" si="23"/>
        <v>7.459903021260724E-4</v>
      </c>
      <c r="I60" s="44">
        <f t="shared" si="23"/>
        <v>4.2148452070123091E-2</v>
      </c>
      <c r="J60" s="44">
        <f t="shared" si="23"/>
        <v>3.3569563595673255E-3</v>
      </c>
      <c r="K60" s="44">
        <f t="shared" si="23"/>
        <v>1.4919806042521448E-3</v>
      </c>
      <c r="L60" s="44">
        <f t="shared" si="23"/>
        <v>3.729951510630362E-4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S85" zoomScale="60" workbookViewId="0">
      <selection activeCell="X74" sqref="X7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'29.09 Munyonyo-Salama'!C3:G3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0" t="s">
        <v>163</v>
      </c>
      <c r="E5" s="81"/>
      <c r="F5" s="41" t="s">
        <v>1</v>
      </c>
      <c r="G5" s="77" t="str">
        <f>'29.09 Salama-Munyonyo'!G5:H5</f>
        <v>MUNYONYO P/S</v>
      </c>
      <c r="H5" s="78"/>
      <c r="I5" s="14"/>
      <c r="J5" s="2" t="s">
        <v>5</v>
      </c>
      <c r="K5" s="77" t="str">
        <f>'29.09 Salama-Munyonyo'!K5:L5</f>
        <v>Kenneth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77" t="str">
        <f>'29.09 Salama-Munyonyo'!D6:E6</f>
        <v>SALAMA</v>
      </c>
      <c r="E6" s="78"/>
      <c r="F6" s="2" t="s">
        <v>2</v>
      </c>
      <c r="G6" s="77" t="str">
        <f>'29.09 Salama-Munyonyo'!G6:H6</f>
        <v>MUNYONYO</v>
      </c>
      <c r="H6" s="78"/>
      <c r="J6" s="2" t="s">
        <v>21</v>
      </c>
      <c r="K6" s="77" t="str">
        <f>'29.09 Salama-Munyonyo'!K6:L6</f>
        <v>STEVE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AVERAGE('23.9.19 SALAMA - MUNYONYO'!C10,'24.09 SALAMA-MUNYONYO'!C10,'25.09 SALAMA-MUNYONYO'!C10,'27.09 Salama-Munyonyo'!C10,'26.09 Salama-Munyonyo'!C10,'28.09 Salama-Munyonyo-24h'!C10,'29.09 Salama-Munyonyo'!C10)</f>
        <v>16.428571428571427</v>
      </c>
      <c r="D10" s="49">
        <f>AVERAGE('23.9.19 SALAMA - MUNYONYO'!D10,'24.09 SALAMA-MUNYONYO'!D10,'25.09 SALAMA-MUNYONYO'!D10,'27.09 Salama-Munyonyo'!D10,'26.09 Salama-Munyonyo'!D10,'28.09 Salama-Munyonyo-24h'!D10,'29.09 Salama-Munyonyo'!D10)</f>
        <v>3.4285714285714284</v>
      </c>
      <c r="E10" s="49">
        <f>AVERAGE('23.9.19 SALAMA - MUNYONYO'!E10,'24.09 SALAMA-MUNYONYO'!E10,'25.09 SALAMA-MUNYONYO'!E10,'27.09 Salama-Munyonyo'!E10,'26.09 Salama-Munyonyo'!E10,'28.09 Salama-Munyonyo-24h'!E10,'29.09 Salama-Munyonyo'!E10)</f>
        <v>1.8571428571428572</v>
      </c>
      <c r="F10" s="49">
        <f>AVERAGE('23.9.19 SALAMA - MUNYONYO'!F10,'24.09 SALAMA-MUNYONYO'!F10,'25.09 SALAMA-MUNYONYO'!F10,'27.09 Salama-Munyonyo'!F10,'26.09 Salama-Munyonyo'!F10,'28.09 Salama-Munyonyo-24h'!F10,'29.09 Salama-Munyonyo'!F10)</f>
        <v>19.142857142857142</v>
      </c>
      <c r="G10" s="49">
        <f>AVERAGE('23.9.19 SALAMA - MUNYONYO'!G10,'24.09 SALAMA-MUNYONYO'!G10,'25.09 SALAMA-MUNYONYO'!G10,'27.09 Salama-Munyonyo'!G10,'26.09 Salama-Munyonyo'!G10,'28.09 Salama-Munyonyo-24h'!G10,'29.09 Salama-Munyonyo'!G10)</f>
        <v>0.14285714285714285</v>
      </c>
      <c r="H10" s="49">
        <f>AVERAGE('23.9.19 SALAMA - MUNYONYO'!H10,'24.09 SALAMA-MUNYONYO'!H10,'25.09 SALAMA-MUNYONYO'!H10,'27.09 Salama-Munyonyo'!H10,'26.09 Salama-Munyonyo'!H10,'28.09 Salama-Munyonyo-24h'!H10,'29.09 Salama-Munyonyo'!H10)</f>
        <v>0</v>
      </c>
      <c r="I10" s="49">
        <f>AVERAGE('23.9.19 SALAMA - MUNYONYO'!I10,'24.09 SALAMA-MUNYONYO'!I10,'25.09 SALAMA-MUNYONYO'!I10,'27.09 Salama-Munyonyo'!I10,'26.09 Salama-Munyonyo'!I10,'28.09 Salama-Munyonyo-24h'!I10,'29.09 Salama-Munyonyo'!I10)</f>
        <v>0.7142857142857143</v>
      </c>
      <c r="J10" s="49">
        <f>AVERAGE('23.9.19 SALAMA - MUNYONYO'!J10,'24.09 SALAMA-MUNYONYO'!J10,'25.09 SALAMA-MUNYONYO'!J10,'27.09 Salama-Munyonyo'!J10,'26.09 Salama-Munyonyo'!J10,'28.09 Salama-Munyonyo-24h'!J10,'29.09 Salama-Munyonyo'!J10)</f>
        <v>0.14285714285714285</v>
      </c>
      <c r="K10" s="49">
        <f>AVERAGE('23.9.19 SALAMA - MUNYONYO'!K10,'24.09 SALAMA-MUNYONYO'!K10,'25.09 SALAMA-MUNYONYO'!K10,'27.09 Salama-Munyonyo'!K10,'26.09 Salama-Munyonyo'!K10,'28.09 Salama-Munyonyo-24h'!K10,'29.09 Salama-Munyonyo'!K10)</f>
        <v>0</v>
      </c>
      <c r="L10" s="49">
        <f>AVERAGE('23.9.19 SALAMA - MUNYONYO'!L10,'24.09 SALAMA-MUNYONYO'!L10,'25.09 SALAMA-MUNYONYO'!L10,'27.09 Salama-Munyonyo'!L10,'26.09 Salama-Munyonyo'!L10,'28.09 Salama-Munyonyo-24h'!L10,'29.09 Salama-Munyonyo'!L10)</f>
        <v>0</v>
      </c>
      <c r="M10" s="49">
        <f>AVERAGE('23.9.19 SALAMA - MUNYONYO'!M10,'24.09 SALAMA-MUNYONYO'!M10,'25.09 SALAMA-MUNYONYO'!M10,'27.09 Salama-Munyonyo'!M10,'26.09 Salama-Munyonyo'!M10,'28.09 Salama-Munyonyo-24h'!M10,'29.09 Salama-Munyonyo'!M10)</f>
        <v>28.857142857142858</v>
      </c>
      <c r="N10" s="49">
        <f>AVERAGE('23.9.19 SALAMA - MUNYONYO'!N10,'24.09 SALAMA-MUNYONYO'!N10,'25.09 SALAMA-MUNYONYO'!N10,'27.09 Salama-Munyonyo'!N10,'26.09 Salama-Munyonyo'!N10,'28.09 Salama-Munyonyo-24h'!N10,'29.09 Salama-Munyonyo'!N10)</f>
        <v>0</v>
      </c>
      <c r="O10" s="15">
        <f t="shared" ref="O10:O73" si="0">SUM(C10:L10,N10)</f>
        <v>41.857142857142861</v>
      </c>
      <c r="P10" s="15">
        <f t="shared" ref="P10:P73" si="1">SUM(C10:N10)</f>
        <v>70.714285714285722</v>
      </c>
      <c r="R10" s="1" t="s">
        <v>6</v>
      </c>
      <c r="S10" s="17">
        <f t="shared" ref="S10:AF10" si="2">SUM(C10:C13)</f>
        <v>68.142857142857139</v>
      </c>
      <c r="T10" s="17">
        <f t="shared" si="2"/>
        <v>10.285714285714285</v>
      </c>
      <c r="U10" s="17">
        <f t="shared" si="2"/>
        <v>5.8571428571428568</v>
      </c>
      <c r="V10" s="17">
        <f t="shared" si="2"/>
        <v>74.857142857142861</v>
      </c>
      <c r="W10" s="17">
        <f t="shared" si="2"/>
        <v>0.5714285714285714</v>
      </c>
      <c r="X10" s="17">
        <f t="shared" si="2"/>
        <v>0.14285714285714285</v>
      </c>
      <c r="Y10" s="17">
        <f t="shared" si="2"/>
        <v>8.8571428571428577</v>
      </c>
      <c r="Z10" s="17">
        <f t="shared" si="2"/>
        <v>0.71428571428571419</v>
      </c>
      <c r="AA10" s="17">
        <f t="shared" si="2"/>
        <v>0</v>
      </c>
      <c r="AB10" s="17">
        <f t="shared" si="2"/>
        <v>0</v>
      </c>
      <c r="AC10" s="17">
        <f t="shared" si="2"/>
        <v>109.42857142857143</v>
      </c>
      <c r="AD10" s="17">
        <f t="shared" si="2"/>
        <v>0</v>
      </c>
      <c r="AE10" s="31">
        <f t="shared" si="2"/>
        <v>169.42857142857142</v>
      </c>
      <c r="AF10" s="31">
        <f t="shared" si="2"/>
        <v>278.85714285714289</v>
      </c>
    </row>
    <row r="11" spans="2:32" s="6" customFormat="1" ht="23.1" customHeight="1" x14ac:dyDescent="0.25">
      <c r="B11" s="23" t="s">
        <v>38</v>
      </c>
      <c r="C11" s="49">
        <f>AVERAGE('23.9.19 SALAMA - MUNYONYO'!C11,'24.09 SALAMA-MUNYONYO'!C11,'25.09 SALAMA-MUNYONYO'!C11,'27.09 Salama-Munyonyo'!C11,'26.09 Salama-Munyonyo'!C11,'28.09 Salama-Munyonyo-24h'!C11,'29.09 Salama-Munyonyo'!C11)</f>
        <v>18.428571428571427</v>
      </c>
      <c r="D11" s="49">
        <f>AVERAGE('23.9.19 SALAMA - MUNYONYO'!D11,'24.09 SALAMA-MUNYONYO'!D11,'25.09 SALAMA-MUNYONYO'!D11,'27.09 Salama-Munyonyo'!D11,'26.09 Salama-Munyonyo'!D11,'28.09 Salama-Munyonyo-24h'!D11,'29.09 Salama-Munyonyo'!D11)</f>
        <v>3.5714285714285716</v>
      </c>
      <c r="E11" s="49">
        <f>AVERAGE('23.9.19 SALAMA - MUNYONYO'!E11,'24.09 SALAMA-MUNYONYO'!E11,'25.09 SALAMA-MUNYONYO'!E11,'27.09 Salama-Munyonyo'!E11,'26.09 Salama-Munyonyo'!E11,'28.09 Salama-Munyonyo-24h'!E11,'29.09 Salama-Munyonyo'!E11)</f>
        <v>1.1428571428571428</v>
      </c>
      <c r="F11" s="49">
        <f>AVERAGE('23.9.19 SALAMA - MUNYONYO'!F11,'24.09 SALAMA-MUNYONYO'!F11,'25.09 SALAMA-MUNYONYO'!F11,'27.09 Salama-Munyonyo'!F11,'26.09 Salama-Munyonyo'!F11,'28.09 Salama-Munyonyo-24h'!F11,'29.09 Salama-Munyonyo'!F11)</f>
        <v>20.285714285714285</v>
      </c>
      <c r="G11" s="49">
        <f>AVERAGE('23.9.19 SALAMA - MUNYONYO'!G11,'24.09 SALAMA-MUNYONYO'!G11,'25.09 SALAMA-MUNYONYO'!G11,'27.09 Salama-Munyonyo'!G11,'26.09 Salama-Munyonyo'!G11,'28.09 Salama-Munyonyo-24h'!G11,'29.09 Salama-Munyonyo'!G11)</f>
        <v>0.14285714285714285</v>
      </c>
      <c r="H11" s="49">
        <f>AVERAGE('23.9.19 SALAMA - MUNYONYO'!H11,'24.09 SALAMA-MUNYONYO'!H11,'25.09 SALAMA-MUNYONYO'!H11,'27.09 Salama-Munyonyo'!H11,'26.09 Salama-Munyonyo'!H11,'28.09 Salama-Munyonyo-24h'!H11,'29.09 Salama-Munyonyo'!H11)</f>
        <v>0.14285714285714285</v>
      </c>
      <c r="I11" s="49">
        <f>AVERAGE('23.9.19 SALAMA - MUNYONYO'!I11,'24.09 SALAMA-MUNYONYO'!I11,'25.09 SALAMA-MUNYONYO'!I11,'27.09 Salama-Munyonyo'!I11,'26.09 Salama-Munyonyo'!I11,'28.09 Salama-Munyonyo-24h'!I11,'29.09 Salama-Munyonyo'!I11)</f>
        <v>3.1428571428571428</v>
      </c>
      <c r="J11" s="49">
        <f>AVERAGE('23.9.19 SALAMA - MUNYONYO'!J11,'24.09 SALAMA-MUNYONYO'!J11,'25.09 SALAMA-MUNYONYO'!J11,'27.09 Salama-Munyonyo'!J11,'26.09 Salama-Munyonyo'!J11,'28.09 Salama-Munyonyo-24h'!J11,'29.09 Salama-Munyonyo'!J11)</f>
        <v>0</v>
      </c>
      <c r="K11" s="49">
        <f>AVERAGE('23.9.19 SALAMA - MUNYONYO'!K11,'24.09 SALAMA-MUNYONYO'!K11,'25.09 SALAMA-MUNYONYO'!K11,'27.09 Salama-Munyonyo'!K11,'26.09 Salama-Munyonyo'!K11,'28.09 Salama-Munyonyo-24h'!K11,'29.09 Salama-Munyonyo'!K11)</f>
        <v>0</v>
      </c>
      <c r="L11" s="49">
        <f>AVERAGE('23.9.19 SALAMA - MUNYONYO'!L11,'24.09 SALAMA-MUNYONYO'!L11,'25.09 SALAMA-MUNYONYO'!L11,'27.09 Salama-Munyonyo'!L11,'26.09 Salama-Munyonyo'!L11,'28.09 Salama-Munyonyo-24h'!L11,'29.09 Salama-Munyonyo'!L11)</f>
        <v>0</v>
      </c>
      <c r="M11" s="49">
        <f>AVERAGE('23.9.19 SALAMA - MUNYONYO'!M11,'24.09 SALAMA-MUNYONYO'!M11,'25.09 SALAMA-MUNYONYO'!M11,'27.09 Salama-Munyonyo'!M11,'26.09 Salama-Munyonyo'!M11,'28.09 Salama-Munyonyo-24h'!M11,'29.09 Salama-Munyonyo'!M11)</f>
        <v>25.571428571428573</v>
      </c>
      <c r="N11" s="49">
        <f>AVERAGE('23.9.19 SALAMA - MUNYONYO'!N11,'24.09 SALAMA-MUNYONYO'!N11,'25.09 SALAMA-MUNYONYO'!N11,'27.09 Salama-Munyonyo'!N11,'26.09 Salama-Munyonyo'!N11,'28.09 Salama-Munyonyo-24h'!N11,'29.09 Salama-Munyonyo'!N11)</f>
        <v>0</v>
      </c>
      <c r="O11" s="15">
        <f t="shared" si="0"/>
        <v>46.857142857142868</v>
      </c>
      <c r="P11" s="15">
        <f t="shared" si="1"/>
        <v>72.428571428571445</v>
      </c>
      <c r="R11" s="1" t="s">
        <v>7</v>
      </c>
      <c r="S11" s="17">
        <f t="shared" ref="S11:AF11" si="3">SUM(C14:C17)</f>
        <v>74.571428571428569</v>
      </c>
      <c r="T11" s="17">
        <f t="shared" si="3"/>
        <v>11.571428571428571</v>
      </c>
      <c r="U11" s="17">
        <f t="shared" si="3"/>
        <v>9.4285714285714288</v>
      </c>
      <c r="V11" s="17">
        <f t="shared" si="3"/>
        <v>82.285714285714278</v>
      </c>
      <c r="W11" s="17">
        <f t="shared" si="3"/>
        <v>0.42857142857142855</v>
      </c>
      <c r="X11" s="17">
        <f t="shared" si="3"/>
        <v>0.14285714285714285</v>
      </c>
      <c r="Y11" s="17">
        <f t="shared" si="3"/>
        <v>9</v>
      </c>
      <c r="Z11" s="17">
        <f t="shared" si="3"/>
        <v>2.2857142857142856</v>
      </c>
      <c r="AA11" s="17">
        <f t="shared" si="3"/>
        <v>0</v>
      </c>
      <c r="AB11" s="17">
        <f t="shared" si="3"/>
        <v>0</v>
      </c>
      <c r="AC11" s="17">
        <f t="shared" si="3"/>
        <v>140.85714285714286</v>
      </c>
      <c r="AD11" s="17">
        <f t="shared" si="3"/>
        <v>0</v>
      </c>
      <c r="AE11" s="31">
        <f t="shared" si="3"/>
        <v>189.71428571428572</v>
      </c>
      <c r="AF11" s="31">
        <f t="shared" si="3"/>
        <v>330.57142857142856</v>
      </c>
    </row>
    <row r="12" spans="2:32" ht="23.1" customHeight="1" x14ac:dyDescent="0.25">
      <c r="B12" s="23" t="s">
        <v>39</v>
      </c>
      <c r="C12" s="49">
        <f>AVERAGE('23.9.19 SALAMA - MUNYONYO'!C12,'24.09 SALAMA-MUNYONYO'!C12,'25.09 SALAMA-MUNYONYO'!C12,'27.09 Salama-Munyonyo'!C12,'26.09 Salama-Munyonyo'!C12,'28.09 Salama-Munyonyo-24h'!C12,'29.09 Salama-Munyonyo'!C12)</f>
        <v>13.857142857142858</v>
      </c>
      <c r="D12" s="49">
        <f>AVERAGE('23.9.19 SALAMA - MUNYONYO'!D12,'24.09 SALAMA-MUNYONYO'!D12,'25.09 SALAMA-MUNYONYO'!D12,'27.09 Salama-Munyonyo'!D12,'26.09 Salama-Munyonyo'!D12,'28.09 Salama-Munyonyo-24h'!D12,'29.09 Salama-Munyonyo'!D12)</f>
        <v>2.2857142857142856</v>
      </c>
      <c r="E12" s="49">
        <f>AVERAGE('23.9.19 SALAMA - MUNYONYO'!E12,'24.09 SALAMA-MUNYONYO'!E12,'25.09 SALAMA-MUNYONYO'!E12,'27.09 Salama-Munyonyo'!E12,'26.09 Salama-Munyonyo'!E12,'28.09 Salama-Munyonyo-24h'!E12,'29.09 Salama-Munyonyo'!E12)</f>
        <v>1.2857142857142858</v>
      </c>
      <c r="F12" s="49">
        <f>AVERAGE('23.9.19 SALAMA - MUNYONYO'!F12,'24.09 SALAMA-MUNYONYO'!F12,'25.09 SALAMA-MUNYONYO'!F12,'27.09 Salama-Munyonyo'!F12,'26.09 Salama-Munyonyo'!F12,'28.09 Salama-Munyonyo-24h'!F12,'29.09 Salama-Munyonyo'!F12)</f>
        <v>18.857142857142858</v>
      </c>
      <c r="G12" s="49">
        <f>AVERAGE('23.9.19 SALAMA - MUNYONYO'!G12,'24.09 SALAMA-MUNYONYO'!G12,'25.09 SALAMA-MUNYONYO'!G12,'27.09 Salama-Munyonyo'!G12,'26.09 Salama-Munyonyo'!G12,'28.09 Salama-Munyonyo-24h'!G12,'29.09 Salama-Munyonyo'!G12)</f>
        <v>0</v>
      </c>
      <c r="H12" s="49">
        <f>AVERAGE('23.9.19 SALAMA - MUNYONYO'!H12,'24.09 SALAMA-MUNYONYO'!H12,'25.09 SALAMA-MUNYONYO'!H12,'27.09 Salama-Munyonyo'!H12,'26.09 Salama-Munyonyo'!H12,'28.09 Salama-Munyonyo-24h'!H12,'29.09 Salama-Munyonyo'!H12)</f>
        <v>0</v>
      </c>
      <c r="I12" s="49">
        <f>AVERAGE('23.9.19 SALAMA - MUNYONYO'!I12,'24.09 SALAMA-MUNYONYO'!I12,'25.09 SALAMA-MUNYONYO'!I12,'27.09 Salama-Munyonyo'!I12,'26.09 Salama-Munyonyo'!I12,'28.09 Salama-Munyonyo-24h'!I12,'29.09 Salama-Munyonyo'!I12)</f>
        <v>2</v>
      </c>
      <c r="J12" s="49">
        <f>AVERAGE('23.9.19 SALAMA - MUNYONYO'!J12,'24.09 SALAMA-MUNYONYO'!J12,'25.09 SALAMA-MUNYONYO'!J12,'27.09 Salama-Munyonyo'!J12,'26.09 Salama-Munyonyo'!J12,'28.09 Salama-Munyonyo-24h'!J12,'29.09 Salama-Munyonyo'!J12)</f>
        <v>0</v>
      </c>
      <c r="K12" s="49">
        <f>AVERAGE('23.9.19 SALAMA - MUNYONYO'!K12,'24.09 SALAMA-MUNYONYO'!K12,'25.09 SALAMA-MUNYONYO'!K12,'27.09 Salama-Munyonyo'!K12,'26.09 Salama-Munyonyo'!K12,'28.09 Salama-Munyonyo-24h'!K12,'29.09 Salama-Munyonyo'!K12)</f>
        <v>0</v>
      </c>
      <c r="L12" s="49">
        <f>AVERAGE('23.9.19 SALAMA - MUNYONYO'!L12,'24.09 SALAMA-MUNYONYO'!L12,'25.09 SALAMA-MUNYONYO'!L12,'27.09 Salama-Munyonyo'!L12,'26.09 Salama-Munyonyo'!L12,'28.09 Salama-Munyonyo-24h'!L12,'29.09 Salama-Munyonyo'!L12)</f>
        <v>0</v>
      </c>
      <c r="M12" s="49">
        <f>AVERAGE('23.9.19 SALAMA - MUNYONYO'!M12,'24.09 SALAMA-MUNYONYO'!M12,'25.09 SALAMA-MUNYONYO'!M12,'27.09 Salama-Munyonyo'!M12,'26.09 Salama-Munyonyo'!M12,'28.09 Salama-Munyonyo-24h'!M12,'29.09 Salama-Munyonyo'!M12)</f>
        <v>25.142857142857142</v>
      </c>
      <c r="N12" s="49">
        <f>AVERAGE('23.9.19 SALAMA - MUNYONYO'!N12,'24.09 SALAMA-MUNYONYO'!N12,'25.09 SALAMA-MUNYONYO'!N12,'27.09 Salama-Munyonyo'!N12,'26.09 Salama-Munyonyo'!N12,'28.09 Salama-Munyonyo-24h'!N12,'29.09 Salama-Munyonyo'!N12)</f>
        <v>0</v>
      </c>
      <c r="O12" s="15">
        <f t="shared" si="0"/>
        <v>38.285714285714285</v>
      </c>
      <c r="P12" s="15">
        <f t="shared" si="1"/>
        <v>63.428571428571431</v>
      </c>
      <c r="R12" s="1" t="s">
        <v>8</v>
      </c>
      <c r="S12" s="17">
        <f t="shared" ref="S12:AF12" si="4">SUM(C18:C21)</f>
        <v>70.428571428571431</v>
      </c>
      <c r="T12" s="17">
        <f t="shared" si="4"/>
        <v>12.571428571428571</v>
      </c>
      <c r="U12" s="17">
        <f t="shared" si="4"/>
        <v>8.7142857142857153</v>
      </c>
      <c r="V12" s="17">
        <f t="shared" si="4"/>
        <v>76.428571428571431</v>
      </c>
      <c r="W12" s="17">
        <f t="shared" si="4"/>
        <v>0.2857142857142857</v>
      </c>
      <c r="X12" s="17">
        <f t="shared" si="4"/>
        <v>0</v>
      </c>
      <c r="Y12" s="17">
        <f t="shared" si="4"/>
        <v>6.1428571428571423</v>
      </c>
      <c r="Z12" s="17">
        <f t="shared" si="4"/>
        <v>3.5714285714285712</v>
      </c>
      <c r="AA12" s="17">
        <f t="shared" si="4"/>
        <v>0.14285714285714285</v>
      </c>
      <c r="AB12" s="17">
        <f t="shared" si="4"/>
        <v>0</v>
      </c>
      <c r="AC12" s="17">
        <f t="shared" si="4"/>
        <v>148.28571428571428</v>
      </c>
      <c r="AD12" s="17">
        <f t="shared" si="4"/>
        <v>0</v>
      </c>
      <c r="AE12" s="31">
        <f t="shared" si="4"/>
        <v>178.28571428571428</v>
      </c>
      <c r="AF12" s="31">
        <f t="shared" si="4"/>
        <v>326.57142857142856</v>
      </c>
    </row>
    <row r="13" spans="2:32" ht="23.1" customHeight="1" x14ac:dyDescent="0.25">
      <c r="B13" s="23" t="s">
        <v>40</v>
      </c>
      <c r="C13" s="49">
        <f>AVERAGE('23.9.19 SALAMA - MUNYONYO'!C13,'24.09 SALAMA-MUNYONYO'!C13,'25.09 SALAMA-MUNYONYO'!C13,'27.09 Salama-Munyonyo'!C13,'26.09 Salama-Munyonyo'!C13,'28.09 Salama-Munyonyo-24h'!C13,'29.09 Salama-Munyonyo'!C13)</f>
        <v>19.428571428571427</v>
      </c>
      <c r="D13" s="49">
        <f>AVERAGE('23.9.19 SALAMA - MUNYONYO'!D13,'24.09 SALAMA-MUNYONYO'!D13,'25.09 SALAMA-MUNYONYO'!D13,'27.09 Salama-Munyonyo'!D13,'26.09 Salama-Munyonyo'!D13,'28.09 Salama-Munyonyo-24h'!D13,'29.09 Salama-Munyonyo'!D13)</f>
        <v>1</v>
      </c>
      <c r="E13" s="49">
        <f>AVERAGE('23.9.19 SALAMA - MUNYONYO'!E13,'24.09 SALAMA-MUNYONYO'!E13,'25.09 SALAMA-MUNYONYO'!E13,'27.09 Salama-Munyonyo'!E13,'26.09 Salama-Munyonyo'!E13,'28.09 Salama-Munyonyo-24h'!E13,'29.09 Salama-Munyonyo'!E13)</f>
        <v>1.5714285714285714</v>
      </c>
      <c r="F13" s="49">
        <f>AVERAGE('23.9.19 SALAMA - MUNYONYO'!F13,'24.09 SALAMA-MUNYONYO'!F13,'25.09 SALAMA-MUNYONYO'!F13,'27.09 Salama-Munyonyo'!F13,'26.09 Salama-Munyonyo'!F13,'28.09 Salama-Munyonyo-24h'!F13,'29.09 Salama-Munyonyo'!F13)</f>
        <v>16.571428571428573</v>
      </c>
      <c r="G13" s="49">
        <f>AVERAGE('23.9.19 SALAMA - MUNYONYO'!G13,'24.09 SALAMA-MUNYONYO'!G13,'25.09 SALAMA-MUNYONYO'!G13,'27.09 Salama-Munyonyo'!G13,'26.09 Salama-Munyonyo'!G13,'28.09 Salama-Munyonyo-24h'!G13,'29.09 Salama-Munyonyo'!G13)</f>
        <v>0.2857142857142857</v>
      </c>
      <c r="H13" s="49">
        <f>AVERAGE('23.9.19 SALAMA - MUNYONYO'!H13,'24.09 SALAMA-MUNYONYO'!H13,'25.09 SALAMA-MUNYONYO'!H13,'27.09 Salama-Munyonyo'!H13,'26.09 Salama-Munyonyo'!H13,'28.09 Salama-Munyonyo-24h'!H13,'29.09 Salama-Munyonyo'!H13)</f>
        <v>0</v>
      </c>
      <c r="I13" s="49">
        <f>AVERAGE('23.9.19 SALAMA - MUNYONYO'!I13,'24.09 SALAMA-MUNYONYO'!I13,'25.09 SALAMA-MUNYONYO'!I13,'27.09 Salama-Munyonyo'!I13,'26.09 Salama-Munyonyo'!I13,'28.09 Salama-Munyonyo-24h'!I13,'29.09 Salama-Munyonyo'!I13)</f>
        <v>3</v>
      </c>
      <c r="J13" s="49">
        <f>AVERAGE('23.9.19 SALAMA - MUNYONYO'!J13,'24.09 SALAMA-MUNYONYO'!J13,'25.09 SALAMA-MUNYONYO'!J13,'27.09 Salama-Munyonyo'!J13,'26.09 Salama-Munyonyo'!J13,'28.09 Salama-Munyonyo-24h'!J13,'29.09 Salama-Munyonyo'!J13)</f>
        <v>0.5714285714285714</v>
      </c>
      <c r="K13" s="49">
        <f>AVERAGE('23.9.19 SALAMA - MUNYONYO'!K13,'24.09 SALAMA-MUNYONYO'!K13,'25.09 SALAMA-MUNYONYO'!K13,'27.09 Salama-Munyonyo'!K13,'26.09 Salama-Munyonyo'!K13,'28.09 Salama-Munyonyo-24h'!K13,'29.09 Salama-Munyonyo'!K13)</f>
        <v>0</v>
      </c>
      <c r="L13" s="49">
        <f>AVERAGE('23.9.19 SALAMA - MUNYONYO'!L13,'24.09 SALAMA-MUNYONYO'!L13,'25.09 SALAMA-MUNYONYO'!L13,'27.09 Salama-Munyonyo'!L13,'26.09 Salama-Munyonyo'!L13,'28.09 Salama-Munyonyo-24h'!L13,'29.09 Salama-Munyonyo'!L13)</f>
        <v>0</v>
      </c>
      <c r="M13" s="49">
        <f>AVERAGE('23.9.19 SALAMA - MUNYONYO'!M13,'24.09 SALAMA-MUNYONYO'!M13,'25.09 SALAMA-MUNYONYO'!M13,'27.09 Salama-Munyonyo'!M13,'26.09 Salama-Munyonyo'!M13,'28.09 Salama-Munyonyo-24h'!M13,'29.09 Salama-Munyonyo'!M13)</f>
        <v>29.857142857142858</v>
      </c>
      <c r="N13" s="49">
        <f>AVERAGE('23.9.19 SALAMA - MUNYONYO'!N13,'24.09 SALAMA-MUNYONYO'!N13,'25.09 SALAMA-MUNYONYO'!N13,'27.09 Salama-Munyonyo'!N13,'26.09 Salama-Munyonyo'!N13,'28.09 Salama-Munyonyo-24h'!N13,'29.09 Salama-Munyonyo'!N13)</f>
        <v>0</v>
      </c>
      <c r="O13" s="15">
        <f t="shared" si="0"/>
        <v>42.428571428571423</v>
      </c>
      <c r="P13" s="15">
        <f t="shared" si="1"/>
        <v>72.285714285714278</v>
      </c>
      <c r="R13" s="1" t="s">
        <v>9</v>
      </c>
      <c r="S13" s="17">
        <f t="shared" ref="S13:AF13" si="5">SUM(C22:C25)</f>
        <v>69.571428571428569</v>
      </c>
      <c r="T13" s="17">
        <f t="shared" si="5"/>
        <v>7.7142857142857153</v>
      </c>
      <c r="U13" s="17">
        <f t="shared" si="5"/>
        <v>8.5714285714285712</v>
      </c>
      <c r="V13" s="17">
        <f t="shared" si="5"/>
        <v>64</v>
      </c>
      <c r="W13" s="17">
        <f t="shared" si="5"/>
        <v>0.14285714285714285</v>
      </c>
      <c r="X13" s="17">
        <f t="shared" si="5"/>
        <v>0</v>
      </c>
      <c r="Y13" s="17">
        <f t="shared" si="5"/>
        <v>9.2857142857142847</v>
      </c>
      <c r="Z13" s="17">
        <f t="shared" si="5"/>
        <v>0.8571428571428571</v>
      </c>
      <c r="AA13" s="17">
        <f t="shared" si="5"/>
        <v>0.2857142857142857</v>
      </c>
      <c r="AB13" s="17">
        <f t="shared" si="5"/>
        <v>0</v>
      </c>
      <c r="AC13" s="17">
        <f t="shared" si="5"/>
        <v>139</v>
      </c>
      <c r="AD13" s="17">
        <f t="shared" si="5"/>
        <v>0</v>
      </c>
      <c r="AE13" s="31">
        <f t="shared" si="5"/>
        <v>160.42857142857144</v>
      </c>
      <c r="AF13" s="31">
        <f t="shared" si="5"/>
        <v>299.42857142857144</v>
      </c>
    </row>
    <row r="14" spans="2:32" ht="23.1" customHeight="1" x14ac:dyDescent="0.25">
      <c r="B14" s="23" t="s">
        <v>41</v>
      </c>
      <c r="C14" s="49">
        <f>AVERAGE('23.9.19 SALAMA - MUNYONYO'!C14,'24.09 SALAMA-MUNYONYO'!C14,'25.09 SALAMA-MUNYONYO'!C14,'27.09 Salama-Munyonyo'!C14,'26.09 Salama-Munyonyo'!C14,'28.09 Salama-Munyonyo-24h'!C14,'29.09 Salama-Munyonyo'!C14)</f>
        <v>19.428571428571427</v>
      </c>
      <c r="D14" s="49">
        <f>AVERAGE('23.9.19 SALAMA - MUNYONYO'!D14,'24.09 SALAMA-MUNYONYO'!D14,'25.09 SALAMA-MUNYONYO'!D14,'27.09 Salama-Munyonyo'!D14,'26.09 Salama-Munyonyo'!D14,'28.09 Salama-Munyonyo-24h'!D14,'29.09 Salama-Munyonyo'!D14)</f>
        <v>3.1428571428571428</v>
      </c>
      <c r="E14" s="49">
        <f>AVERAGE('23.9.19 SALAMA - MUNYONYO'!E14,'24.09 SALAMA-MUNYONYO'!E14,'25.09 SALAMA-MUNYONYO'!E14,'27.09 Salama-Munyonyo'!E14,'26.09 Salama-Munyonyo'!E14,'28.09 Salama-Munyonyo-24h'!E14,'29.09 Salama-Munyonyo'!E14)</f>
        <v>2</v>
      </c>
      <c r="F14" s="49">
        <f>AVERAGE('23.9.19 SALAMA - MUNYONYO'!F14,'24.09 SALAMA-MUNYONYO'!F14,'25.09 SALAMA-MUNYONYO'!F14,'27.09 Salama-Munyonyo'!F14,'26.09 Salama-Munyonyo'!F14,'28.09 Salama-Munyonyo-24h'!F14,'29.09 Salama-Munyonyo'!F14)</f>
        <v>20</v>
      </c>
      <c r="G14" s="49">
        <f>AVERAGE('23.9.19 SALAMA - MUNYONYO'!G14,'24.09 SALAMA-MUNYONYO'!G14,'25.09 SALAMA-MUNYONYO'!G14,'27.09 Salama-Munyonyo'!G14,'26.09 Salama-Munyonyo'!G14,'28.09 Salama-Munyonyo-24h'!G14,'29.09 Salama-Munyonyo'!G14)</f>
        <v>0</v>
      </c>
      <c r="H14" s="49">
        <f>AVERAGE('23.9.19 SALAMA - MUNYONYO'!H14,'24.09 SALAMA-MUNYONYO'!H14,'25.09 SALAMA-MUNYONYO'!H14,'27.09 Salama-Munyonyo'!H14,'26.09 Salama-Munyonyo'!H14,'28.09 Salama-Munyonyo-24h'!H14,'29.09 Salama-Munyonyo'!H14)</f>
        <v>0.14285714285714285</v>
      </c>
      <c r="I14" s="49">
        <f>AVERAGE('23.9.19 SALAMA - MUNYONYO'!I14,'24.09 SALAMA-MUNYONYO'!I14,'25.09 SALAMA-MUNYONYO'!I14,'27.09 Salama-Munyonyo'!I14,'26.09 Salama-Munyonyo'!I14,'28.09 Salama-Munyonyo-24h'!I14,'29.09 Salama-Munyonyo'!I14)</f>
        <v>3.7142857142857144</v>
      </c>
      <c r="J14" s="49">
        <f>AVERAGE('23.9.19 SALAMA - MUNYONYO'!J14,'24.09 SALAMA-MUNYONYO'!J14,'25.09 SALAMA-MUNYONYO'!J14,'27.09 Salama-Munyonyo'!J14,'26.09 Salama-Munyonyo'!J14,'28.09 Salama-Munyonyo-24h'!J14,'29.09 Salama-Munyonyo'!J14)</f>
        <v>1.1428571428571428</v>
      </c>
      <c r="K14" s="49">
        <f>AVERAGE('23.9.19 SALAMA - MUNYONYO'!K14,'24.09 SALAMA-MUNYONYO'!K14,'25.09 SALAMA-MUNYONYO'!K14,'27.09 Salama-Munyonyo'!K14,'26.09 Salama-Munyonyo'!K14,'28.09 Salama-Munyonyo-24h'!K14,'29.09 Salama-Munyonyo'!K14)</f>
        <v>0</v>
      </c>
      <c r="L14" s="49">
        <f>AVERAGE('23.9.19 SALAMA - MUNYONYO'!L14,'24.09 SALAMA-MUNYONYO'!L14,'25.09 SALAMA-MUNYONYO'!L14,'27.09 Salama-Munyonyo'!L14,'26.09 Salama-Munyonyo'!L14,'28.09 Salama-Munyonyo-24h'!L14,'29.09 Salama-Munyonyo'!L14)</f>
        <v>0</v>
      </c>
      <c r="M14" s="49">
        <f>AVERAGE('23.9.19 SALAMA - MUNYONYO'!M14,'24.09 SALAMA-MUNYONYO'!M14,'25.09 SALAMA-MUNYONYO'!M14,'27.09 Salama-Munyonyo'!M14,'26.09 Salama-Munyonyo'!M14,'28.09 Salama-Munyonyo-24h'!M14,'29.09 Salama-Munyonyo'!M14)</f>
        <v>33</v>
      </c>
      <c r="N14" s="49">
        <f>AVERAGE('23.9.19 SALAMA - MUNYONYO'!N14,'24.09 SALAMA-MUNYONYO'!N14,'25.09 SALAMA-MUNYONYO'!N14,'27.09 Salama-Munyonyo'!N14,'26.09 Salama-Munyonyo'!N14,'28.09 Salama-Munyonyo-24h'!N14,'29.09 Salama-Munyonyo'!N14)</f>
        <v>0</v>
      </c>
      <c r="O14" s="15">
        <f t="shared" si="0"/>
        <v>49.571428571428577</v>
      </c>
      <c r="P14" s="15">
        <f t="shared" si="1"/>
        <v>82.571428571428584</v>
      </c>
      <c r="R14" s="1" t="s">
        <v>10</v>
      </c>
      <c r="S14" s="17">
        <f t="shared" ref="S14:AF14" si="6">SUM(C26:C29)</f>
        <v>76.714285714285708</v>
      </c>
      <c r="T14" s="17">
        <f t="shared" si="6"/>
        <v>11.999999999999998</v>
      </c>
      <c r="U14" s="17">
        <f t="shared" si="6"/>
        <v>9.2857142857142865</v>
      </c>
      <c r="V14" s="17">
        <f t="shared" si="6"/>
        <v>60.571428571428569</v>
      </c>
      <c r="W14" s="17">
        <f t="shared" si="6"/>
        <v>0.5714285714285714</v>
      </c>
      <c r="X14" s="17">
        <f t="shared" si="6"/>
        <v>0.14285714285714285</v>
      </c>
      <c r="Y14" s="17">
        <f t="shared" si="6"/>
        <v>11</v>
      </c>
      <c r="Z14" s="17">
        <f t="shared" si="6"/>
        <v>1.714285714285714</v>
      </c>
      <c r="AA14" s="17">
        <f t="shared" si="6"/>
        <v>0</v>
      </c>
      <c r="AB14" s="17">
        <f t="shared" si="6"/>
        <v>0.42857142857142855</v>
      </c>
      <c r="AC14" s="17">
        <f t="shared" si="6"/>
        <v>163</v>
      </c>
      <c r="AD14" s="17">
        <f t="shared" si="6"/>
        <v>0</v>
      </c>
      <c r="AE14" s="31">
        <f t="shared" si="6"/>
        <v>172.42857142857142</v>
      </c>
      <c r="AF14" s="31">
        <f t="shared" si="6"/>
        <v>335.42857142857144</v>
      </c>
    </row>
    <row r="15" spans="2:32" ht="23.1" customHeight="1" x14ac:dyDescent="0.25">
      <c r="B15" s="23" t="s">
        <v>42</v>
      </c>
      <c r="C15" s="49">
        <f>AVERAGE('23.9.19 SALAMA - MUNYONYO'!C15,'24.09 SALAMA-MUNYONYO'!C15,'25.09 SALAMA-MUNYONYO'!C15,'27.09 Salama-Munyonyo'!C15,'26.09 Salama-Munyonyo'!C15,'28.09 Salama-Munyonyo-24h'!C15,'29.09 Salama-Munyonyo'!C15)</f>
        <v>18</v>
      </c>
      <c r="D15" s="49">
        <f>AVERAGE('23.9.19 SALAMA - MUNYONYO'!D15,'24.09 SALAMA-MUNYONYO'!D15,'25.09 SALAMA-MUNYONYO'!D15,'27.09 Salama-Munyonyo'!D15,'26.09 Salama-Munyonyo'!D15,'28.09 Salama-Munyonyo-24h'!D15,'29.09 Salama-Munyonyo'!D15)</f>
        <v>2.5714285714285716</v>
      </c>
      <c r="E15" s="49">
        <f>AVERAGE('23.9.19 SALAMA - MUNYONYO'!E15,'24.09 SALAMA-MUNYONYO'!E15,'25.09 SALAMA-MUNYONYO'!E15,'27.09 Salama-Munyonyo'!E15,'26.09 Salama-Munyonyo'!E15,'28.09 Salama-Munyonyo-24h'!E15,'29.09 Salama-Munyonyo'!E15)</f>
        <v>1.5714285714285714</v>
      </c>
      <c r="F15" s="49">
        <f>AVERAGE('23.9.19 SALAMA - MUNYONYO'!F15,'24.09 SALAMA-MUNYONYO'!F15,'25.09 SALAMA-MUNYONYO'!F15,'27.09 Salama-Munyonyo'!F15,'26.09 Salama-Munyonyo'!F15,'28.09 Salama-Munyonyo-24h'!F15,'29.09 Salama-Munyonyo'!F15)</f>
        <v>23.142857142857142</v>
      </c>
      <c r="G15" s="49">
        <f>AVERAGE('23.9.19 SALAMA - MUNYONYO'!G15,'24.09 SALAMA-MUNYONYO'!G15,'25.09 SALAMA-MUNYONYO'!G15,'27.09 Salama-Munyonyo'!G15,'26.09 Salama-Munyonyo'!G15,'28.09 Salama-Munyonyo-24h'!G15,'29.09 Salama-Munyonyo'!G15)</f>
        <v>0.14285714285714285</v>
      </c>
      <c r="H15" s="49">
        <f>AVERAGE('23.9.19 SALAMA - MUNYONYO'!H15,'24.09 SALAMA-MUNYONYO'!H15,'25.09 SALAMA-MUNYONYO'!H15,'27.09 Salama-Munyonyo'!H15,'26.09 Salama-Munyonyo'!H15,'28.09 Salama-Munyonyo-24h'!H15,'29.09 Salama-Munyonyo'!H15)</f>
        <v>0</v>
      </c>
      <c r="I15" s="49">
        <f>AVERAGE('23.9.19 SALAMA - MUNYONYO'!I15,'24.09 SALAMA-MUNYONYO'!I15,'25.09 SALAMA-MUNYONYO'!I15,'27.09 Salama-Munyonyo'!I15,'26.09 Salama-Munyonyo'!I15,'28.09 Salama-Munyonyo-24h'!I15,'29.09 Salama-Munyonyo'!I15)</f>
        <v>1.4285714285714286</v>
      </c>
      <c r="J15" s="49">
        <f>AVERAGE('23.9.19 SALAMA - MUNYONYO'!J15,'24.09 SALAMA-MUNYONYO'!J15,'25.09 SALAMA-MUNYONYO'!J15,'27.09 Salama-Munyonyo'!J15,'26.09 Salama-Munyonyo'!J15,'28.09 Salama-Munyonyo-24h'!J15,'29.09 Salama-Munyonyo'!J15)</f>
        <v>0.2857142857142857</v>
      </c>
      <c r="K15" s="49">
        <f>AVERAGE('23.9.19 SALAMA - MUNYONYO'!K15,'24.09 SALAMA-MUNYONYO'!K15,'25.09 SALAMA-MUNYONYO'!K15,'27.09 Salama-Munyonyo'!K15,'26.09 Salama-Munyonyo'!K15,'28.09 Salama-Munyonyo-24h'!K15,'29.09 Salama-Munyonyo'!K15)</f>
        <v>0</v>
      </c>
      <c r="L15" s="49">
        <f>AVERAGE('23.9.19 SALAMA - MUNYONYO'!L15,'24.09 SALAMA-MUNYONYO'!L15,'25.09 SALAMA-MUNYONYO'!L15,'27.09 Salama-Munyonyo'!L15,'26.09 Salama-Munyonyo'!L15,'28.09 Salama-Munyonyo-24h'!L15,'29.09 Salama-Munyonyo'!L15)</f>
        <v>0</v>
      </c>
      <c r="M15" s="49">
        <f>AVERAGE('23.9.19 SALAMA - MUNYONYO'!M15,'24.09 SALAMA-MUNYONYO'!M15,'25.09 SALAMA-MUNYONYO'!M15,'27.09 Salama-Munyonyo'!M15,'26.09 Salama-Munyonyo'!M15,'28.09 Salama-Munyonyo-24h'!M15,'29.09 Salama-Munyonyo'!M15)</f>
        <v>35</v>
      </c>
      <c r="N15" s="49">
        <f>AVERAGE('23.9.19 SALAMA - MUNYONYO'!N15,'24.09 SALAMA-MUNYONYO'!N15,'25.09 SALAMA-MUNYONYO'!N15,'27.09 Salama-Munyonyo'!N15,'26.09 Salama-Munyonyo'!N15,'28.09 Salama-Munyonyo-24h'!N15,'29.09 Salama-Munyonyo'!N15)</f>
        <v>0</v>
      </c>
      <c r="O15" s="15">
        <f t="shared" si="0"/>
        <v>47.142857142857153</v>
      </c>
      <c r="P15" s="15">
        <f t="shared" si="1"/>
        <v>82.142857142857153</v>
      </c>
      <c r="R15" s="1" t="s">
        <v>11</v>
      </c>
      <c r="S15" s="17">
        <f t="shared" ref="S15:AF15" si="7">SUM(C30:C33)</f>
        <v>91.285714285714292</v>
      </c>
      <c r="T15" s="17">
        <f t="shared" si="7"/>
        <v>15.142857142857146</v>
      </c>
      <c r="U15" s="17">
        <f t="shared" si="7"/>
        <v>12.857142857142858</v>
      </c>
      <c r="V15" s="17">
        <f t="shared" si="7"/>
        <v>64.142857142857139</v>
      </c>
      <c r="W15" s="17">
        <f t="shared" si="7"/>
        <v>4.2857142857142856</v>
      </c>
      <c r="X15" s="17">
        <f t="shared" si="7"/>
        <v>0.14285714285714285</v>
      </c>
      <c r="Y15" s="17">
        <f t="shared" si="7"/>
        <v>13.142857142857142</v>
      </c>
      <c r="Z15" s="17">
        <f t="shared" si="7"/>
        <v>2.8571428571428572</v>
      </c>
      <c r="AA15" s="17">
        <f t="shared" si="7"/>
        <v>0.2857142857142857</v>
      </c>
      <c r="AB15" s="17">
        <f t="shared" si="7"/>
        <v>0.42857142857142855</v>
      </c>
      <c r="AC15" s="17">
        <f t="shared" si="7"/>
        <v>118</v>
      </c>
      <c r="AD15" s="17">
        <f t="shared" si="7"/>
        <v>0</v>
      </c>
      <c r="AE15" s="31">
        <f t="shared" si="7"/>
        <v>204.57142857142856</v>
      </c>
      <c r="AF15" s="31">
        <f t="shared" si="7"/>
        <v>322.57142857142856</v>
      </c>
    </row>
    <row r="16" spans="2:32" ht="23.1" customHeight="1" x14ac:dyDescent="0.25">
      <c r="B16" s="23" t="s">
        <v>43</v>
      </c>
      <c r="C16" s="49">
        <f>AVERAGE('23.9.19 SALAMA - MUNYONYO'!C16,'24.09 SALAMA-MUNYONYO'!C16,'25.09 SALAMA-MUNYONYO'!C16,'27.09 Salama-Munyonyo'!C16,'26.09 Salama-Munyonyo'!C16,'28.09 Salama-Munyonyo-24h'!C16,'29.09 Salama-Munyonyo'!C16)</f>
        <v>19</v>
      </c>
      <c r="D16" s="49">
        <f>AVERAGE('23.9.19 SALAMA - MUNYONYO'!D16,'24.09 SALAMA-MUNYONYO'!D16,'25.09 SALAMA-MUNYONYO'!D16,'27.09 Salama-Munyonyo'!D16,'26.09 Salama-Munyonyo'!D16,'28.09 Salama-Munyonyo-24h'!D16,'29.09 Salama-Munyonyo'!D16)</f>
        <v>3.2857142857142856</v>
      </c>
      <c r="E16" s="49">
        <f>AVERAGE('23.9.19 SALAMA - MUNYONYO'!E16,'24.09 SALAMA-MUNYONYO'!E16,'25.09 SALAMA-MUNYONYO'!E16,'27.09 Salama-Munyonyo'!E16,'26.09 Salama-Munyonyo'!E16,'28.09 Salama-Munyonyo-24h'!E16,'29.09 Salama-Munyonyo'!E16)</f>
        <v>3.2857142857142856</v>
      </c>
      <c r="F16" s="49">
        <f>AVERAGE('23.9.19 SALAMA - MUNYONYO'!F16,'24.09 SALAMA-MUNYONYO'!F16,'25.09 SALAMA-MUNYONYO'!F16,'27.09 Salama-Munyonyo'!F16,'26.09 Salama-Munyonyo'!F16,'28.09 Salama-Munyonyo-24h'!F16,'29.09 Salama-Munyonyo'!F16)</f>
        <v>16.142857142857142</v>
      </c>
      <c r="G16" s="49">
        <f>AVERAGE('23.9.19 SALAMA - MUNYONYO'!G16,'24.09 SALAMA-MUNYONYO'!G16,'25.09 SALAMA-MUNYONYO'!G16,'27.09 Salama-Munyonyo'!G16,'26.09 Salama-Munyonyo'!G16,'28.09 Salama-Munyonyo-24h'!G16,'29.09 Salama-Munyonyo'!G16)</f>
        <v>0.2857142857142857</v>
      </c>
      <c r="H16" s="49">
        <f>AVERAGE('23.9.19 SALAMA - MUNYONYO'!H16,'24.09 SALAMA-MUNYONYO'!H16,'25.09 SALAMA-MUNYONYO'!H16,'27.09 Salama-Munyonyo'!H16,'26.09 Salama-Munyonyo'!H16,'28.09 Salama-Munyonyo-24h'!H16,'29.09 Salama-Munyonyo'!H16)</f>
        <v>0</v>
      </c>
      <c r="I16" s="49">
        <f>AVERAGE('23.9.19 SALAMA - MUNYONYO'!I16,'24.09 SALAMA-MUNYONYO'!I16,'25.09 SALAMA-MUNYONYO'!I16,'27.09 Salama-Munyonyo'!I16,'26.09 Salama-Munyonyo'!I16,'28.09 Salama-Munyonyo-24h'!I16,'29.09 Salama-Munyonyo'!I16)</f>
        <v>1.7142857142857142</v>
      </c>
      <c r="J16" s="49">
        <f>AVERAGE('23.9.19 SALAMA - MUNYONYO'!J16,'24.09 SALAMA-MUNYONYO'!J16,'25.09 SALAMA-MUNYONYO'!J16,'27.09 Salama-Munyonyo'!J16,'26.09 Salama-Munyonyo'!J16,'28.09 Salama-Munyonyo-24h'!J16,'29.09 Salama-Munyonyo'!J16)</f>
        <v>0</v>
      </c>
      <c r="K16" s="49">
        <f>AVERAGE('23.9.19 SALAMA - MUNYONYO'!K16,'24.09 SALAMA-MUNYONYO'!K16,'25.09 SALAMA-MUNYONYO'!K16,'27.09 Salama-Munyonyo'!K16,'26.09 Salama-Munyonyo'!K16,'28.09 Salama-Munyonyo-24h'!K16,'29.09 Salama-Munyonyo'!K16)</f>
        <v>0</v>
      </c>
      <c r="L16" s="49">
        <f>AVERAGE('23.9.19 SALAMA - MUNYONYO'!L16,'24.09 SALAMA-MUNYONYO'!L16,'25.09 SALAMA-MUNYONYO'!L16,'27.09 Salama-Munyonyo'!L16,'26.09 Salama-Munyonyo'!L16,'28.09 Salama-Munyonyo-24h'!L16,'29.09 Salama-Munyonyo'!L16)</f>
        <v>0</v>
      </c>
      <c r="M16" s="49">
        <f>AVERAGE('23.9.19 SALAMA - MUNYONYO'!M16,'24.09 SALAMA-MUNYONYO'!M16,'25.09 SALAMA-MUNYONYO'!M16,'27.09 Salama-Munyonyo'!M16,'26.09 Salama-Munyonyo'!M16,'28.09 Salama-Munyonyo-24h'!M16,'29.09 Salama-Munyonyo'!M16)</f>
        <v>37.142857142857146</v>
      </c>
      <c r="N16" s="49">
        <f>AVERAGE('23.9.19 SALAMA - MUNYONYO'!N16,'24.09 SALAMA-MUNYONYO'!N16,'25.09 SALAMA-MUNYONYO'!N16,'27.09 Salama-Munyonyo'!N16,'26.09 Salama-Munyonyo'!N16,'28.09 Salama-Munyonyo-24h'!N16,'29.09 Salama-Munyonyo'!N16)</f>
        <v>0</v>
      </c>
      <c r="O16" s="15">
        <f t="shared" si="0"/>
        <v>43.714285714285708</v>
      </c>
      <c r="P16" s="15">
        <f t="shared" si="1"/>
        <v>80.857142857142861</v>
      </c>
      <c r="R16" s="1" t="s">
        <v>12</v>
      </c>
      <c r="S16" s="17">
        <f t="shared" ref="S16:AF16" si="8">SUM(C34:C37)</f>
        <v>89.714285714285708</v>
      </c>
      <c r="T16" s="17">
        <f t="shared" si="8"/>
        <v>12.428571428571427</v>
      </c>
      <c r="U16" s="17">
        <f t="shared" si="8"/>
        <v>9.7142857142857153</v>
      </c>
      <c r="V16" s="17">
        <f t="shared" si="8"/>
        <v>62.571428571428569</v>
      </c>
      <c r="W16" s="17">
        <f t="shared" si="8"/>
        <v>1.2857142857142856</v>
      </c>
      <c r="X16" s="17">
        <f t="shared" si="8"/>
        <v>0.14285714285714285</v>
      </c>
      <c r="Y16" s="17">
        <f t="shared" si="8"/>
        <v>12.285714285714286</v>
      </c>
      <c r="Z16" s="17">
        <f t="shared" si="8"/>
        <v>1.5714285714285712</v>
      </c>
      <c r="AA16" s="17">
        <f t="shared" si="8"/>
        <v>0.2857142857142857</v>
      </c>
      <c r="AB16" s="17">
        <f t="shared" si="8"/>
        <v>0.14285714285714285</v>
      </c>
      <c r="AC16" s="17">
        <f t="shared" si="8"/>
        <v>131.28571428571431</v>
      </c>
      <c r="AD16" s="17">
        <f t="shared" si="8"/>
        <v>0</v>
      </c>
      <c r="AE16" s="31">
        <f t="shared" si="8"/>
        <v>190.14285714285714</v>
      </c>
      <c r="AF16" s="31">
        <f t="shared" si="8"/>
        <v>321.42857142857144</v>
      </c>
    </row>
    <row r="17" spans="2:32" ht="23.1" customHeight="1" x14ac:dyDescent="0.25">
      <c r="B17" s="23" t="s">
        <v>44</v>
      </c>
      <c r="C17" s="49">
        <f>AVERAGE('23.9.19 SALAMA - MUNYONYO'!C17,'24.09 SALAMA-MUNYONYO'!C17,'25.09 SALAMA-MUNYONYO'!C17,'27.09 Salama-Munyonyo'!C17,'26.09 Salama-Munyonyo'!C17,'28.09 Salama-Munyonyo-24h'!C17,'29.09 Salama-Munyonyo'!C17)</f>
        <v>18.142857142857142</v>
      </c>
      <c r="D17" s="49">
        <f>AVERAGE('23.9.19 SALAMA - MUNYONYO'!D17,'24.09 SALAMA-MUNYONYO'!D17,'25.09 SALAMA-MUNYONYO'!D17,'27.09 Salama-Munyonyo'!D17,'26.09 Salama-Munyonyo'!D17,'28.09 Salama-Munyonyo-24h'!D17,'29.09 Salama-Munyonyo'!D17)</f>
        <v>2.5714285714285716</v>
      </c>
      <c r="E17" s="49">
        <f>AVERAGE('23.9.19 SALAMA - MUNYONYO'!E17,'24.09 SALAMA-MUNYONYO'!E17,'25.09 SALAMA-MUNYONYO'!E17,'27.09 Salama-Munyonyo'!E17,'26.09 Salama-Munyonyo'!E17,'28.09 Salama-Munyonyo-24h'!E17,'29.09 Salama-Munyonyo'!E17)</f>
        <v>2.5714285714285716</v>
      </c>
      <c r="F17" s="49">
        <f>AVERAGE('23.9.19 SALAMA - MUNYONYO'!F17,'24.09 SALAMA-MUNYONYO'!F17,'25.09 SALAMA-MUNYONYO'!F17,'27.09 Salama-Munyonyo'!F17,'26.09 Salama-Munyonyo'!F17,'28.09 Salama-Munyonyo-24h'!F17,'29.09 Salama-Munyonyo'!F17)</f>
        <v>23</v>
      </c>
      <c r="G17" s="49">
        <f>AVERAGE('23.9.19 SALAMA - MUNYONYO'!G17,'24.09 SALAMA-MUNYONYO'!G17,'25.09 SALAMA-MUNYONYO'!G17,'27.09 Salama-Munyonyo'!G17,'26.09 Salama-Munyonyo'!G17,'28.09 Salama-Munyonyo-24h'!G17,'29.09 Salama-Munyonyo'!G17)</f>
        <v>0</v>
      </c>
      <c r="H17" s="49">
        <f>AVERAGE('23.9.19 SALAMA - MUNYONYO'!H17,'24.09 SALAMA-MUNYONYO'!H17,'25.09 SALAMA-MUNYONYO'!H17,'27.09 Salama-Munyonyo'!H17,'26.09 Salama-Munyonyo'!H17,'28.09 Salama-Munyonyo-24h'!H17,'29.09 Salama-Munyonyo'!H17)</f>
        <v>0</v>
      </c>
      <c r="I17" s="49">
        <f>AVERAGE('23.9.19 SALAMA - MUNYONYO'!I17,'24.09 SALAMA-MUNYONYO'!I17,'25.09 SALAMA-MUNYONYO'!I17,'27.09 Salama-Munyonyo'!I17,'26.09 Salama-Munyonyo'!I17,'28.09 Salama-Munyonyo-24h'!I17,'29.09 Salama-Munyonyo'!I17)</f>
        <v>2.1428571428571428</v>
      </c>
      <c r="J17" s="49">
        <f>AVERAGE('23.9.19 SALAMA - MUNYONYO'!J17,'24.09 SALAMA-MUNYONYO'!J17,'25.09 SALAMA-MUNYONYO'!J17,'27.09 Salama-Munyonyo'!J17,'26.09 Salama-Munyonyo'!J17,'28.09 Salama-Munyonyo-24h'!J17,'29.09 Salama-Munyonyo'!J17)</f>
        <v>0.8571428571428571</v>
      </c>
      <c r="K17" s="49">
        <f>AVERAGE('23.9.19 SALAMA - MUNYONYO'!K17,'24.09 SALAMA-MUNYONYO'!K17,'25.09 SALAMA-MUNYONYO'!K17,'27.09 Salama-Munyonyo'!K17,'26.09 Salama-Munyonyo'!K17,'28.09 Salama-Munyonyo-24h'!K17,'29.09 Salama-Munyonyo'!K17)</f>
        <v>0</v>
      </c>
      <c r="L17" s="49">
        <f>AVERAGE('23.9.19 SALAMA - MUNYONYO'!L17,'24.09 SALAMA-MUNYONYO'!L17,'25.09 SALAMA-MUNYONYO'!L17,'27.09 Salama-Munyonyo'!L17,'26.09 Salama-Munyonyo'!L17,'28.09 Salama-Munyonyo-24h'!L17,'29.09 Salama-Munyonyo'!L17)</f>
        <v>0</v>
      </c>
      <c r="M17" s="49">
        <f>AVERAGE('23.9.19 SALAMA - MUNYONYO'!M17,'24.09 SALAMA-MUNYONYO'!M17,'25.09 SALAMA-MUNYONYO'!M17,'27.09 Salama-Munyonyo'!M17,'26.09 Salama-Munyonyo'!M17,'28.09 Salama-Munyonyo-24h'!M17,'29.09 Salama-Munyonyo'!M17)</f>
        <v>35.714285714285715</v>
      </c>
      <c r="N17" s="49">
        <f>AVERAGE('23.9.19 SALAMA - MUNYONYO'!N17,'24.09 SALAMA-MUNYONYO'!N17,'25.09 SALAMA-MUNYONYO'!N17,'27.09 Salama-Munyonyo'!N17,'26.09 Salama-Munyonyo'!N17,'28.09 Salama-Munyonyo-24h'!N17,'29.09 Salama-Munyonyo'!N17)</f>
        <v>0</v>
      </c>
      <c r="O17" s="15">
        <f t="shared" si="0"/>
        <v>49.285714285714292</v>
      </c>
      <c r="P17" s="15">
        <f t="shared" si="1"/>
        <v>85</v>
      </c>
      <c r="R17" s="1" t="s">
        <v>13</v>
      </c>
      <c r="S17" s="17">
        <f t="shared" ref="S17:AF17" si="9">SUM(C38:C41)</f>
        <v>116.42857142857143</v>
      </c>
      <c r="T17" s="17">
        <f t="shared" si="9"/>
        <v>16.285714285714285</v>
      </c>
      <c r="U17" s="17">
        <f t="shared" si="9"/>
        <v>8.2857142857142847</v>
      </c>
      <c r="V17" s="17">
        <f t="shared" si="9"/>
        <v>62.714285714285708</v>
      </c>
      <c r="W17" s="17">
        <f t="shared" si="9"/>
        <v>0.2857142857142857</v>
      </c>
      <c r="X17" s="17">
        <f t="shared" si="9"/>
        <v>0</v>
      </c>
      <c r="Y17" s="17">
        <f t="shared" si="9"/>
        <v>12.285714285714286</v>
      </c>
      <c r="Z17" s="17">
        <f t="shared" si="9"/>
        <v>2.1428571428571428</v>
      </c>
      <c r="AA17" s="17">
        <f t="shared" si="9"/>
        <v>0.42857142857142855</v>
      </c>
      <c r="AB17" s="17">
        <f t="shared" si="9"/>
        <v>0.5714285714285714</v>
      </c>
      <c r="AC17" s="17">
        <f t="shared" si="9"/>
        <v>124.71428571428571</v>
      </c>
      <c r="AD17" s="17">
        <f t="shared" si="9"/>
        <v>0.14285714285714285</v>
      </c>
      <c r="AE17" s="31">
        <f t="shared" si="9"/>
        <v>219.57142857142856</v>
      </c>
      <c r="AF17" s="31">
        <f t="shared" si="9"/>
        <v>344.28571428571428</v>
      </c>
    </row>
    <row r="18" spans="2:32" ht="23.1" customHeight="1" x14ac:dyDescent="0.25">
      <c r="B18" s="23" t="s">
        <v>45</v>
      </c>
      <c r="C18" s="49">
        <f>AVERAGE('23.9.19 SALAMA - MUNYONYO'!C18,'24.09 SALAMA-MUNYONYO'!C18,'25.09 SALAMA-MUNYONYO'!C18,'27.09 Salama-Munyonyo'!C18,'26.09 Salama-Munyonyo'!C18,'28.09 Salama-Munyonyo-24h'!C18,'29.09 Salama-Munyonyo'!C18)</f>
        <v>16.428571428571427</v>
      </c>
      <c r="D18" s="49">
        <f>AVERAGE('23.9.19 SALAMA - MUNYONYO'!D18,'24.09 SALAMA-MUNYONYO'!D18,'25.09 SALAMA-MUNYONYO'!D18,'27.09 Salama-Munyonyo'!D18,'26.09 Salama-Munyonyo'!D18,'28.09 Salama-Munyonyo-24h'!D18,'29.09 Salama-Munyonyo'!D18)</f>
        <v>3.8571428571428572</v>
      </c>
      <c r="E18" s="49">
        <f>AVERAGE('23.9.19 SALAMA - MUNYONYO'!E18,'24.09 SALAMA-MUNYONYO'!E18,'25.09 SALAMA-MUNYONYO'!E18,'27.09 Salama-Munyonyo'!E18,'26.09 Salama-Munyonyo'!E18,'28.09 Salama-Munyonyo-24h'!E18,'29.09 Salama-Munyonyo'!E18)</f>
        <v>2.4285714285714284</v>
      </c>
      <c r="F18" s="49">
        <f>AVERAGE('23.9.19 SALAMA - MUNYONYO'!F18,'24.09 SALAMA-MUNYONYO'!F18,'25.09 SALAMA-MUNYONYO'!F18,'27.09 Salama-Munyonyo'!F18,'26.09 Salama-Munyonyo'!F18,'28.09 Salama-Munyonyo-24h'!F18,'29.09 Salama-Munyonyo'!F18)</f>
        <v>25</v>
      </c>
      <c r="G18" s="49">
        <f>AVERAGE('23.9.19 SALAMA - MUNYONYO'!G18,'24.09 SALAMA-MUNYONYO'!G18,'25.09 SALAMA-MUNYONYO'!G18,'27.09 Salama-Munyonyo'!G18,'26.09 Salama-Munyonyo'!G18,'28.09 Salama-Munyonyo-24h'!G18,'29.09 Salama-Munyonyo'!G18)</f>
        <v>0</v>
      </c>
      <c r="H18" s="49">
        <f>AVERAGE('23.9.19 SALAMA - MUNYONYO'!H18,'24.09 SALAMA-MUNYONYO'!H18,'25.09 SALAMA-MUNYONYO'!H18,'27.09 Salama-Munyonyo'!H18,'26.09 Salama-Munyonyo'!H18,'28.09 Salama-Munyonyo-24h'!H18,'29.09 Salama-Munyonyo'!H18)</f>
        <v>0</v>
      </c>
      <c r="I18" s="49">
        <f>AVERAGE('23.9.19 SALAMA - MUNYONYO'!I18,'24.09 SALAMA-MUNYONYO'!I18,'25.09 SALAMA-MUNYONYO'!I18,'27.09 Salama-Munyonyo'!I18,'26.09 Salama-Munyonyo'!I18,'28.09 Salama-Munyonyo-24h'!I18,'29.09 Salama-Munyonyo'!I18)</f>
        <v>0.5714285714285714</v>
      </c>
      <c r="J18" s="49">
        <f>AVERAGE('23.9.19 SALAMA - MUNYONYO'!J18,'24.09 SALAMA-MUNYONYO'!J18,'25.09 SALAMA-MUNYONYO'!J18,'27.09 Salama-Munyonyo'!J18,'26.09 Salama-Munyonyo'!J18,'28.09 Salama-Munyonyo-24h'!J18,'29.09 Salama-Munyonyo'!J18)</f>
        <v>0.7142857142857143</v>
      </c>
      <c r="K18" s="49">
        <f>AVERAGE('23.9.19 SALAMA - MUNYONYO'!K18,'24.09 SALAMA-MUNYONYO'!K18,'25.09 SALAMA-MUNYONYO'!K18,'27.09 Salama-Munyonyo'!K18,'26.09 Salama-Munyonyo'!K18,'28.09 Salama-Munyonyo-24h'!K18,'29.09 Salama-Munyonyo'!K18)</f>
        <v>0</v>
      </c>
      <c r="L18" s="49">
        <f>AVERAGE('23.9.19 SALAMA - MUNYONYO'!L18,'24.09 SALAMA-MUNYONYO'!L18,'25.09 SALAMA-MUNYONYO'!L18,'27.09 Salama-Munyonyo'!L18,'26.09 Salama-Munyonyo'!L18,'28.09 Salama-Munyonyo-24h'!L18,'29.09 Salama-Munyonyo'!L18)</f>
        <v>0</v>
      </c>
      <c r="M18" s="49">
        <f>AVERAGE('23.9.19 SALAMA - MUNYONYO'!M18,'24.09 SALAMA-MUNYONYO'!M18,'25.09 SALAMA-MUNYONYO'!M18,'27.09 Salama-Munyonyo'!M18,'26.09 Salama-Munyonyo'!M18,'28.09 Salama-Munyonyo-24h'!M18,'29.09 Salama-Munyonyo'!M18)</f>
        <v>37.428571428571431</v>
      </c>
      <c r="N18" s="49">
        <f>AVERAGE('23.9.19 SALAMA - MUNYONYO'!N18,'24.09 SALAMA-MUNYONYO'!N18,'25.09 SALAMA-MUNYONYO'!N18,'27.09 Salama-Munyonyo'!N18,'26.09 Salama-Munyonyo'!N18,'28.09 Salama-Munyonyo-24h'!N18,'29.09 Salama-Munyonyo'!N18)</f>
        <v>0</v>
      </c>
      <c r="O18" s="15">
        <f t="shared" si="0"/>
        <v>48.999999999999993</v>
      </c>
      <c r="P18" s="15">
        <f t="shared" si="1"/>
        <v>86.428571428571416</v>
      </c>
      <c r="R18" s="1" t="s">
        <v>14</v>
      </c>
      <c r="S18" s="17">
        <f t="shared" ref="S18:AF18" si="10">SUM(C42:C45)</f>
        <v>122.73809523809524</v>
      </c>
      <c r="T18" s="17">
        <f t="shared" si="10"/>
        <v>20.142857142857142</v>
      </c>
      <c r="U18" s="17">
        <f t="shared" si="10"/>
        <v>9.8571428571428577</v>
      </c>
      <c r="V18" s="17">
        <f t="shared" si="10"/>
        <v>62.857142857142861</v>
      </c>
      <c r="W18" s="17">
        <f t="shared" si="10"/>
        <v>0.2857142857142857</v>
      </c>
      <c r="X18" s="17">
        <f t="shared" si="10"/>
        <v>0.2857142857142857</v>
      </c>
      <c r="Y18" s="17">
        <f t="shared" si="10"/>
        <v>10.142857142857142</v>
      </c>
      <c r="Z18" s="17">
        <f t="shared" si="10"/>
        <v>1.4285714285714284</v>
      </c>
      <c r="AA18" s="17">
        <f t="shared" si="10"/>
        <v>0</v>
      </c>
      <c r="AB18" s="17">
        <f t="shared" si="10"/>
        <v>0.42857142857142855</v>
      </c>
      <c r="AC18" s="17">
        <f t="shared" si="10"/>
        <v>134</v>
      </c>
      <c r="AD18" s="17">
        <f t="shared" si="10"/>
        <v>0</v>
      </c>
      <c r="AE18" s="31">
        <f t="shared" si="10"/>
        <v>228.16666666666669</v>
      </c>
      <c r="AF18" s="31">
        <f t="shared" si="10"/>
        <v>362.16666666666669</v>
      </c>
    </row>
    <row r="19" spans="2:32" ht="23.1" customHeight="1" x14ac:dyDescent="0.25">
      <c r="B19" s="23" t="s">
        <v>46</v>
      </c>
      <c r="C19" s="49">
        <f>AVERAGE('23.9.19 SALAMA - MUNYONYO'!C19,'24.09 SALAMA-MUNYONYO'!C19,'25.09 SALAMA-MUNYONYO'!C19,'27.09 Salama-Munyonyo'!C19,'26.09 Salama-Munyonyo'!C19,'28.09 Salama-Munyonyo-24h'!C19,'29.09 Salama-Munyonyo'!C19)</f>
        <v>16.571428571428573</v>
      </c>
      <c r="D19" s="49">
        <f>AVERAGE('23.9.19 SALAMA - MUNYONYO'!D19,'24.09 SALAMA-MUNYONYO'!D19,'25.09 SALAMA-MUNYONYO'!D19,'27.09 Salama-Munyonyo'!D19,'26.09 Salama-Munyonyo'!D19,'28.09 Salama-Munyonyo-24h'!D19,'29.09 Salama-Munyonyo'!D19)</f>
        <v>2.7142857142857144</v>
      </c>
      <c r="E19" s="49">
        <f>AVERAGE('23.9.19 SALAMA - MUNYONYO'!E19,'24.09 SALAMA-MUNYONYO'!E19,'25.09 SALAMA-MUNYONYO'!E19,'27.09 Salama-Munyonyo'!E19,'26.09 Salama-Munyonyo'!E19,'28.09 Salama-Munyonyo-24h'!E19,'29.09 Salama-Munyonyo'!E19)</f>
        <v>2</v>
      </c>
      <c r="F19" s="49">
        <f>AVERAGE('23.9.19 SALAMA - MUNYONYO'!F19,'24.09 SALAMA-MUNYONYO'!F19,'25.09 SALAMA-MUNYONYO'!F19,'27.09 Salama-Munyonyo'!F19,'26.09 Salama-Munyonyo'!F19,'28.09 Salama-Munyonyo-24h'!F19,'29.09 Salama-Munyonyo'!F19)</f>
        <v>17.142857142857142</v>
      </c>
      <c r="G19" s="49">
        <f>AVERAGE('23.9.19 SALAMA - MUNYONYO'!G19,'24.09 SALAMA-MUNYONYO'!G19,'25.09 SALAMA-MUNYONYO'!G19,'27.09 Salama-Munyonyo'!G19,'26.09 Salama-Munyonyo'!G19,'28.09 Salama-Munyonyo-24h'!G19,'29.09 Salama-Munyonyo'!G19)</f>
        <v>0</v>
      </c>
      <c r="H19" s="49">
        <f>AVERAGE('23.9.19 SALAMA - MUNYONYO'!H19,'24.09 SALAMA-MUNYONYO'!H19,'25.09 SALAMA-MUNYONYO'!H19,'27.09 Salama-Munyonyo'!H19,'26.09 Salama-Munyonyo'!H19,'28.09 Salama-Munyonyo-24h'!H19,'29.09 Salama-Munyonyo'!H19)</f>
        <v>0</v>
      </c>
      <c r="I19" s="49">
        <f>AVERAGE('23.9.19 SALAMA - MUNYONYO'!I19,'24.09 SALAMA-MUNYONYO'!I19,'25.09 SALAMA-MUNYONYO'!I19,'27.09 Salama-Munyonyo'!I19,'26.09 Salama-Munyonyo'!I19,'28.09 Salama-Munyonyo-24h'!I19,'29.09 Salama-Munyonyo'!I19)</f>
        <v>0.42857142857142855</v>
      </c>
      <c r="J19" s="49">
        <f>AVERAGE('23.9.19 SALAMA - MUNYONYO'!J19,'24.09 SALAMA-MUNYONYO'!J19,'25.09 SALAMA-MUNYONYO'!J19,'27.09 Salama-Munyonyo'!J19,'26.09 Salama-Munyonyo'!J19,'28.09 Salama-Munyonyo-24h'!J19,'29.09 Salama-Munyonyo'!J19)</f>
        <v>0.7142857142857143</v>
      </c>
      <c r="K19" s="49">
        <f>AVERAGE('23.9.19 SALAMA - MUNYONYO'!K19,'24.09 SALAMA-MUNYONYO'!K19,'25.09 SALAMA-MUNYONYO'!K19,'27.09 Salama-Munyonyo'!K19,'26.09 Salama-Munyonyo'!K19,'28.09 Salama-Munyonyo-24h'!K19,'29.09 Salama-Munyonyo'!K19)</f>
        <v>0.14285714285714285</v>
      </c>
      <c r="L19" s="49">
        <f>AVERAGE('23.9.19 SALAMA - MUNYONYO'!L19,'24.09 SALAMA-MUNYONYO'!L19,'25.09 SALAMA-MUNYONYO'!L19,'27.09 Salama-Munyonyo'!L19,'26.09 Salama-Munyonyo'!L19,'28.09 Salama-Munyonyo-24h'!L19,'29.09 Salama-Munyonyo'!L19)</f>
        <v>0</v>
      </c>
      <c r="M19" s="49">
        <f>AVERAGE('23.9.19 SALAMA - MUNYONYO'!M19,'24.09 SALAMA-MUNYONYO'!M19,'25.09 SALAMA-MUNYONYO'!M19,'27.09 Salama-Munyonyo'!M19,'26.09 Salama-Munyonyo'!M19,'28.09 Salama-Munyonyo-24h'!M19,'29.09 Salama-Munyonyo'!M19)</f>
        <v>40.857142857142854</v>
      </c>
      <c r="N19" s="49">
        <f>AVERAGE('23.9.19 SALAMA - MUNYONYO'!N19,'24.09 SALAMA-MUNYONYO'!N19,'25.09 SALAMA-MUNYONYO'!N19,'27.09 Salama-Munyonyo'!N19,'26.09 Salama-Munyonyo'!N19,'28.09 Salama-Munyonyo-24h'!N19,'29.09 Salama-Munyonyo'!N19)</f>
        <v>0</v>
      </c>
      <c r="O19" s="15">
        <f t="shared" si="0"/>
        <v>39.714285714285722</v>
      </c>
      <c r="P19" s="15">
        <f t="shared" si="1"/>
        <v>80.571428571428584</v>
      </c>
      <c r="R19" s="1" t="s">
        <v>15</v>
      </c>
      <c r="S19" s="17">
        <f t="shared" ref="S19:AF19" si="11">SUM(C46:C49)</f>
        <v>148.71428571428572</v>
      </c>
      <c r="T19" s="17">
        <f t="shared" si="11"/>
        <v>14.142857142857142</v>
      </c>
      <c r="U19" s="17">
        <f t="shared" si="11"/>
        <v>8.4285714285714288</v>
      </c>
      <c r="V19" s="17">
        <f t="shared" si="11"/>
        <v>75.714285714285722</v>
      </c>
      <c r="W19" s="17">
        <f t="shared" si="11"/>
        <v>0.42857142857142855</v>
      </c>
      <c r="X19" s="17">
        <f t="shared" si="11"/>
        <v>0.42857142857142855</v>
      </c>
      <c r="Y19" s="17">
        <f t="shared" si="11"/>
        <v>9.5714285714285712</v>
      </c>
      <c r="Z19" s="17">
        <f t="shared" si="11"/>
        <v>0.71428571428571419</v>
      </c>
      <c r="AA19" s="17">
        <f t="shared" si="11"/>
        <v>0.2857142857142857</v>
      </c>
      <c r="AB19" s="17">
        <f t="shared" si="11"/>
        <v>0</v>
      </c>
      <c r="AC19" s="17">
        <f t="shared" si="11"/>
        <v>129.57142857142858</v>
      </c>
      <c r="AD19" s="17">
        <f t="shared" si="11"/>
        <v>0</v>
      </c>
      <c r="AE19" s="31">
        <f t="shared" si="11"/>
        <v>258.42857142857139</v>
      </c>
      <c r="AF19" s="31">
        <f t="shared" si="11"/>
        <v>388</v>
      </c>
    </row>
    <row r="20" spans="2:32" ht="23.1" customHeight="1" x14ac:dyDescent="0.25">
      <c r="B20" s="23" t="s">
        <v>47</v>
      </c>
      <c r="C20" s="49">
        <f>AVERAGE('23.9.19 SALAMA - MUNYONYO'!C20,'24.09 SALAMA-MUNYONYO'!C20,'25.09 SALAMA-MUNYONYO'!C20,'27.09 Salama-Munyonyo'!C20,'26.09 Salama-Munyonyo'!C20,'28.09 Salama-Munyonyo-24h'!C20,'29.09 Salama-Munyonyo'!C20)</f>
        <v>18.428571428571427</v>
      </c>
      <c r="D20" s="49">
        <f>AVERAGE('23.9.19 SALAMA - MUNYONYO'!D20,'24.09 SALAMA-MUNYONYO'!D20,'25.09 SALAMA-MUNYONYO'!D20,'27.09 Salama-Munyonyo'!D20,'26.09 Salama-Munyonyo'!D20,'28.09 Salama-Munyonyo-24h'!D20,'29.09 Salama-Munyonyo'!D20)</f>
        <v>2.5714285714285716</v>
      </c>
      <c r="E20" s="49">
        <f>AVERAGE('23.9.19 SALAMA - MUNYONYO'!E20,'24.09 SALAMA-MUNYONYO'!E20,'25.09 SALAMA-MUNYONYO'!E20,'27.09 Salama-Munyonyo'!E20,'26.09 Salama-Munyonyo'!E20,'28.09 Salama-Munyonyo-24h'!E20,'29.09 Salama-Munyonyo'!E20)</f>
        <v>2.7142857142857144</v>
      </c>
      <c r="F20" s="49">
        <f>AVERAGE('23.9.19 SALAMA - MUNYONYO'!F20,'24.09 SALAMA-MUNYONYO'!F20,'25.09 SALAMA-MUNYONYO'!F20,'27.09 Salama-Munyonyo'!F20,'26.09 Salama-Munyonyo'!F20,'28.09 Salama-Munyonyo-24h'!F20,'29.09 Salama-Munyonyo'!F20)</f>
        <v>15.428571428571429</v>
      </c>
      <c r="G20" s="49">
        <f>AVERAGE('23.9.19 SALAMA - MUNYONYO'!G20,'24.09 SALAMA-MUNYONYO'!G20,'25.09 SALAMA-MUNYONYO'!G20,'27.09 Salama-Munyonyo'!G20,'26.09 Salama-Munyonyo'!G20,'28.09 Salama-Munyonyo-24h'!G20,'29.09 Salama-Munyonyo'!G20)</f>
        <v>0.2857142857142857</v>
      </c>
      <c r="H20" s="49">
        <f>AVERAGE('23.9.19 SALAMA - MUNYONYO'!H20,'24.09 SALAMA-MUNYONYO'!H20,'25.09 SALAMA-MUNYONYO'!H20,'27.09 Salama-Munyonyo'!H20,'26.09 Salama-Munyonyo'!H20,'28.09 Salama-Munyonyo-24h'!H20,'29.09 Salama-Munyonyo'!H20)</f>
        <v>0</v>
      </c>
      <c r="I20" s="49">
        <f>AVERAGE('23.9.19 SALAMA - MUNYONYO'!I20,'24.09 SALAMA-MUNYONYO'!I20,'25.09 SALAMA-MUNYONYO'!I20,'27.09 Salama-Munyonyo'!I20,'26.09 Salama-Munyonyo'!I20,'28.09 Salama-Munyonyo-24h'!I20,'29.09 Salama-Munyonyo'!I20)</f>
        <v>2</v>
      </c>
      <c r="J20" s="49">
        <f>AVERAGE('23.9.19 SALAMA - MUNYONYO'!J20,'24.09 SALAMA-MUNYONYO'!J20,'25.09 SALAMA-MUNYONYO'!J20,'27.09 Salama-Munyonyo'!J20,'26.09 Salama-Munyonyo'!J20,'28.09 Salama-Munyonyo-24h'!J20,'29.09 Salama-Munyonyo'!J20)</f>
        <v>0.8571428571428571</v>
      </c>
      <c r="K20" s="49">
        <f>AVERAGE('23.9.19 SALAMA - MUNYONYO'!K20,'24.09 SALAMA-MUNYONYO'!K20,'25.09 SALAMA-MUNYONYO'!K20,'27.09 Salama-Munyonyo'!K20,'26.09 Salama-Munyonyo'!K20,'28.09 Salama-Munyonyo-24h'!K20,'29.09 Salama-Munyonyo'!K20)</f>
        <v>0</v>
      </c>
      <c r="L20" s="49">
        <f>AVERAGE('23.9.19 SALAMA - MUNYONYO'!L20,'24.09 SALAMA-MUNYONYO'!L20,'25.09 SALAMA-MUNYONYO'!L20,'27.09 Salama-Munyonyo'!L20,'26.09 Salama-Munyonyo'!L20,'28.09 Salama-Munyonyo-24h'!L20,'29.09 Salama-Munyonyo'!L20)</f>
        <v>0</v>
      </c>
      <c r="M20" s="49">
        <f>AVERAGE('23.9.19 SALAMA - MUNYONYO'!M20,'24.09 SALAMA-MUNYONYO'!M20,'25.09 SALAMA-MUNYONYO'!M20,'27.09 Salama-Munyonyo'!M20,'26.09 Salama-Munyonyo'!M20,'28.09 Salama-Munyonyo-24h'!M20,'29.09 Salama-Munyonyo'!M20)</f>
        <v>32.285714285714285</v>
      </c>
      <c r="N20" s="49">
        <f>AVERAGE('23.9.19 SALAMA - MUNYONYO'!N20,'24.09 SALAMA-MUNYONYO'!N20,'25.09 SALAMA-MUNYONYO'!N20,'27.09 Salama-Munyonyo'!N20,'26.09 Salama-Munyonyo'!N20,'28.09 Salama-Munyonyo-24h'!N20,'29.09 Salama-Munyonyo'!N20)</f>
        <v>0</v>
      </c>
      <c r="O20" s="15">
        <f t="shared" si="0"/>
        <v>42.285714285714285</v>
      </c>
      <c r="P20" s="15">
        <f t="shared" si="1"/>
        <v>74.571428571428569</v>
      </c>
      <c r="R20" s="1" t="s">
        <v>16</v>
      </c>
      <c r="S20" s="17">
        <f t="shared" ref="S20:AF20" si="12">SUM(C50:C53)</f>
        <v>142</v>
      </c>
      <c r="T20" s="17">
        <f t="shared" si="12"/>
        <v>20.285714285714285</v>
      </c>
      <c r="U20" s="17">
        <f t="shared" si="12"/>
        <v>13.142857142857142</v>
      </c>
      <c r="V20" s="17">
        <f t="shared" si="12"/>
        <v>81.571428571428569</v>
      </c>
      <c r="W20" s="17">
        <f t="shared" si="12"/>
        <v>1</v>
      </c>
      <c r="X20" s="17">
        <f t="shared" si="12"/>
        <v>0</v>
      </c>
      <c r="Y20" s="17">
        <f t="shared" si="12"/>
        <v>7.8571428571428577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125.57142857142857</v>
      </c>
      <c r="AD20" s="17">
        <f t="shared" si="12"/>
        <v>0</v>
      </c>
      <c r="AE20" s="31">
        <f t="shared" si="12"/>
        <v>267.85714285714289</v>
      </c>
      <c r="AF20" s="31">
        <f t="shared" si="12"/>
        <v>393.42857142857144</v>
      </c>
    </row>
    <row r="21" spans="2:32" ht="23.1" customHeight="1" x14ac:dyDescent="0.25">
      <c r="B21" s="23" t="s">
        <v>48</v>
      </c>
      <c r="C21" s="49">
        <f>AVERAGE('23.9.19 SALAMA - MUNYONYO'!C21,'24.09 SALAMA-MUNYONYO'!C21,'25.09 SALAMA-MUNYONYO'!C21,'27.09 Salama-Munyonyo'!C21,'26.09 Salama-Munyonyo'!C21,'28.09 Salama-Munyonyo-24h'!C21,'29.09 Salama-Munyonyo'!C21)</f>
        <v>19</v>
      </c>
      <c r="D21" s="49">
        <f>AVERAGE('23.9.19 SALAMA - MUNYONYO'!D21,'24.09 SALAMA-MUNYONYO'!D21,'25.09 SALAMA-MUNYONYO'!D21,'27.09 Salama-Munyonyo'!D21,'26.09 Salama-Munyonyo'!D21,'28.09 Salama-Munyonyo-24h'!D21,'29.09 Salama-Munyonyo'!D21)</f>
        <v>3.4285714285714284</v>
      </c>
      <c r="E21" s="49">
        <f>AVERAGE('23.9.19 SALAMA - MUNYONYO'!E21,'24.09 SALAMA-MUNYONYO'!E21,'25.09 SALAMA-MUNYONYO'!E21,'27.09 Salama-Munyonyo'!E21,'26.09 Salama-Munyonyo'!E21,'28.09 Salama-Munyonyo-24h'!E21,'29.09 Salama-Munyonyo'!E21)</f>
        <v>1.5714285714285714</v>
      </c>
      <c r="F21" s="49">
        <f>AVERAGE('23.9.19 SALAMA - MUNYONYO'!F21,'24.09 SALAMA-MUNYONYO'!F21,'25.09 SALAMA-MUNYONYO'!F21,'27.09 Salama-Munyonyo'!F21,'26.09 Salama-Munyonyo'!F21,'28.09 Salama-Munyonyo-24h'!F21,'29.09 Salama-Munyonyo'!F21)</f>
        <v>18.857142857142858</v>
      </c>
      <c r="G21" s="49">
        <f>AVERAGE('23.9.19 SALAMA - MUNYONYO'!G21,'24.09 SALAMA-MUNYONYO'!G21,'25.09 SALAMA-MUNYONYO'!G21,'27.09 Salama-Munyonyo'!G21,'26.09 Salama-Munyonyo'!G21,'28.09 Salama-Munyonyo-24h'!G21,'29.09 Salama-Munyonyo'!G21)</f>
        <v>0</v>
      </c>
      <c r="H21" s="49">
        <f>AVERAGE('23.9.19 SALAMA - MUNYONYO'!H21,'24.09 SALAMA-MUNYONYO'!H21,'25.09 SALAMA-MUNYONYO'!H21,'27.09 Salama-Munyonyo'!H21,'26.09 Salama-Munyonyo'!H21,'28.09 Salama-Munyonyo-24h'!H21,'29.09 Salama-Munyonyo'!H21)</f>
        <v>0</v>
      </c>
      <c r="I21" s="49">
        <f>AVERAGE('23.9.19 SALAMA - MUNYONYO'!I21,'24.09 SALAMA-MUNYONYO'!I21,'25.09 SALAMA-MUNYONYO'!I21,'27.09 Salama-Munyonyo'!I21,'26.09 Salama-Munyonyo'!I21,'28.09 Salama-Munyonyo-24h'!I21,'29.09 Salama-Munyonyo'!I21)</f>
        <v>3.1428571428571428</v>
      </c>
      <c r="J21" s="49">
        <f>AVERAGE('23.9.19 SALAMA - MUNYONYO'!J21,'24.09 SALAMA-MUNYONYO'!J21,'25.09 SALAMA-MUNYONYO'!J21,'27.09 Salama-Munyonyo'!J21,'26.09 Salama-Munyonyo'!J21,'28.09 Salama-Munyonyo-24h'!J21,'29.09 Salama-Munyonyo'!J21)</f>
        <v>1.2857142857142858</v>
      </c>
      <c r="K21" s="49">
        <f>AVERAGE('23.9.19 SALAMA - MUNYONYO'!K21,'24.09 SALAMA-MUNYONYO'!K21,'25.09 SALAMA-MUNYONYO'!K21,'27.09 Salama-Munyonyo'!K21,'26.09 Salama-Munyonyo'!K21,'28.09 Salama-Munyonyo-24h'!K21,'29.09 Salama-Munyonyo'!K21)</f>
        <v>0</v>
      </c>
      <c r="L21" s="49">
        <f>AVERAGE('23.9.19 SALAMA - MUNYONYO'!L21,'24.09 SALAMA-MUNYONYO'!L21,'25.09 SALAMA-MUNYONYO'!L21,'27.09 Salama-Munyonyo'!L21,'26.09 Salama-Munyonyo'!L21,'28.09 Salama-Munyonyo-24h'!L21,'29.09 Salama-Munyonyo'!L21)</f>
        <v>0</v>
      </c>
      <c r="M21" s="49">
        <f>AVERAGE('23.9.19 SALAMA - MUNYONYO'!M21,'24.09 SALAMA-MUNYONYO'!M21,'25.09 SALAMA-MUNYONYO'!M21,'27.09 Salama-Munyonyo'!M21,'26.09 Salama-Munyonyo'!M21,'28.09 Salama-Munyonyo-24h'!M21,'29.09 Salama-Munyonyo'!M21)</f>
        <v>37.714285714285715</v>
      </c>
      <c r="N21" s="49">
        <f>AVERAGE('23.9.19 SALAMA - MUNYONYO'!N21,'24.09 SALAMA-MUNYONYO'!N21,'25.09 SALAMA-MUNYONYO'!N21,'27.09 Salama-Munyonyo'!N21,'26.09 Salama-Munyonyo'!N21,'28.09 Salama-Munyonyo-24h'!N21,'29.09 Salama-Munyonyo'!N21)</f>
        <v>0</v>
      </c>
      <c r="O21" s="15">
        <f t="shared" si="0"/>
        <v>47.285714285714292</v>
      </c>
      <c r="P21" s="15">
        <f t="shared" si="1"/>
        <v>85</v>
      </c>
      <c r="R21" s="36" t="s">
        <v>20</v>
      </c>
      <c r="S21" s="34">
        <f t="shared" ref="S21:AF21" si="13">SUM(C54:C57)</f>
        <v>168</v>
      </c>
      <c r="T21" s="17">
        <f t="shared" si="13"/>
        <v>20</v>
      </c>
      <c r="U21" s="17">
        <f t="shared" si="13"/>
        <v>18</v>
      </c>
      <c r="V21" s="17">
        <f t="shared" si="13"/>
        <v>93.714285714285722</v>
      </c>
      <c r="W21" s="17">
        <f t="shared" si="13"/>
        <v>1.4523809523809523</v>
      </c>
      <c r="X21" s="17">
        <f t="shared" si="13"/>
        <v>0.14285714285714285</v>
      </c>
      <c r="Y21" s="17">
        <f t="shared" si="13"/>
        <v>9.4285714285714288</v>
      </c>
      <c r="Z21" s="17">
        <f t="shared" si="13"/>
        <v>1.4285714285714284</v>
      </c>
      <c r="AA21" s="17">
        <f t="shared" si="13"/>
        <v>0.5714285714285714</v>
      </c>
      <c r="AB21" s="17">
        <f t="shared" si="13"/>
        <v>0</v>
      </c>
      <c r="AC21" s="17">
        <f t="shared" si="13"/>
        <v>152.28571428571428</v>
      </c>
      <c r="AD21" s="17">
        <f t="shared" si="13"/>
        <v>0</v>
      </c>
      <c r="AE21" s="31">
        <f t="shared" si="13"/>
        <v>312.73809523809524</v>
      </c>
      <c r="AF21" s="31">
        <f t="shared" si="13"/>
        <v>465.02380952380952</v>
      </c>
    </row>
    <row r="22" spans="2:32" ht="23.1" customHeight="1" x14ac:dyDescent="0.25">
      <c r="B22" s="23" t="s">
        <v>49</v>
      </c>
      <c r="C22" s="49">
        <f>AVERAGE('23.9.19 SALAMA - MUNYONYO'!C22,'24.09 SALAMA-MUNYONYO'!C22,'25.09 SALAMA-MUNYONYO'!C22,'27.09 Salama-Munyonyo'!C22,'26.09 Salama-Munyonyo'!C22,'28.09 Salama-Munyonyo-24h'!C22,'29.09 Salama-Munyonyo'!C22)</f>
        <v>16.428571428571427</v>
      </c>
      <c r="D22" s="49">
        <f>AVERAGE('23.9.19 SALAMA - MUNYONYO'!D22,'24.09 SALAMA-MUNYONYO'!D22,'25.09 SALAMA-MUNYONYO'!D22,'27.09 Salama-Munyonyo'!D22,'26.09 Salama-Munyonyo'!D22,'28.09 Salama-Munyonyo-24h'!D22,'29.09 Salama-Munyonyo'!D22)</f>
        <v>1.5714285714285714</v>
      </c>
      <c r="E22" s="49">
        <f>AVERAGE('23.9.19 SALAMA - MUNYONYO'!E22,'24.09 SALAMA-MUNYONYO'!E22,'25.09 SALAMA-MUNYONYO'!E22,'27.09 Salama-Munyonyo'!E22,'26.09 Salama-Munyonyo'!E22,'28.09 Salama-Munyonyo-24h'!E22,'29.09 Salama-Munyonyo'!E22)</f>
        <v>2.1428571428571428</v>
      </c>
      <c r="F22" s="49">
        <f>AVERAGE('23.9.19 SALAMA - MUNYONYO'!F22,'24.09 SALAMA-MUNYONYO'!F22,'25.09 SALAMA-MUNYONYO'!F22,'27.09 Salama-Munyonyo'!F22,'26.09 Salama-Munyonyo'!F22,'28.09 Salama-Munyonyo-24h'!F22,'29.09 Salama-Munyonyo'!F22)</f>
        <v>18.714285714285715</v>
      </c>
      <c r="G22" s="49">
        <f>AVERAGE('23.9.19 SALAMA - MUNYONYO'!G22,'24.09 SALAMA-MUNYONYO'!G22,'25.09 SALAMA-MUNYONYO'!G22,'27.09 Salama-Munyonyo'!G22,'26.09 Salama-Munyonyo'!G22,'28.09 Salama-Munyonyo-24h'!G22,'29.09 Salama-Munyonyo'!G22)</f>
        <v>0</v>
      </c>
      <c r="H22" s="49">
        <f>AVERAGE('23.9.19 SALAMA - MUNYONYO'!H22,'24.09 SALAMA-MUNYONYO'!H22,'25.09 SALAMA-MUNYONYO'!H22,'27.09 Salama-Munyonyo'!H22,'26.09 Salama-Munyonyo'!H22,'28.09 Salama-Munyonyo-24h'!H22,'29.09 Salama-Munyonyo'!H22)</f>
        <v>0</v>
      </c>
      <c r="I22" s="49">
        <f>AVERAGE('23.9.19 SALAMA - MUNYONYO'!I22,'24.09 SALAMA-MUNYONYO'!I22,'25.09 SALAMA-MUNYONYO'!I22,'27.09 Salama-Munyonyo'!I22,'26.09 Salama-Munyonyo'!I22,'28.09 Salama-Munyonyo-24h'!I22,'29.09 Salama-Munyonyo'!I22)</f>
        <v>2.7142857142857144</v>
      </c>
      <c r="J22" s="49">
        <f>AVERAGE('23.9.19 SALAMA - MUNYONYO'!J22,'24.09 SALAMA-MUNYONYO'!J22,'25.09 SALAMA-MUNYONYO'!J22,'27.09 Salama-Munyonyo'!J22,'26.09 Salama-Munyonyo'!J22,'28.09 Salama-Munyonyo-24h'!J22,'29.09 Salama-Munyonyo'!J22)</f>
        <v>0.5714285714285714</v>
      </c>
      <c r="K22" s="49">
        <f>AVERAGE('23.9.19 SALAMA - MUNYONYO'!K22,'24.09 SALAMA-MUNYONYO'!K22,'25.09 SALAMA-MUNYONYO'!K22,'27.09 Salama-Munyonyo'!K22,'26.09 Salama-Munyonyo'!K22,'28.09 Salama-Munyonyo-24h'!K22,'29.09 Salama-Munyonyo'!K22)</f>
        <v>0.14285714285714285</v>
      </c>
      <c r="L22" s="49">
        <f>AVERAGE('23.9.19 SALAMA - MUNYONYO'!L22,'24.09 SALAMA-MUNYONYO'!L22,'25.09 SALAMA-MUNYONYO'!L22,'27.09 Salama-Munyonyo'!L22,'26.09 Salama-Munyonyo'!L22,'28.09 Salama-Munyonyo-24h'!L22,'29.09 Salama-Munyonyo'!L22)</f>
        <v>0</v>
      </c>
      <c r="M22" s="49">
        <f>AVERAGE('23.9.19 SALAMA - MUNYONYO'!M22,'24.09 SALAMA-MUNYONYO'!M22,'25.09 SALAMA-MUNYONYO'!M22,'27.09 Salama-Munyonyo'!M22,'26.09 Salama-Munyonyo'!M22,'28.09 Salama-Munyonyo-24h'!M22,'29.09 Salama-Munyonyo'!M22)</f>
        <v>38.857142857142854</v>
      </c>
      <c r="N22" s="49">
        <f>AVERAGE('23.9.19 SALAMA - MUNYONYO'!N22,'24.09 SALAMA-MUNYONYO'!N22,'25.09 SALAMA-MUNYONYO'!N22,'27.09 Salama-Munyonyo'!N22,'26.09 Salama-Munyonyo'!N22,'28.09 Salama-Munyonyo-24h'!N22,'29.09 Salama-Munyonyo'!N22)</f>
        <v>0</v>
      </c>
      <c r="O22" s="15">
        <f t="shared" si="0"/>
        <v>42.285714285714292</v>
      </c>
      <c r="P22" s="15">
        <f t="shared" si="1"/>
        <v>81.142857142857139</v>
      </c>
      <c r="R22" s="1" t="s">
        <v>146</v>
      </c>
      <c r="S22" s="34">
        <f>SUM(C58:C61)</f>
        <v>210</v>
      </c>
      <c r="T22" s="34">
        <f t="shared" ref="T22:AF22" si="14">SUM(D58:D61)</f>
        <v>30.5</v>
      </c>
      <c r="U22" s="34">
        <f t="shared" si="14"/>
        <v>22</v>
      </c>
      <c r="V22" s="34">
        <f t="shared" si="14"/>
        <v>88.5</v>
      </c>
      <c r="W22" s="34">
        <f t="shared" si="14"/>
        <v>0.5</v>
      </c>
      <c r="X22" s="34">
        <f t="shared" si="14"/>
        <v>0.5</v>
      </c>
      <c r="Y22" s="34">
        <f t="shared" si="14"/>
        <v>7.5</v>
      </c>
      <c r="Z22" s="34">
        <f t="shared" si="14"/>
        <v>2.5</v>
      </c>
      <c r="AA22" s="34">
        <f t="shared" si="14"/>
        <v>0</v>
      </c>
      <c r="AB22" s="34">
        <f t="shared" si="14"/>
        <v>0</v>
      </c>
      <c r="AC22" s="34">
        <f t="shared" si="14"/>
        <v>206.5</v>
      </c>
      <c r="AD22" s="34">
        <f t="shared" si="14"/>
        <v>0</v>
      </c>
      <c r="AE22" s="31">
        <f t="shared" si="14"/>
        <v>362</v>
      </c>
      <c r="AF22" s="31">
        <f t="shared" si="14"/>
        <v>568.5</v>
      </c>
    </row>
    <row r="23" spans="2:32" ht="23.1" customHeight="1" x14ac:dyDescent="0.25">
      <c r="B23" s="23" t="s">
        <v>50</v>
      </c>
      <c r="C23" s="49">
        <f>AVERAGE('23.9.19 SALAMA - MUNYONYO'!C23,'24.09 SALAMA-MUNYONYO'!C23,'25.09 SALAMA-MUNYONYO'!C23,'27.09 Salama-Munyonyo'!C23,'26.09 Salama-Munyonyo'!C23,'28.09 Salama-Munyonyo-24h'!C23,'29.09 Salama-Munyonyo'!C23)</f>
        <v>18.142857142857142</v>
      </c>
      <c r="D23" s="49">
        <f>AVERAGE('23.9.19 SALAMA - MUNYONYO'!D23,'24.09 SALAMA-MUNYONYO'!D23,'25.09 SALAMA-MUNYONYO'!D23,'27.09 Salama-Munyonyo'!D23,'26.09 Salama-Munyonyo'!D23,'28.09 Salama-Munyonyo-24h'!D23,'29.09 Salama-Munyonyo'!D23)</f>
        <v>2.5714285714285716</v>
      </c>
      <c r="E23" s="49">
        <f>AVERAGE('23.9.19 SALAMA - MUNYONYO'!E23,'24.09 SALAMA-MUNYONYO'!E23,'25.09 SALAMA-MUNYONYO'!E23,'27.09 Salama-Munyonyo'!E23,'26.09 Salama-Munyonyo'!E23,'28.09 Salama-Munyonyo-24h'!E23,'29.09 Salama-Munyonyo'!E23)</f>
        <v>2.8571428571428572</v>
      </c>
      <c r="F23" s="49">
        <f>AVERAGE('23.9.19 SALAMA - MUNYONYO'!F23,'24.09 SALAMA-MUNYONYO'!F23,'25.09 SALAMA-MUNYONYO'!F23,'27.09 Salama-Munyonyo'!F23,'26.09 Salama-Munyonyo'!F23,'28.09 Salama-Munyonyo-24h'!F23,'29.09 Salama-Munyonyo'!F23)</f>
        <v>15.142857142857142</v>
      </c>
      <c r="G23" s="49">
        <f>AVERAGE('23.9.19 SALAMA - MUNYONYO'!G23,'24.09 SALAMA-MUNYONYO'!G23,'25.09 SALAMA-MUNYONYO'!G23,'27.09 Salama-Munyonyo'!G23,'26.09 Salama-Munyonyo'!G23,'28.09 Salama-Munyonyo-24h'!G23,'29.09 Salama-Munyonyo'!G23)</f>
        <v>0.14285714285714285</v>
      </c>
      <c r="H23" s="49">
        <f>AVERAGE('23.9.19 SALAMA - MUNYONYO'!H23,'24.09 SALAMA-MUNYONYO'!H23,'25.09 SALAMA-MUNYONYO'!H23,'27.09 Salama-Munyonyo'!H23,'26.09 Salama-Munyonyo'!H23,'28.09 Salama-Munyonyo-24h'!H23,'29.09 Salama-Munyonyo'!H23)</f>
        <v>0</v>
      </c>
      <c r="I23" s="49">
        <f>AVERAGE('23.9.19 SALAMA - MUNYONYO'!I23,'24.09 SALAMA-MUNYONYO'!I23,'25.09 SALAMA-MUNYONYO'!I23,'27.09 Salama-Munyonyo'!I23,'26.09 Salama-Munyonyo'!I23,'28.09 Salama-Munyonyo-24h'!I23,'29.09 Salama-Munyonyo'!I23)</f>
        <v>1.8571428571428572</v>
      </c>
      <c r="J23" s="49">
        <f>AVERAGE('23.9.19 SALAMA - MUNYONYO'!J23,'24.09 SALAMA-MUNYONYO'!J23,'25.09 SALAMA-MUNYONYO'!J23,'27.09 Salama-Munyonyo'!J23,'26.09 Salama-Munyonyo'!J23,'28.09 Salama-Munyonyo-24h'!J23,'29.09 Salama-Munyonyo'!J23)</f>
        <v>0.2857142857142857</v>
      </c>
      <c r="K23" s="49">
        <f>AVERAGE('23.9.19 SALAMA - MUNYONYO'!K23,'24.09 SALAMA-MUNYONYO'!K23,'25.09 SALAMA-MUNYONYO'!K23,'27.09 Salama-Munyonyo'!K23,'26.09 Salama-Munyonyo'!K23,'28.09 Salama-Munyonyo-24h'!K23,'29.09 Salama-Munyonyo'!K23)</f>
        <v>0</v>
      </c>
      <c r="L23" s="49">
        <f>AVERAGE('23.9.19 SALAMA - MUNYONYO'!L23,'24.09 SALAMA-MUNYONYO'!L23,'25.09 SALAMA-MUNYONYO'!L23,'27.09 Salama-Munyonyo'!L23,'26.09 Salama-Munyonyo'!L23,'28.09 Salama-Munyonyo-24h'!L23,'29.09 Salama-Munyonyo'!L23)</f>
        <v>0</v>
      </c>
      <c r="M23" s="49">
        <f>AVERAGE('23.9.19 SALAMA - MUNYONYO'!M23,'24.09 SALAMA-MUNYONYO'!M23,'25.09 SALAMA-MUNYONYO'!M23,'27.09 Salama-Munyonyo'!M23,'26.09 Salama-Munyonyo'!M23,'28.09 Salama-Munyonyo-24h'!M23,'29.09 Salama-Munyonyo'!M23)</f>
        <v>38.285714285714285</v>
      </c>
      <c r="N23" s="49">
        <f>AVERAGE('23.9.19 SALAMA - MUNYONYO'!N23,'24.09 SALAMA-MUNYONYO'!N23,'25.09 SALAMA-MUNYONYO'!N23,'27.09 Salama-Munyonyo'!N23,'26.09 Salama-Munyonyo'!N23,'28.09 Salama-Munyonyo-24h'!N23,'29.09 Salama-Munyonyo'!N23)</f>
        <v>0</v>
      </c>
      <c r="O23" s="15">
        <f t="shared" si="0"/>
        <v>41</v>
      </c>
      <c r="P23" s="15">
        <f t="shared" si="1"/>
        <v>79.285714285714278</v>
      </c>
      <c r="R23" s="1" t="s">
        <v>147</v>
      </c>
      <c r="S23" s="34">
        <f>SUM(C62:C65)</f>
        <v>173</v>
      </c>
      <c r="T23" s="34">
        <f t="shared" ref="T23:AF23" si="15">SUM(D62:D65)</f>
        <v>29</v>
      </c>
      <c r="U23" s="34">
        <f t="shared" si="15"/>
        <v>11</v>
      </c>
      <c r="V23" s="34">
        <f t="shared" si="15"/>
        <v>90</v>
      </c>
      <c r="W23" s="34">
        <f t="shared" si="15"/>
        <v>0.5</v>
      </c>
      <c r="X23" s="34">
        <f t="shared" si="15"/>
        <v>0</v>
      </c>
      <c r="Y23" s="34">
        <f t="shared" si="15"/>
        <v>10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209</v>
      </c>
      <c r="AD23" s="34">
        <f t="shared" si="15"/>
        <v>0</v>
      </c>
      <c r="AE23" s="31">
        <f t="shared" si="15"/>
        <v>315.5</v>
      </c>
      <c r="AF23" s="31">
        <f t="shared" si="15"/>
        <v>524.5</v>
      </c>
    </row>
    <row r="24" spans="2:32" ht="23.1" customHeight="1" x14ac:dyDescent="0.25">
      <c r="B24" s="23" t="s">
        <v>51</v>
      </c>
      <c r="C24" s="49">
        <f>AVERAGE('23.9.19 SALAMA - MUNYONYO'!C24,'24.09 SALAMA-MUNYONYO'!C24,'25.09 SALAMA-MUNYONYO'!C24,'27.09 Salama-Munyonyo'!C24,'26.09 Salama-Munyonyo'!C24,'28.09 Salama-Munyonyo-24h'!C24,'29.09 Salama-Munyonyo'!C24)</f>
        <v>15.285714285714286</v>
      </c>
      <c r="D24" s="49">
        <f>AVERAGE('23.9.19 SALAMA - MUNYONYO'!D24,'24.09 SALAMA-MUNYONYO'!D24,'25.09 SALAMA-MUNYONYO'!D24,'27.09 Salama-Munyonyo'!D24,'26.09 Salama-Munyonyo'!D24,'28.09 Salama-Munyonyo-24h'!D24,'29.09 Salama-Munyonyo'!D24)</f>
        <v>1.4285714285714286</v>
      </c>
      <c r="E24" s="49">
        <f>AVERAGE('23.9.19 SALAMA - MUNYONYO'!E24,'24.09 SALAMA-MUNYONYO'!E24,'25.09 SALAMA-MUNYONYO'!E24,'27.09 Salama-Munyonyo'!E24,'26.09 Salama-Munyonyo'!E24,'28.09 Salama-Munyonyo-24h'!E24,'29.09 Salama-Munyonyo'!E24)</f>
        <v>1.8571428571428572</v>
      </c>
      <c r="F24" s="49">
        <f>AVERAGE('23.9.19 SALAMA - MUNYONYO'!F24,'24.09 SALAMA-MUNYONYO'!F24,'25.09 SALAMA-MUNYONYO'!F24,'27.09 Salama-Munyonyo'!F24,'26.09 Salama-Munyonyo'!F24,'28.09 Salama-Munyonyo-24h'!F24,'29.09 Salama-Munyonyo'!F24)</f>
        <v>11.714285714285714</v>
      </c>
      <c r="G24" s="49">
        <f>AVERAGE('23.9.19 SALAMA - MUNYONYO'!G24,'24.09 SALAMA-MUNYONYO'!G24,'25.09 SALAMA-MUNYONYO'!G24,'27.09 Salama-Munyonyo'!G24,'26.09 Salama-Munyonyo'!G24,'28.09 Salama-Munyonyo-24h'!G24,'29.09 Salama-Munyonyo'!G24)</f>
        <v>0</v>
      </c>
      <c r="H24" s="49">
        <f>AVERAGE('23.9.19 SALAMA - MUNYONYO'!H24,'24.09 SALAMA-MUNYONYO'!H24,'25.09 SALAMA-MUNYONYO'!H24,'27.09 Salama-Munyonyo'!H24,'26.09 Salama-Munyonyo'!H24,'28.09 Salama-Munyonyo-24h'!H24,'29.09 Salama-Munyonyo'!H24)</f>
        <v>0</v>
      </c>
      <c r="I24" s="49">
        <f>AVERAGE('23.9.19 SALAMA - MUNYONYO'!I24,'24.09 SALAMA-MUNYONYO'!I24,'25.09 SALAMA-MUNYONYO'!I24,'27.09 Salama-Munyonyo'!I24,'26.09 Salama-Munyonyo'!I24,'28.09 Salama-Munyonyo-24h'!I24,'29.09 Salama-Munyonyo'!I24)</f>
        <v>2.2857142857142856</v>
      </c>
      <c r="J24" s="49">
        <f>AVERAGE('23.9.19 SALAMA - MUNYONYO'!J24,'24.09 SALAMA-MUNYONYO'!J24,'25.09 SALAMA-MUNYONYO'!J24,'27.09 Salama-Munyonyo'!J24,'26.09 Salama-Munyonyo'!J24,'28.09 Salama-Munyonyo-24h'!J24,'29.09 Salama-Munyonyo'!J24)</f>
        <v>0</v>
      </c>
      <c r="K24" s="49">
        <f>AVERAGE('23.9.19 SALAMA - MUNYONYO'!K24,'24.09 SALAMA-MUNYONYO'!K24,'25.09 SALAMA-MUNYONYO'!K24,'27.09 Salama-Munyonyo'!K24,'26.09 Salama-Munyonyo'!K24,'28.09 Salama-Munyonyo-24h'!K24,'29.09 Salama-Munyonyo'!K24)</f>
        <v>0.14285714285714285</v>
      </c>
      <c r="L24" s="49">
        <f>AVERAGE('23.9.19 SALAMA - MUNYONYO'!L24,'24.09 SALAMA-MUNYONYO'!L24,'25.09 SALAMA-MUNYONYO'!L24,'27.09 Salama-Munyonyo'!L24,'26.09 Salama-Munyonyo'!L24,'28.09 Salama-Munyonyo-24h'!L24,'29.09 Salama-Munyonyo'!L24)</f>
        <v>0</v>
      </c>
      <c r="M24" s="49">
        <f>AVERAGE('23.9.19 SALAMA - MUNYONYO'!M24,'24.09 SALAMA-MUNYONYO'!M24,'25.09 SALAMA-MUNYONYO'!M24,'27.09 Salama-Munyonyo'!M24,'26.09 Salama-Munyonyo'!M24,'28.09 Salama-Munyonyo-24h'!M24,'29.09 Salama-Munyonyo'!M24)</f>
        <v>29.428571428571427</v>
      </c>
      <c r="N24" s="49">
        <f>AVERAGE('23.9.19 SALAMA - MUNYONYO'!N24,'24.09 SALAMA-MUNYONYO'!N24,'25.09 SALAMA-MUNYONYO'!N24,'27.09 Salama-Munyonyo'!N24,'26.09 Salama-Munyonyo'!N24,'28.09 Salama-Munyonyo-24h'!N24,'29.09 Salama-Munyonyo'!N24)</f>
        <v>0</v>
      </c>
      <c r="O24" s="15">
        <f t="shared" si="0"/>
        <v>32.714285714285715</v>
      </c>
      <c r="P24" s="15">
        <f t="shared" si="1"/>
        <v>62.142857142857139</v>
      </c>
      <c r="R24" s="1" t="s">
        <v>148</v>
      </c>
      <c r="S24" s="34">
        <f>SUM(C66:C69)</f>
        <v>142</v>
      </c>
      <c r="T24" s="34">
        <f t="shared" ref="T24:AF24" si="16">SUM(D66:D69)</f>
        <v>14</v>
      </c>
      <c r="U24" s="34">
        <f t="shared" si="16"/>
        <v>11.5</v>
      </c>
      <c r="V24" s="34">
        <f t="shared" si="16"/>
        <v>89</v>
      </c>
      <c r="W24" s="34">
        <f t="shared" si="16"/>
        <v>0</v>
      </c>
      <c r="X24" s="34">
        <f t="shared" si="16"/>
        <v>0</v>
      </c>
      <c r="Y24" s="34">
        <f t="shared" si="16"/>
        <v>9</v>
      </c>
      <c r="Z24" s="34">
        <f t="shared" si="16"/>
        <v>2.5</v>
      </c>
      <c r="AA24" s="34">
        <f t="shared" si="16"/>
        <v>0</v>
      </c>
      <c r="AB24" s="34">
        <f t="shared" si="16"/>
        <v>0</v>
      </c>
      <c r="AC24" s="34">
        <f t="shared" si="16"/>
        <v>185</v>
      </c>
      <c r="AD24" s="34">
        <f t="shared" si="16"/>
        <v>0</v>
      </c>
      <c r="AE24" s="31">
        <f>SUM(O66:O69)</f>
        <v>268</v>
      </c>
      <c r="AF24" s="31">
        <f t="shared" si="16"/>
        <v>453</v>
      </c>
    </row>
    <row r="25" spans="2:32" ht="23.1" customHeight="1" x14ac:dyDescent="0.25">
      <c r="B25" s="23" t="s">
        <v>52</v>
      </c>
      <c r="C25" s="49">
        <f>AVERAGE('23.9.19 SALAMA - MUNYONYO'!C25,'24.09 SALAMA-MUNYONYO'!C25,'25.09 SALAMA-MUNYONYO'!C25,'27.09 Salama-Munyonyo'!C25,'26.09 Salama-Munyonyo'!C25,'28.09 Salama-Munyonyo-24h'!C25,'29.09 Salama-Munyonyo'!C25)</f>
        <v>19.714285714285715</v>
      </c>
      <c r="D25" s="49">
        <f>AVERAGE('23.9.19 SALAMA - MUNYONYO'!D25,'24.09 SALAMA-MUNYONYO'!D25,'25.09 SALAMA-MUNYONYO'!D25,'27.09 Salama-Munyonyo'!D25,'26.09 Salama-Munyonyo'!D25,'28.09 Salama-Munyonyo-24h'!D25,'29.09 Salama-Munyonyo'!D25)</f>
        <v>2.1428571428571428</v>
      </c>
      <c r="E25" s="49">
        <f>AVERAGE('23.9.19 SALAMA - MUNYONYO'!E25,'24.09 SALAMA-MUNYONYO'!E25,'25.09 SALAMA-MUNYONYO'!E25,'27.09 Salama-Munyonyo'!E25,'26.09 Salama-Munyonyo'!E25,'28.09 Salama-Munyonyo-24h'!E25,'29.09 Salama-Munyonyo'!E25)</f>
        <v>1.7142857142857142</v>
      </c>
      <c r="F25" s="49">
        <f>AVERAGE('23.9.19 SALAMA - MUNYONYO'!F25,'24.09 SALAMA-MUNYONYO'!F25,'25.09 SALAMA-MUNYONYO'!F25,'27.09 Salama-Munyonyo'!F25,'26.09 Salama-Munyonyo'!F25,'28.09 Salama-Munyonyo-24h'!F25,'29.09 Salama-Munyonyo'!F25)</f>
        <v>18.428571428571427</v>
      </c>
      <c r="G25" s="49">
        <f>AVERAGE('23.9.19 SALAMA - MUNYONYO'!G25,'24.09 SALAMA-MUNYONYO'!G25,'25.09 SALAMA-MUNYONYO'!G25,'27.09 Salama-Munyonyo'!G25,'26.09 Salama-Munyonyo'!G25,'28.09 Salama-Munyonyo-24h'!G25,'29.09 Salama-Munyonyo'!G25)</f>
        <v>0</v>
      </c>
      <c r="H25" s="49">
        <f>AVERAGE('23.9.19 SALAMA - MUNYONYO'!H25,'24.09 SALAMA-MUNYONYO'!H25,'25.09 SALAMA-MUNYONYO'!H25,'27.09 Salama-Munyonyo'!H25,'26.09 Salama-Munyonyo'!H25,'28.09 Salama-Munyonyo-24h'!H25,'29.09 Salama-Munyonyo'!H25)</f>
        <v>0</v>
      </c>
      <c r="I25" s="49">
        <f>AVERAGE('23.9.19 SALAMA - MUNYONYO'!I25,'24.09 SALAMA-MUNYONYO'!I25,'25.09 SALAMA-MUNYONYO'!I25,'27.09 Salama-Munyonyo'!I25,'26.09 Salama-Munyonyo'!I25,'28.09 Salama-Munyonyo-24h'!I25,'29.09 Salama-Munyonyo'!I25)</f>
        <v>2.4285714285714284</v>
      </c>
      <c r="J25" s="49">
        <f>AVERAGE('23.9.19 SALAMA - MUNYONYO'!J25,'24.09 SALAMA-MUNYONYO'!J25,'25.09 SALAMA-MUNYONYO'!J25,'27.09 Salama-Munyonyo'!J25,'26.09 Salama-Munyonyo'!J25,'28.09 Salama-Munyonyo-24h'!J25,'29.09 Salama-Munyonyo'!J25)</f>
        <v>0</v>
      </c>
      <c r="K25" s="49">
        <f>AVERAGE('23.9.19 SALAMA - MUNYONYO'!K25,'24.09 SALAMA-MUNYONYO'!K25,'25.09 SALAMA-MUNYONYO'!K25,'27.09 Salama-Munyonyo'!K25,'26.09 Salama-Munyonyo'!K25,'28.09 Salama-Munyonyo-24h'!K25,'29.09 Salama-Munyonyo'!K25)</f>
        <v>0</v>
      </c>
      <c r="L25" s="49">
        <f>AVERAGE('23.9.19 SALAMA - MUNYONYO'!L25,'24.09 SALAMA-MUNYONYO'!L25,'25.09 SALAMA-MUNYONYO'!L25,'27.09 Salama-Munyonyo'!L25,'26.09 Salama-Munyonyo'!L25,'28.09 Salama-Munyonyo-24h'!L25,'29.09 Salama-Munyonyo'!L25)</f>
        <v>0</v>
      </c>
      <c r="M25" s="49">
        <f>AVERAGE('23.9.19 SALAMA - MUNYONYO'!M25,'24.09 SALAMA-MUNYONYO'!M25,'25.09 SALAMA-MUNYONYO'!M25,'27.09 Salama-Munyonyo'!M25,'26.09 Salama-Munyonyo'!M25,'28.09 Salama-Munyonyo-24h'!M25,'29.09 Salama-Munyonyo'!M25)</f>
        <v>32.428571428571431</v>
      </c>
      <c r="N25" s="49">
        <f>AVERAGE('23.9.19 SALAMA - MUNYONYO'!N25,'24.09 SALAMA-MUNYONYO'!N25,'25.09 SALAMA-MUNYONYO'!N25,'27.09 Salama-Munyonyo'!N25,'26.09 Salama-Munyonyo'!N25,'28.09 Salama-Munyonyo-24h'!N25,'29.09 Salama-Munyonyo'!N25)</f>
        <v>0</v>
      </c>
      <c r="O25" s="15">
        <f t="shared" si="0"/>
        <v>44.428571428571431</v>
      </c>
      <c r="P25" s="15">
        <f t="shared" si="1"/>
        <v>76.857142857142861</v>
      </c>
      <c r="R25" s="1" t="s">
        <v>149</v>
      </c>
      <c r="S25" s="34">
        <f>SUM(C70:C73)</f>
        <v>132.5</v>
      </c>
      <c r="T25" s="34">
        <f t="shared" ref="T25:AF25" si="17">SUM(D70:D73)</f>
        <v>10</v>
      </c>
      <c r="U25" s="34">
        <f t="shared" si="17"/>
        <v>6.5</v>
      </c>
      <c r="V25" s="34">
        <f t="shared" si="17"/>
        <v>93</v>
      </c>
      <c r="W25" s="34">
        <f t="shared" si="17"/>
        <v>0.5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207</v>
      </c>
      <c r="AD25" s="34">
        <f t="shared" si="17"/>
        <v>0</v>
      </c>
      <c r="AE25" s="31">
        <f t="shared" si="17"/>
        <v>245.5</v>
      </c>
      <c r="AF25" s="31">
        <f t="shared" si="17"/>
        <v>452.5</v>
      </c>
    </row>
    <row r="26" spans="2:32" ht="23.1" customHeight="1" x14ac:dyDescent="0.25">
      <c r="B26" s="23" t="s">
        <v>53</v>
      </c>
      <c r="C26" s="49">
        <f>AVERAGE('23.9.19 SALAMA - MUNYONYO'!C26,'24.09 SALAMA-MUNYONYO'!C26,'25.09 SALAMA-MUNYONYO'!C26,'27.09 Salama-Munyonyo'!C26,'26.09 Salama-Munyonyo'!C26,'28.09 Salama-Munyonyo-24h'!C26,'29.09 Salama-Munyonyo'!C26)</f>
        <v>18.285714285714285</v>
      </c>
      <c r="D26" s="49">
        <f>AVERAGE('23.9.19 SALAMA - MUNYONYO'!D26,'24.09 SALAMA-MUNYONYO'!D26,'25.09 SALAMA-MUNYONYO'!D26,'27.09 Salama-Munyonyo'!D26,'26.09 Salama-Munyonyo'!D26,'28.09 Salama-Munyonyo-24h'!D26,'29.09 Salama-Munyonyo'!D26)</f>
        <v>4.8571428571428568</v>
      </c>
      <c r="E26" s="49">
        <f>AVERAGE('23.9.19 SALAMA - MUNYONYO'!E26,'24.09 SALAMA-MUNYONYO'!E26,'25.09 SALAMA-MUNYONYO'!E26,'27.09 Salama-Munyonyo'!E26,'26.09 Salama-Munyonyo'!E26,'28.09 Salama-Munyonyo-24h'!E26,'29.09 Salama-Munyonyo'!E26)</f>
        <v>2.5714285714285716</v>
      </c>
      <c r="F26" s="49">
        <f>AVERAGE('23.9.19 SALAMA - MUNYONYO'!F26,'24.09 SALAMA-MUNYONYO'!F26,'25.09 SALAMA-MUNYONYO'!F26,'27.09 Salama-Munyonyo'!F26,'26.09 Salama-Munyonyo'!F26,'28.09 Salama-Munyonyo-24h'!F26,'29.09 Salama-Munyonyo'!F26)</f>
        <v>18.142857142857142</v>
      </c>
      <c r="G26" s="49">
        <f>AVERAGE('23.9.19 SALAMA - MUNYONYO'!G26,'24.09 SALAMA-MUNYONYO'!G26,'25.09 SALAMA-MUNYONYO'!G26,'27.09 Salama-Munyonyo'!G26,'26.09 Salama-Munyonyo'!G26,'28.09 Salama-Munyonyo-24h'!G26,'29.09 Salama-Munyonyo'!G26)</f>
        <v>0</v>
      </c>
      <c r="H26" s="49">
        <f>AVERAGE('23.9.19 SALAMA - MUNYONYO'!H26,'24.09 SALAMA-MUNYONYO'!H26,'25.09 SALAMA-MUNYONYO'!H26,'27.09 Salama-Munyonyo'!H26,'26.09 Salama-Munyonyo'!H26,'28.09 Salama-Munyonyo-24h'!H26,'29.09 Salama-Munyonyo'!H26)</f>
        <v>0</v>
      </c>
      <c r="I26" s="49">
        <f>AVERAGE('23.9.19 SALAMA - MUNYONYO'!I26,'24.09 SALAMA-MUNYONYO'!I26,'25.09 SALAMA-MUNYONYO'!I26,'27.09 Salama-Munyonyo'!I26,'26.09 Salama-Munyonyo'!I26,'28.09 Salama-Munyonyo-24h'!I26,'29.09 Salama-Munyonyo'!I26)</f>
        <v>3</v>
      </c>
      <c r="J26" s="49">
        <f>AVERAGE('23.9.19 SALAMA - MUNYONYO'!J26,'24.09 SALAMA-MUNYONYO'!J26,'25.09 SALAMA-MUNYONYO'!J26,'27.09 Salama-Munyonyo'!J26,'26.09 Salama-Munyonyo'!J26,'28.09 Salama-Munyonyo-24h'!J26,'29.09 Salama-Munyonyo'!J26)</f>
        <v>0.2857142857142857</v>
      </c>
      <c r="K26" s="49">
        <f>AVERAGE('23.9.19 SALAMA - MUNYONYO'!K26,'24.09 SALAMA-MUNYONYO'!K26,'25.09 SALAMA-MUNYONYO'!K26,'27.09 Salama-Munyonyo'!K26,'26.09 Salama-Munyonyo'!K26,'28.09 Salama-Munyonyo-24h'!K26,'29.09 Salama-Munyonyo'!K26)</f>
        <v>0</v>
      </c>
      <c r="L26" s="49">
        <f>AVERAGE('23.9.19 SALAMA - MUNYONYO'!L26,'24.09 SALAMA-MUNYONYO'!L26,'25.09 SALAMA-MUNYONYO'!L26,'27.09 Salama-Munyonyo'!L26,'26.09 Salama-Munyonyo'!L26,'28.09 Salama-Munyonyo-24h'!L26,'29.09 Salama-Munyonyo'!L26)</f>
        <v>0</v>
      </c>
      <c r="M26" s="49">
        <f>AVERAGE('23.9.19 SALAMA - MUNYONYO'!M26,'24.09 SALAMA-MUNYONYO'!M26,'25.09 SALAMA-MUNYONYO'!M26,'27.09 Salama-Munyonyo'!M26,'26.09 Salama-Munyonyo'!M26,'28.09 Salama-Munyonyo-24h'!M26,'29.09 Salama-Munyonyo'!M26)</f>
        <v>41.857142857142854</v>
      </c>
      <c r="N26" s="49">
        <f>AVERAGE('23.9.19 SALAMA - MUNYONYO'!N26,'24.09 SALAMA-MUNYONYO'!N26,'25.09 SALAMA-MUNYONYO'!N26,'27.09 Salama-Munyonyo'!N26,'26.09 Salama-Munyonyo'!N26,'28.09 Salama-Munyonyo-24h'!N26,'29.09 Salama-Munyonyo'!N26)</f>
        <v>0</v>
      </c>
      <c r="O26" s="15">
        <f t="shared" si="0"/>
        <v>47.142857142857146</v>
      </c>
      <c r="P26" s="15">
        <f t="shared" si="1"/>
        <v>89</v>
      </c>
      <c r="R26" s="1" t="s">
        <v>150</v>
      </c>
      <c r="S26" s="34">
        <f>SUM(C74:C77)</f>
        <v>106.5</v>
      </c>
      <c r="T26" s="34">
        <f t="shared" ref="T26:AF26" si="18">SUM(D74:D77)</f>
        <v>8.5</v>
      </c>
      <c r="U26" s="34">
        <f t="shared" si="18"/>
        <v>5.5</v>
      </c>
      <c r="V26" s="34">
        <f t="shared" si="18"/>
        <v>50.5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142.5</v>
      </c>
      <c r="AD26" s="34">
        <f t="shared" si="18"/>
        <v>0</v>
      </c>
      <c r="AE26" s="31">
        <f t="shared" si="18"/>
        <v>173</v>
      </c>
      <c r="AF26" s="31">
        <f t="shared" si="18"/>
        <v>315.5</v>
      </c>
    </row>
    <row r="27" spans="2:32" ht="23.1" customHeight="1" x14ac:dyDescent="0.25">
      <c r="B27" s="23" t="s">
        <v>54</v>
      </c>
      <c r="C27" s="49">
        <f>AVERAGE('23.9.19 SALAMA - MUNYONYO'!C27,'24.09 SALAMA-MUNYONYO'!C27,'25.09 SALAMA-MUNYONYO'!C27,'27.09 Salama-Munyonyo'!C27,'26.09 Salama-Munyonyo'!C27,'28.09 Salama-Munyonyo-24h'!C27,'29.09 Salama-Munyonyo'!C27)</f>
        <v>21.428571428571427</v>
      </c>
      <c r="D27" s="49">
        <f>AVERAGE('23.9.19 SALAMA - MUNYONYO'!D27,'24.09 SALAMA-MUNYONYO'!D27,'25.09 SALAMA-MUNYONYO'!D27,'27.09 Salama-Munyonyo'!D27,'26.09 Salama-Munyonyo'!D27,'28.09 Salama-Munyonyo-24h'!D27,'29.09 Salama-Munyonyo'!D27)</f>
        <v>2.4285714285714284</v>
      </c>
      <c r="E27" s="49">
        <f>AVERAGE('23.9.19 SALAMA - MUNYONYO'!E27,'24.09 SALAMA-MUNYONYO'!E27,'25.09 SALAMA-MUNYONYO'!E27,'27.09 Salama-Munyonyo'!E27,'26.09 Salama-Munyonyo'!E27,'28.09 Salama-Munyonyo-24h'!E27,'29.09 Salama-Munyonyo'!E27)</f>
        <v>2.1428571428571428</v>
      </c>
      <c r="F27" s="49">
        <f>AVERAGE('23.9.19 SALAMA - MUNYONYO'!F27,'24.09 SALAMA-MUNYONYO'!F27,'25.09 SALAMA-MUNYONYO'!F27,'27.09 Salama-Munyonyo'!F27,'26.09 Salama-Munyonyo'!F27,'28.09 Salama-Munyonyo-24h'!F27,'29.09 Salama-Munyonyo'!F27)</f>
        <v>15.428571428571429</v>
      </c>
      <c r="G27" s="49">
        <f>AVERAGE('23.9.19 SALAMA - MUNYONYO'!G27,'24.09 SALAMA-MUNYONYO'!G27,'25.09 SALAMA-MUNYONYO'!G27,'27.09 Salama-Munyonyo'!G27,'26.09 Salama-Munyonyo'!G27,'28.09 Salama-Munyonyo-24h'!G27,'29.09 Salama-Munyonyo'!G27)</f>
        <v>0.42857142857142855</v>
      </c>
      <c r="H27" s="49">
        <f>AVERAGE('23.9.19 SALAMA - MUNYONYO'!H27,'24.09 SALAMA-MUNYONYO'!H27,'25.09 SALAMA-MUNYONYO'!H27,'27.09 Salama-Munyonyo'!H27,'26.09 Salama-Munyonyo'!H27,'28.09 Salama-Munyonyo-24h'!H27,'29.09 Salama-Munyonyo'!H27)</f>
        <v>0.14285714285714285</v>
      </c>
      <c r="I27" s="49">
        <f>AVERAGE('23.9.19 SALAMA - MUNYONYO'!I27,'24.09 SALAMA-MUNYONYO'!I27,'25.09 SALAMA-MUNYONYO'!I27,'27.09 Salama-Munyonyo'!I27,'26.09 Salama-Munyonyo'!I27,'28.09 Salama-Munyonyo-24h'!I27,'29.09 Salama-Munyonyo'!I27)</f>
        <v>2.4285714285714284</v>
      </c>
      <c r="J27" s="49">
        <f>AVERAGE('23.9.19 SALAMA - MUNYONYO'!J27,'24.09 SALAMA-MUNYONYO'!J27,'25.09 SALAMA-MUNYONYO'!J27,'27.09 Salama-Munyonyo'!J27,'26.09 Salama-Munyonyo'!J27,'28.09 Salama-Munyonyo-24h'!J27,'29.09 Salama-Munyonyo'!J27)</f>
        <v>1</v>
      </c>
      <c r="K27" s="49">
        <f>AVERAGE('23.9.19 SALAMA - MUNYONYO'!K27,'24.09 SALAMA-MUNYONYO'!K27,'25.09 SALAMA-MUNYONYO'!K27,'27.09 Salama-Munyonyo'!K27,'26.09 Salama-Munyonyo'!K27,'28.09 Salama-Munyonyo-24h'!K27,'29.09 Salama-Munyonyo'!K27)</f>
        <v>0</v>
      </c>
      <c r="L27" s="49">
        <f>AVERAGE('23.9.19 SALAMA - MUNYONYO'!L27,'24.09 SALAMA-MUNYONYO'!L27,'25.09 SALAMA-MUNYONYO'!L27,'27.09 Salama-Munyonyo'!L27,'26.09 Salama-Munyonyo'!L27,'28.09 Salama-Munyonyo-24h'!L27,'29.09 Salama-Munyonyo'!L27)</f>
        <v>0.42857142857142855</v>
      </c>
      <c r="M27" s="49">
        <f>AVERAGE('23.9.19 SALAMA - MUNYONYO'!M27,'24.09 SALAMA-MUNYONYO'!M27,'25.09 SALAMA-MUNYONYO'!M27,'27.09 Salama-Munyonyo'!M27,'26.09 Salama-Munyonyo'!M27,'28.09 Salama-Munyonyo-24h'!M27,'29.09 Salama-Munyonyo'!M27)</f>
        <v>43.285714285714285</v>
      </c>
      <c r="N27" s="49">
        <f>AVERAGE('23.9.19 SALAMA - MUNYONYO'!N27,'24.09 SALAMA-MUNYONYO'!N27,'25.09 SALAMA-MUNYONYO'!N27,'27.09 Salama-Munyonyo'!N27,'26.09 Salama-Munyonyo'!N27,'28.09 Salama-Munyonyo-24h'!N27,'29.09 Salama-Munyonyo'!N27)</f>
        <v>0</v>
      </c>
      <c r="O27" s="15">
        <f t="shared" si="0"/>
        <v>45.857142857142861</v>
      </c>
      <c r="P27" s="15">
        <f t="shared" si="1"/>
        <v>89.142857142857139</v>
      </c>
      <c r="R27" s="1" t="s">
        <v>151</v>
      </c>
      <c r="S27" s="34">
        <f>SUM(C78:C81)</f>
        <v>50.5</v>
      </c>
      <c r="T27" s="34">
        <f t="shared" ref="T27:AF27" si="19">SUM(D78:D81)</f>
        <v>2.5</v>
      </c>
      <c r="U27" s="34">
        <f t="shared" si="19"/>
        <v>2.5</v>
      </c>
      <c r="V27" s="34">
        <f t="shared" si="19"/>
        <v>9.5</v>
      </c>
      <c r="W27" s="34">
        <f t="shared" si="19"/>
        <v>0</v>
      </c>
      <c r="X27" s="34">
        <f t="shared" si="19"/>
        <v>0</v>
      </c>
      <c r="Y27" s="34">
        <f t="shared" si="19"/>
        <v>0.5</v>
      </c>
      <c r="Z27" s="34">
        <f t="shared" si="19"/>
        <v>0.5</v>
      </c>
      <c r="AA27" s="34">
        <f t="shared" si="19"/>
        <v>0</v>
      </c>
      <c r="AB27" s="34">
        <f t="shared" si="19"/>
        <v>0</v>
      </c>
      <c r="AC27" s="34">
        <f t="shared" si="19"/>
        <v>89.5</v>
      </c>
      <c r="AD27" s="34">
        <f t="shared" si="19"/>
        <v>0</v>
      </c>
      <c r="AE27" s="31">
        <f t="shared" si="19"/>
        <v>66</v>
      </c>
      <c r="AF27" s="31">
        <f t="shared" si="19"/>
        <v>155.5</v>
      </c>
    </row>
    <row r="28" spans="2:32" ht="23.1" customHeight="1" x14ac:dyDescent="0.25">
      <c r="B28" s="23" t="s">
        <v>55</v>
      </c>
      <c r="C28" s="49">
        <f>AVERAGE('23.9.19 SALAMA - MUNYONYO'!C28,'24.09 SALAMA-MUNYONYO'!C28,'25.09 SALAMA-MUNYONYO'!C28,'27.09 Salama-Munyonyo'!C28,'26.09 Salama-Munyonyo'!C28,'28.09 Salama-Munyonyo-24h'!C28,'29.09 Salama-Munyonyo'!C28)</f>
        <v>17.857142857142858</v>
      </c>
      <c r="D28" s="49">
        <f>AVERAGE('23.9.19 SALAMA - MUNYONYO'!D28,'24.09 SALAMA-MUNYONYO'!D28,'25.09 SALAMA-MUNYONYO'!D28,'27.09 Salama-Munyonyo'!D28,'26.09 Salama-Munyonyo'!D28,'28.09 Salama-Munyonyo-24h'!D28,'29.09 Salama-Munyonyo'!D28)</f>
        <v>2.5714285714285716</v>
      </c>
      <c r="E28" s="49">
        <f>AVERAGE('23.9.19 SALAMA - MUNYONYO'!E28,'24.09 SALAMA-MUNYONYO'!E28,'25.09 SALAMA-MUNYONYO'!E28,'27.09 Salama-Munyonyo'!E28,'26.09 Salama-Munyonyo'!E28,'28.09 Salama-Munyonyo-24h'!E28,'29.09 Salama-Munyonyo'!E28)</f>
        <v>2.5714285714285716</v>
      </c>
      <c r="F28" s="49">
        <f>AVERAGE('23.9.19 SALAMA - MUNYONYO'!F28,'24.09 SALAMA-MUNYONYO'!F28,'25.09 SALAMA-MUNYONYO'!F28,'27.09 Salama-Munyonyo'!F28,'26.09 Salama-Munyonyo'!F28,'28.09 Salama-Munyonyo-24h'!F28,'29.09 Salama-Munyonyo'!F28)</f>
        <v>11.714285714285714</v>
      </c>
      <c r="G28" s="49">
        <f>AVERAGE('23.9.19 SALAMA - MUNYONYO'!G28,'24.09 SALAMA-MUNYONYO'!G28,'25.09 SALAMA-MUNYONYO'!G28,'27.09 Salama-Munyonyo'!G28,'26.09 Salama-Munyonyo'!G28,'28.09 Salama-Munyonyo-24h'!G28,'29.09 Salama-Munyonyo'!G28)</f>
        <v>0.14285714285714285</v>
      </c>
      <c r="H28" s="49">
        <f>AVERAGE('23.9.19 SALAMA - MUNYONYO'!H28,'24.09 SALAMA-MUNYONYO'!H28,'25.09 SALAMA-MUNYONYO'!H28,'27.09 Salama-Munyonyo'!H28,'26.09 Salama-Munyonyo'!H28,'28.09 Salama-Munyonyo-24h'!H28,'29.09 Salama-Munyonyo'!H28)</f>
        <v>0</v>
      </c>
      <c r="I28" s="49">
        <f>AVERAGE('23.9.19 SALAMA - MUNYONYO'!I28,'24.09 SALAMA-MUNYONYO'!I28,'25.09 SALAMA-MUNYONYO'!I28,'27.09 Salama-Munyonyo'!I28,'26.09 Salama-Munyonyo'!I28,'28.09 Salama-Munyonyo-24h'!I28,'29.09 Salama-Munyonyo'!I28)</f>
        <v>3.2857142857142856</v>
      </c>
      <c r="J28" s="49">
        <f>AVERAGE('23.9.19 SALAMA - MUNYONYO'!J28,'24.09 SALAMA-MUNYONYO'!J28,'25.09 SALAMA-MUNYONYO'!J28,'27.09 Salama-Munyonyo'!J28,'26.09 Salama-Munyonyo'!J28,'28.09 Salama-Munyonyo-24h'!J28,'29.09 Salama-Munyonyo'!J28)</f>
        <v>0.14285714285714285</v>
      </c>
      <c r="K28" s="49">
        <f>AVERAGE('23.9.19 SALAMA - MUNYONYO'!K28,'24.09 SALAMA-MUNYONYO'!K28,'25.09 SALAMA-MUNYONYO'!K28,'27.09 Salama-Munyonyo'!K28,'26.09 Salama-Munyonyo'!K28,'28.09 Salama-Munyonyo-24h'!K28,'29.09 Salama-Munyonyo'!K28)</f>
        <v>0</v>
      </c>
      <c r="L28" s="49">
        <f>AVERAGE('23.9.19 SALAMA - MUNYONYO'!L28,'24.09 SALAMA-MUNYONYO'!L28,'25.09 SALAMA-MUNYONYO'!L28,'27.09 Salama-Munyonyo'!L28,'26.09 Salama-Munyonyo'!L28,'28.09 Salama-Munyonyo-24h'!L28,'29.09 Salama-Munyonyo'!L28)</f>
        <v>0</v>
      </c>
      <c r="M28" s="49">
        <f>AVERAGE('23.9.19 SALAMA - MUNYONYO'!M28,'24.09 SALAMA-MUNYONYO'!M28,'25.09 SALAMA-MUNYONYO'!M28,'27.09 Salama-Munyonyo'!M28,'26.09 Salama-Munyonyo'!M28,'28.09 Salama-Munyonyo-24h'!M28,'29.09 Salama-Munyonyo'!M28)</f>
        <v>40.857142857142854</v>
      </c>
      <c r="N28" s="49">
        <f>AVERAGE('23.9.19 SALAMA - MUNYONYO'!N28,'24.09 SALAMA-MUNYONYO'!N28,'25.09 SALAMA-MUNYONYO'!N28,'27.09 Salama-Munyonyo'!N28,'26.09 Salama-Munyonyo'!N28,'28.09 Salama-Munyonyo-24h'!N28,'29.09 Salama-Munyonyo'!N28)</f>
        <v>0</v>
      </c>
      <c r="O28" s="15">
        <f t="shared" si="0"/>
        <v>38.285714285714292</v>
      </c>
      <c r="P28" s="15">
        <f t="shared" si="1"/>
        <v>79.142857142857139</v>
      </c>
      <c r="R28" s="1" t="s">
        <v>152</v>
      </c>
      <c r="S28" s="34">
        <f>SUM(C82:C85)</f>
        <v>24.5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6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55</v>
      </c>
      <c r="AD28" s="34">
        <f t="shared" si="20"/>
        <v>0</v>
      </c>
      <c r="AE28" s="31">
        <f t="shared" si="20"/>
        <v>34.5</v>
      </c>
      <c r="AF28" s="31">
        <f t="shared" si="20"/>
        <v>89.5</v>
      </c>
    </row>
    <row r="29" spans="2:32" ht="23.1" customHeight="1" x14ac:dyDescent="0.25">
      <c r="B29" s="23" t="s">
        <v>56</v>
      </c>
      <c r="C29" s="49">
        <f>AVERAGE('23.9.19 SALAMA - MUNYONYO'!C29,'24.09 SALAMA-MUNYONYO'!C29,'25.09 SALAMA-MUNYONYO'!C29,'27.09 Salama-Munyonyo'!C29,'26.09 Salama-Munyonyo'!C29,'28.09 Salama-Munyonyo-24h'!C29,'29.09 Salama-Munyonyo'!C29)</f>
        <v>19.142857142857142</v>
      </c>
      <c r="D29" s="49">
        <f>AVERAGE('23.9.19 SALAMA - MUNYONYO'!D29,'24.09 SALAMA-MUNYONYO'!D29,'25.09 SALAMA-MUNYONYO'!D29,'27.09 Salama-Munyonyo'!D29,'26.09 Salama-Munyonyo'!D29,'28.09 Salama-Munyonyo-24h'!D29,'29.09 Salama-Munyonyo'!D29)</f>
        <v>2.1428571428571428</v>
      </c>
      <c r="E29" s="49">
        <f>AVERAGE('23.9.19 SALAMA - MUNYONYO'!E29,'24.09 SALAMA-MUNYONYO'!E29,'25.09 SALAMA-MUNYONYO'!E29,'27.09 Salama-Munyonyo'!E29,'26.09 Salama-Munyonyo'!E29,'28.09 Salama-Munyonyo-24h'!E29,'29.09 Salama-Munyonyo'!E29)</f>
        <v>2</v>
      </c>
      <c r="F29" s="49">
        <f>AVERAGE('23.9.19 SALAMA - MUNYONYO'!F29,'24.09 SALAMA-MUNYONYO'!F29,'25.09 SALAMA-MUNYONYO'!F29,'27.09 Salama-Munyonyo'!F29,'26.09 Salama-Munyonyo'!F29,'28.09 Salama-Munyonyo-24h'!F29,'29.09 Salama-Munyonyo'!F29)</f>
        <v>15.285714285714286</v>
      </c>
      <c r="G29" s="49">
        <f>AVERAGE('23.9.19 SALAMA - MUNYONYO'!G29,'24.09 SALAMA-MUNYONYO'!G29,'25.09 SALAMA-MUNYONYO'!G29,'27.09 Salama-Munyonyo'!G29,'26.09 Salama-Munyonyo'!G29,'28.09 Salama-Munyonyo-24h'!G29,'29.09 Salama-Munyonyo'!G29)</f>
        <v>0</v>
      </c>
      <c r="H29" s="49">
        <f>AVERAGE('23.9.19 SALAMA - MUNYONYO'!H29,'24.09 SALAMA-MUNYONYO'!H29,'25.09 SALAMA-MUNYONYO'!H29,'27.09 Salama-Munyonyo'!H29,'26.09 Salama-Munyonyo'!H29,'28.09 Salama-Munyonyo-24h'!H29,'29.09 Salama-Munyonyo'!H29)</f>
        <v>0</v>
      </c>
      <c r="I29" s="49">
        <f>AVERAGE('23.9.19 SALAMA - MUNYONYO'!I29,'24.09 SALAMA-MUNYONYO'!I29,'25.09 SALAMA-MUNYONYO'!I29,'27.09 Salama-Munyonyo'!I29,'26.09 Salama-Munyonyo'!I29,'28.09 Salama-Munyonyo-24h'!I29,'29.09 Salama-Munyonyo'!I29)</f>
        <v>2.2857142857142856</v>
      </c>
      <c r="J29" s="49">
        <f>AVERAGE('23.9.19 SALAMA - MUNYONYO'!J29,'24.09 SALAMA-MUNYONYO'!J29,'25.09 SALAMA-MUNYONYO'!J29,'27.09 Salama-Munyonyo'!J29,'26.09 Salama-Munyonyo'!J29,'28.09 Salama-Munyonyo-24h'!J29,'29.09 Salama-Munyonyo'!J29)</f>
        <v>0.2857142857142857</v>
      </c>
      <c r="K29" s="49">
        <f>AVERAGE('23.9.19 SALAMA - MUNYONYO'!K29,'24.09 SALAMA-MUNYONYO'!K29,'25.09 SALAMA-MUNYONYO'!K29,'27.09 Salama-Munyonyo'!K29,'26.09 Salama-Munyonyo'!K29,'28.09 Salama-Munyonyo-24h'!K29,'29.09 Salama-Munyonyo'!K29)</f>
        <v>0</v>
      </c>
      <c r="L29" s="49">
        <f>AVERAGE('23.9.19 SALAMA - MUNYONYO'!L29,'24.09 SALAMA-MUNYONYO'!L29,'25.09 SALAMA-MUNYONYO'!L29,'27.09 Salama-Munyonyo'!L29,'26.09 Salama-Munyonyo'!L29,'28.09 Salama-Munyonyo-24h'!L29,'29.09 Salama-Munyonyo'!L29)</f>
        <v>0</v>
      </c>
      <c r="M29" s="49">
        <f>AVERAGE('23.9.19 SALAMA - MUNYONYO'!M29,'24.09 SALAMA-MUNYONYO'!M29,'25.09 SALAMA-MUNYONYO'!M29,'27.09 Salama-Munyonyo'!M29,'26.09 Salama-Munyonyo'!M29,'28.09 Salama-Munyonyo-24h'!M29,'29.09 Salama-Munyonyo'!M29)</f>
        <v>37</v>
      </c>
      <c r="N29" s="49">
        <f>AVERAGE('23.9.19 SALAMA - MUNYONYO'!N29,'24.09 SALAMA-MUNYONYO'!N29,'25.09 SALAMA-MUNYONYO'!N29,'27.09 Salama-Munyonyo'!N29,'26.09 Salama-Munyonyo'!N29,'28.09 Salama-Munyonyo-24h'!N29,'29.09 Salama-Munyonyo'!N29)</f>
        <v>0</v>
      </c>
      <c r="O29" s="15">
        <f t="shared" si="0"/>
        <v>41.142857142857139</v>
      </c>
      <c r="P29" s="15">
        <f t="shared" si="1"/>
        <v>78.142857142857139</v>
      </c>
      <c r="R29" s="1" t="s">
        <v>153</v>
      </c>
      <c r="S29" s="34">
        <f>SUM(C86:C89)</f>
        <v>20.5</v>
      </c>
      <c r="T29" s="34">
        <f t="shared" ref="T29:AF29" si="21">SUM(D86:D89)</f>
        <v>4</v>
      </c>
      <c r="U29" s="34">
        <f t="shared" si="21"/>
        <v>2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22.5</v>
      </c>
      <c r="AD29" s="34">
        <f t="shared" si="21"/>
        <v>0</v>
      </c>
      <c r="AE29" s="31">
        <f t="shared" si="21"/>
        <v>28.5</v>
      </c>
      <c r="AF29" s="31">
        <f t="shared" si="21"/>
        <v>51</v>
      </c>
    </row>
    <row r="30" spans="2:32" ht="23.1" customHeight="1" x14ac:dyDescent="0.25">
      <c r="B30" s="23" t="s">
        <v>57</v>
      </c>
      <c r="C30" s="49">
        <f>AVERAGE('23.9.19 SALAMA - MUNYONYO'!C30,'24.09 SALAMA-MUNYONYO'!C30,'25.09 SALAMA-MUNYONYO'!C30,'27.09 Salama-Munyonyo'!C30,'26.09 Salama-Munyonyo'!C30,'28.09 Salama-Munyonyo-24h'!C30,'29.09 Salama-Munyonyo'!C30)</f>
        <v>23.285714285714285</v>
      </c>
      <c r="D30" s="49">
        <f>AVERAGE('23.9.19 SALAMA - MUNYONYO'!D30,'24.09 SALAMA-MUNYONYO'!D30,'25.09 SALAMA-MUNYONYO'!D30,'27.09 Salama-Munyonyo'!D30,'26.09 Salama-Munyonyo'!D30,'28.09 Salama-Munyonyo-24h'!D30,'29.09 Salama-Munyonyo'!D30)</f>
        <v>3.7142857142857144</v>
      </c>
      <c r="E30" s="49">
        <f>AVERAGE('23.9.19 SALAMA - MUNYONYO'!E30,'24.09 SALAMA-MUNYONYO'!E30,'25.09 SALAMA-MUNYONYO'!E30,'27.09 Salama-Munyonyo'!E30,'26.09 Salama-Munyonyo'!E30,'28.09 Salama-Munyonyo-24h'!E30,'29.09 Salama-Munyonyo'!E30)</f>
        <v>3.4285714285714284</v>
      </c>
      <c r="F30" s="49">
        <f>AVERAGE('23.9.19 SALAMA - MUNYONYO'!F30,'24.09 SALAMA-MUNYONYO'!F30,'25.09 SALAMA-MUNYONYO'!F30,'27.09 Salama-Munyonyo'!F30,'26.09 Salama-Munyonyo'!F30,'28.09 Salama-Munyonyo-24h'!F30,'29.09 Salama-Munyonyo'!F30)</f>
        <v>19.285714285714285</v>
      </c>
      <c r="G30" s="49">
        <f>AVERAGE('23.9.19 SALAMA - MUNYONYO'!G30,'24.09 SALAMA-MUNYONYO'!G30,'25.09 SALAMA-MUNYONYO'!G30,'27.09 Salama-Munyonyo'!G30,'26.09 Salama-Munyonyo'!G30,'28.09 Salama-Munyonyo-24h'!G30,'29.09 Salama-Munyonyo'!G30)</f>
        <v>1.2857142857142858</v>
      </c>
      <c r="H30" s="49">
        <f>AVERAGE('23.9.19 SALAMA - MUNYONYO'!H30,'24.09 SALAMA-MUNYONYO'!H30,'25.09 SALAMA-MUNYONYO'!H30,'27.09 Salama-Munyonyo'!H30,'26.09 Salama-Munyonyo'!H30,'28.09 Salama-Munyonyo-24h'!H30,'29.09 Salama-Munyonyo'!H30)</f>
        <v>0</v>
      </c>
      <c r="I30" s="49">
        <f>AVERAGE('23.9.19 SALAMA - MUNYONYO'!I30,'24.09 SALAMA-MUNYONYO'!I30,'25.09 SALAMA-MUNYONYO'!I30,'27.09 Salama-Munyonyo'!I30,'26.09 Salama-Munyonyo'!I30,'28.09 Salama-Munyonyo-24h'!I30,'29.09 Salama-Munyonyo'!I30)</f>
        <v>3</v>
      </c>
      <c r="J30" s="49">
        <f>AVERAGE('23.9.19 SALAMA - MUNYONYO'!J30,'24.09 SALAMA-MUNYONYO'!J30,'25.09 SALAMA-MUNYONYO'!J30,'27.09 Salama-Munyonyo'!J30,'26.09 Salama-Munyonyo'!J30,'28.09 Salama-Munyonyo-24h'!J30,'29.09 Salama-Munyonyo'!J30)</f>
        <v>0.5714285714285714</v>
      </c>
      <c r="K30" s="49">
        <f>AVERAGE('23.9.19 SALAMA - MUNYONYO'!K30,'24.09 SALAMA-MUNYONYO'!K30,'25.09 SALAMA-MUNYONYO'!K30,'27.09 Salama-Munyonyo'!K30,'26.09 Salama-Munyonyo'!K30,'28.09 Salama-Munyonyo-24h'!K30,'29.09 Salama-Munyonyo'!K30)</f>
        <v>0.14285714285714285</v>
      </c>
      <c r="L30" s="49">
        <f>AVERAGE('23.9.19 SALAMA - MUNYONYO'!L30,'24.09 SALAMA-MUNYONYO'!L30,'25.09 SALAMA-MUNYONYO'!L30,'27.09 Salama-Munyonyo'!L30,'26.09 Salama-Munyonyo'!L30,'28.09 Salama-Munyonyo-24h'!L30,'29.09 Salama-Munyonyo'!L30)</f>
        <v>0</v>
      </c>
      <c r="M30" s="49">
        <f>AVERAGE('23.9.19 SALAMA - MUNYONYO'!M30,'24.09 SALAMA-MUNYONYO'!M30,'25.09 SALAMA-MUNYONYO'!M30,'27.09 Salama-Munyonyo'!M30,'26.09 Salama-Munyonyo'!M30,'28.09 Salama-Munyonyo-24h'!M30,'29.09 Salama-Munyonyo'!M30)</f>
        <v>31.571428571428573</v>
      </c>
      <c r="N30" s="49">
        <f>AVERAGE('23.9.19 SALAMA - MUNYONYO'!N30,'24.09 SALAMA-MUNYONYO'!N30,'25.09 SALAMA-MUNYONYO'!N30,'27.09 Salama-Munyonyo'!N30,'26.09 Salama-Munyonyo'!N30,'28.09 Salama-Munyonyo-24h'!N30,'29.09 Salama-Munyonyo'!N30)</f>
        <v>0</v>
      </c>
      <c r="O30" s="15">
        <f t="shared" si="0"/>
        <v>54.714285714285708</v>
      </c>
      <c r="P30" s="15">
        <f t="shared" si="1"/>
        <v>86.285714285714278</v>
      </c>
      <c r="R30" s="1" t="s">
        <v>154</v>
      </c>
      <c r="S30" s="34">
        <f>SUM(C90:C93)</f>
        <v>14.5</v>
      </c>
      <c r="T30" s="34">
        <f t="shared" ref="T30:AF30" si="22">SUM(D90:D93)</f>
        <v>1.5</v>
      </c>
      <c r="U30" s="34">
        <f t="shared" si="22"/>
        <v>0.5</v>
      </c>
      <c r="V30" s="34">
        <f>SUM(F90:F93)</f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>SUM(J90:J93)</f>
        <v>0.5</v>
      </c>
      <c r="AA30" s="34">
        <f t="shared" si="22"/>
        <v>0</v>
      </c>
      <c r="AB30" s="34">
        <f t="shared" si="22"/>
        <v>0.5</v>
      </c>
      <c r="AC30" s="34">
        <f t="shared" si="22"/>
        <v>18.5</v>
      </c>
      <c r="AD30" s="34">
        <f t="shared" si="22"/>
        <v>0</v>
      </c>
      <c r="AE30" s="31">
        <f t="shared" si="22"/>
        <v>18.5</v>
      </c>
      <c r="AF30" s="31">
        <f t="shared" si="22"/>
        <v>37</v>
      </c>
    </row>
    <row r="31" spans="2:32" ht="23.1" customHeight="1" x14ac:dyDescent="0.25">
      <c r="B31" s="24" t="s">
        <v>58</v>
      </c>
      <c r="C31" s="49">
        <f>AVERAGE('23.9.19 SALAMA - MUNYONYO'!C31,'24.09 SALAMA-MUNYONYO'!C31,'25.09 SALAMA-MUNYONYO'!C31,'27.09 Salama-Munyonyo'!C31,'26.09 Salama-Munyonyo'!C31,'28.09 Salama-Munyonyo-24h'!C31,'29.09 Salama-Munyonyo'!C31)</f>
        <v>27.285714285714285</v>
      </c>
      <c r="D31" s="49">
        <f>AVERAGE('23.9.19 SALAMA - MUNYONYO'!D31,'24.09 SALAMA-MUNYONYO'!D31,'25.09 SALAMA-MUNYONYO'!D31,'27.09 Salama-Munyonyo'!D31,'26.09 Salama-Munyonyo'!D31,'28.09 Salama-Munyonyo-24h'!D31,'29.09 Salama-Munyonyo'!D31)</f>
        <v>5</v>
      </c>
      <c r="E31" s="49">
        <f>AVERAGE('23.9.19 SALAMA - MUNYONYO'!E31,'24.09 SALAMA-MUNYONYO'!E31,'25.09 SALAMA-MUNYONYO'!E31,'27.09 Salama-Munyonyo'!E31,'26.09 Salama-Munyonyo'!E31,'28.09 Salama-Munyonyo-24h'!E31,'29.09 Salama-Munyonyo'!E31)</f>
        <v>4.2857142857142856</v>
      </c>
      <c r="F31" s="49">
        <f>AVERAGE('23.9.19 SALAMA - MUNYONYO'!F31,'24.09 SALAMA-MUNYONYO'!F31,'25.09 SALAMA-MUNYONYO'!F31,'27.09 Salama-Munyonyo'!F31,'26.09 Salama-Munyonyo'!F31,'28.09 Salama-Munyonyo-24h'!F31,'29.09 Salama-Munyonyo'!F31)</f>
        <v>16</v>
      </c>
      <c r="G31" s="49">
        <f>AVERAGE('23.9.19 SALAMA - MUNYONYO'!G31,'24.09 SALAMA-MUNYONYO'!G31,'25.09 SALAMA-MUNYONYO'!G31,'27.09 Salama-Munyonyo'!G31,'26.09 Salama-Munyonyo'!G31,'28.09 Salama-Munyonyo-24h'!G31,'29.09 Salama-Munyonyo'!G31)</f>
        <v>2</v>
      </c>
      <c r="H31" s="49">
        <f>AVERAGE('23.9.19 SALAMA - MUNYONYO'!H31,'24.09 SALAMA-MUNYONYO'!H31,'25.09 SALAMA-MUNYONYO'!H31,'27.09 Salama-Munyonyo'!H31,'26.09 Salama-Munyonyo'!H31,'28.09 Salama-Munyonyo-24h'!H31,'29.09 Salama-Munyonyo'!H31)</f>
        <v>0.14285714285714285</v>
      </c>
      <c r="I31" s="49">
        <f>AVERAGE('23.9.19 SALAMA - MUNYONYO'!I31,'24.09 SALAMA-MUNYONYO'!I31,'25.09 SALAMA-MUNYONYO'!I31,'27.09 Salama-Munyonyo'!I31,'26.09 Salama-Munyonyo'!I31,'28.09 Salama-Munyonyo-24h'!I31,'29.09 Salama-Munyonyo'!I31)</f>
        <v>3.4285714285714284</v>
      </c>
      <c r="J31" s="49">
        <f>AVERAGE('23.9.19 SALAMA - MUNYONYO'!J31,'24.09 SALAMA-MUNYONYO'!J31,'25.09 SALAMA-MUNYONYO'!J31,'27.09 Salama-Munyonyo'!J31,'26.09 Salama-Munyonyo'!J31,'28.09 Salama-Munyonyo-24h'!J31,'29.09 Salama-Munyonyo'!J31)</f>
        <v>0.2857142857142857</v>
      </c>
      <c r="K31" s="49">
        <f>AVERAGE('23.9.19 SALAMA - MUNYONYO'!K31,'24.09 SALAMA-MUNYONYO'!K31,'25.09 SALAMA-MUNYONYO'!K31,'27.09 Salama-Munyonyo'!K31,'26.09 Salama-Munyonyo'!K31,'28.09 Salama-Munyonyo-24h'!K31,'29.09 Salama-Munyonyo'!K31)</f>
        <v>0</v>
      </c>
      <c r="L31" s="49">
        <f>AVERAGE('23.9.19 SALAMA - MUNYONYO'!L31,'24.09 SALAMA-MUNYONYO'!L31,'25.09 SALAMA-MUNYONYO'!L31,'27.09 Salama-Munyonyo'!L31,'26.09 Salama-Munyonyo'!L31,'28.09 Salama-Munyonyo-24h'!L31,'29.09 Salama-Munyonyo'!L31)</f>
        <v>0</v>
      </c>
      <c r="M31" s="49">
        <f>AVERAGE('23.9.19 SALAMA - MUNYONYO'!M31,'24.09 SALAMA-MUNYONYO'!M31,'25.09 SALAMA-MUNYONYO'!M31,'27.09 Salama-Munyonyo'!M31,'26.09 Salama-Munyonyo'!M31,'28.09 Salama-Munyonyo-24h'!M31,'29.09 Salama-Munyonyo'!M31)</f>
        <v>29.142857142857142</v>
      </c>
      <c r="N31" s="49">
        <f>AVERAGE('23.9.19 SALAMA - MUNYONYO'!N31,'24.09 SALAMA-MUNYONYO'!N31,'25.09 SALAMA-MUNYONYO'!N31,'27.09 Salama-Munyonyo'!N31,'26.09 Salama-Munyonyo'!N31,'28.09 Salama-Munyonyo-24h'!N31,'29.09 Salama-Munyonyo'!N31)</f>
        <v>0</v>
      </c>
      <c r="O31" s="15">
        <f t="shared" si="0"/>
        <v>58.428571428571431</v>
      </c>
      <c r="P31" s="15">
        <f t="shared" si="1"/>
        <v>87.571428571428569</v>
      </c>
      <c r="R31" s="1" t="s">
        <v>155</v>
      </c>
      <c r="S31" s="34">
        <f>SUM(C94:C97)</f>
        <v>13.5</v>
      </c>
      <c r="T31" s="34">
        <f t="shared" ref="T31:AF31" si="23">SUM(D94:D97)</f>
        <v>1.5</v>
      </c>
      <c r="U31" s="34">
        <f t="shared" si="23"/>
        <v>1</v>
      </c>
      <c r="V31" s="34">
        <f t="shared" si="23"/>
        <v>1</v>
      </c>
      <c r="W31" s="34">
        <f t="shared" si="23"/>
        <v>0.5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13</v>
      </c>
      <c r="AD31" s="34">
        <f t="shared" si="23"/>
        <v>0</v>
      </c>
      <c r="AE31" s="31">
        <f t="shared" si="23"/>
        <v>18</v>
      </c>
      <c r="AF31" s="31">
        <f t="shared" si="23"/>
        <v>31</v>
      </c>
    </row>
    <row r="32" spans="2:32" ht="23.1" customHeight="1" x14ac:dyDescent="0.25">
      <c r="B32" s="24" t="s">
        <v>59</v>
      </c>
      <c r="C32" s="49">
        <f>AVERAGE('23.9.19 SALAMA - MUNYONYO'!C32,'24.09 SALAMA-MUNYONYO'!C32,'25.09 SALAMA-MUNYONYO'!C32,'27.09 Salama-Munyonyo'!C32,'26.09 Salama-Munyonyo'!C32,'28.09 Salama-Munyonyo-24h'!C32,'29.09 Salama-Munyonyo'!C32)</f>
        <v>20.857142857142858</v>
      </c>
      <c r="D32" s="49">
        <f>AVERAGE('23.9.19 SALAMA - MUNYONYO'!D32,'24.09 SALAMA-MUNYONYO'!D32,'25.09 SALAMA-MUNYONYO'!D32,'27.09 Salama-Munyonyo'!D32,'26.09 Salama-Munyonyo'!D32,'28.09 Salama-Munyonyo-24h'!D32,'29.09 Salama-Munyonyo'!D32)</f>
        <v>2.7142857142857144</v>
      </c>
      <c r="E32" s="49">
        <f>AVERAGE('23.9.19 SALAMA - MUNYONYO'!E32,'24.09 SALAMA-MUNYONYO'!E32,'25.09 SALAMA-MUNYONYO'!E32,'27.09 Salama-Munyonyo'!E32,'26.09 Salama-Munyonyo'!E32,'28.09 Salama-Munyonyo-24h'!E32,'29.09 Salama-Munyonyo'!E32)</f>
        <v>2.4285714285714284</v>
      </c>
      <c r="F32" s="49">
        <f>AVERAGE('23.9.19 SALAMA - MUNYONYO'!F32,'24.09 SALAMA-MUNYONYO'!F32,'25.09 SALAMA-MUNYONYO'!F32,'27.09 Salama-Munyonyo'!F32,'26.09 Salama-Munyonyo'!F32,'28.09 Salama-Munyonyo-24h'!F32,'29.09 Salama-Munyonyo'!F32)</f>
        <v>14.857142857142858</v>
      </c>
      <c r="G32" s="49">
        <f>AVERAGE('23.9.19 SALAMA - MUNYONYO'!G32,'24.09 SALAMA-MUNYONYO'!G32,'25.09 SALAMA-MUNYONYO'!G32,'27.09 Salama-Munyonyo'!G32,'26.09 Salama-Munyonyo'!G32,'28.09 Salama-Munyonyo-24h'!G32,'29.09 Salama-Munyonyo'!G32)</f>
        <v>0.42857142857142855</v>
      </c>
      <c r="H32" s="49">
        <f>AVERAGE('23.9.19 SALAMA - MUNYONYO'!H32,'24.09 SALAMA-MUNYONYO'!H32,'25.09 SALAMA-MUNYONYO'!H32,'27.09 Salama-Munyonyo'!H32,'26.09 Salama-Munyonyo'!H32,'28.09 Salama-Munyonyo-24h'!H32,'29.09 Salama-Munyonyo'!H32)</f>
        <v>0</v>
      </c>
      <c r="I32" s="49">
        <f>AVERAGE('23.9.19 SALAMA - MUNYONYO'!I32,'24.09 SALAMA-MUNYONYO'!I32,'25.09 SALAMA-MUNYONYO'!I32,'27.09 Salama-Munyonyo'!I32,'26.09 Salama-Munyonyo'!I32,'28.09 Salama-Munyonyo-24h'!I32,'29.09 Salama-Munyonyo'!I32)</f>
        <v>3.4285714285714284</v>
      </c>
      <c r="J32" s="49">
        <f>AVERAGE('23.9.19 SALAMA - MUNYONYO'!J32,'24.09 SALAMA-MUNYONYO'!J32,'25.09 SALAMA-MUNYONYO'!J32,'27.09 Salama-Munyonyo'!J32,'26.09 Salama-Munyonyo'!J32,'28.09 Salama-Munyonyo-24h'!J32,'29.09 Salama-Munyonyo'!J32)</f>
        <v>1</v>
      </c>
      <c r="K32" s="49">
        <f>AVERAGE('23.9.19 SALAMA - MUNYONYO'!K32,'24.09 SALAMA-MUNYONYO'!K32,'25.09 SALAMA-MUNYONYO'!K32,'27.09 Salama-Munyonyo'!K32,'26.09 Salama-Munyonyo'!K32,'28.09 Salama-Munyonyo-24h'!K32,'29.09 Salama-Munyonyo'!K32)</f>
        <v>0.14285714285714285</v>
      </c>
      <c r="L32" s="49">
        <f>AVERAGE('23.9.19 SALAMA - MUNYONYO'!L32,'24.09 SALAMA-MUNYONYO'!L32,'25.09 SALAMA-MUNYONYO'!L32,'27.09 Salama-Munyonyo'!L32,'26.09 Salama-Munyonyo'!L32,'28.09 Salama-Munyonyo-24h'!L32,'29.09 Salama-Munyonyo'!L32)</f>
        <v>0.2857142857142857</v>
      </c>
      <c r="M32" s="49">
        <f>AVERAGE('23.9.19 SALAMA - MUNYONYO'!M32,'24.09 SALAMA-MUNYONYO'!M32,'25.09 SALAMA-MUNYONYO'!M32,'27.09 Salama-Munyonyo'!M32,'26.09 Salama-Munyonyo'!M32,'28.09 Salama-Munyonyo-24h'!M32,'29.09 Salama-Munyonyo'!M32)</f>
        <v>28.142857142857142</v>
      </c>
      <c r="N32" s="49">
        <f>AVERAGE('23.9.19 SALAMA - MUNYONYO'!N32,'24.09 SALAMA-MUNYONYO'!N32,'25.09 SALAMA-MUNYONYO'!N32,'27.09 Salama-Munyonyo'!N32,'26.09 Salama-Munyonyo'!N32,'28.09 Salama-Munyonyo-24h'!N32,'29.09 Salama-Munyonyo'!N32)</f>
        <v>0</v>
      </c>
      <c r="O32" s="15">
        <f t="shared" si="0"/>
        <v>46.142857142857153</v>
      </c>
      <c r="P32" s="15">
        <f t="shared" si="1"/>
        <v>74.285714285714292</v>
      </c>
      <c r="R32" s="1" t="s">
        <v>156</v>
      </c>
      <c r="S32" s="34">
        <f>SUM(C98:C101)</f>
        <v>9.5</v>
      </c>
      <c r="T32" s="34">
        <f t="shared" ref="T32:AF32" si="24">SUM(D98:D101)</f>
        <v>2.5</v>
      </c>
      <c r="U32" s="34">
        <f t="shared" si="24"/>
        <v>1.5</v>
      </c>
      <c r="V32" s="34">
        <f t="shared" si="24"/>
        <v>17</v>
      </c>
      <c r="W32" s="34">
        <f t="shared" si="24"/>
        <v>2</v>
      </c>
      <c r="X32" s="34">
        <f t="shared" si="24"/>
        <v>0</v>
      </c>
      <c r="Y32" s="34">
        <f t="shared" si="24"/>
        <v>5</v>
      </c>
      <c r="Z32" s="34">
        <f>SUM(J98:J101)</f>
        <v>0.5</v>
      </c>
      <c r="AA32" s="34">
        <f t="shared" si="24"/>
        <v>0</v>
      </c>
      <c r="AB32" s="34">
        <f t="shared" si="24"/>
        <v>0</v>
      </c>
      <c r="AC32" s="34">
        <f t="shared" si="24"/>
        <v>15.5</v>
      </c>
      <c r="AD32" s="34">
        <f t="shared" si="24"/>
        <v>0</v>
      </c>
      <c r="AE32" s="31">
        <f t="shared" si="24"/>
        <v>38</v>
      </c>
      <c r="AF32" s="31">
        <f t="shared" si="24"/>
        <v>53.5</v>
      </c>
    </row>
    <row r="33" spans="2:32" ht="23.1" customHeight="1" x14ac:dyDescent="0.25">
      <c r="B33" s="23" t="s">
        <v>60</v>
      </c>
      <c r="C33" s="49">
        <f>AVERAGE('23.9.19 SALAMA - MUNYONYO'!C33,'24.09 SALAMA-MUNYONYO'!C33,'25.09 SALAMA-MUNYONYO'!C33,'27.09 Salama-Munyonyo'!C33,'26.09 Salama-Munyonyo'!C33,'28.09 Salama-Munyonyo-24h'!C33,'29.09 Salama-Munyonyo'!C33)</f>
        <v>19.857142857142858</v>
      </c>
      <c r="D33" s="49">
        <f>AVERAGE('23.9.19 SALAMA - MUNYONYO'!D33,'24.09 SALAMA-MUNYONYO'!D33,'25.09 SALAMA-MUNYONYO'!D33,'27.09 Salama-Munyonyo'!D33,'26.09 Salama-Munyonyo'!D33,'28.09 Salama-Munyonyo-24h'!D33,'29.09 Salama-Munyonyo'!D33)</f>
        <v>3.7142857142857144</v>
      </c>
      <c r="E33" s="49">
        <f>AVERAGE('23.9.19 SALAMA - MUNYONYO'!E33,'24.09 SALAMA-MUNYONYO'!E33,'25.09 SALAMA-MUNYONYO'!E33,'27.09 Salama-Munyonyo'!E33,'26.09 Salama-Munyonyo'!E33,'28.09 Salama-Munyonyo-24h'!E33,'29.09 Salama-Munyonyo'!E33)</f>
        <v>2.7142857142857144</v>
      </c>
      <c r="F33" s="49">
        <f>AVERAGE('23.9.19 SALAMA - MUNYONYO'!F33,'24.09 SALAMA-MUNYONYO'!F33,'25.09 SALAMA-MUNYONYO'!F33,'27.09 Salama-Munyonyo'!F33,'26.09 Salama-Munyonyo'!F33,'28.09 Salama-Munyonyo-24h'!F33,'29.09 Salama-Munyonyo'!F33)</f>
        <v>14</v>
      </c>
      <c r="G33" s="49">
        <f>AVERAGE('23.9.19 SALAMA - MUNYONYO'!G33,'24.09 SALAMA-MUNYONYO'!G33,'25.09 SALAMA-MUNYONYO'!G33,'27.09 Salama-Munyonyo'!G33,'26.09 Salama-Munyonyo'!G33,'28.09 Salama-Munyonyo-24h'!G33,'29.09 Salama-Munyonyo'!G33)</f>
        <v>0.5714285714285714</v>
      </c>
      <c r="H33" s="49">
        <f>AVERAGE('23.9.19 SALAMA - MUNYONYO'!H33,'24.09 SALAMA-MUNYONYO'!H33,'25.09 SALAMA-MUNYONYO'!H33,'27.09 Salama-Munyonyo'!H33,'26.09 Salama-Munyonyo'!H33,'28.09 Salama-Munyonyo-24h'!H33,'29.09 Salama-Munyonyo'!H33)</f>
        <v>0</v>
      </c>
      <c r="I33" s="49">
        <f>AVERAGE('23.9.19 SALAMA - MUNYONYO'!I33,'24.09 SALAMA-MUNYONYO'!I33,'25.09 SALAMA-MUNYONYO'!I33,'27.09 Salama-Munyonyo'!I33,'26.09 Salama-Munyonyo'!I33,'28.09 Salama-Munyonyo-24h'!I33,'29.09 Salama-Munyonyo'!I33)</f>
        <v>3.2857142857142856</v>
      </c>
      <c r="J33" s="49">
        <f>AVERAGE('23.9.19 SALAMA - MUNYONYO'!J33,'24.09 SALAMA-MUNYONYO'!J33,'25.09 SALAMA-MUNYONYO'!J33,'27.09 Salama-Munyonyo'!J33,'26.09 Salama-Munyonyo'!J33,'28.09 Salama-Munyonyo-24h'!J33,'29.09 Salama-Munyonyo'!J33)</f>
        <v>1</v>
      </c>
      <c r="K33" s="49">
        <f>AVERAGE('23.9.19 SALAMA - MUNYONYO'!K33,'24.09 SALAMA-MUNYONYO'!K33,'25.09 SALAMA-MUNYONYO'!K33,'27.09 Salama-Munyonyo'!K33,'26.09 Salama-Munyonyo'!K33,'28.09 Salama-Munyonyo-24h'!K33,'29.09 Salama-Munyonyo'!K33)</f>
        <v>0</v>
      </c>
      <c r="L33" s="49">
        <f>AVERAGE('23.9.19 SALAMA - MUNYONYO'!L33,'24.09 SALAMA-MUNYONYO'!L33,'25.09 SALAMA-MUNYONYO'!L33,'27.09 Salama-Munyonyo'!L33,'26.09 Salama-Munyonyo'!L33,'28.09 Salama-Munyonyo-24h'!L33,'29.09 Salama-Munyonyo'!L33)</f>
        <v>0.14285714285714285</v>
      </c>
      <c r="M33" s="49">
        <f>AVERAGE('23.9.19 SALAMA - MUNYONYO'!M33,'24.09 SALAMA-MUNYONYO'!M33,'25.09 SALAMA-MUNYONYO'!M33,'27.09 Salama-Munyonyo'!M33,'26.09 Salama-Munyonyo'!M33,'28.09 Salama-Munyonyo-24h'!M33,'29.09 Salama-Munyonyo'!M33)</f>
        <v>29.142857142857142</v>
      </c>
      <c r="N33" s="49">
        <f>AVERAGE('23.9.19 SALAMA - MUNYONYO'!N33,'24.09 SALAMA-MUNYONYO'!N33,'25.09 SALAMA-MUNYONYO'!N33,'27.09 Salama-Munyonyo'!N33,'26.09 Salama-Munyonyo'!N33,'28.09 Salama-Munyonyo-24h'!N33,'29.09 Salama-Munyonyo'!N33)</f>
        <v>0</v>
      </c>
      <c r="O33" s="15">
        <f t="shared" si="0"/>
        <v>45.285714285714292</v>
      </c>
      <c r="P33" s="15">
        <f t="shared" si="1"/>
        <v>74.428571428571431</v>
      </c>
      <c r="R33" s="1" t="s">
        <v>157</v>
      </c>
      <c r="S33" s="34">
        <f>SUM(C102:C105)</f>
        <v>37.5</v>
      </c>
      <c r="T33" s="34">
        <f t="shared" ref="T33:AF33" si="25">SUM(D102:D105)</f>
        <v>5</v>
      </c>
      <c r="U33" s="34">
        <f t="shared" si="25"/>
        <v>2.5</v>
      </c>
      <c r="V33" s="34">
        <f t="shared" si="25"/>
        <v>54.5</v>
      </c>
      <c r="W33" s="34">
        <f t="shared" si="25"/>
        <v>1.5</v>
      </c>
      <c r="X33" s="34">
        <f t="shared" si="25"/>
        <v>0</v>
      </c>
      <c r="Y33" s="34">
        <f t="shared" si="25"/>
        <v>4.5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40</v>
      </c>
      <c r="AD33" s="34">
        <f t="shared" si="25"/>
        <v>0</v>
      </c>
      <c r="AE33" s="31">
        <f t="shared" si="25"/>
        <v>106.5</v>
      </c>
      <c r="AF33" s="31">
        <f t="shared" si="25"/>
        <v>146.5</v>
      </c>
    </row>
    <row r="34" spans="2:32" ht="23.1" customHeight="1" x14ac:dyDescent="0.25">
      <c r="B34" s="24" t="s">
        <v>61</v>
      </c>
      <c r="C34" s="49">
        <f>AVERAGE('23.9.19 SALAMA - MUNYONYO'!C34,'24.09 SALAMA-MUNYONYO'!C34,'25.09 SALAMA-MUNYONYO'!C34,'27.09 Salama-Munyonyo'!C34,'26.09 Salama-Munyonyo'!C34,'28.09 Salama-Munyonyo-24h'!C34,'29.09 Salama-Munyonyo'!C34)</f>
        <v>23.857142857142858</v>
      </c>
      <c r="D34" s="49">
        <f>AVERAGE('23.9.19 SALAMA - MUNYONYO'!D34,'24.09 SALAMA-MUNYONYO'!D34,'25.09 SALAMA-MUNYONYO'!D34,'27.09 Salama-Munyonyo'!D34,'26.09 Salama-Munyonyo'!D34,'28.09 Salama-Munyonyo-24h'!D34,'29.09 Salama-Munyonyo'!D34)</f>
        <v>4.2857142857142856</v>
      </c>
      <c r="E34" s="49">
        <f>AVERAGE('23.9.19 SALAMA - MUNYONYO'!E34,'24.09 SALAMA-MUNYONYO'!E34,'25.09 SALAMA-MUNYONYO'!E34,'27.09 Salama-Munyonyo'!E34,'26.09 Salama-Munyonyo'!E34,'28.09 Salama-Munyonyo-24h'!E34,'29.09 Salama-Munyonyo'!E34)</f>
        <v>3.2857142857142856</v>
      </c>
      <c r="F34" s="49">
        <f>AVERAGE('23.9.19 SALAMA - MUNYONYO'!F34,'24.09 SALAMA-MUNYONYO'!F34,'25.09 SALAMA-MUNYONYO'!F34,'27.09 Salama-Munyonyo'!F34,'26.09 Salama-Munyonyo'!F34,'28.09 Salama-Munyonyo-24h'!F34,'29.09 Salama-Munyonyo'!F34)</f>
        <v>16.142857142857142</v>
      </c>
      <c r="G34" s="49">
        <f>AVERAGE('23.9.19 SALAMA - MUNYONYO'!G34,'24.09 SALAMA-MUNYONYO'!G34,'25.09 SALAMA-MUNYONYO'!G34,'27.09 Salama-Munyonyo'!G34,'26.09 Salama-Munyonyo'!G34,'28.09 Salama-Munyonyo-24h'!G34,'29.09 Salama-Munyonyo'!G34)</f>
        <v>0.42857142857142855</v>
      </c>
      <c r="H34" s="49">
        <f>AVERAGE('23.9.19 SALAMA - MUNYONYO'!H34,'24.09 SALAMA-MUNYONYO'!H34,'25.09 SALAMA-MUNYONYO'!H34,'27.09 Salama-Munyonyo'!H34,'26.09 Salama-Munyonyo'!H34,'28.09 Salama-Munyonyo-24h'!H34,'29.09 Salama-Munyonyo'!H34)</f>
        <v>0.14285714285714285</v>
      </c>
      <c r="I34" s="49">
        <f>AVERAGE('23.9.19 SALAMA - MUNYONYO'!I34,'24.09 SALAMA-MUNYONYO'!I34,'25.09 SALAMA-MUNYONYO'!I34,'27.09 Salama-Munyonyo'!I34,'26.09 Salama-Munyonyo'!I34,'28.09 Salama-Munyonyo-24h'!I34,'29.09 Salama-Munyonyo'!I34)</f>
        <v>3.7142857142857144</v>
      </c>
      <c r="J34" s="49">
        <f>AVERAGE('23.9.19 SALAMA - MUNYONYO'!J34,'24.09 SALAMA-MUNYONYO'!J34,'25.09 SALAMA-MUNYONYO'!J34,'27.09 Salama-Munyonyo'!J34,'26.09 Salama-Munyonyo'!J34,'28.09 Salama-Munyonyo-24h'!J34,'29.09 Salama-Munyonyo'!J34)</f>
        <v>0.42857142857142855</v>
      </c>
      <c r="K34" s="49">
        <f>AVERAGE('23.9.19 SALAMA - MUNYONYO'!K34,'24.09 SALAMA-MUNYONYO'!K34,'25.09 SALAMA-MUNYONYO'!K34,'27.09 Salama-Munyonyo'!K34,'26.09 Salama-Munyonyo'!K34,'28.09 Salama-Munyonyo-24h'!K34,'29.09 Salama-Munyonyo'!K34)</f>
        <v>0.14285714285714285</v>
      </c>
      <c r="L34" s="49">
        <f>AVERAGE('23.9.19 SALAMA - MUNYONYO'!L34,'24.09 SALAMA-MUNYONYO'!L34,'25.09 SALAMA-MUNYONYO'!L34,'27.09 Salama-Munyonyo'!L34,'26.09 Salama-Munyonyo'!L34,'28.09 Salama-Munyonyo-24h'!L34,'29.09 Salama-Munyonyo'!L34)</f>
        <v>0</v>
      </c>
      <c r="M34" s="49">
        <f>AVERAGE('23.9.19 SALAMA - MUNYONYO'!M34,'24.09 SALAMA-MUNYONYO'!M34,'25.09 SALAMA-MUNYONYO'!M34,'27.09 Salama-Munyonyo'!M34,'26.09 Salama-Munyonyo'!M34,'28.09 Salama-Munyonyo-24h'!M34,'29.09 Salama-Munyonyo'!M34)</f>
        <v>31</v>
      </c>
      <c r="N34" s="49">
        <f>AVERAGE('23.9.19 SALAMA - MUNYONYO'!N34,'24.09 SALAMA-MUNYONYO'!N34,'25.09 SALAMA-MUNYONYO'!N34,'27.09 Salama-Munyonyo'!N34,'26.09 Salama-Munyonyo'!N34,'28.09 Salama-Munyonyo-24h'!N34,'29.09 Salama-Munyonyo'!N34)</f>
        <v>0</v>
      </c>
      <c r="O34" s="15">
        <f t="shared" si="0"/>
        <v>52.428571428571438</v>
      </c>
      <c r="P34" s="15">
        <f t="shared" si="1"/>
        <v>83.428571428571445</v>
      </c>
      <c r="R34" s="38" t="s">
        <v>90</v>
      </c>
      <c r="S34" s="39">
        <f t="shared" ref="S34:AF34" si="26">MAX(S10:S12)</f>
        <v>74.571428571428569</v>
      </c>
      <c r="T34" s="39">
        <f t="shared" si="26"/>
        <v>12.571428571428571</v>
      </c>
      <c r="U34" s="39">
        <f t="shared" si="26"/>
        <v>9.4285714285714288</v>
      </c>
      <c r="V34" s="39">
        <f t="shared" si="26"/>
        <v>82.285714285714278</v>
      </c>
      <c r="W34" s="39">
        <f t="shared" si="26"/>
        <v>0.5714285714285714</v>
      </c>
      <c r="X34" s="39">
        <f t="shared" si="26"/>
        <v>0.14285714285714285</v>
      </c>
      <c r="Y34" s="39">
        <f t="shared" si="26"/>
        <v>9</v>
      </c>
      <c r="Z34" s="39">
        <f t="shared" si="26"/>
        <v>3.5714285714285712</v>
      </c>
      <c r="AA34" s="39">
        <f t="shared" si="26"/>
        <v>0.14285714285714285</v>
      </c>
      <c r="AB34" s="39">
        <f t="shared" si="26"/>
        <v>0</v>
      </c>
      <c r="AC34" s="39">
        <f t="shared" si="26"/>
        <v>148.28571428571428</v>
      </c>
      <c r="AD34" s="39">
        <f t="shared" si="26"/>
        <v>0</v>
      </c>
      <c r="AE34" s="40">
        <f t="shared" si="26"/>
        <v>189.71428571428572</v>
      </c>
      <c r="AF34" s="40">
        <f t="shared" si="26"/>
        <v>330.57142857142856</v>
      </c>
    </row>
    <row r="35" spans="2:32" ht="23.1" customHeight="1" x14ac:dyDescent="0.25">
      <c r="B35" s="24" t="s">
        <v>62</v>
      </c>
      <c r="C35" s="49">
        <f>AVERAGE('23.9.19 SALAMA - MUNYONYO'!C35,'24.09 SALAMA-MUNYONYO'!C35,'25.09 SALAMA-MUNYONYO'!C35,'27.09 Salama-Munyonyo'!C35,'26.09 Salama-Munyonyo'!C35,'28.09 Salama-Munyonyo-24h'!C35,'29.09 Salama-Munyonyo'!C35)</f>
        <v>20.428571428571427</v>
      </c>
      <c r="D35" s="49">
        <f>AVERAGE('23.9.19 SALAMA - MUNYONYO'!D35,'24.09 SALAMA-MUNYONYO'!D35,'25.09 SALAMA-MUNYONYO'!D35,'27.09 Salama-Munyonyo'!D35,'26.09 Salama-Munyonyo'!D35,'28.09 Salama-Munyonyo-24h'!D35,'29.09 Salama-Munyonyo'!D35)</f>
        <v>2.2857142857142856</v>
      </c>
      <c r="E35" s="49">
        <f>AVERAGE('23.9.19 SALAMA - MUNYONYO'!E35,'24.09 SALAMA-MUNYONYO'!E35,'25.09 SALAMA-MUNYONYO'!E35,'27.09 Salama-Munyonyo'!E35,'26.09 Salama-Munyonyo'!E35,'28.09 Salama-Munyonyo-24h'!E35,'29.09 Salama-Munyonyo'!E35)</f>
        <v>2.1428571428571428</v>
      </c>
      <c r="F35" s="49">
        <f>AVERAGE('23.9.19 SALAMA - MUNYONYO'!F35,'24.09 SALAMA-MUNYONYO'!F35,'25.09 SALAMA-MUNYONYO'!F35,'27.09 Salama-Munyonyo'!F35,'26.09 Salama-Munyonyo'!F35,'28.09 Salama-Munyonyo-24h'!F35,'29.09 Salama-Munyonyo'!F35)</f>
        <v>16.714285714285715</v>
      </c>
      <c r="G35" s="49">
        <f>AVERAGE('23.9.19 SALAMA - MUNYONYO'!G35,'24.09 SALAMA-MUNYONYO'!G35,'25.09 SALAMA-MUNYONYO'!G35,'27.09 Salama-Munyonyo'!G35,'26.09 Salama-Munyonyo'!G35,'28.09 Salama-Munyonyo-24h'!G35,'29.09 Salama-Munyonyo'!G35)</f>
        <v>0.2857142857142857</v>
      </c>
      <c r="H35" s="49">
        <f>AVERAGE('23.9.19 SALAMA - MUNYONYO'!H35,'24.09 SALAMA-MUNYONYO'!H35,'25.09 SALAMA-MUNYONYO'!H35,'27.09 Salama-Munyonyo'!H35,'26.09 Salama-Munyonyo'!H35,'28.09 Salama-Munyonyo-24h'!H35,'29.09 Salama-Munyonyo'!H35)</f>
        <v>0</v>
      </c>
      <c r="I35" s="49">
        <f>AVERAGE('23.9.19 SALAMA - MUNYONYO'!I35,'24.09 SALAMA-MUNYONYO'!I35,'25.09 SALAMA-MUNYONYO'!I35,'27.09 Salama-Munyonyo'!I35,'26.09 Salama-Munyonyo'!I35,'28.09 Salama-Munyonyo-24h'!I35,'29.09 Salama-Munyonyo'!I35)</f>
        <v>2.7142857142857144</v>
      </c>
      <c r="J35" s="49">
        <f>AVERAGE('23.9.19 SALAMA - MUNYONYO'!J35,'24.09 SALAMA-MUNYONYO'!J35,'25.09 SALAMA-MUNYONYO'!J35,'27.09 Salama-Munyonyo'!J35,'26.09 Salama-Munyonyo'!J35,'28.09 Salama-Munyonyo-24h'!J35,'29.09 Salama-Munyonyo'!J35)</f>
        <v>0.7142857142857143</v>
      </c>
      <c r="K35" s="49">
        <f>AVERAGE('23.9.19 SALAMA - MUNYONYO'!K35,'24.09 SALAMA-MUNYONYO'!K35,'25.09 SALAMA-MUNYONYO'!K35,'27.09 Salama-Munyonyo'!K35,'26.09 Salama-Munyonyo'!K35,'28.09 Salama-Munyonyo-24h'!K35,'29.09 Salama-Munyonyo'!K35)</f>
        <v>0</v>
      </c>
      <c r="L35" s="49">
        <f>AVERAGE('23.9.19 SALAMA - MUNYONYO'!L35,'24.09 SALAMA-MUNYONYO'!L35,'25.09 SALAMA-MUNYONYO'!L35,'27.09 Salama-Munyonyo'!L35,'26.09 Salama-Munyonyo'!L35,'28.09 Salama-Munyonyo-24h'!L35,'29.09 Salama-Munyonyo'!L35)</f>
        <v>0.14285714285714285</v>
      </c>
      <c r="M35" s="49">
        <f>AVERAGE('23.9.19 SALAMA - MUNYONYO'!M35,'24.09 SALAMA-MUNYONYO'!M35,'25.09 SALAMA-MUNYONYO'!M35,'27.09 Salama-Munyonyo'!M35,'26.09 Salama-Munyonyo'!M35,'28.09 Salama-Munyonyo-24h'!M35,'29.09 Salama-Munyonyo'!M35)</f>
        <v>39.857142857142854</v>
      </c>
      <c r="N35" s="49">
        <f>AVERAGE('23.9.19 SALAMA - MUNYONYO'!N35,'24.09 SALAMA-MUNYONYO'!N35,'25.09 SALAMA-MUNYONYO'!N35,'27.09 Salama-Munyonyo'!N35,'26.09 Salama-Munyonyo'!N35,'28.09 Salama-Munyonyo-24h'!N35,'29.09 Salama-Munyonyo'!N35)</f>
        <v>0</v>
      </c>
      <c r="O35" s="15">
        <f t="shared" si="0"/>
        <v>45.428571428571431</v>
      </c>
      <c r="P35" s="15">
        <f t="shared" si="1"/>
        <v>85.285714285714278</v>
      </c>
      <c r="R35" s="38" t="s">
        <v>91</v>
      </c>
      <c r="S35" s="39">
        <f t="shared" ref="S35:AF35" si="27">MAX(S13:S18)</f>
        <v>122.73809523809524</v>
      </c>
      <c r="T35" s="39">
        <f t="shared" si="27"/>
        <v>20.142857142857142</v>
      </c>
      <c r="U35" s="39">
        <f t="shared" si="27"/>
        <v>12.857142857142858</v>
      </c>
      <c r="V35" s="39">
        <f t="shared" si="27"/>
        <v>64.142857142857139</v>
      </c>
      <c r="W35" s="39">
        <f t="shared" si="27"/>
        <v>4.2857142857142856</v>
      </c>
      <c r="X35" s="39">
        <f t="shared" si="27"/>
        <v>0.2857142857142857</v>
      </c>
      <c r="Y35" s="39">
        <f t="shared" si="27"/>
        <v>13.142857142857142</v>
      </c>
      <c r="Z35" s="39">
        <f t="shared" si="27"/>
        <v>2.8571428571428572</v>
      </c>
      <c r="AA35" s="39">
        <f t="shared" si="27"/>
        <v>0.42857142857142855</v>
      </c>
      <c r="AB35" s="39">
        <f t="shared" si="27"/>
        <v>0.5714285714285714</v>
      </c>
      <c r="AC35" s="39">
        <f t="shared" si="27"/>
        <v>163</v>
      </c>
      <c r="AD35" s="39">
        <f t="shared" si="27"/>
        <v>0.14285714285714285</v>
      </c>
      <c r="AE35" s="40">
        <f t="shared" si="27"/>
        <v>228.16666666666669</v>
      </c>
      <c r="AF35" s="40">
        <f t="shared" si="27"/>
        <v>362.16666666666669</v>
      </c>
    </row>
    <row r="36" spans="2:32" ht="23.1" customHeight="1" x14ac:dyDescent="0.25">
      <c r="B36" s="24" t="s">
        <v>63</v>
      </c>
      <c r="C36" s="49">
        <f>AVERAGE('23.9.19 SALAMA - MUNYONYO'!C36,'24.09 SALAMA-MUNYONYO'!C36,'25.09 SALAMA-MUNYONYO'!C36,'27.09 Salama-Munyonyo'!C36,'26.09 Salama-Munyonyo'!C36,'28.09 Salama-Munyonyo-24h'!C36,'29.09 Salama-Munyonyo'!C36)</f>
        <v>18.428571428571427</v>
      </c>
      <c r="D36" s="49">
        <f>AVERAGE('23.9.19 SALAMA - MUNYONYO'!D36,'24.09 SALAMA-MUNYONYO'!D36,'25.09 SALAMA-MUNYONYO'!D36,'27.09 Salama-Munyonyo'!D36,'26.09 Salama-Munyonyo'!D36,'28.09 Salama-Munyonyo-24h'!D36,'29.09 Salama-Munyonyo'!D36)</f>
        <v>3.7142857142857144</v>
      </c>
      <c r="E36" s="49">
        <f>AVERAGE('23.9.19 SALAMA - MUNYONYO'!E36,'24.09 SALAMA-MUNYONYO'!E36,'25.09 SALAMA-MUNYONYO'!E36,'27.09 Salama-Munyonyo'!E36,'26.09 Salama-Munyonyo'!E36,'28.09 Salama-Munyonyo-24h'!E36,'29.09 Salama-Munyonyo'!E36)</f>
        <v>1.5714285714285714</v>
      </c>
      <c r="F36" s="49">
        <f>AVERAGE('23.9.19 SALAMA - MUNYONYO'!F36,'24.09 SALAMA-MUNYONYO'!F36,'25.09 SALAMA-MUNYONYO'!F36,'27.09 Salama-Munyonyo'!F36,'26.09 Salama-Munyonyo'!F36,'28.09 Salama-Munyonyo-24h'!F36,'29.09 Salama-Munyonyo'!F36)</f>
        <v>13.142857142857142</v>
      </c>
      <c r="G36" s="49">
        <f>AVERAGE('23.9.19 SALAMA - MUNYONYO'!G36,'24.09 SALAMA-MUNYONYO'!G36,'25.09 SALAMA-MUNYONYO'!G36,'27.09 Salama-Munyonyo'!G36,'26.09 Salama-Munyonyo'!G36,'28.09 Salama-Munyonyo-24h'!G36,'29.09 Salama-Munyonyo'!G36)</f>
        <v>0.2857142857142857</v>
      </c>
      <c r="H36" s="49">
        <f>AVERAGE('23.9.19 SALAMA - MUNYONYO'!H36,'24.09 SALAMA-MUNYONYO'!H36,'25.09 SALAMA-MUNYONYO'!H36,'27.09 Salama-Munyonyo'!H36,'26.09 Salama-Munyonyo'!H36,'28.09 Salama-Munyonyo-24h'!H36,'29.09 Salama-Munyonyo'!H36)</f>
        <v>0</v>
      </c>
      <c r="I36" s="49">
        <f>AVERAGE('23.9.19 SALAMA - MUNYONYO'!I36,'24.09 SALAMA-MUNYONYO'!I36,'25.09 SALAMA-MUNYONYO'!I36,'27.09 Salama-Munyonyo'!I36,'26.09 Salama-Munyonyo'!I36,'28.09 Salama-Munyonyo-24h'!I36,'29.09 Salama-Munyonyo'!I36)</f>
        <v>1.8571428571428572</v>
      </c>
      <c r="J36" s="49">
        <f>AVERAGE('23.9.19 SALAMA - MUNYONYO'!J36,'24.09 SALAMA-MUNYONYO'!J36,'25.09 SALAMA-MUNYONYO'!J36,'27.09 Salama-Munyonyo'!J36,'26.09 Salama-Munyonyo'!J36,'28.09 Salama-Munyonyo-24h'!J36,'29.09 Salama-Munyonyo'!J36)</f>
        <v>0.2857142857142857</v>
      </c>
      <c r="K36" s="49">
        <f>AVERAGE('23.9.19 SALAMA - MUNYONYO'!K36,'24.09 SALAMA-MUNYONYO'!K36,'25.09 SALAMA-MUNYONYO'!K36,'27.09 Salama-Munyonyo'!K36,'26.09 Salama-Munyonyo'!K36,'28.09 Salama-Munyonyo-24h'!K36,'29.09 Salama-Munyonyo'!K36)</f>
        <v>0.14285714285714285</v>
      </c>
      <c r="L36" s="49">
        <f>AVERAGE('23.9.19 SALAMA - MUNYONYO'!L36,'24.09 SALAMA-MUNYONYO'!L36,'25.09 SALAMA-MUNYONYO'!L36,'27.09 Salama-Munyonyo'!L36,'26.09 Salama-Munyonyo'!L36,'28.09 Salama-Munyonyo-24h'!L36,'29.09 Salama-Munyonyo'!L36)</f>
        <v>0</v>
      </c>
      <c r="M36" s="49">
        <f>AVERAGE('23.9.19 SALAMA - MUNYONYO'!M36,'24.09 SALAMA-MUNYONYO'!M36,'25.09 SALAMA-MUNYONYO'!M36,'27.09 Salama-Munyonyo'!M36,'26.09 Salama-Munyonyo'!M36,'28.09 Salama-Munyonyo-24h'!M36,'29.09 Salama-Munyonyo'!M36)</f>
        <v>29.857142857142858</v>
      </c>
      <c r="N36" s="49">
        <f>AVERAGE('23.9.19 SALAMA - MUNYONYO'!N36,'24.09 SALAMA-MUNYONYO'!N36,'25.09 SALAMA-MUNYONYO'!N36,'27.09 Salama-Munyonyo'!N36,'26.09 Salama-Munyonyo'!N36,'28.09 Salama-Munyonyo-24h'!N36,'29.09 Salama-Munyonyo'!N36)</f>
        <v>0</v>
      </c>
      <c r="O36" s="15">
        <f t="shared" si="0"/>
        <v>39.428571428571431</v>
      </c>
      <c r="P36" s="15">
        <f t="shared" si="1"/>
        <v>69.285714285714292</v>
      </c>
      <c r="R36" s="38" t="s">
        <v>92</v>
      </c>
      <c r="S36" s="39">
        <f t="shared" ref="S36:AF36" si="28">MAX(S19:S21)</f>
        <v>168</v>
      </c>
      <c r="T36" s="39">
        <f t="shared" si="28"/>
        <v>20.285714285714285</v>
      </c>
      <c r="U36" s="39">
        <f t="shared" si="28"/>
        <v>18</v>
      </c>
      <c r="V36" s="39">
        <f t="shared" si="28"/>
        <v>93.714285714285722</v>
      </c>
      <c r="W36" s="39">
        <f t="shared" si="28"/>
        <v>1.4523809523809523</v>
      </c>
      <c r="X36" s="39">
        <f t="shared" si="28"/>
        <v>0.42857142857142855</v>
      </c>
      <c r="Y36" s="39">
        <f t="shared" si="28"/>
        <v>9.5714285714285712</v>
      </c>
      <c r="Z36" s="39">
        <f t="shared" si="28"/>
        <v>2</v>
      </c>
      <c r="AA36" s="39">
        <f t="shared" si="28"/>
        <v>0.5714285714285714</v>
      </c>
      <c r="AB36" s="39">
        <f t="shared" si="28"/>
        <v>0</v>
      </c>
      <c r="AC36" s="39">
        <f t="shared" si="28"/>
        <v>152.28571428571428</v>
      </c>
      <c r="AD36" s="39">
        <f t="shared" si="28"/>
        <v>0</v>
      </c>
      <c r="AE36" s="40">
        <f t="shared" si="28"/>
        <v>312.73809523809524</v>
      </c>
      <c r="AF36" s="40">
        <f t="shared" si="28"/>
        <v>465.02380952380952</v>
      </c>
    </row>
    <row r="37" spans="2:32" ht="23.1" customHeight="1" x14ac:dyDescent="0.25">
      <c r="B37" s="23" t="s">
        <v>64</v>
      </c>
      <c r="C37" s="49">
        <f>AVERAGE('23.9.19 SALAMA - MUNYONYO'!C37,'24.09 SALAMA-MUNYONYO'!C37,'25.09 SALAMA-MUNYONYO'!C37,'27.09 Salama-Munyonyo'!C37,'26.09 Salama-Munyonyo'!C37,'28.09 Salama-Munyonyo-24h'!C37,'29.09 Salama-Munyonyo'!C37)</f>
        <v>27</v>
      </c>
      <c r="D37" s="49">
        <f>AVERAGE('23.9.19 SALAMA - MUNYONYO'!D37,'24.09 SALAMA-MUNYONYO'!D37,'25.09 SALAMA-MUNYONYO'!D37,'27.09 Salama-Munyonyo'!D37,'26.09 Salama-Munyonyo'!D37,'28.09 Salama-Munyonyo-24h'!D37,'29.09 Salama-Munyonyo'!D37)</f>
        <v>2.1428571428571428</v>
      </c>
      <c r="E37" s="49">
        <f>AVERAGE('23.9.19 SALAMA - MUNYONYO'!E37,'24.09 SALAMA-MUNYONYO'!E37,'25.09 SALAMA-MUNYONYO'!E37,'27.09 Salama-Munyonyo'!E37,'26.09 Salama-Munyonyo'!E37,'28.09 Salama-Munyonyo-24h'!E37,'29.09 Salama-Munyonyo'!E37)</f>
        <v>2.7142857142857144</v>
      </c>
      <c r="F37" s="49">
        <f>AVERAGE('23.9.19 SALAMA - MUNYONYO'!F37,'24.09 SALAMA-MUNYONYO'!F37,'25.09 SALAMA-MUNYONYO'!F37,'27.09 Salama-Munyonyo'!F37,'26.09 Salama-Munyonyo'!F37,'28.09 Salama-Munyonyo-24h'!F37,'29.09 Salama-Munyonyo'!F37)</f>
        <v>16.571428571428573</v>
      </c>
      <c r="G37" s="49">
        <f>AVERAGE('23.9.19 SALAMA - MUNYONYO'!G37,'24.09 SALAMA-MUNYONYO'!G37,'25.09 SALAMA-MUNYONYO'!G37,'27.09 Salama-Munyonyo'!G37,'26.09 Salama-Munyonyo'!G37,'28.09 Salama-Munyonyo-24h'!G37,'29.09 Salama-Munyonyo'!G37)</f>
        <v>0.2857142857142857</v>
      </c>
      <c r="H37" s="49">
        <f>AVERAGE('23.9.19 SALAMA - MUNYONYO'!H37,'24.09 SALAMA-MUNYONYO'!H37,'25.09 SALAMA-MUNYONYO'!H37,'27.09 Salama-Munyonyo'!H37,'26.09 Salama-Munyonyo'!H37,'28.09 Salama-Munyonyo-24h'!H37,'29.09 Salama-Munyonyo'!H37)</f>
        <v>0</v>
      </c>
      <c r="I37" s="49">
        <f>AVERAGE('23.9.19 SALAMA - MUNYONYO'!I37,'24.09 SALAMA-MUNYONYO'!I37,'25.09 SALAMA-MUNYONYO'!I37,'27.09 Salama-Munyonyo'!I37,'26.09 Salama-Munyonyo'!I37,'28.09 Salama-Munyonyo-24h'!I37,'29.09 Salama-Munyonyo'!I37)</f>
        <v>4</v>
      </c>
      <c r="J37" s="49">
        <f>AVERAGE('23.9.19 SALAMA - MUNYONYO'!J37,'24.09 SALAMA-MUNYONYO'!J37,'25.09 SALAMA-MUNYONYO'!J37,'27.09 Salama-Munyonyo'!J37,'26.09 Salama-Munyonyo'!J37,'28.09 Salama-Munyonyo-24h'!J37,'29.09 Salama-Munyonyo'!J37)</f>
        <v>0.14285714285714285</v>
      </c>
      <c r="K37" s="49">
        <f>AVERAGE('23.9.19 SALAMA - MUNYONYO'!K37,'24.09 SALAMA-MUNYONYO'!K37,'25.09 SALAMA-MUNYONYO'!K37,'27.09 Salama-Munyonyo'!K37,'26.09 Salama-Munyonyo'!K37,'28.09 Salama-Munyonyo-24h'!K37,'29.09 Salama-Munyonyo'!K37)</f>
        <v>0</v>
      </c>
      <c r="L37" s="49">
        <f>AVERAGE('23.9.19 SALAMA - MUNYONYO'!L37,'24.09 SALAMA-MUNYONYO'!L37,'25.09 SALAMA-MUNYONYO'!L37,'27.09 Salama-Munyonyo'!L37,'26.09 Salama-Munyonyo'!L37,'28.09 Salama-Munyonyo-24h'!L37,'29.09 Salama-Munyonyo'!L37)</f>
        <v>0</v>
      </c>
      <c r="M37" s="49">
        <f>AVERAGE('23.9.19 SALAMA - MUNYONYO'!M37,'24.09 SALAMA-MUNYONYO'!M37,'25.09 SALAMA-MUNYONYO'!M37,'27.09 Salama-Munyonyo'!M37,'26.09 Salama-Munyonyo'!M37,'28.09 Salama-Munyonyo-24h'!M37,'29.09 Salama-Munyonyo'!M37)</f>
        <v>30.571428571428573</v>
      </c>
      <c r="N37" s="49">
        <f>AVERAGE('23.9.19 SALAMA - MUNYONYO'!N37,'24.09 SALAMA-MUNYONYO'!N37,'25.09 SALAMA-MUNYONYO'!N37,'27.09 Salama-Munyonyo'!N37,'26.09 Salama-Munyonyo'!N37,'28.09 Salama-Munyonyo-24h'!N37,'29.09 Salama-Munyonyo'!N37)</f>
        <v>0</v>
      </c>
      <c r="O37" s="15">
        <f t="shared" si="0"/>
        <v>52.857142857142861</v>
      </c>
      <c r="P37" s="15">
        <f t="shared" si="1"/>
        <v>83.428571428571431</v>
      </c>
      <c r="R37" s="37" t="s">
        <v>85</v>
      </c>
      <c r="S37" s="63">
        <f t="shared" ref="S37:AF37" si="29">SUM(S10:S12)</f>
        <v>213.14285714285717</v>
      </c>
      <c r="T37" s="64">
        <f t="shared" si="29"/>
        <v>34.428571428571423</v>
      </c>
      <c r="U37" s="64">
        <f t="shared" si="29"/>
        <v>24</v>
      </c>
      <c r="V37" s="64">
        <f t="shared" si="29"/>
        <v>233.57142857142856</v>
      </c>
      <c r="W37" s="64">
        <f t="shared" si="29"/>
        <v>1.2857142857142856</v>
      </c>
      <c r="X37" s="64">
        <f t="shared" si="29"/>
        <v>0.2857142857142857</v>
      </c>
      <c r="Y37" s="64">
        <f t="shared" si="29"/>
        <v>24</v>
      </c>
      <c r="Z37" s="64">
        <f t="shared" si="29"/>
        <v>6.5714285714285712</v>
      </c>
      <c r="AA37" s="64">
        <f t="shared" si="29"/>
        <v>0.14285714285714285</v>
      </c>
      <c r="AB37" s="64">
        <f t="shared" si="29"/>
        <v>0</v>
      </c>
      <c r="AC37" s="64">
        <f t="shared" si="29"/>
        <v>398.57142857142856</v>
      </c>
      <c r="AD37" s="64">
        <f t="shared" si="29"/>
        <v>0</v>
      </c>
      <c r="AE37" s="65">
        <f t="shared" si="29"/>
        <v>537.42857142857133</v>
      </c>
      <c r="AF37" s="65">
        <f t="shared" si="29"/>
        <v>936</v>
      </c>
    </row>
    <row r="38" spans="2:32" ht="23.1" customHeight="1" x14ac:dyDescent="0.25">
      <c r="B38" s="24" t="s">
        <v>65</v>
      </c>
      <c r="C38" s="49">
        <f>AVERAGE('23.9.19 SALAMA - MUNYONYO'!C38,'24.09 SALAMA-MUNYONYO'!C38,'25.09 SALAMA-MUNYONYO'!C38,'27.09 Salama-Munyonyo'!C38,'26.09 Salama-Munyonyo'!C38,'28.09 Salama-Munyonyo-24h'!C38,'29.09 Salama-Munyonyo'!C38)</f>
        <v>28.428571428571427</v>
      </c>
      <c r="D38" s="49">
        <f>AVERAGE('23.9.19 SALAMA - MUNYONYO'!D38,'24.09 SALAMA-MUNYONYO'!D38,'25.09 SALAMA-MUNYONYO'!D38,'27.09 Salama-Munyonyo'!D38,'26.09 Salama-Munyonyo'!D38,'28.09 Salama-Munyonyo-24h'!D38,'29.09 Salama-Munyonyo'!D38)</f>
        <v>5.2857142857142856</v>
      </c>
      <c r="E38" s="49">
        <f>AVERAGE('23.9.19 SALAMA - MUNYONYO'!E38,'24.09 SALAMA-MUNYONYO'!E38,'25.09 SALAMA-MUNYONYO'!E38,'27.09 Salama-Munyonyo'!E38,'26.09 Salama-Munyonyo'!E38,'28.09 Salama-Munyonyo-24h'!E38,'29.09 Salama-Munyonyo'!E38)</f>
        <v>2</v>
      </c>
      <c r="F38" s="49">
        <f>AVERAGE('23.9.19 SALAMA - MUNYONYO'!F38,'24.09 SALAMA-MUNYONYO'!F38,'25.09 SALAMA-MUNYONYO'!F38,'27.09 Salama-Munyonyo'!F38,'26.09 Salama-Munyonyo'!F38,'28.09 Salama-Munyonyo-24h'!F38,'29.09 Salama-Munyonyo'!F38)</f>
        <v>14.714285714285714</v>
      </c>
      <c r="G38" s="49">
        <f>AVERAGE('23.9.19 SALAMA - MUNYONYO'!G38,'24.09 SALAMA-MUNYONYO'!G38,'25.09 SALAMA-MUNYONYO'!G38,'27.09 Salama-Munyonyo'!G38,'26.09 Salama-Munyonyo'!G38,'28.09 Salama-Munyonyo-24h'!G38,'29.09 Salama-Munyonyo'!G38)</f>
        <v>0</v>
      </c>
      <c r="H38" s="49">
        <f>AVERAGE('23.9.19 SALAMA - MUNYONYO'!H38,'24.09 SALAMA-MUNYONYO'!H38,'25.09 SALAMA-MUNYONYO'!H38,'27.09 Salama-Munyonyo'!H38,'26.09 Salama-Munyonyo'!H38,'28.09 Salama-Munyonyo-24h'!H38,'29.09 Salama-Munyonyo'!H38)</f>
        <v>0</v>
      </c>
      <c r="I38" s="49">
        <f>AVERAGE('23.9.19 SALAMA - MUNYONYO'!I38,'24.09 SALAMA-MUNYONYO'!I38,'25.09 SALAMA-MUNYONYO'!I38,'27.09 Salama-Munyonyo'!I38,'26.09 Salama-Munyonyo'!I38,'28.09 Salama-Munyonyo-24h'!I38,'29.09 Salama-Munyonyo'!I38)</f>
        <v>3.8571428571428572</v>
      </c>
      <c r="J38" s="49">
        <f>AVERAGE('23.9.19 SALAMA - MUNYONYO'!J38,'24.09 SALAMA-MUNYONYO'!J38,'25.09 SALAMA-MUNYONYO'!J38,'27.09 Salama-Munyonyo'!J38,'26.09 Salama-Munyonyo'!J38,'28.09 Salama-Munyonyo-24h'!J38,'29.09 Salama-Munyonyo'!J38)</f>
        <v>0.14285714285714285</v>
      </c>
      <c r="K38" s="49">
        <f>AVERAGE('23.9.19 SALAMA - MUNYONYO'!K38,'24.09 SALAMA-MUNYONYO'!K38,'25.09 SALAMA-MUNYONYO'!K38,'27.09 Salama-Munyonyo'!K38,'26.09 Salama-Munyonyo'!K38,'28.09 Salama-Munyonyo-24h'!K38,'29.09 Salama-Munyonyo'!K38)</f>
        <v>0.2857142857142857</v>
      </c>
      <c r="L38" s="49">
        <f>AVERAGE('23.9.19 SALAMA - MUNYONYO'!L38,'24.09 SALAMA-MUNYONYO'!L38,'25.09 SALAMA-MUNYONYO'!L38,'27.09 Salama-Munyonyo'!L38,'26.09 Salama-Munyonyo'!L38,'28.09 Salama-Munyonyo-24h'!L38,'29.09 Salama-Munyonyo'!L38)</f>
        <v>0</v>
      </c>
      <c r="M38" s="49">
        <f>AVERAGE('23.9.19 SALAMA - MUNYONYO'!M38,'24.09 SALAMA-MUNYONYO'!M38,'25.09 SALAMA-MUNYONYO'!M38,'27.09 Salama-Munyonyo'!M38,'26.09 Salama-Munyonyo'!M38,'28.09 Salama-Munyonyo-24h'!M38,'29.09 Salama-Munyonyo'!M38)</f>
        <v>32.857142857142854</v>
      </c>
      <c r="N38" s="49">
        <f>AVERAGE('23.9.19 SALAMA - MUNYONYO'!N38,'24.09 SALAMA-MUNYONYO'!N38,'25.09 SALAMA-MUNYONYO'!N38,'27.09 Salama-Munyonyo'!N38,'26.09 Salama-Munyonyo'!N38,'28.09 Salama-Munyonyo-24h'!N38,'29.09 Salama-Munyonyo'!N38)</f>
        <v>0</v>
      </c>
      <c r="O38" s="15">
        <f t="shared" si="0"/>
        <v>54.714285714285715</v>
      </c>
      <c r="P38" s="15">
        <f t="shared" si="1"/>
        <v>87.571428571428569</v>
      </c>
      <c r="R38" s="28" t="s">
        <v>86</v>
      </c>
      <c r="S38" s="64">
        <f t="shared" ref="S38:AF38" si="30">SUM(S13:S18)</f>
        <v>566.45238095238096</v>
      </c>
      <c r="T38" s="64">
        <f t="shared" si="30"/>
        <v>83.714285714285722</v>
      </c>
      <c r="U38" s="64">
        <f t="shared" si="30"/>
        <v>58.571428571428569</v>
      </c>
      <c r="V38" s="64">
        <f t="shared" si="30"/>
        <v>376.85714285714289</v>
      </c>
      <c r="W38" s="64">
        <f t="shared" si="30"/>
        <v>6.8571428571428568</v>
      </c>
      <c r="X38" s="64">
        <f t="shared" si="30"/>
        <v>0.71428571428571419</v>
      </c>
      <c r="Y38" s="64">
        <f t="shared" si="30"/>
        <v>68.142857142857139</v>
      </c>
      <c r="Z38" s="64">
        <f t="shared" si="30"/>
        <v>10.571428571428571</v>
      </c>
      <c r="AA38" s="64">
        <f t="shared" si="30"/>
        <v>1.2857142857142856</v>
      </c>
      <c r="AB38" s="64">
        <f t="shared" si="30"/>
        <v>2</v>
      </c>
      <c r="AC38" s="64">
        <f t="shared" si="30"/>
        <v>810</v>
      </c>
      <c r="AD38" s="64">
        <f t="shared" si="30"/>
        <v>0.14285714285714285</v>
      </c>
      <c r="AE38" s="65">
        <f t="shared" si="30"/>
        <v>1175.3095238095239</v>
      </c>
      <c r="AF38" s="65">
        <f t="shared" si="30"/>
        <v>1985.3095238095239</v>
      </c>
    </row>
    <row r="39" spans="2:32" ht="23.1" customHeight="1" x14ac:dyDescent="0.25">
      <c r="B39" s="24" t="s">
        <v>66</v>
      </c>
      <c r="C39" s="49">
        <f>AVERAGE('23.9.19 SALAMA - MUNYONYO'!C39,'24.09 SALAMA-MUNYONYO'!C39,'25.09 SALAMA-MUNYONYO'!C39,'27.09 Salama-Munyonyo'!C39,'26.09 Salama-Munyonyo'!C39,'28.09 Salama-Munyonyo-24h'!C39,'29.09 Salama-Munyonyo'!C39)</f>
        <v>28.857142857142858</v>
      </c>
      <c r="D39" s="49">
        <f>AVERAGE('23.9.19 SALAMA - MUNYONYO'!D39,'24.09 SALAMA-MUNYONYO'!D39,'25.09 SALAMA-MUNYONYO'!D39,'27.09 Salama-Munyonyo'!D39,'26.09 Salama-Munyonyo'!D39,'28.09 Salama-Munyonyo-24h'!D39,'29.09 Salama-Munyonyo'!D39)</f>
        <v>3.7142857142857144</v>
      </c>
      <c r="E39" s="49">
        <f>AVERAGE('23.9.19 SALAMA - MUNYONYO'!E39,'24.09 SALAMA-MUNYONYO'!E39,'25.09 SALAMA-MUNYONYO'!E39,'27.09 Salama-Munyonyo'!E39,'26.09 Salama-Munyonyo'!E39,'28.09 Salama-Munyonyo-24h'!E39,'29.09 Salama-Munyonyo'!E39)</f>
        <v>2.2857142857142856</v>
      </c>
      <c r="F39" s="49">
        <f>AVERAGE('23.9.19 SALAMA - MUNYONYO'!F39,'24.09 SALAMA-MUNYONYO'!F39,'25.09 SALAMA-MUNYONYO'!F39,'27.09 Salama-Munyonyo'!F39,'26.09 Salama-Munyonyo'!F39,'28.09 Salama-Munyonyo-24h'!F39,'29.09 Salama-Munyonyo'!F39)</f>
        <v>15</v>
      </c>
      <c r="G39" s="49">
        <f>AVERAGE('23.9.19 SALAMA - MUNYONYO'!G39,'24.09 SALAMA-MUNYONYO'!G39,'25.09 SALAMA-MUNYONYO'!G39,'27.09 Salama-Munyonyo'!G39,'26.09 Salama-Munyonyo'!G39,'28.09 Salama-Munyonyo-24h'!G39,'29.09 Salama-Munyonyo'!G39)</f>
        <v>0.2857142857142857</v>
      </c>
      <c r="H39" s="49">
        <f>AVERAGE('23.9.19 SALAMA - MUNYONYO'!H39,'24.09 SALAMA-MUNYONYO'!H39,'25.09 SALAMA-MUNYONYO'!H39,'27.09 Salama-Munyonyo'!H39,'26.09 Salama-Munyonyo'!H39,'28.09 Salama-Munyonyo-24h'!H39,'29.09 Salama-Munyonyo'!H39)</f>
        <v>0</v>
      </c>
      <c r="I39" s="49">
        <f>AVERAGE('23.9.19 SALAMA - MUNYONYO'!I39,'24.09 SALAMA-MUNYONYO'!I39,'25.09 SALAMA-MUNYONYO'!I39,'27.09 Salama-Munyonyo'!I39,'26.09 Salama-Munyonyo'!I39,'28.09 Salama-Munyonyo-24h'!I39,'29.09 Salama-Munyonyo'!I39)</f>
        <v>3.7142857142857144</v>
      </c>
      <c r="J39" s="49">
        <f>AVERAGE('23.9.19 SALAMA - MUNYONYO'!J39,'24.09 SALAMA-MUNYONYO'!J39,'25.09 SALAMA-MUNYONYO'!J39,'27.09 Salama-Munyonyo'!J39,'26.09 Salama-Munyonyo'!J39,'28.09 Salama-Munyonyo-24h'!J39,'29.09 Salama-Munyonyo'!J39)</f>
        <v>0.14285714285714285</v>
      </c>
      <c r="K39" s="49">
        <f>AVERAGE('23.9.19 SALAMA - MUNYONYO'!K39,'24.09 SALAMA-MUNYONYO'!K39,'25.09 SALAMA-MUNYONYO'!K39,'27.09 Salama-Munyonyo'!K39,'26.09 Salama-Munyonyo'!K39,'28.09 Salama-Munyonyo-24h'!K39,'29.09 Salama-Munyonyo'!K39)</f>
        <v>0</v>
      </c>
      <c r="L39" s="49">
        <f>AVERAGE('23.9.19 SALAMA - MUNYONYO'!L39,'24.09 SALAMA-MUNYONYO'!L39,'25.09 SALAMA-MUNYONYO'!L39,'27.09 Salama-Munyonyo'!L39,'26.09 Salama-Munyonyo'!L39,'28.09 Salama-Munyonyo-24h'!L39,'29.09 Salama-Munyonyo'!L39)</f>
        <v>0.5714285714285714</v>
      </c>
      <c r="M39" s="49">
        <f>AVERAGE('23.9.19 SALAMA - MUNYONYO'!M39,'24.09 SALAMA-MUNYONYO'!M39,'25.09 SALAMA-MUNYONYO'!M39,'27.09 Salama-Munyonyo'!M39,'26.09 Salama-Munyonyo'!M39,'28.09 Salama-Munyonyo-24h'!M39,'29.09 Salama-Munyonyo'!M39)</f>
        <v>25.285714285714285</v>
      </c>
      <c r="N39" s="49">
        <f>AVERAGE('23.9.19 SALAMA - MUNYONYO'!N39,'24.09 SALAMA-MUNYONYO'!N39,'25.09 SALAMA-MUNYONYO'!N39,'27.09 Salama-Munyonyo'!N39,'26.09 Salama-Munyonyo'!N39,'28.09 Salama-Munyonyo-24h'!N39,'29.09 Salama-Munyonyo'!N39)</f>
        <v>0</v>
      </c>
      <c r="O39" s="15">
        <f t="shared" si="0"/>
        <v>54.571428571428569</v>
      </c>
      <c r="P39" s="15">
        <f t="shared" si="1"/>
        <v>79.857142857142861</v>
      </c>
      <c r="R39" s="29" t="s">
        <v>87</v>
      </c>
      <c r="S39" s="64">
        <f t="shared" ref="S39:AF39" si="31">SUM(S19:S21)</f>
        <v>458.71428571428572</v>
      </c>
      <c r="T39" s="64">
        <f t="shared" si="31"/>
        <v>54.428571428571431</v>
      </c>
      <c r="U39" s="64">
        <f t="shared" si="31"/>
        <v>39.571428571428569</v>
      </c>
      <c r="V39" s="64">
        <f t="shared" si="31"/>
        <v>251</v>
      </c>
      <c r="W39" s="64">
        <f t="shared" si="31"/>
        <v>2.8809523809523809</v>
      </c>
      <c r="X39" s="64">
        <f t="shared" si="31"/>
        <v>0.5714285714285714</v>
      </c>
      <c r="Y39" s="64">
        <f t="shared" si="31"/>
        <v>26.857142857142861</v>
      </c>
      <c r="Z39" s="64">
        <f t="shared" si="31"/>
        <v>4.1428571428571423</v>
      </c>
      <c r="AA39" s="64">
        <f t="shared" si="31"/>
        <v>0.8571428571428571</v>
      </c>
      <c r="AB39" s="64">
        <f t="shared" si="31"/>
        <v>0</v>
      </c>
      <c r="AC39" s="64">
        <f t="shared" si="31"/>
        <v>407.42857142857144</v>
      </c>
      <c r="AD39" s="64">
        <f t="shared" si="31"/>
        <v>0</v>
      </c>
      <c r="AE39" s="65">
        <f t="shared" si="31"/>
        <v>839.0238095238094</v>
      </c>
      <c r="AF39" s="65">
        <f t="shared" si="31"/>
        <v>1246.452380952381</v>
      </c>
    </row>
    <row r="40" spans="2:32" ht="23.1" customHeight="1" x14ac:dyDescent="0.25">
      <c r="B40" s="24" t="s">
        <v>67</v>
      </c>
      <c r="C40" s="49">
        <f>AVERAGE('23.9.19 SALAMA - MUNYONYO'!C40,'24.09 SALAMA-MUNYONYO'!C40,'25.09 SALAMA-MUNYONYO'!C40,'27.09 Salama-Munyonyo'!C40,'26.09 Salama-Munyonyo'!C40,'28.09 Salama-Munyonyo-24h'!C40,'29.09 Salama-Munyonyo'!C40)</f>
        <v>25.142857142857142</v>
      </c>
      <c r="D40" s="49">
        <f>AVERAGE('23.9.19 SALAMA - MUNYONYO'!D40,'24.09 SALAMA-MUNYONYO'!D40,'25.09 SALAMA-MUNYONYO'!D40,'27.09 Salama-Munyonyo'!D40,'26.09 Salama-Munyonyo'!D40,'28.09 Salama-Munyonyo-24h'!D40,'29.09 Salama-Munyonyo'!D40)</f>
        <v>2.8571428571428572</v>
      </c>
      <c r="E40" s="49">
        <f>AVERAGE('23.9.19 SALAMA - MUNYONYO'!E40,'24.09 SALAMA-MUNYONYO'!E40,'25.09 SALAMA-MUNYONYO'!E40,'27.09 Salama-Munyonyo'!E40,'26.09 Salama-Munyonyo'!E40,'28.09 Salama-Munyonyo-24h'!E40,'29.09 Salama-Munyonyo'!E40)</f>
        <v>1</v>
      </c>
      <c r="F40" s="49">
        <f>AVERAGE('23.9.19 SALAMA - MUNYONYO'!F40,'24.09 SALAMA-MUNYONYO'!F40,'25.09 SALAMA-MUNYONYO'!F40,'27.09 Salama-Munyonyo'!F40,'26.09 Salama-Munyonyo'!F40,'28.09 Salama-Munyonyo-24h'!F40,'29.09 Salama-Munyonyo'!F40)</f>
        <v>14.571428571428571</v>
      </c>
      <c r="G40" s="49">
        <f>AVERAGE('23.9.19 SALAMA - MUNYONYO'!G40,'24.09 SALAMA-MUNYONYO'!G40,'25.09 SALAMA-MUNYONYO'!G40,'27.09 Salama-Munyonyo'!G40,'26.09 Salama-Munyonyo'!G40,'28.09 Salama-Munyonyo-24h'!G40,'29.09 Salama-Munyonyo'!G40)</f>
        <v>0</v>
      </c>
      <c r="H40" s="49">
        <f>AVERAGE('23.9.19 SALAMA - MUNYONYO'!H40,'24.09 SALAMA-MUNYONYO'!H40,'25.09 SALAMA-MUNYONYO'!H40,'27.09 Salama-Munyonyo'!H40,'26.09 Salama-Munyonyo'!H40,'28.09 Salama-Munyonyo-24h'!H40,'29.09 Salama-Munyonyo'!H40)</f>
        <v>0</v>
      </c>
      <c r="I40" s="49">
        <f>AVERAGE('23.9.19 SALAMA - MUNYONYO'!I40,'24.09 SALAMA-MUNYONYO'!I40,'25.09 SALAMA-MUNYONYO'!I40,'27.09 Salama-Munyonyo'!I40,'26.09 Salama-Munyonyo'!I40,'28.09 Salama-Munyonyo-24h'!I40,'29.09 Salama-Munyonyo'!I40)</f>
        <v>2.2857142857142856</v>
      </c>
      <c r="J40" s="49">
        <f>AVERAGE('23.9.19 SALAMA - MUNYONYO'!J40,'24.09 SALAMA-MUNYONYO'!J40,'25.09 SALAMA-MUNYONYO'!J40,'27.09 Salama-Munyonyo'!J40,'26.09 Salama-Munyonyo'!J40,'28.09 Salama-Munyonyo-24h'!J40,'29.09 Salama-Munyonyo'!J40)</f>
        <v>0.2857142857142857</v>
      </c>
      <c r="K40" s="49">
        <f>AVERAGE('23.9.19 SALAMA - MUNYONYO'!K40,'24.09 SALAMA-MUNYONYO'!K40,'25.09 SALAMA-MUNYONYO'!K40,'27.09 Salama-Munyonyo'!K40,'26.09 Salama-Munyonyo'!K40,'28.09 Salama-Munyonyo-24h'!K40,'29.09 Salama-Munyonyo'!K40)</f>
        <v>0</v>
      </c>
      <c r="L40" s="49">
        <f>AVERAGE('23.9.19 SALAMA - MUNYONYO'!L40,'24.09 SALAMA-MUNYONYO'!L40,'25.09 SALAMA-MUNYONYO'!L40,'27.09 Salama-Munyonyo'!L40,'26.09 Salama-Munyonyo'!L40,'28.09 Salama-Munyonyo-24h'!L40,'29.09 Salama-Munyonyo'!L40)</f>
        <v>0</v>
      </c>
      <c r="M40" s="49">
        <f>AVERAGE('23.9.19 SALAMA - MUNYONYO'!M40,'24.09 SALAMA-MUNYONYO'!M40,'25.09 SALAMA-MUNYONYO'!M40,'27.09 Salama-Munyonyo'!M40,'26.09 Salama-Munyonyo'!M40,'28.09 Salama-Munyonyo-24h'!M40,'29.09 Salama-Munyonyo'!M40)</f>
        <v>27.571428571428573</v>
      </c>
      <c r="N40" s="49">
        <f>AVERAGE('23.9.19 SALAMA - MUNYONYO'!N40,'24.09 SALAMA-MUNYONYO'!N40,'25.09 SALAMA-MUNYONYO'!N40,'27.09 Salama-Munyonyo'!N40,'26.09 Salama-Munyonyo'!N40,'28.09 Salama-Munyonyo-24h'!N40,'29.09 Salama-Munyonyo'!N40)</f>
        <v>0.14285714285714285</v>
      </c>
      <c r="O40" s="15">
        <f t="shared" si="0"/>
        <v>46.285714285714285</v>
      </c>
      <c r="P40" s="15">
        <f t="shared" si="1"/>
        <v>73.857142857142847</v>
      </c>
      <c r="R40" s="5" t="s">
        <v>17</v>
      </c>
      <c r="S40" s="64">
        <f t="shared" ref="S40:AF40" si="32">SUM(S10:S21)</f>
        <v>1238.3095238095239</v>
      </c>
      <c r="T40" s="64">
        <f t="shared" si="32"/>
        <v>172.57142857142856</v>
      </c>
      <c r="U40" s="64">
        <f t="shared" si="32"/>
        <v>122.14285714285712</v>
      </c>
      <c r="V40" s="64">
        <f t="shared" si="32"/>
        <v>861.42857142857133</v>
      </c>
      <c r="W40" s="64">
        <f t="shared" si="32"/>
        <v>11.023809523809524</v>
      </c>
      <c r="X40" s="64">
        <f t="shared" si="32"/>
        <v>1.5714285714285712</v>
      </c>
      <c r="Y40" s="64">
        <f t="shared" si="32"/>
        <v>119.00000000000001</v>
      </c>
      <c r="Z40" s="64">
        <f t="shared" si="32"/>
        <v>21.285714285714285</v>
      </c>
      <c r="AA40" s="64">
        <f t="shared" si="32"/>
        <v>2.2857142857142856</v>
      </c>
      <c r="AB40" s="64">
        <f t="shared" si="32"/>
        <v>2</v>
      </c>
      <c r="AC40" s="64">
        <f t="shared" si="32"/>
        <v>1616.0000000000002</v>
      </c>
      <c r="AD40" s="64">
        <f t="shared" si="32"/>
        <v>0.14285714285714285</v>
      </c>
      <c r="AE40" s="65">
        <f t="shared" si="32"/>
        <v>2551.7619047619046</v>
      </c>
      <c r="AF40" s="65">
        <f t="shared" si="32"/>
        <v>4167.7619047619046</v>
      </c>
    </row>
    <row r="41" spans="2:32" ht="23.1" customHeight="1" x14ac:dyDescent="0.25">
      <c r="B41" s="23" t="s">
        <v>68</v>
      </c>
      <c r="C41" s="49">
        <f>AVERAGE('23.9.19 SALAMA - MUNYONYO'!C41,'24.09 SALAMA-MUNYONYO'!C41,'25.09 SALAMA-MUNYONYO'!C41,'27.09 Salama-Munyonyo'!C41,'26.09 Salama-Munyonyo'!C41,'28.09 Salama-Munyonyo-24h'!C41,'29.09 Salama-Munyonyo'!C41)</f>
        <v>34</v>
      </c>
      <c r="D41" s="49">
        <f>AVERAGE('23.9.19 SALAMA - MUNYONYO'!D41,'24.09 SALAMA-MUNYONYO'!D41,'25.09 SALAMA-MUNYONYO'!D41,'27.09 Salama-Munyonyo'!D41,'26.09 Salama-Munyonyo'!D41,'28.09 Salama-Munyonyo-24h'!D41,'29.09 Salama-Munyonyo'!D41)</f>
        <v>4.4285714285714288</v>
      </c>
      <c r="E41" s="49">
        <f>AVERAGE('23.9.19 SALAMA - MUNYONYO'!E41,'24.09 SALAMA-MUNYONYO'!E41,'25.09 SALAMA-MUNYONYO'!E41,'27.09 Salama-Munyonyo'!E41,'26.09 Salama-Munyonyo'!E41,'28.09 Salama-Munyonyo-24h'!E41,'29.09 Salama-Munyonyo'!E41)</f>
        <v>3</v>
      </c>
      <c r="F41" s="49">
        <f>AVERAGE('23.9.19 SALAMA - MUNYONYO'!F41,'24.09 SALAMA-MUNYONYO'!F41,'25.09 SALAMA-MUNYONYO'!F41,'27.09 Salama-Munyonyo'!F41,'26.09 Salama-Munyonyo'!F41,'28.09 Salama-Munyonyo-24h'!F41,'29.09 Salama-Munyonyo'!F41)</f>
        <v>18.428571428571427</v>
      </c>
      <c r="G41" s="49">
        <f>AVERAGE('23.9.19 SALAMA - MUNYONYO'!G41,'24.09 SALAMA-MUNYONYO'!G41,'25.09 SALAMA-MUNYONYO'!G41,'27.09 Salama-Munyonyo'!G41,'26.09 Salama-Munyonyo'!G41,'28.09 Salama-Munyonyo-24h'!G41,'29.09 Salama-Munyonyo'!G41)</f>
        <v>0</v>
      </c>
      <c r="H41" s="49">
        <f>AVERAGE('23.9.19 SALAMA - MUNYONYO'!H41,'24.09 SALAMA-MUNYONYO'!H41,'25.09 SALAMA-MUNYONYO'!H41,'27.09 Salama-Munyonyo'!H41,'26.09 Salama-Munyonyo'!H41,'28.09 Salama-Munyonyo-24h'!H41,'29.09 Salama-Munyonyo'!H41)</f>
        <v>0</v>
      </c>
      <c r="I41" s="49">
        <f>AVERAGE('23.9.19 SALAMA - MUNYONYO'!I41,'24.09 SALAMA-MUNYONYO'!I41,'25.09 SALAMA-MUNYONYO'!I41,'27.09 Salama-Munyonyo'!I41,'26.09 Salama-Munyonyo'!I41,'28.09 Salama-Munyonyo-24h'!I41,'29.09 Salama-Munyonyo'!I41)</f>
        <v>2.4285714285714284</v>
      </c>
      <c r="J41" s="49">
        <f>AVERAGE('23.9.19 SALAMA - MUNYONYO'!J41,'24.09 SALAMA-MUNYONYO'!J41,'25.09 SALAMA-MUNYONYO'!J41,'27.09 Salama-Munyonyo'!J41,'26.09 Salama-Munyonyo'!J41,'28.09 Salama-Munyonyo-24h'!J41,'29.09 Salama-Munyonyo'!J41)</f>
        <v>1.5714285714285714</v>
      </c>
      <c r="K41" s="49">
        <f>AVERAGE('23.9.19 SALAMA - MUNYONYO'!K41,'24.09 SALAMA-MUNYONYO'!K41,'25.09 SALAMA-MUNYONYO'!K41,'27.09 Salama-Munyonyo'!K41,'26.09 Salama-Munyonyo'!K41,'28.09 Salama-Munyonyo-24h'!K41,'29.09 Salama-Munyonyo'!K41)</f>
        <v>0.14285714285714285</v>
      </c>
      <c r="L41" s="49">
        <f>AVERAGE('23.9.19 SALAMA - MUNYONYO'!L41,'24.09 SALAMA-MUNYONYO'!L41,'25.09 SALAMA-MUNYONYO'!L41,'27.09 Salama-Munyonyo'!L41,'26.09 Salama-Munyonyo'!L41,'28.09 Salama-Munyonyo-24h'!L41,'29.09 Salama-Munyonyo'!L41)</f>
        <v>0</v>
      </c>
      <c r="M41" s="49">
        <f>AVERAGE('23.9.19 SALAMA - MUNYONYO'!M41,'24.09 SALAMA-MUNYONYO'!M41,'25.09 SALAMA-MUNYONYO'!M41,'27.09 Salama-Munyonyo'!M41,'26.09 Salama-Munyonyo'!M41,'28.09 Salama-Munyonyo-24h'!M41,'29.09 Salama-Munyonyo'!M41)</f>
        <v>39</v>
      </c>
      <c r="N41" s="49">
        <f>AVERAGE('23.9.19 SALAMA - MUNYONYO'!N41,'24.09 SALAMA-MUNYONYO'!N41,'25.09 SALAMA-MUNYONYO'!N41,'27.09 Salama-Munyonyo'!N41,'26.09 Salama-Munyonyo'!N41,'28.09 Salama-Munyonyo-24h'!N41,'29.09 Salama-Munyonyo'!N41)</f>
        <v>0</v>
      </c>
      <c r="O41" s="15">
        <f t="shared" si="0"/>
        <v>64</v>
      </c>
      <c r="P41" s="15">
        <f t="shared" si="1"/>
        <v>103</v>
      </c>
      <c r="R41" s="5" t="s">
        <v>185</v>
      </c>
      <c r="S41" s="64">
        <f>SUM(S10:S33)</f>
        <v>2172.8095238095239</v>
      </c>
      <c r="T41" s="64">
        <f t="shared" ref="T41:AD41" si="33">SUM(T10:T33)</f>
        <v>283.57142857142856</v>
      </c>
      <c r="U41" s="64">
        <f t="shared" si="33"/>
        <v>189.64285714285711</v>
      </c>
      <c r="V41" s="64">
        <f t="shared" si="33"/>
        <v>1362.4285714285713</v>
      </c>
      <c r="W41" s="64">
        <f t="shared" si="33"/>
        <v>16.523809523809526</v>
      </c>
      <c r="X41" s="64">
        <f t="shared" si="33"/>
        <v>2.0714285714285712</v>
      </c>
      <c r="Y41" s="64">
        <f t="shared" si="33"/>
        <v>162.5</v>
      </c>
      <c r="Z41" s="64">
        <f t="shared" si="33"/>
        <v>31.285714285714285</v>
      </c>
      <c r="AA41" s="64">
        <f t="shared" si="33"/>
        <v>2.2857142857142856</v>
      </c>
      <c r="AB41" s="64">
        <f t="shared" si="33"/>
        <v>2.5</v>
      </c>
      <c r="AC41" s="64">
        <f t="shared" si="33"/>
        <v>2820</v>
      </c>
      <c r="AD41" s="64">
        <f t="shared" si="33"/>
        <v>0.14285714285714285</v>
      </c>
      <c r="AE41" s="65">
        <f>SUM(AE10:AE33)</f>
        <v>4225.7619047619046</v>
      </c>
      <c r="AF41" s="65">
        <f>SUM(AF10:AF33)</f>
        <v>7045.7619047619046</v>
      </c>
    </row>
    <row r="42" spans="2:32" ht="23.1" customHeight="1" x14ac:dyDescent="0.25">
      <c r="B42" s="24" t="s">
        <v>69</v>
      </c>
      <c r="C42" s="49">
        <f>AVERAGE('23.9.19 SALAMA - MUNYONYO'!C42,'24.09 SALAMA-MUNYONYO'!C42,'25.09 SALAMA-MUNYONYO'!C42,'27.09 Salama-Munyonyo'!C42,'26.09 Salama-Munyonyo'!C42,'28.09 Salama-Munyonyo-24h'!C42,'29.09 Salama-Munyonyo'!C42)</f>
        <v>24.428571428571427</v>
      </c>
      <c r="D42" s="49">
        <f>AVERAGE('23.9.19 SALAMA - MUNYONYO'!D42,'24.09 SALAMA-MUNYONYO'!D42,'25.09 SALAMA-MUNYONYO'!D42,'27.09 Salama-Munyonyo'!D42,'26.09 Salama-Munyonyo'!D42,'28.09 Salama-Munyonyo-24h'!D42,'29.09 Salama-Munyonyo'!D42)</f>
        <v>5.5714285714285712</v>
      </c>
      <c r="E42" s="49">
        <f>AVERAGE('23.9.19 SALAMA - MUNYONYO'!E42,'24.09 SALAMA-MUNYONYO'!E42,'25.09 SALAMA-MUNYONYO'!E42,'27.09 Salama-Munyonyo'!E42,'26.09 Salama-Munyonyo'!E42,'28.09 Salama-Munyonyo-24h'!E42,'29.09 Salama-Munyonyo'!E42)</f>
        <v>2.7142857142857144</v>
      </c>
      <c r="F42" s="49">
        <f>AVERAGE('23.9.19 SALAMA - MUNYONYO'!F42,'24.09 SALAMA-MUNYONYO'!F42,'25.09 SALAMA-MUNYONYO'!F42,'27.09 Salama-Munyonyo'!F42,'26.09 Salama-Munyonyo'!F42,'28.09 Salama-Munyonyo-24h'!F42,'29.09 Salama-Munyonyo'!F42)</f>
        <v>16.714285714285715</v>
      </c>
      <c r="G42" s="49">
        <f>AVERAGE('23.9.19 SALAMA - MUNYONYO'!G42,'24.09 SALAMA-MUNYONYO'!G42,'25.09 SALAMA-MUNYONYO'!G42,'27.09 Salama-Munyonyo'!G42,'26.09 Salama-Munyonyo'!G42,'28.09 Salama-Munyonyo-24h'!G42,'29.09 Salama-Munyonyo'!G42)</f>
        <v>0.14285714285714285</v>
      </c>
      <c r="H42" s="49">
        <f>AVERAGE('23.9.19 SALAMA - MUNYONYO'!H42,'24.09 SALAMA-MUNYONYO'!H42,'25.09 SALAMA-MUNYONYO'!H42,'27.09 Salama-Munyonyo'!H42,'26.09 Salama-Munyonyo'!H42,'28.09 Salama-Munyonyo-24h'!H42,'29.09 Salama-Munyonyo'!H42)</f>
        <v>0</v>
      </c>
      <c r="I42" s="49">
        <f>AVERAGE('23.9.19 SALAMA - MUNYONYO'!I42,'24.09 SALAMA-MUNYONYO'!I42,'25.09 SALAMA-MUNYONYO'!I42,'27.09 Salama-Munyonyo'!I42,'26.09 Salama-Munyonyo'!I42,'28.09 Salama-Munyonyo-24h'!I42,'29.09 Salama-Munyonyo'!I42)</f>
        <v>1.2857142857142858</v>
      </c>
      <c r="J42" s="49">
        <f>AVERAGE('23.9.19 SALAMA - MUNYONYO'!J42,'24.09 SALAMA-MUNYONYO'!J42,'25.09 SALAMA-MUNYONYO'!J42,'27.09 Salama-Munyonyo'!J42,'26.09 Salama-Munyonyo'!J42,'28.09 Salama-Munyonyo-24h'!J42,'29.09 Salama-Munyonyo'!J42)</f>
        <v>0.14285714285714285</v>
      </c>
      <c r="K42" s="49">
        <f>AVERAGE('23.9.19 SALAMA - MUNYONYO'!K42,'24.09 SALAMA-MUNYONYO'!K42,'25.09 SALAMA-MUNYONYO'!K42,'27.09 Salama-Munyonyo'!K42,'26.09 Salama-Munyonyo'!K42,'28.09 Salama-Munyonyo-24h'!K42,'29.09 Salama-Munyonyo'!K42)</f>
        <v>0</v>
      </c>
      <c r="L42" s="49">
        <f>AVERAGE('23.9.19 SALAMA - MUNYONYO'!L42,'24.09 SALAMA-MUNYONYO'!L42,'25.09 SALAMA-MUNYONYO'!L42,'27.09 Salama-Munyonyo'!L42,'26.09 Salama-Munyonyo'!L42,'28.09 Salama-Munyonyo-24h'!L42,'29.09 Salama-Munyonyo'!L42)</f>
        <v>0.42857142857142855</v>
      </c>
      <c r="M42" s="49">
        <f>AVERAGE('23.9.19 SALAMA - MUNYONYO'!M42,'24.09 SALAMA-MUNYONYO'!M42,'25.09 SALAMA-MUNYONYO'!M42,'27.09 Salama-Munyonyo'!M42,'26.09 Salama-Munyonyo'!M42,'28.09 Salama-Munyonyo-24h'!M42,'29.09 Salama-Munyonyo'!M42)</f>
        <v>33.714285714285715</v>
      </c>
      <c r="N42" s="49">
        <f>AVERAGE('23.9.19 SALAMA - MUNYONYO'!N42,'24.09 SALAMA-MUNYONYO'!N42,'25.09 SALAMA-MUNYONYO'!N42,'27.09 Salama-Munyonyo'!N42,'26.09 Salama-Munyonyo'!N42,'28.09 Salama-Munyonyo-24h'!N42,'29.09 Salama-Munyonyo'!N42)</f>
        <v>0</v>
      </c>
      <c r="O42" s="15">
        <f t="shared" si="0"/>
        <v>51.428571428571438</v>
      </c>
      <c r="P42" s="15">
        <f t="shared" si="1"/>
        <v>85.142857142857153</v>
      </c>
      <c r="R42" s="5" t="s">
        <v>160</v>
      </c>
      <c r="S42" s="48">
        <f>S41/S40</f>
        <v>1.7546578476802093</v>
      </c>
      <c r="T42" s="48">
        <f t="shared" ref="T42:AF42" si="34">T41/T40</f>
        <v>1.6432119205298015</v>
      </c>
      <c r="U42" s="48">
        <f t="shared" si="34"/>
        <v>1.5526315789473684</v>
      </c>
      <c r="V42" s="48">
        <f t="shared" si="34"/>
        <v>1.5815920398009951</v>
      </c>
      <c r="W42" s="48">
        <f t="shared" si="34"/>
        <v>1.4989200863930887</v>
      </c>
      <c r="X42" s="48">
        <f t="shared" si="34"/>
        <v>1.3181818181818183</v>
      </c>
      <c r="Y42" s="48">
        <f t="shared" si="34"/>
        <v>1.3655462184873948</v>
      </c>
      <c r="Z42" s="48">
        <f t="shared" si="34"/>
        <v>1.4697986577181208</v>
      </c>
      <c r="AA42" s="48">
        <f t="shared" si="34"/>
        <v>1</v>
      </c>
      <c r="AB42" s="48">
        <f t="shared" si="34"/>
        <v>1.25</v>
      </c>
      <c r="AC42" s="48">
        <f t="shared" si="34"/>
        <v>1.7450495049504948</v>
      </c>
      <c r="AD42" s="48">
        <f t="shared" si="34"/>
        <v>1</v>
      </c>
      <c r="AE42" s="66">
        <f t="shared" si="34"/>
        <v>1.656017317633008</v>
      </c>
      <c r="AF42" s="66">
        <f t="shared" si="34"/>
        <v>1.6905384870262674</v>
      </c>
    </row>
    <row r="43" spans="2:32" ht="23.1" customHeight="1" x14ac:dyDescent="0.25">
      <c r="B43" s="23" t="s">
        <v>70</v>
      </c>
      <c r="C43" s="49">
        <f>AVERAGE('23.9.19 SALAMA - MUNYONYO'!C43,'24.09 SALAMA-MUNYONYO'!C43,'25.09 SALAMA-MUNYONYO'!C43,'27.09 Salama-Munyonyo'!C43,'26.09 Salama-Munyonyo'!C43,'28.09 Salama-Munyonyo-24h'!C43,'29.09 Salama-Munyonyo'!C43)</f>
        <v>29.857142857142858</v>
      </c>
      <c r="D43" s="49">
        <f>AVERAGE('23.9.19 SALAMA - MUNYONYO'!D43,'24.09 SALAMA-MUNYONYO'!D43,'25.09 SALAMA-MUNYONYO'!D43,'27.09 Salama-Munyonyo'!D43,'26.09 Salama-Munyonyo'!D43,'28.09 Salama-Munyonyo-24h'!D43,'29.09 Salama-Munyonyo'!D43)</f>
        <v>6</v>
      </c>
      <c r="E43" s="49">
        <f>AVERAGE('23.9.19 SALAMA - MUNYONYO'!E43,'24.09 SALAMA-MUNYONYO'!E43,'25.09 SALAMA-MUNYONYO'!E43,'27.09 Salama-Munyonyo'!E43,'26.09 Salama-Munyonyo'!E43,'28.09 Salama-Munyonyo-24h'!E43,'29.09 Salama-Munyonyo'!E43)</f>
        <v>2.2857142857142856</v>
      </c>
      <c r="F43" s="49">
        <f>AVERAGE('23.9.19 SALAMA - MUNYONYO'!F43,'24.09 SALAMA-MUNYONYO'!F43,'25.09 SALAMA-MUNYONYO'!F43,'27.09 Salama-Munyonyo'!F43,'26.09 Salama-Munyonyo'!F43,'28.09 Salama-Munyonyo-24h'!F43,'29.09 Salama-Munyonyo'!F43)</f>
        <v>13.142857142857142</v>
      </c>
      <c r="G43" s="49">
        <f>AVERAGE('23.9.19 SALAMA - MUNYONYO'!G43,'24.09 SALAMA-MUNYONYO'!G43,'25.09 SALAMA-MUNYONYO'!G43,'27.09 Salama-Munyonyo'!G43,'26.09 Salama-Munyonyo'!G43,'28.09 Salama-Munyonyo-24h'!G43,'29.09 Salama-Munyonyo'!G43)</f>
        <v>0</v>
      </c>
      <c r="H43" s="49">
        <f>AVERAGE('23.9.19 SALAMA - MUNYONYO'!H43,'24.09 SALAMA-MUNYONYO'!H43,'25.09 SALAMA-MUNYONYO'!H43,'27.09 Salama-Munyonyo'!H43,'26.09 Salama-Munyonyo'!H43,'28.09 Salama-Munyonyo-24h'!H43,'29.09 Salama-Munyonyo'!H43)</f>
        <v>0.14285714285714285</v>
      </c>
      <c r="I43" s="49">
        <f>AVERAGE('23.9.19 SALAMA - MUNYONYO'!I43,'24.09 SALAMA-MUNYONYO'!I43,'25.09 SALAMA-MUNYONYO'!I43,'27.09 Salama-Munyonyo'!I43,'26.09 Salama-Munyonyo'!I43,'28.09 Salama-Munyonyo-24h'!I43,'29.09 Salama-Munyonyo'!I43)</f>
        <v>2.7142857142857144</v>
      </c>
      <c r="J43" s="49">
        <f>AVERAGE('23.9.19 SALAMA - MUNYONYO'!J43,'24.09 SALAMA-MUNYONYO'!J43,'25.09 SALAMA-MUNYONYO'!J43,'27.09 Salama-Munyonyo'!J43,'26.09 Salama-Munyonyo'!J43,'28.09 Salama-Munyonyo-24h'!J43,'29.09 Salama-Munyonyo'!J43)</f>
        <v>0.5714285714285714</v>
      </c>
      <c r="K43" s="49">
        <f>AVERAGE('23.9.19 SALAMA - MUNYONYO'!K43,'24.09 SALAMA-MUNYONYO'!K43,'25.09 SALAMA-MUNYONYO'!K43,'27.09 Salama-Munyonyo'!K43,'26.09 Salama-Munyonyo'!K43,'28.09 Salama-Munyonyo-24h'!K43,'29.09 Salama-Munyonyo'!K43)</f>
        <v>0</v>
      </c>
      <c r="L43" s="49">
        <f>AVERAGE('23.9.19 SALAMA - MUNYONYO'!L43,'24.09 SALAMA-MUNYONYO'!L43,'25.09 SALAMA-MUNYONYO'!L43,'27.09 Salama-Munyonyo'!L43,'26.09 Salama-Munyonyo'!L43,'28.09 Salama-Munyonyo-24h'!L43,'29.09 Salama-Munyonyo'!L43)</f>
        <v>0</v>
      </c>
      <c r="M43" s="49">
        <f>AVERAGE('23.9.19 SALAMA - MUNYONYO'!M43,'24.09 SALAMA-MUNYONYO'!M43,'25.09 SALAMA-MUNYONYO'!M43,'27.09 Salama-Munyonyo'!M43,'26.09 Salama-Munyonyo'!M43,'28.09 Salama-Munyonyo-24h'!M43,'29.09 Salama-Munyonyo'!M43)</f>
        <v>35.428571428571431</v>
      </c>
      <c r="N43" s="49">
        <f>AVERAGE('23.9.19 SALAMA - MUNYONYO'!N43,'24.09 SALAMA-MUNYONYO'!N43,'25.09 SALAMA-MUNYONYO'!N43,'27.09 Salama-Munyonyo'!N43,'26.09 Salama-Munyonyo'!N43,'28.09 Salama-Munyonyo-24h'!N43,'29.09 Salama-Munyonyo'!N43)</f>
        <v>0</v>
      </c>
      <c r="O43" s="15">
        <f t="shared" si="0"/>
        <v>54.714285714285722</v>
      </c>
      <c r="P43" s="15">
        <f t="shared" si="1"/>
        <v>90.142857142857153</v>
      </c>
    </row>
    <row r="44" spans="2:32" ht="23.1" customHeight="1" x14ac:dyDescent="0.25">
      <c r="B44" s="25" t="s">
        <v>71</v>
      </c>
      <c r="C44" s="49">
        <f>AVERAGE('23.9.19 SALAMA - MUNYONYO'!C44,'24.09 SALAMA-MUNYONYO'!C44,'25.09 SALAMA-MUNYONYO'!C44,'27.09 Salama-Munyonyo'!C44,'26.09 Salama-Munyonyo'!C44,'28.09 Salama-Munyonyo-24h'!C44,'29.09 Salama-Munyonyo'!C44)</f>
        <v>35.166666666666664</v>
      </c>
      <c r="D44" s="49">
        <f>AVERAGE('23.9.19 SALAMA - MUNYONYO'!D44,'24.09 SALAMA-MUNYONYO'!D44,'25.09 SALAMA-MUNYONYO'!D44,'27.09 Salama-Munyonyo'!D44,'26.09 Salama-Munyonyo'!D44,'28.09 Salama-Munyonyo-24h'!D44,'29.09 Salama-Munyonyo'!D44)</f>
        <v>4.5714285714285712</v>
      </c>
      <c r="E44" s="49">
        <f>AVERAGE('23.9.19 SALAMA - MUNYONYO'!E44,'24.09 SALAMA-MUNYONYO'!E44,'25.09 SALAMA-MUNYONYO'!E44,'27.09 Salama-Munyonyo'!E44,'26.09 Salama-Munyonyo'!E44,'28.09 Salama-Munyonyo-24h'!E44,'29.09 Salama-Munyonyo'!E44)</f>
        <v>1.7142857142857142</v>
      </c>
      <c r="F44" s="49">
        <f>AVERAGE('23.9.19 SALAMA - MUNYONYO'!F44,'24.09 SALAMA-MUNYONYO'!F44,'25.09 SALAMA-MUNYONYO'!F44,'27.09 Salama-Munyonyo'!F44,'26.09 Salama-Munyonyo'!F44,'28.09 Salama-Munyonyo-24h'!F44,'29.09 Salama-Munyonyo'!F44)</f>
        <v>15.285714285714286</v>
      </c>
      <c r="G44" s="49">
        <f>AVERAGE('23.9.19 SALAMA - MUNYONYO'!G44,'24.09 SALAMA-MUNYONYO'!G44,'25.09 SALAMA-MUNYONYO'!G44,'27.09 Salama-Munyonyo'!G44,'26.09 Salama-Munyonyo'!G44,'28.09 Salama-Munyonyo-24h'!G44,'29.09 Salama-Munyonyo'!G44)</f>
        <v>0</v>
      </c>
      <c r="H44" s="49">
        <f>AVERAGE('23.9.19 SALAMA - MUNYONYO'!H44,'24.09 SALAMA-MUNYONYO'!H44,'25.09 SALAMA-MUNYONYO'!H44,'27.09 Salama-Munyonyo'!H44,'26.09 Salama-Munyonyo'!H44,'28.09 Salama-Munyonyo-24h'!H44,'29.09 Salama-Munyonyo'!H44)</f>
        <v>0.14285714285714285</v>
      </c>
      <c r="I44" s="49">
        <f>AVERAGE('23.9.19 SALAMA - MUNYONYO'!I44,'24.09 SALAMA-MUNYONYO'!I44,'25.09 SALAMA-MUNYONYO'!I44,'27.09 Salama-Munyonyo'!I44,'26.09 Salama-Munyonyo'!I44,'28.09 Salama-Munyonyo-24h'!I44,'29.09 Salama-Munyonyo'!I44)</f>
        <v>3</v>
      </c>
      <c r="J44" s="49">
        <f>AVERAGE('23.9.19 SALAMA - MUNYONYO'!J44,'24.09 SALAMA-MUNYONYO'!J44,'25.09 SALAMA-MUNYONYO'!J44,'27.09 Salama-Munyonyo'!J44,'26.09 Salama-Munyonyo'!J44,'28.09 Salama-Munyonyo-24h'!J44,'29.09 Salama-Munyonyo'!J44)</f>
        <v>0.14285714285714285</v>
      </c>
      <c r="K44" s="49">
        <f>AVERAGE('23.9.19 SALAMA - MUNYONYO'!K44,'24.09 SALAMA-MUNYONYO'!K44,'25.09 SALAMA-MUNYONYO'!K44,'27.09 Salama-Munyonyo'!K44,'26.09 Salama-Munyonyo'!K44,'28.09 Salama-Munyonyo-24h'!K44,'29.09 Salama-Munyonyo'!K44)</f>
        <v>0</v>
      </c>
      <c r="L44" s="49">
        <f>AVERAGE('23.9.19 SALAMA - MUNYONYO'!L44,'24.09 SALAMA-MUNYONYO'!L44,'25.09 SALAMA-MUNYONYO'!L44,'27.09 Salama-Munyonyo'!L44,'26.09 Salama-Munyonyo'!L44,'28.09 Salama-Munyonyo-24h'!L44,'29.09 Salama-Munyonyo'!L44)</f>
        <v>0</v>
      </c>
      <c r="M44" s="49">
        <f>AVERAGE('23.9.19 SALAMA - MUNYONYO'!M44,'24.09 SALAMA-MUNYONYO'!M44,'25.09 SALAMA-MUNYONYO'!M44,'27.09 Salama-Munyonyo'!M44,'26.09 Salama-Munyonyo'!M44,'28.09 Salama-Munyonyo-24h'!M44,'29.09 Salama-Munyonyo'!M44)</f>
        <v>31.428571428571427</v>
      </c>
      <c r="N44" s="49">
        <f>AVERAGE('23.9.19 SALAMA - MUNYONYO'!N44,'24.09 SALAMA-MUNYONYO'!N44,'25.09 SALAMA-MUNYONYO'!N44,'27.09 Salama-Munyonyo'!N44,'26.09 Salama-Munyonyo'!N44,'28.09 Salama-Munyonyo-24h'!N44,'29.09 Salama-Munyonyo'!N44)</f>
        <v>0</v>
      </c>
      <c r="O44" s="15">
        <f t="shared" si="0"/>
        <v>60.023809523809526</v>
      </c>
      <c r="P44" s="15">
        <f t="shared" si="1"/>
        <v>91.452380952380949</v>
      </c>
    </row>
    <row r="45" spans="2:32" ht="23.1" customHeight="1" x14ac:dyDescent="0.25">
      <c r="B45" s="23" t="s">
        <v>72</v>
      </c>
      <c r="C45" s="49">
        <f>AVERAGE('23.9.19 SALAMA - MUNYONYO'!C45,'24.09 SALAMA-MUNYONYO'!C45,'25.09 SALAMA-MUNYONYO'!C45,'27.09 Salama-Munyonyo'!C45,'26.09 Salama-Munyonyo'!C45,'28.09 Salama-Munyonyo-24h'!C45,'29.09 Salama-Munyonyo'!C45)</f>
        <v>33.285714285714285</v>
      </c>
      <c r="D45" s="49">
        <f>AVERAGE('23.9.19 SALAMA - MUNYONYO'!D45,'24.09 SALAMA-MUNYONYO'!D45,'25.09 SALAMA-MUNYONYO'!D45,'27.09 Salama-Munyonyo'!D45,'26.09 Salama-Munyonyo'!D45,'28.09 Salama-Munyonyo-24h'!D45,'29.09 Salama-Munyonyo'!D45)</f>
        <v>4</v>
      </c>
      <c r="E45" s="49">
        <f>AVERAGE('23.9.19 SALAMA - MUNYONYO'!E45,'24.09 SALAMA-MUNYONYO'!E45,'25.09 SALAMA-MUNYONYO'!E45,'27.09 Salama-Munyonyo'!E45,'26.09 Salama-Munyonyo'!E45,'28.09 Salama-Munyonyo-24h'!E45,'29.09 Salama-Munyonyo'!E45)</f>
        <v>3.1428571428571428</v>
      </c>
      <c r="F45" s="49">
        <f>AVERAGE('23.9.19 SALAMA - MUNYONYO'!F45,'24.09 SALAMA-MUNYONYO'!F45,'25.09 SALAMA-MUNYONYO'!F45,'27.09 Salama-Munyonyo'!F45,'26.09 Salama-Munyonyo'!F45,'28.09 Salama-Munyonyo-24h'!F45,'29.09 Salama-Munyonyo'!F45)</f>
        <v>17.714285714285715</v>
      </c>
      <c r="G45" s="49">
        <f>AVERAGE('23.9.19 SALAMA - MUNYONYO'!G45,'24.09 SALAMA-MUNYONYO'!G45,'25.09 SALAMA-MUNYONYO'!G45,'27.09 Salama-Munyonyo'!G45,'26.09 Salama-Munyonyo'!G45,'28.09 Salama-Munyonyo-24h'!G45,'29.09 Salama-Munyonyo'!G45)</f>
        <v>0.14285714285714285</v>
      </c>
      <c r="H45" s="49">
        <f>AVERAGE('23.9.19 SALAMA - MUNYONYO'!H45,'24.09 SALAMA-MUNYONYO'!H45,'25.09 SALAMA-MUNYONYO'!H45,'27.09 Salama-Munyonyo'!H45,'26.09 Salama-Munyonyo'!H45,'28.09 Salama-Munyonyo-24h'!H45,'29.09 Salama-Munyonyo'!H45)</f>
        <v>0</v>
      </c>
      <c r="I45" s="49">
        <f>AVERAGE('23.9.19 SALAMA - MUNYONYO'!I45,'24.09 SALAMA-MUNYONYO'!I45,'25.09 SALAMA-MUNYONYO'!I45,'27.09 Salama-Munyonyo'!I45,'26.09 Salama-Munyonyo'!I45,'28.09 Salama-Munyonyo-24h'!I45,'29.09 Salama-Munyonyo'!I45)</f>
        <v>3.1428571428571428</v>
      </c>
      <c r="J45" s="49">
        <f>AVERAGE('23.9.19 SALAMA - MUNYONYO'!J45,'24.09 SALAMA-MUNYONYO'!J45,'25.09 SALAMA-MUNYONYO'!J45,'27.09 Salama-Munyonyo'!J45,'26.09 Salama-Munyonyo'!J45,'28.09 Salama-Munyonyo-24h'!J45,'29.09 Salama-Munyonyo'!J45)</f>
        <v>0.5714285714285714</v>
      </c>
      <c r="K45" s="49">
        <f>AVERAGE('23.9.19 SALAMA - MUNYONYO'!K45,'24.09 SALAMA-MUNYONYO'!K45,'25.09 SALAMA-MUNYONYO'!K45,'27.09 Salama-Munyonyo'!K45,'26.09 Salama-Munyonyo'!K45,'28.09 Salama-Munyonyo-24h'!K45,'29.09 Salama-Munyonyo'!K45)</f>
        <v>0</v>
      </c>
      <c r="L45" s="49">
        <f>AVERAGE('23.9.19 SALAMA - MUNYONYO'!L45,'24.09 SALAMA-MUNYONYO'!L45,'25.09 SALAMA-MUNYONYO'!L45,'27.09 Salama-Munyonyo'!L45,'26.09 Salama-Munyonyo'!L45,'28.09 Salama-Munyonyo-24h'!L45,'29.09 Salama-Munyonyo'!L45)</f>
        <v>0</v>
      </c>
      <c r="M45" s="49">
        <f>AVERAGE('23.9.19 SALAMA - MUNYONYO'!M45,'24.09 SALAMA-MUNYONYO'!M45,'25.09 SALAMA-MUNYONYO'!M45,'27.09 Salama-Munyonyo'!M45,'26.09 Salama-Munyonyo'!M45,'28.09 Salama-Munyonyo-24h'!M45,'29.09 Salama-Munyonyo'!M45)</f>
        <v>33.428571428571431</v>
      </c>
      <c r="N45" s="49">
        <f>AVERAGE('23.9.19 SALAMA - MUNYONYO'!N45,'24.09 SALAMA-MUNYONYO'!N45,'25.09 SALAMA-MUNYONYO'!N45,'27.09 Salama-Munyonyo'!N45,'26.09 Salama-Munyonyo'!N45,'28.09 Salama-Munyonyo-24h'!N45,'29.09 Salama-Munyonyo'!N45)</f>
        <v>0</v>
      </c>
      <c r="O45" s="15">
        <f t="shared" si="0"/>
        <v>62.000000000000007</v>
      </c>
      <c r="P45" s="15">
        <f t="shared" si="1"/>
        <v>95.428571428571445</v>
      </c>
    </row>
    <row r="46" spans="2:32" ht="23.1" customHeight="1" x14ac:dyDescent="0.25">
      <c r="B46" s="24" t="s">
        <v>73</v>
      </c>
      <c r="C46" s="49">
        <f>AVERAGE('23.9.19 SALAMA - MUNYONYO'!C46,'24.09 SALAMA-MUNYONYO'!C46,'25.09 SALAMA-MUNYONYO'!C46,'27.09 Salama-Munyonyo'!C46,'26.09 Salama-Munyonyo'!C46,'28.09 Salama-Munyonyo-24h'!C46,'29.09 Salama-Munyonyo'!C46)</f>
        <v>33.571428571428569</v>
      </c>
      <c r="D46" s="49">
        <f>AVERAGE('23.9.19 SALAMA - MUNYONYO'!D46,'24.09 SALAMA-MUNYONYO'!D46,'25.09 SALAMA-MUNYONYO'!D46,'27.09 Salama-Munyonyo'!D46,'26.09 Salama-Munyonyo'!D46,'28.09 Salama-Munyonyo-24h'!D46,'29.09 Salama-Munyonyo'!D46)</f>
        <v>2.7142857142857144</v>
      </c>
      <c r="E46" s="49">
        <f>AVERAGE('23.9.19 SALAMA - MUNYONYO'!E46,'24.09 SALAMA-MUNYONYO'!E46,'25.09 SALAMA-MUNYONYO'!E46,'27.09 Salama-Munyonyo'!E46,'26.09 Salama-Munyonyo'!E46,'28.09 Salama-Munyonyo-24h'!E46,'29.09 Salama-Munyonyo'!E46)</f>
        <v>1.5714285714285714</v>
      </c>
      <c r="F46" s="49">
        <f>AVERAGE('23.9.19 SALAMA - MUNYONYO'!F46,'24.09 SALAMA-MUNYONYO'!F46,'25.09 SALAMA-MUNYONYO'!F46,'27.09 Salama-Munyonyo'!F46,'26.09 Salama-Munyonyo'!F46,'28.09 Salama-Munyonyo-24h'!F46,'29.09 Salama-Munyonyo'!F46)</f>
        <v>18</v>
      </c>
      <c r="G46" s="49">
        <f>AVERAGE('23.9.19 SALAMA - MUNYONYO'!G46,'24.09 SALAMA-MUNYONYO'!G46,'25.09 SALAMA-MUNYONYO'!G46,'27.09 Salama-Munyonyo'!G46,'26.09 Salama-Munyonyo'!G46,'28.09 Salama-Munyonyo-24h'!G46,'29.09 Salama-Munyonyo'!G46)</f>
        <v>0</v>
      </c>
      <c r="H46" s="49">
        <f>AVERAGE('23.9.19 SALAMA - MUNYONYO'!H46,'24.09 SALAMA-MUNYONYO'!H46,'25.09 SALAMA-MUNYONYO'!H46,'27.09 Salama-Munyonyo'!H46,'26.09 Salama-Munyonyo'!H46,'28.09 Salama-Munyonyo-24h'!H46,'29.09 Salama-Munyonyo'!H46)</f>
        <v>0.42857142857142855</v>
      </c>
      <c r="I46" s="49">
        <f>AVERAGE('23.9.19 SALAMA - MUNYONYO'!I46,'24.09 SALAMA-MUNYONYO'!I46,'25.09 SALAMA-MUNYONYO'!I46,'27.09 Salama-Munyonyo'!I46,'26.09 Salama-Munyonyo'!I46,'28.09 Salama-Munyonyo-24h'!I46,'29.09 Salama-Munyonyo'!I46)</f>
        <v>2</v>
      </c>
      <c r="J46" s="49">
        <f>AVERAGE('23.9.19 SALAMA - MUNYONYO'!J46,'24.09 SALAMA-MUNYONYO'!J46,'25.09 SALAMA-MUNYONYO'!J46,'27.09 Salama-Munyonyo'!J46,'26.09 Salama-Munyonyo'!J46,'28.09 Salama-Munyonyo-24h'!J46,'29.09 Salama-Munyonyo'!J46)</f>
        <v>0.14285714285714285</v>
      </c>
      <c r="K46" s="49">
        <f>AVERAGE('23.9.19 SALAMA - MUNYONYO'!K46,'24.09 SALAMA-MUNYONYO'!K46,'25.09 SALAMA-MUNYONYO'!K46,'27.09 Salama-Munyonyo'!K46,'26.09 Salama-Munyonyo'!K46,'28.09 Salama-Munyonyo-24h'!K46,'29.09 Salama-Munyonyo'!K46)</f>
        <v>0</v>
      </c>
      <c r="L46" s="49">
        <f>AVERAGE('23.9.19 SALAMA - MUNYONYO'!L46,'24.09 SALAMA-MUNYONYO'!L46,'25.09 SALAMA-MUNYONYO'!L46,'27.09 Salama-Munyonyo'!L46,'26.09 Salama-Munyonyo'!L46,'28.09 Salama-Munyonyo-24h'!L46,'29.09 Salama-Munyonyo'!L46)</f>
        <v>0</v>
      </c>
      <c r="M46" s="49">
        <f>AVERAGE('23.9.19 SALAMA - MUNYONYO'!M46,'24.09 SALAMA-MUNYONYO'!M46,'25.09 SALAMA-MUNYONYO'!M46,'27.09 Salama-Munyonyo'!M46,'26.09 Salama-Munyonyo'!M46,'28.09 Salama-Munyonyo-24h'!M46,'29.09 Salama-Munyonyo'!M46)</f>
        <v>40.714285714285715</v>
      </c>
      <c r="N46" s="49">
        <f>AVERAGE('23.9.19 SALAMA - MUNYONYO'!N46,'24.09 SALAMA-MUNYONYO'!N46,'25.09 SALAMA-MUNYONYO'!N46,'27.09 Salama-Munyonyo'!N46,'26.09 Salama-Munyonyo'!N46,'28.09 Salama-Munyonyo-24h'!N46,'29.09 Salama-Munyonyo'!N46)</f>
        <v>0</v>
      </c>
      <c r="O46" s="15">
        <f t="shared" si="0"/>
        <v>58.428571428571431</v>
      </c>
      <c r="P46" s="15">
        <f t="shared" si="1"/>
        <v>99.142857142857139</v>
      </c>
      <c r="R46" s="8"/>
      <c r="T46"/>
    </row>
    <row r="47" spans="2:32" ht="23.1" customHeight="1" x14ac:dyDescent="0.25">
      <c r="B47" s="24" t="s">
        <v>74</v>
      </c>
      <c r="C47" s="49">
        <f>AVERAGE('23.9.19 SALAMA - MUNYONYO'!C47,'24.09 SALAMA-MUNYONYO'!C47,'25.09 SALAMA-MUNYONYO'!C47,'27.09 Salama-Munyonyo'!C47,'26.09 Salama-Munyonyo'!C47,'28.09 Salama-Munyonyo-24h'!C47,'29.09 Salama-Munyonyo'!C47)</f>
        <v>40.428571428571431</v>
      </c>
      <c r="D47" s="49">
        <f>AVERAGE('23.9.19 SALAMA - MUNYONYO'!D47,'24.09 SALAMA-MUNYONYO'!D47,'25.09 SALAMA-MUNYONYO'!D47,'27.09 Salama-Munyonyo'!D47,'26.09 Salama-Munyonyo'!D47,'28.09 Salama-Munyonyo-24h'!D47,'29.09 Salama-Munyonyo'!D47)</f>
        <v>2.8571428571428572</v>
      </c>
      <c r="E47" s="49">
        <f>AVERAGE('23.9.19 SALAMA - MUNYONYO'!E47,'24.09 SALAMA-MUNYONYO'!E47,'25.09 SALAMA-MUNYONYO'!E47,'27.09 Salama-Munyonyo'!E47,'26.09 Salama-Munyonyo'!E47,'28.09 Salama-Munyonyo-24h'!E47,'29.09 Salama-Munyonyo'!E47)</f>
        <v>2</v>
      </c>
      <c r="F47" s="49">
        <f>AVERAGE('23.9.19 SALAMA - MUNYONYO'!F47,'24.09 SALAMA-MUNYONYO'!F47,'25.09 SALAMA-MUNYONYO'!F47,'27.09 Salama-Munyonyo'!F47,'26.09 Salama-Munyonyo'!F47,'28.09 Salama-Munyonyo-24h'!F47,'29.09 Salama-Munyonyo'!F47)</f>
        <v>19.428571428571427</v>
      </c>
      <c r="G47" s="49">
        <f>AVERAGE('23.9.19 SALAMA - MUNYONYO'!G47,'24.09 SALAMA-MUNYONYO'!G47,'25.09 SALAMA-MUNYONYO'!G47,'27.09 Salama-Munyonyo'!G47,'26.09 Salama-Munyonyo'!G47,'28.09 Salama-Munyonyo-24h'!G47,'29.09 Salama-Munyonyo'!G47)</f>
        <v>0.42857142857142855</v>
      </c>
      <c r="H47" s="49">
        <f>AVERAGE('23.9.19 SALAMA - MUNYONYO'!H47,'24.09 SALAMA-MUNYONYO'!H47,'25.09 SALAMA-MUNYONYO'!H47,'27.09 Salama-Munyonyo'!H47,'26.09 Salama-Munyonyo'!H47,'28.09 Salama-Munyonyo-24h'!H47,'29.09 Salama-Munyonyo'!H47)</f>
        <v>0</v>
      </c>
      <c r="I47" s="49">
        <f>AVERAGE('23.9.19 SALAMA - MUNYONYO'!I47,'24.09 SALAMA-MUNYONYO'!I47,'25.09 SALAMA-MUNYONYO'!I47,'27.09 Salama-Munyonyo'!I47,'26.09 Salama-Munyonyo'!I47,'28.09 Salama-Munyonyo-24h'!I47,'29.09 Salama-Munyonyo'!I47)</f>
        <v>3.1428571428571428</v>
      </c>
      <c r="J47" s="49">
        <f>AVERAGE('23.9.19 SALAMA - MUNYONYO'!J47,'24.09 SALAMA-MUNYONYO'!J47,'25.09 SALAMA-MUNYONYO'!J47,'27.09 Salama-Munyonyo'!J47,'26.09 Salama-Munyonyo'!J47,'28.09 Salama-Munyonyo-24h'!J47,'29.09 Salama-Munyonyo'!J47)</f>
        <v>0.14285714285714285</v>
      </c>
      <c r="K47" s="49">
        <f>AVERAGE('23.9.19 SALAMA - MUNYONYO'!K47,'24.09 SALAMA-MUNYONYO'!K47,'25.09 SALAMA-MUNYONYO'!K47,'27.09 Salama-Munyonyo'!K47,'26.09 Salama-Munyonyo'!K47,'28.09 Salama-Munyonyo-24h'!K47,'29.09 Salama-Munyonyo'!K47)</f>
        <v>0.14285714285714285</v>
      </c>
      <c r="L47" s="49">
        <f>AVERAGE('23.9.19 SALAMA - MUNYONYO'!L47,'24.09 SALAMA-MUNYONYO'!L47,'25.09 SALAMA-MUNYONYO'!L47,'27.09 Salama-Munyonyo'!L47,'26.09 Salama-Munyonyo'!L47,'28.09 Salama-Munyonyo-24h'!L47,'29.09 Salama-Munyonyo'!L47)</f>
        <v>0</v>
      </c>
      <c r="M47" s="49">
        <f>AVERAGE('23.9.19 SALAMA - MUNYONYO'!M47,'24.09 SALAMA-MUNYONYO'!M47,'25.09 SALAMA-MUNYONYO'!M47,'27.09 Salama-Munyonyo'!M47,'26.09 Salama-Munyonyo'!M47,'28.09 Salama-Munyonyo-24h'!M47,'29.09 Salama-Munyonyo'!M47)</f>
        <v>37.714285714285715</v>
      </c>
      <c r="N47" s="49">
        <f>AVERAGE('23.9.19 SALAMA - MUNYONYO'!N47,'24.09 SALAMA-MUNYONYO'!N47,'25.09 SALAMA-MUNYONYO'!N47,'27.09 Salama-Munyonyo'!N47,'26.09 Salama-Munyonyo'!N47,'28.09 Salama-Munyonyo-24h'!N47,'29.09 Salama-Munyonyo'!N47)</f>
        <v>0</v>
      </c>
      <c r="O47" s="15">
        <f t="shared" si="0"/>
        <v>68.571428571428555</v>
      </c>
      <c r="P47" s="15">
        <f t="shared" si="1"/>
        <v>106.28571428571428</v>
      </c>
      <c r="R47" s="8"/>
      <c r="T47"/>
    </row>
    <row r="48" spans="2:32" ht="23.1" customHeight="1" x14ac:dyDescent="0.25">
      <c r="B48" s="24" t="s">
        <v>75</v>
      </c>
      <c r="C48" s="49">
        <f>AVERAGE('23.9.19 SALAMA - MUNYONYO'!C48,'24.09 SALAMA-MUNYONYO'!C48,'25.09 SALAMA-MUNYONYO'!C48,'27.09 Salama-Munyonyo'!C48,'26.09 Salama-Munyonyo'!C48,'28.09 Salama-Munyonyo-24h'!C48,'29.09 Salama-Munyonyo'!C48)</f>
        <v>40.285714285714285</v>
      </c>
      <c r="D48" s="49">
        <f>AVERAGE('23.9.19 SALAMA - MUNYONYO'!D48,'24.09 SALAMA-MUNYONYO'!D48,'25.09 SALAMA-MUNYONYO'!D48,'27.09 Salama-Munyonyo'!D48,'26.09 Salama-Munyonyo'!D48,'28.09 Salama-Munyonyo-24h'!D48,'29.09 Salama-Munyonyo'!D48)</f>
        <v>4.2857142857142856</v>
      </c>
      <c r="E48" s="49">
        <f>AVERAGE('23.9.19 SALAMA - MUNYONYO'!E48,'24.09 SALAMA-MUNYONYO'!E48,'25.09 SALAMA-MUNYONYO'!E48,'27.09 Salama-Munyonyo'!E48,'26.09 Salama-Munyonyo'!E48,'28.09 Salama-Munyonyo-24h'!E48,'29.09 Salama-Munyonyo'!E48)</f>
        <v>2.8571428571428572</v>
      </c>
      <c r="F48" s="49">
        <f>AVERAGE('23.9.19 SALAMA - MUNYONYO'!F48,'24.09 SALAMA-MUNYONYO'!F48,'25.09 SALAMA-MUNYONYO'!F48,'27.09 Salama-Munyonyo'!F48,'26.09 Salama-Munyonyo'!F48,'28.09 Salama-Munyonyo-24h'!F48,'29.09 Salama-Munyonyo'!F48)</f>
        <v>18.714285714285715</v>
      </c>
      <c r="G48" s="49">
        <f>AVERAGE('23.9.19 SALAMA - MUNYONYO'!G48,'24.09 SALAMA-MUNYONYO'!G48,'25.09 SALAMA-MUNYONYO'!G48,'27.09 Salama-Munyonyo'!G48,'26.09 Salama-Munyonyo'!G48,'28.09 Salama-Munyonyo-24h'!G48,'29.09 Salama-Munyonyo'!G48)</f>
        <v>0</v>
      </c>
      <c r="H48" s="49">
        <f>AVERAGE('23.9.19 SALAMA - MUNYONYO'!H48,'24.09 SALAMA-MUNYONYO'!H48,'25.09 SALAMA-MUNYONYO'!H48,'27.09 Salama-Munyonyo'!H48,'26.09 Salama-Munyonyo'!H48,'28.09 Salama-Munyonyo-24h'!H48,'29.09 Salama-Munyonyo'!H48)</f>
        <v>0</v>
      </c>
      <c r="I48" s="49">
        <f>AVERAGE('23.9.19 SALAMA - MUNYONYO'!I48,'24.09 SALAMA-MUNYONYO'!I48,'25.09 SALAMA-MUNYONYO'!I48,'27.09 Salama-Munyonyo'!I48,'26.09 Salama-Munyonyo'!I48,'28.09 Salama-Munyonyo-24h'!I48,'29.09 Salama-Munyonyo'!I48)</f>
        <v>2.5714285714285716</v>
      </c>
      <c r="J48" s="49">
        <f>AVERAGE('23.9.19 SALAMA - MUNYONYO'!J48,'24.09 SALAMA-MUNYONYO'!J48,'25.09 SALAMA-MUNYONYO'!J48,'27.09 Salama-Munyonyo'!J48,'26.09 Salama-Munyonyo'!J48,'28.09 Salama-Munyonyo-24h'!J48,'29.09 Salama-Munyonyo'!J48)</f>
        <v>0.14285714285714285</v>
      </c>
      <c r="K48" s="49">
        <f>AVERAGE('23.9.19 SALAMA - MUNYONYO'!K48,'24.09 SALAMA-MUNYONYO'!K48,'25.09 SALAMA-MUNYONYO'!K48,'27.09 Salama-Munyonyo'!K48,'26.09 Salama-Munyonyo'!K48,'28.09 Salama-Munyonyo-24h'!K48,'29.09 Salama-Munyonyo'!K48)</f>
        <v>0.14285714285714285</v>
      </c>
      <c r="L48" s="49">
        <f>AVERAGE('23.9.19 SALAMA - MUNYONYO'!L48,'24.09 SALAMA-MUNYONYO'!L48,'25.09 SALAMA-MUNYONYO'!L48,'27.09 Salama-Munyonyo'!L48,'26.09 Salama-Munyonyo'!L48,'28.09 Salama-Munyonyo-24h'!L48,'29.09 Salama-Munyonyo'!L48)</f>
        <v>0</v>
      </c>
      <c r="M48" s="49">
        <f>AVERAGE('23.9.19 SALAMA - MUNYONYO'!M48,'24.09 SALAMA-MUNYONYO'!M48,'25.09 SALAMA-MUNYONYO'!M48,'27.09 Salama-Munyonyo'!M48,'26.09 Salama-Munyonyo'!M48,'28.09 Salama-Munyonyo-24h'!M48,'29.09 Salama-Munyonyo'!M48)</f>
        <v>25.857142857142858</v>
      </c>
      <c r="N48" s="49">
        <f>AVERAGE('23.9.19 SALAMA - MUNYONYO'!N48,'24.09 SALAMA-MUNYONYO'!N48,'25.09 SALAMA-MUNYONYO'!N48,'27.09 Salama-Munyonyo'!N48,'26.09 Salama-Munyonyo'!N48,'28.09 Salama-Munyonyo-24h'!N48,'29.09 Salama-Munyonyo'!N48)</f>
        <v>0</v>
      </c>
      <c r="O48" s="15">
        <f t="shared" si="0"/>
        <v>68.999999999999986</v>
      </c>
      <c r="P48" s="15">
        <f t="shared" si="1"/>
        <v>94.857142857142847</v>
      </c>
      <c r="R48" s="8"/>
      <c r="T48"/>
    </row>
    <row r="49" spans="2:20" ht="23.1" customHeight="1" x14ac:dyDescent="0.25">
      <c r="B49" s="23" t="s">
        <v>76</v>
      </c>
      <c r="C49" s="49">
        <f>AVERAGE('23.9.19 SALAMA - MUNYONYO'!C49,'24.09 SALAMA-MUNYONYO'!C49,'25.09 SALAMA-MUNYONYO'!C49,'27.09 Salama-Munyonyo'!C49,'26.09 Salama-Munyonyo'!C49,'28.09 Salama-Munyonyo-24h'!C49,'29.09 Salama-Munyonyo'!C49)</f>
        <v>34.428571428571431</v>
      </c>
      <c r="D49" s="49">
        <f>AVERAGE('23.9.19 SALAMA - MUNYONYO'!D49,'24.09 SALAMA-MUNYONYO'!D49,'25.09 SALAMA-MUNYONYO'!D49,'27.09 Salama-Munyonyo'!D49,'26.09 Salama-Munyonyo'!D49,'28.09 Salama-Munyonyo-24h'!D49,'29.09 Salama-Munyonyo'!D49)</f>
        <v>4.2857142857142856</v>
      </c>
      <c r="E49" s="49">
        <f>AVERAGE('23.9.19 SALAMA - MUNYONYO'!E49,'24.09 SALAMA-MUNYONYO'!E49,'25.09 SALAMA-MUNYONYO'!E49,'27.09 Salama-Munyonyo'!E49,'26.09 Salama-Munyonyo'!E49,'28.09 Salama-Munyonyo-24h'!E49,'29.09 Salama-Munyonyo'!E49)</f>
        <v>2</v>
      </c>
      <c r="F49" s="49">
        <f>AVERAGE('23.9.19 SALAMA - MUNYONYO'!F49,'24.09 SALAMA-MUNYONYO'!F49,'25.09 SALAMA-MUNYONYO'!F49,'27.09 Salama-Munyonyo'!F49,'26.09 Salama-Munyonyo'!F49,'28.09 Salama-Munyonyo-24h'!F49,'29.09 Salama-Munyonyo'!F49)</f>
        <v>19.571428571428573</v>
      </c>
      <c r="G49" s="49">
        <f>AVERAGE('23.9.19 SALAMA - MUNYONYO'!G49,'24.09 SALAMA-MUNYONYO'!G49,'25.09 SALAMA-MUNYONYO'!G49,'27.09 Salama-Munyonyo'!G49,'26.09 Salama-Munyonyo'!G49,'28.09 Salama-Munyonyo-24h'!G49,'29.09 Salama-Munyonyo'!G49)</f>
        <v>0</v>
      </c>
      <c r="H49" s="49">
        <f>AVERAGE('23.9.19 SALAMA - MUNYONYO'!H49,'24.09 SALAMA-MUNYONYO'!H49,'25.09 SALAMA-MUNYONYO'!H49,'27.09 Salama-Munyonyo'!H49,'26.09 Salama-Munyonyo'!H49,'28.09 Salama-Munyonyo-24h'!H49,'29.09 Salama-Munyonyo'!H49)</f>
        <v>0</v>
      </c>
      <c r="I49" s="49">
        <f>AVERAGE('23.9.19 SALAMA - MUNYONYO'!I49,'24.09 SALAMA-MUNYONYO'!I49,'25.09 SALAMA-MUNYONYO'!I49,'27.09 Salama-Munyonyo'!I49,'26.09 Salama-Munyonyo'!I49,'28.09 Salama-Munyonyo-24h'!I49,'29.09 Salama-Munyonyo'!I49)</f>
        <v>1.8571428571428572</v>
      </c>
      <c r="J49" s="49">
        <f>AVERAGE('23.9.19 SALAMA - MUNYONYO'!J49,'24.09 SALAMA-MUNYONYO'!J49,'25.09 SALAMA-MUNYONYO'!J49,'27.09 Salama-Munyonyo'!J49,'26.09 Salama-Munyonyo'!J49,'28.09 Salama-Munyonyo-24h'!J49,'29.09 Salama-Munyonyo'!J49)</f>
        <v>0.2857142857142857</v>
      </c>
      <c r="K49" s="49">
        <f>AVERAGE('23.9.19 SALAMA - MUNYONYO'!K49,'24.09 SALAMA-MUNYONYO'!K49,'25.09 SALAMA-MUNYONYO'!K49,'27.09 Salama-Munyonyo'!K49,'26.09 Salama-Munyonyo'!K49,'28.09 Salama-Munyonyo-24h'!K49,'29.09 Salama-Munyonyo'!K49)</f>
        <v>0</v>
      </c>
      <c r="L49" s="49">
        <f>AVERAGE('23.9.19 SALAMA - MUNYONYO'!L49,'24.09 SALAMA-MUNYONYO'!L49,'25.09 SALAMA-MUNYONYO'!L49,'27.09 Salama-Munyonyo'!L49,'26.09 Salama-Munyonyo'!L49,'28.09 Salama-Munyonyo-24h'!L49,'29.09 Salama-Munyonyo'!L49)</f>
        <v>0</v>
      </c>
      <c r="M49" s="49">
        <f>AVERAGE('23.9.19 SALAMA - MUNYONYO'!M49,'24.09 SALAMA-MUNYONYO'!M49,'25.09 SALAMA-MUNYONYO'!M49,'27.09 Salama-Munyonyo'!M49,'26.09 Salama-Munyonyo'!M49,'28.09 Salama-Munyonyo-24h'!M49,'29.09 Salama-Munyonyo'!M49)</f>
        <v>25.285714285714285</v>
      </c>
      <c r="N49" s="49">
        <f>AVERAGE('23.9.19 SALAMA - MUNYONYO'!N49,'24.09 SALAMA-MUNYONYO'!N49,'25.09 SALAMA-MUNYONYO'!N49,'27.09 Salama-Munyonyo'!N49,'26.09 Salama-Munyonyo'!N49,'28.09 Salama-Munyonyo-24h'!N49,'29.09 Salama-Munyonyo'!N49)</f>
        <v>0</v>
      </c>
      <c r="O49" s="15">
        <f t="shared" si="0"/>
        <v>62.428571428571431</v>
      </c>
      <c r="P49" s="15">
        <f t="shared" si="1"/>
        <v>87.714285714285722</v>
      </c>
      <c r="R49" s="8"/>
      <c r="T49"/>
    </row>
    <row r="50" spans="2:20" ht="23.1" customHeight="1" x14ac:dyDescent="0.25">
      <c r="B50" s="24" t="s">
        <v>77</v>
      </c>
      <c r="C50" s="49">
        <f>AVERAGE('23.9.19 SALAMA - MUNYONYO'!C50,'24.09 SALAMA-MUNYONYO'!C50,'25.09 SALAMA-MUNYONYO'!C50,'27.09 Salama-Munyonyo'!C50,'26.09 Salama-Munyonyo'!C50,'28.09 Salama-Munyonyo-24h'!C50,'29.09 Salama-Munyonyo'!C50)</f>
        <v>30.571428571428573</v>
      </c>
      <c r="D50" s="49">
        <f>AVERAGE('23.9.19 SALAMA - MUNYONYO'!D50,'24.09 SALAMA-MUNYONYO'!D50,'25.09 SALAMA-MUNYONYO'!D50,'27.09 Salama-Munyonyo'!D50,'26.09 Salama-Munyonyo'!D50,'28.09 Salama-Munyonyo-24h'!D50,'29.09 Salama-Munyonyo'!D50)</f>
        <v>6.1428571428571432</v>
      </c>
      <c r="E50" s="49">
        <f>AVERAGE('23.9.19 SALAMA - MUNYONYO'!E50,'24.09 SALAMA-MUNYONYO'!E50,'25.09 SALAMA-MUNYONYO'!E50,'27.09 Salama-Munyonyo'!E50,'26.09 Salama-Munyonyo'!E50,'28.09 Salama-Munyonyo-24h'!E50,'29.09 Salama-Munyonyo'!E50)</f>
        <v>3.2857142857142856</v>
      </c>
      <c r="F50" s="49">
        <f>AVERAGE('23.9.19 SALAMA - MUNYONYO'!F50,'24.09 SALAMA-MUNYONYO'!F50,'25.09 SALAMA-MUNYONYO'!F50,'27.09 Salama-Munyonyo'!F50,'26.09 Salama-Munyonyo'!F50,'28.09 Salama-Munyonyo-24h'!F50,'29.09 Salama-Munyonyo'!F50)</f>
        <v>15.857142857142858</v>
      </c>
      <c r="G50" s="49">
        <f>AVERAGE('23.9.19 SALAMA - MUNYONYO'!G50,'24.09 SALAMA-MUNYONYO'!G50,'25.09 SALAMA-MUNYONYO'!G50,'27.09 Salama-Munyonyo'!G50,'26.09 Salama-Munyonyo'!G50,'28.09 Salama-Munyonyo-24h'!G50,'29.09 Salama-Munyonyo'!G50)</f>
        <v>0.14285714285714285</v>
      </c>
      <c r="H50" s="49">
        <f>AVERAGE('23.9.19 SALAMA - MUNYONYO'!H50,'24.09 SALAMA-MUNYONYO'!H50,'25.09 SALAMA-MUNYONYO'!H50,'27.09 Salama-Munyonyo'!H50,'26.09 Salama-Munyonyo'!H50,'28.09 Salama-Munyonyo-24h'!H50,'29.09 Salama-Munyonyo'!H50)</f>
        <v>0</v>
      </c>
      <c r="I50" s="49">
        <f>AVERAGE('23.9.19 SALAMA - MUNYONYO'!I50,'24.09 SALAMA-MUNYONYO'!I50,'25.09 SALAMA-MUNYONYO'!I50,'27.09 Salama-Munyonyo'!I50,'26.09 Salama-Munyonyo'!I50,'28.09 Salama-Munyonyo-24h'!I50,'29.09 Salama-Munyonyo'!I50)</f>
        <v>2.2857142857142856</v>
      </c>
      <c r="J50" s="49">
        <f>AVERAGE('23.9.19 SALAMA - MUNYONYO'!J50,'24.09 SALAMA-MUNYONYO'!J50,'25.09 SALAMA-MUNYONYO'!J50,'27.09 Salama-Munyonyo'!J50,'26.09 Salama-Munyonyo'!J50,'28.09 Salama-Munyonyo-24h'!J50,'29.09 Salama-Munyonyo'!J50)</f>
        <v>0.42857142857142855</v>
      </c>
      <c r="K50" s="49">
        <f>AVERAGE('23.9.19 SALAMA - MUNYONYO'!K50,'24.09 SALAMA-MUNYONYO'!K50,'25.09 SALAMA-MUNYONYO'!K50,'27.09 Salama-Munyonyo'!K50,'26.09 Salama-Munyonyo'!K50,'28.09 Salama-Munyonyo-24h'!K50,'29.09 Salama-Munyonyo'!K50)</f>
        <v>0</v>
      </c>
      <c r="L50" s="49">
        <f>AVERAGE('23.9.19 SALAMA - MUNYONYO'!L50,'24.09 SALAMA-MUNYONYO'!L50,'25.09 SALAMA-MUNYONYO'!L50,'27.09 Salama-Munyonyo'!L50,'26.09 Salama-Munyonyo'!L50,'28.09 Salama-Munyonyo-24h'!L50,'29.09 Salama-Munyonyo'!L50)</f>
        <v>0</v>
      </c>
      <c r="M50" s="49">
        <f>AVERAGE('23.9.19 SALAMA - MUNYONYO'!M50,'24.09 SALAMA-MUNYONYO'!M50,'25.09 SALAMA-MUNYONYO'!M50,'27.09 Salama-Munyonyo'!M50,'26.09 Salama-Munyonyo'!M50,'28.09 Salama-Munyonyo-24h'!M50,'29.09 Salama-Munyonyo'!M50)</f>
        <v>30.428571428571427</v>
      </c>
      <c r="N50" s="49">
        <f>AVERAGE('23.9.19 SALAMA - MUNYONYO'!N50,'24.09 SALAMA-MUNYONYO'!N50,'25.09 SALAMA-MUNYONYO'!N50,'27.09 Salama-Munyonyo'!N50,'26.09 Salama-Munyonyo'!N50,'28.09 Salama-Munyonyo-24h'!N50,'29.09 Salama-Munyonyo'!N50)</f>
        <v>0</v>
      </c>
      <c r="O50" s="15">
        <f t="shared" si="0"/>
        <v>58.714285714285722</v>
      </c>
      <c r="P50" s="15">
        <f t="shared" si="1"/>
        <v>89.142857142857153</v>
      </c>
      <c r="R50" s="8"/>
      <c r="T50"/>
    </row>
    <row r="51" spans="2:20" ht="23.1" customHeight="1" x14ac:dyDescent="0.25">
      <c r="B51" s="24" t="s">
        <v>78</v>
      </c>
      <c r="C51" s="49">
        <f>AVERAGE('23.9.19 SALAMA - MUNYONYO'!C51,'24.09 SALAMA-MUNYONYO'!C51,'25.09 SALAMA-MUNYONYO'!C51,'27.09 Salama-Munyonyo'!C51,'26.09 Salama-Munyonyo'!C51,'28.09 Salama-Munyonyo-24h'!C51,'29.09 Salama-Munyonyo'!C51)</f>
        <v>37.142857142857146</v>
      </c>
      <c r="D51" s="49">
        <f>AVERAGE('23.9.19 SALAMA - MUNYONYO'!D51,'24.09 SALAMA-MUNYONYO'!D51,'25.09 SALAMA-MUNYONYO'!D51,'27.09 Salama-Munyonyo'!D51,'26.09 Salama-Munyonyo'!D51,'28.09 Salama-Munyonyo-24h'!D51,'29.09 Salama-Munyonyo'!D51)</f>
        <v>5.4285714285714288</v>
      </c>
      <c r="E51" s="49">
        <f>AVERAGE('23.9.19 SALAMA - MUNYONYO'!E51,'24.09 SALAMA-MUNYONYO'!E51,'25.09 SALAMA-MUNYONYO'!E51,'27.09 Salama-Munyonyo'!E51,'26.09 Salama-Munyonyo'!E51,'28.09 Salama-Munyonyo-24h'!E51,'29.09 Salama-Munyonyo'!E51)</f>
        <v>3.8571428571428572</v>
      </c>
      <c r="F51" s="49">
        <f>AVERAGE('23.9.19 SALAMA - MUNYONYO'!F51,'24.09 SALAMA-MUNYONYO'!F51,'25.09 SALAMA-MUNYONYO'!F51,'27.09 Salama-Munyonyo'!F51,'26.09 Salama-Munyonyo'!F51,'28.09 Salama-Munyonyo-24h'!F51,'29.09 Salama-Munyonyo'!F51)</f>
        <v>22</v>
      </c>
      <c r="G51" s="49">
        <f>AVERAGE('23.9.19 SALAMA - MUNYONYO'!G51,'24.09 SALAMA-MUNYONYO'!G51,'25.09 SALAMA-MUNYONYO'!G51,'27.09 Salama-Munyonyo'!G51,'26.09 Salama-Munyonyo'!G51,'28.09 Salama-Munyonyo-24h'!G51,'29.09 Salama-Munyonyo'!G51)</f>
        <v>0</v>
      </c>
      <c r="H51" s="49">
        <f>AVERAGE('23.9.19 SALAMA - MUNYONYO'!H51,'24.09 SALAMA-MUNYONYO'!H51,'25.09 SALAMA-MUNYONYO'!H51,'27.09 Salama-Munyonyo'!H51,'26.09 Salama-Munyonyo'!H51,'28.09 Salama-Munyonyo-24h'!H51,'29.09 Salama-Munyonyo'!H51)</f>
        <v>0</v>
      </c>
      <c r="I51" s="49">
        <f>AVERAGE('23.9.19 SALAMA - MUNYONYO'!I51,'24.09 SALAMA-MUNYONYO'!I51,'25.09 SALAMA-MUNYONYO'!I51,'27.09 Salama-Munyonyo'!I51,'26.09 Salama-Munyonyo'!I51,'28.09 Salama-Munyonyo-24h'!I51,'29.09 Salama-Munyonyo'!I51)</f>
        <v>2.5714285714285716</v>
      </c>
      <c r="J51" s="49">
        <f>AVERAGE('23.9.19 SALAMA - MUNYONYO'!J51,'24.09 SALAMA-MUNYONYO'!J51,'25.09 SALAMA-MUNYONYO'!J51,'27.09 Salama-Munyonyo'!J51,'26.09 Salama-Munyonyo'!J51,'28.09 Salama-Munyonyo-24h'!J51,'29.09 Salama-Munyonyo'!J51)</f>
        <v>1.1428571428571428</v>
      </c>
      <c r="K51" s="49">
        <f>AVERAGE('23.9.19 SALAMA - MUNYONYO'!K51,'24.09 SALAMA-MUNYONYO'!K51,'25.09 SALAMA-MUNYONYO'!K51,'27.09 Salama-Munyonyo'!K51,'26.09 Salama-Munyonyo'!K51,'28.09 Salama-Munyonyo-24h'!K51,'29.09 Salama-Munyonyo'!K51)</f>
        <v>0</v>
      </c>
      <c r="L51" s="49">
        <f>AVERAGE('23.9.19 SALAMA - MUNYONYO'!L51,'24.09 SALAMA-MUNYONYO'!L51,'25.09 SALAMA-MUNYONYO'!L51,'27.09 Salama-Munyonyo'!L51,'26.09 Salama-Munyonyo'!L51,'28.09 Salama-Munyonyo-24h'!L51,'29.09 Salama-Munyonyo'!L51)</f>
        <v>0</v>
      </c>
      <c r="M51" s="49">
        <f>AVERAGE('23.9.19 SALAMA - MUNYONYO'!M51,'24.09 SALAMA-MUNYONYO'!M51,'25.09 SALAMA-MUNYONYO'!M51,'27.09 Salama-Munyonyo'!M51,'26.09 Salama-Munyonyo'!M51,'28.09 Salama-Munyonyo-24h'!M51,'29.09 Salama-Munyonyo'!M51)</f>
        <v>31.714285714285715</v>
      </c>
      <c r="N51" s="49">
        <f>AVERAGE('23.9.19 SALAMA - MUNYONYO'!N51,'24.09 SALAMA-MUNYONYO'!N51,'25.09 SALAMA-MUNYONYO'!N51,'27.09 Salama-Munyonyo'!N51,'26.09 Salama-Munyonyo'!N51,'28.09 Salama-Munyonyo-24h'!N51,'29.09 Salama-Munyonyo'!N51)</f>
        <v>0</v>
      </c>
      <c r="O51" s="15">
        <f t="shared" si="0"/>
        <v>72.142857142857139</v>
      </c>
      <c r="P51" s="15">
        <f t="shared" si="1"/>
        <v>103.85714285714286</v>
      </c>
      <c r="R51" s="8"/>
      <c r="T51"/>
    </row>
    <row r="52" spans="2:20" ht="23.1" customHeight="1" x14ac:dyDescent="0.25">
      <c r="B52" s="24" t="s">
        <v>79</v>
      </c>
      <c r="C52" s="49">
        <f>AVERAGE('23.9.19 SALAMA - MUNYONYO'!C52,'24.09 SALAMA-MUNYONYO'!C52,'25.09 SALAMA-MUNYONYO'!C52,'27.09 Salama-Munyonyo'!C52,'26.09 Salama-Munyonyo'!C52,'28.09 Salama-Munyonyo-24h'!C52,'29.09 Salama-Munyonyo'!C52)</f>
        <v>39.857142857142854</v>
      </c>
      <c r="D52" s="49">
        <f>AVERAGE('23.9.19 SALAMA - MUNYONYO'!D52,'24.09 SALAMA-MUNYONYO'!D52,'25.09 SALAMA-MUNYONYO'!D52,'27.09 Salama-Munyonyo'!D52,'26.09 Salama-Munyonyo'!D52,'28.09 Salama-Munyonyo-24h'!D52,'29.09 Salama-Munyonyo'!D52)</f>
        <v>5.4285714285714288</v>
      </c>
      <c r="E52" s="49">
        <f>AVERAGE('23.9.19 SALAMA - MUNYONYO'!E52,'24.09 SALAMA-MUNYONYO'!E52,'25.09 SALAMA-MUNYONYO'!E52,'27.09 Salama-Munyonyo'!E52,'26.09 Salama-Munyonyo'!E52,'28.09 Salama-Munyonyo-24h'!E52,'29.09 Salama-Munyonyo'!E52)</f>
        <v>2.4285714285714284</v>
      </c>
      <c r="F52" s="49">
        <f>AVERAGE('23.9.19 SALAMA - MUNYONYO'!F52,'24.09 SALAMA-MUNYONYO'!F52,'25.09 SALAMA-MUNYONYO'!F52,'27.09 Salama-Munyonyo'!F52,'26.09 Salama-Munyonyo'!F52,'28.09 Salama-Munyonyo-24h'!F52,'29.09 Salama-Munyonyo'!F52)</f>
        <v>20.142857142857142</v>
      </c>
      <c r="G52" s="49">
        <f>AVERAGE('23.9.19 SALAMA - MUNYONYO'!G52,'24.09 SALAMA-MUNYONYO'!G52,'25.09 SALAMA-MUNYONYO'!G52,'27.09 Salama-Munyonyo'!G52,'26.09 Salama-Munyonyo'!G52,'28.09 Salama-Munyonyo-24h'!G52,'29.09 Salama-Munyonyo'!G52)</f>
        <v>0.8571428571428571</v>
      </c>
      <c r="H52" s="49">
        <f>AVERAGE('23.9.19 SALAMA - MUNYONYO'!H52,'24.09 SALAMA-MUNYONYO'!H52,'25.09 SALAMA-MUNYONYO'!H52,'27.09 Salama-Munyonyo'!H52,'26.09 Salama-Munyonyo'!H52,'28.09 Salama-Munyonyo-24h'!H52,'29.09 Salama-Munyonyo'!H52)</f>
        <v>0</v>
      </c>
      <c r="I52" s="49">
        <f>AVERAGE('23.9.19 SALAMA - MUNYONYO'!I52,'24.09 SALAMA-MUNYONYO'!I52,'25.09 SALAMA-MUNYONYO'!I52,'27.09 Salama-Munyonyo'!I52,'26.09 Salama-Munyonyo'!I52,'28.09 Salama-Munyonyo-24h'!I52,'29.09 Salama-Munyonyo'!I52)</f>
        <v>1.1428571428571428</v>
      </c>
      <c r="J52" s="49">
        <f>AVERAGE('23.9.19 SALAMA - MUNYONYO'!J52,'24.09 SALAMA-MUNYONYO'!J52,'25.09 SALAMA-MUNYONYO'!J52,'27.09 Salama-Munyonyo'!J52,'26.09 Salama-Munyonyo'!J52,'28.09 Salama-Munyonyo-24h'!J52,'29.09 Salama-Munyonyo'!J52)</f>
        <v>0</v>
      </c>
      <c r="K52" s="49">
        <f>AVERAGE('23.9.19 SALAMA - MUNYONYO'!K52,'24.09 SALAMA-MUNYONYO'!K52,'25.09 SALAMA-MUNYONYO'!K52,'27.09 Salama-Munyonyo'!K52,'26.09 Salama-Munyonyo'!K52,'28.09 Salama-Munyonyo-24h'!K52,'29.09 Salama-Munyonyo'!K52)</f>
        <v>0</v>
      </c>
      <c r="L52" s="49">
        <f>AVERAGE('23.9.19 SALAMA - MUNYONYO'!L52,'24.09 SALAMA-MUNYONYO'!L52,'25.09 SALAMA-MUNYONYO'!L52,'27.09 Salama-Munyonyo'!L52,'26.09 Salama-Munyonyo'!L52,'28.09 Salama-Munyonyo-24h'!L52,'29.09 Salama-Munyonyo'!L52)</f>
        <v>0</v>
      </c>
      <c r="M52" s="49">
        <f>AVERAGE('23.9.19 SALAMA - MUNYONYO'!M52,'24.09 SALAMA-MUNYONYO'!M52,'25.09 SALAMA-MUNYONYO'!M52,'27.09 Salama-Munyonyo'!M52,'26.09 Salama-Munyonyo'!M52,'28.09 Salama-Munyonyo-24h'!M52,'29.09 Salama-Munyonyo'!M52)</f>
        <v>30.857142857142858</v>
      </c>
      <c r="N52" s="49">
        <f>AVERAGE('23.9.19 SALAMA - MUNYONYO'!N52,'24.09 SALAMA-MUNYONYO'!N52,'25.09 SALAMA-MUNYONYO'!N52,'27.09 Salama-Munyonyo'!N52,'26.09 Salama-Munyonyo'!N52,'28.09 Salama-Munyonyo-24h'!N52,'29.09 Salama-Munyonyo'!N52)</f>
        <v>0</v>
      </c>
      <c r="O52" s="15">
        <f t="shared" si="0"/>
        <v>69.857142857142861</v>
      </c>
      <c r="P52" s="15">
        <f t="shared" si="1"/>
        <v>100.71428571428572</v>
      </c>
      <c r="R52" s="8"/>
      <c r="T52"/>
    </row>
    <row r="53" spans="2:20" ht="23.1" customHeight="1" x14ac:dyDescent="0.25">
      <c r="B53" s="23" t="s">
        <v>80</v>
      </c>
      <c r="C53" s="49">
        <f>AVERAGE('23.9.19 SALAMA - MUNYONYO'!C53,'24.09 SALAMA-MUNYONYO'!C53,'25.09 SALAMA-MUNYONYO'!C53,'27.09 Salama-Munyonyo'!C53,'26.09 Salama-Munyonyo'!C53,'28.09 Salama-Munyonyo-24h'!C53,'29.09 Salama-Munyonyo'!C53)</f>
        <v>34.428571428571431</v>
      </c>
      <c r="D53" s="49">
        <f>AVERAGE('23.9.19 SALAMA - MUNYONYO'!D53,'24.09 SALAMA-MUNYONYO'!D53,'25.09 SALAMA-MUNYONYO'!D53,'27.09 Salama-Munyonyo'!D53,'26.09 Salama-Munyonyo'!D53,'28.09 Salama-Munyonyo-24h'!D53,'29.09 Salama-Munyonyo'!D53)</f>
        <v>3.2857142857142856</v>
      </c>
      <c r="E53" s="49">
        <f>AVERAGE('23.9.19 SALAMA - MUNYONYO'!E53,'24.09 SALAMA-MUNYONYO'!E53,'25.09 SALAMA-MUNYONYO'!E53,'27.09 Salama-Munyonyo'!E53,'26.09 Salama-Munyonyo'!E53,'28.09 Salama-Munyonyo-24h'!E53,'29.09 Salama-Munyonyo'!E53)</f>
        <v>3.5714285714285716</v>
      </c>
      <c r="F53" s="49">
        <f>AVERAGE('23.9.19 SALAMA - MUNYONYO'!F53,'24.09 SALAMA-MUNYONYO'!F53,'25.09 SALAMA-MUNYONYO'!F53,'27.09 Salama-Munyonyo'!F53,'26.09 Salama-Munyonyo'!F53,'28.09 Salama-Munyonyo-24h'!F53,'29.09 Salama-Munyonyo'!F53)</f>
        <v>23.571428571428573</v>
      </c>
      <c r="G53" s="49">
        <f>AVERAGE('23.9.19 SALAMA - MUNYONYO'!G53,'24.09 SALAMA-MUNYONYO'!G53,'25.09 SALAMA-MUNYONYO'!G53,'27.09 Salama-Munyonyo'!G53,'26.09 Salama-Munyonyo'!G53,'28.09 Salama-Munyonyo-24h'!G53,'29.09 Salama-Munyonyo'!G53)</f>
        <v>0</v>
      </c>
      <c r="H53" s="49">
        <f>AVERAGE('23.9.19 SALAMA - MUNYONYO'!H53,'24.09 SALAMA-MUNYONYO'!H53,'25.09 SALAMA-MUNYONYO'!H53,'27.09 Salama-Munyonyo'!H53,'26.09 Salama-Munyonyo'!H53,'28.09 Salama-Munyonyo-24h'!H53,'29.09 Salama-Munyonyo'!H53)</f>
        <v>0</v>
      </c>
      <c r="I53" s="49">
        <f>AVERAGE('23.9.19 SALAMA - MUNYONYO'!I53,'24.09 SALAMA-MUNYONYO'!I53,'25.09 SALAMA-MUNYONYO'!I53,'27.09 Salama-Munyonyo'!I53,'26.09 Salama-Munyonyo'!I53,'28.09 Salama-Munyonyo-24h'!I53,'29.09 Salama-Munyonyo'!I53)</f>
        <v>1.8571428571428572</v>
      </c>
      <c r="J53" s="49">
        <f>AVERAGE('23.9.19 SALAMA - MUNYONYO'!J53,'24.09 SALAMA-MUNYONYO'!J53,'25.09 SALAMA-MUNYONYO'!J53,'27.09 Salama-Munyonyo'!J53,'26.09 Salama-Munyonyo'!J53,'28.09 Salama-Munyonyo-24h'!J53,'29.09 Salama-Munyonyo'!J53)</f>
        <v>0.42857142857142855</v>
      </c>
      <c r="K53" s="49">
        <f>AVERAGE('23.9.19 SALAMA - MUNYONYO'!K53,'24.09 SALAMA-MUNYONYO'!K53,'25.09 SALAMA-MUNYONYO'!K53,'27.09 Salama-Munyonyo'!K53,'26.09 Salama-Munyonyo'!K53,'28.09 Salama-Munyonyo-24h'!K53,'29.09 Salama-Munyonyo'!K53)</f>
        <v>0</v>
      </c>
      <c r="L53" s="49">
        <f>AVERAGE('23.9.19 SALAMA - MUNYONYO'!L53,'24.09 SALAMA-MUNYONYO'!L53,'25.09 SALAMA-MUNYONYO'!L53,'27.09 Salama-Munyonyo'!L53,'26.09 Salama-Munyonyo'!L53,'28.09 Salama-Munyonyo-24h'!L53,'29.09 Salama-Munyonyo'!L53)</f>
        <v>0</v>
      </c>
      <c r="M53" s="49">
        <f>AVERAGE('23.9.19 SALAMA - MUNYONYO'!M53,'24.09 SALAMA-MUNYONYO'!M53,'25.09 SALAMA-MUNYONYO'!M53,'27.09 Salama-Munyonyo'!M53,'26.09 Salama-Munyonyo'!M53,'28.09 Salama-Munyonyo-24h'!M53,'29.09 Salama-Munyonyo'!M53)</f>
        <v>32.571428571428569</v>
      </c>
      <c r="N53" s="49">
        <f>AVERAGE('23.9.19 SALAMA - MUNYONYO'!N53,'24.09 SALAMA-MUNYONYO'!N53,'25.09 SALAMA-MUNYONYO'!N53,'27.09 Salama-Munyonyo'!N53,'26.09 Salama-Munyonyo'!N53,'28.09 Salama-Munyonyo-24h'!N53,'29.09 Salama-Munyonyo'!N53)</f>
        <v>0</v>
      </c>
      <c r="O53" s="15">
        <f t="shared" si="0"/>
        <v>67.142857142857153</v>
      </c>
      <c r="P53" s="15">
        <f t="shared" si="1"/>
        <v>99.714285714285722</v>
      </c>
      <c r="R53" s="8"/>
      <c r="T53"/>
    </row>
    <row r="54" spans="2:20" ht="23.1" customHeight="1" x14ac:dyDescent="0.25">
      <c r="B54" s="23" t="s">
        <v>81</v>
      </c>
      <c r="C54" s="49">
        <f>AVERAGE('23.9.19 SALAMA - MUNYONYO'!C54,'24.09 SALAMA-MUNYONYO'!C54,'25.09 SALAMA-MUNYONYO'!C54,'27.09 Salama-Munyonyo'!C54,'26.09 Salama-Munyonyo'!C54,'28.09 Salama-Munyonyo-24h'!C54,'29.09 Salama-Munyonyo'!C54)</f>
        <v>42.857142857142854</v>
      </c>
      <c r="D54" s="49">
        <f>AVERAGE('23.9.19 SALAMA - MUNYONYO'!D54,'24.09 SALAMA-MUNYONYO'!D54,'25.09 SALAMA-MUNYONYO'!D54,'27.09 Salama-Munyonyo'!D54,'26.09 Salama-Munyonyo'!D54,'28.09 Salama-Munyonyo-24h'!D54,'29.09 Salama-Munyonyo'!D54)</f>
        <v>6.1428571428571432</v>
      </c>
      <c r="E54" s="49">
        <f>AVERAGE('23.9.19 SALAMA - MUNYONYO'!E54,'24.09 SALAMA-MUNYONYO'!E54,'25.09 SALAMA-MUNYONYO'!E54,'27.09 Salama-Munyonyo'!E54,'26.09 Salama-Munyonyo'!E54,'28.09 Salama-Munyonyo-24h'!E54,'29.09 Salama-Munyonyo'!E54)</f>
        <v>3.8571428571428572</v>
      </c>
      <c r="F54" s="49">
        <f>AVERAGE('23.9.19 SALAMA - MUNYONYO'!F54,'24.09 SALAMA-MUNYONYO'!F54,'25.09 SALAMA-MUNYONYO'!F54,'27.09 Salama-Munyonyo'!F54,'26.09 Salama-Munyonyo'!F54,'28.09 Salama-Munyonyo-24h'!F54,'29.09 Salama-Munyonyo'!F54)</f>
        <v>23.285714285714285</v>
      </c>
      <c r="G54" s="49">
        <f>AVERAGE('23.9.19 SALAMA - MUNYONYO'!G54,'24.09 SALAMA-MUNYONYO'!G54,'25.09 SALAMA-MUNYONYO'!G54,'27.09 Salama-Munyonyo'!G54,'26.09 Salama-Munyonyo'!G54,'28.09 Salama-Munyonyo-24h'!G54,'29.09 Salama-Munyonyo'!G54)</f>
        <v>0</v>
      </c>
      <c r="H54" s="49">
        <f>AVERAGE('23.9.19 SALAMA - MUNYONYO'!H54,'24.09 SALAMA-MUNYONYO'!H54,'25.09 SALAMA-MUNYONYO'!H54,'27.09 Salama-Munyonyo'!H54,'26.09 Salama-Munyonyo'!H54,'28.09 Salama-Munyonyo-24h'!H54,'29.09 Salama-Munyonyo'!H54)</f>
        <v>0</v>
      </c>
      <c r="I54" s="49">
        <f>AVERAGE('23.9.19 SALAMA - MUNYONYO'!I54,'24.09 SALAMA-MUNYONYO'!I54,'25.09 SALAMA-MUNYONYO'!I54,'27.09 Salama-Munyonyo'!I54,'26.09 Salama-Munyonyo'!I54,'28.09 Salama-Munyonyo-24h'!I54,'29.09 Salama-Munyonyo'!I54)</f>
        <v>3.2857142857142856</v>
      </c>
      <c r="J54" s="49">
        <f>AVERAGE('23.9.19 SALAMA - MUNYONYO'!J54,'24.09 SALAMA-MUNYONYO'!J54,'25.09 SALAMA-MUNYONYO'!J54,'27.09 Salama-Munyonyo'!J54,'26.09 Salama-Munyonyo'!J54,'28.09 Salama-Munyonyo-24h'!J54,'29.09 Salama-Munyonyo'!J54)</f>
        <v>0.7142857142857143</v>
      </c>
      <c r="K54" s="49">
        <f>AVERAGE('23.9.19 SALAMA - MUNYONYO'!K54,'24.09 SALAMA-MUNYONYO'!K54,'25.09 SALAMA-MUNYONYO'!K54,'27.09 Salama-Munyonyo'!K54,'26.09 Salama-Munyonyo'!K54,'28.09 Salama-Munyonyo-24h'!K54,'29.09 Salama-Munyonyo'!K54)</f>
        <v>0</v>
      </c>
      <c r="L54" s="49">
        <f>AVERAGE('23.9.19 SALAMA - MUNYONYO'!L54,'24.09 SALAMA-MUNYONYO'!L54,'25.09 SALAMA-MUNYONYO'!L54,'27.09 Salama-Munyonyo'!L54,'26.09 Salama-Munyonyo'!L54,'28.09 Salama-Munyonyo-24h'!L54,'29.09 Salama-Munyonyo'!L54)</f>
        <v>0</v>
      </c>
      <c r="M54" s="49">
        <f>AVERAGE('23.9.19 SALAMA - MUNYONYO'!M54,'24.09 SALAMA-MUNYONYO'!M54,'25.09 SALAMA-MUNYONYO'!M54,'27.09 Salama-Munyonyo'!M54,'26.09 Salama-Munyonyo'!M54,'28.09 Salama-Munyonyo-24h'!M54,'29.09 Salama-Munyonyo'!M54)</f>
        <v>40</v>
      </c>
      <c r="N54" s="49">
        <f>AVERAGE('23.9.19 SALAMA - MUNYONYO'!N54,'24.09 SALAMA-MUNYONYO'!N54,'25.09 SALAMA-MUNYONYO'!N54,'27.09 Salama-Munyonyo'!N54,'26.09 Salama-Munyonyo'!N54,'28.09 Salama-Munyonyo-24h'!N54,'29.09 Salama-Munyonyo'!N54)</f>
        <v>0</v>
      </c>
      <c r="O54" s="15">
        <f t="shared" si="0"/>
        <v>80.142857142857139</v>
      </c>
      <c r="P54" s="15">
        <f t="shared" si="1"/>
        <v>120.14285714285714</v>
      </c>
      <c r="R54" s="8"/>
      <c r="T54"/>
    </row>
    <row r="55" spans="2:20" ht="23.1" customHeight="1" x14ac:dyDescent="0.25">
      <c r="B55" s="23" t="s">
        <v>82</v>
      </c>
      <c r="C55" s="49">
        <f>AVERAGE('23.9.19 SALAMA - MUNYONYO'!C55,'24.09 SALAMA-MUNYONYO'!C55,'25.09 SALAMA-MUNYONYO'!C55,'27.09 Salama-Munyonyo'!C55,'26.09 Salama-Munyonyo'!C55,'28.09 Salama-Munyonyo-24h'!C55,'29.09 Salama-Munyonyo'!C55)</f>
        <v>42</v>
      </c>
      <c r="D55" s="49">
        <f>AVERAGE('23.9.19 SALAMA - MUNYONYO'!D55,'24.09 SALAMA-MUNYONYO'!D55,'25.09 SALAMA-MUNYONYO'!D55,'27.09 Salama-Munyonyo'!D55,'26.09 Salama-Munyonyo'!D55,'28.09 Salama-Munyonyo-24h'!D55,'29.09 Salama-Munyonyo'!D55)</f>
        <v>4.1428571428571432</v>
      </c>
      <c r="E55" s="49">
        <f>AVERAGE('23.9.19 SALAMA - MUNYONYO'!E55,'24.09 SALAMA-MUNYONYO'!E55,'25.09 SALAMA-MUNYONYO'!E55,'27.09 Salama-Munyonyo'!E55,'26.09 Salama-Munyonyo'!E55,'28.09 Salama-Munyonyo-24h'!E55,'29.09 Salama-Munyonyo'!E55)</f>
        <v>5.2857142857142856</v>
      </c>
      <c r="F55" s="49">
        <f>AVERAGE('23.9.19 SALAMA - MUNYONYO'!F55,'24.09 SALAMA-MUNYONYO'!F55,'25.09 SALAMA-MUNYONYO'!F55,'27.09 Salama-Munyonyo'!F55,'26.09 Salama-Munyonyo'!F55,'28.09 Salama-Munyonyo-24h'!F55,'29.09 Salama-Munyonyo'!F55)</f>
        <v>22.142857142857142</v>
      </c>
      <c r="G55" s="49">
        <f>AVERAGE('23.9.19 SALAMA - MUNYONYO'!G55,'24.09 SALAMA-MUNYONYO'!G55,'25.09 SALAMA-MUNYONYO'!G55,'27.09 Salama-Munyonyo'!G55,'26.09 Salama-Munyonyo'!G55,'28.09 Salama-Munyonyo-24h'!G55,'29.09 Salama-Munyonyo'!G55)</f>
        <v>0.42857142857142855</v>
      </c>
      <c r="H55" s="49">
        <f>AVERAGE('23.9.19 SALAMA - MUNYONYO'!H55,'24.09 SALAMA-MUNYONYO'!H55,'25.09 SALAMA-MUNYONYO'!H55,'27.09 Salama-Munyonyo'!H55,'26.09 Salama-Munyonyo'!H55,'28.09 Salama-Munyonyo-24h'!H55,'29.09 Salama-Munyonyo'!H55)</f>
        <v>0</v>
      </c>
      <c r="I55" s="49">
        <f>AVERAGE('23.9.19 SALAMA - MUNYONYO'!I55,'24.09 SALAMA-MUNYONYO'!I55,'25.09 SALAMA-MUNYONYO'!I55,'27.09 Salama-Munyonyo'!I55,'26.09 Salama-Munyonyo'!I55,'28.09 Salama-Munyonyo-24h'!I55,'29.09 Salama-Munyonyo'!I55)</f>
        <v>3.2857142857142856</v>
      </c>
      <c r="J55" s="49">
        <f>AVERAGE('23.9.19 SALAMA - MUNYONYO'!J55,'24.09 SALAMA-MUNYONYO'!J55,'25.09 SALAMA-MUNYONYO'!J55,'27.09 Salama-Munyonyo'!J55,'26.09 Salama-Munyonyo'!J55,'28.09 Salama-Munyonyo-24h'!J55,'29.09 Salama-Munyonyo'!J55)</f>
        <v>0</v>
      </c>
      <c r="K55" s="49">
        <f>AVERAGE('23.9.19 SALAMA - MUNYONYO'!K55,'24.09 SALAMA-MUNYONYO'!K55,'25.09 SALAMA-MUNYONYO'!K55,'27.09 Salama-Munyonyo'!K55,'26.09 Salama-Munyonyo'!K55,'28.09 Salama-Munyonyo-24h'!K55,'29.09 Salama-Munyonyo'!K55)</f>
        <v>0.5714285714285714</v>
      </c>
      <c r="L55" s="49">
        <f>AVERAGE('23.9.19 SALAMA - MUNYONYO'!L55,'24.09 SALAMA-MUNYONYO'!L55,'25.09 SALAMA-MUNYONYO'!L55,'27.09 Salama-Munyonyo'!L55,'26.09 Salama-Munyonyo'!L55,'28.09 Salama-Munyonyo-24h'!L55,'29.09 Salama-Munyonyo'!L55)</f>
        <v>0</v>
      </c>
      <c r="M55" s="49">
        <f>AVERAGE('23.9.19 SALAMA - MUNYONYO'!M55,'24.09 SALAMA-MUNYONYO'!M55,'25.09 SALAMA-MUNYONYO'!M55,'27.09 Salama-Munyonyo'!M55,'26.09 Salama-Munyonyo'!M55,'28.09 Salama-Munyonyo-24h'!M55,'29.09 Salama-Munyonyo'!M55)</f>
        <v>34.571428571428569</v>
      </c>
      <c r="N55" s="49">
        <f>AVERAGE('23.9.19 SALAMA - MUNYONYO'!N55,'24.09 SALAMA-MUNYONYO'!N55,'25.09 SALAMA-MUNYONYO'!N55,'27.09 Salama-Munyonyo'!N55,'26.09 Salama-Munyonyo'!N55,'28.09 Salama-Munyonyo-24h'!N55,'29.09 Salama-Munyonyo'!N55)</f>
        <v>0</v>
      </c>
      <c r="O55" s="15">
        <f t="shared" si="0"/>
        <v>77.857142857142861</v>
      </c>
      <c r="P55" s="15">
        <f t="shared" si="1"/>
        <v>112.42857142857143</v>
      </c>
      <c r="R55" s="8"/>
      <c r="T55"/>
    </row>
    <row r="56" spans="2:20" ht="23.1" customHeight="1" x14ac:dyDescent="0.25">
      <c r="B56" s="23" t="s">
        <v>83</v>
      </c>
      <c r="C56" s="49">
        <f>AVERAGE('23.9.19 SALAMA - MUNYONYO'!C56,'24.09 SALAMA-MUNYONYO'!C56,'25.09 SALAMA-MUNYONYO'!C56,'27.09 Salama-Munyonyo'!C56,'26.09 Salama-Munyonyo'!C56,'28.09 Salama-Munyonyo-24h'!C56,'29.09 Salama-Munyonyo'!C56)</f>
        <v>42.714285714285715</v>
      </c>
      <c r="D56" s="49">
        <f>AVERAGE('23.9.19 SALAMA - MUNYONYO'!D56,'24.09 SALAMA-MUNYONYO'!D56,'25.09 SALAMA-MUNYONYO'!D56,'27.09 Salama-Munyonyo'!D56,'26.09 Salama-Munyonyo'!D56,'28.09 Salama-Munyonyo-24h'!D56,'29.09 Salama-Munyonyo'!D56)</f>
        <v>5.2857142857142856</v>
      </c>
      <c r="E56" s="49">
        <f>AVERAGE('23.9.19 SALAMA - MUNYONYO'!E56,'24.09 SALAMA-MUNYONYO'!E56,'25.09 SALAMA-MUNYONYO'!E56,'27.09 Salama-Munyonyo'!E56,'26.09 Salama-Munyonyo'!E56,'28.09 Salama-Munyonyo-24h'!E56,'29.09 Salama-Munyonyo'!E56)</f>
        <v>4.2857142857142856</v>
      </c>
      <c r="F56" s="49">
        <f>AVERAGE('23.9.19 SALAMA - MUNYONYO'!F56,'24.09 SALAMA-MUNYONYO'!F56,'25.09 SALAMA-MUNYONYO'!F56,'27.09 Salama-Munyonyo'!F56,'26.09 Salama-Munyonyo'!F56,'28.09 Salama-Munyonyo-24h'!F56,'29.09 Salama-Munyonyo'!F56)</f>
        <v>27.571428571428573</v>
      </c>
      <c r="G56" s="49">
        <f>AVERAGE('23.9.19 SALAMA - MUNYONYO'!G56,'24.09 SALAMA-MUNYONYO'!G56,'25.09 SALAMA-MUNYONYO'!G56,'27.09 Salama-Munyonyo'!G56,'26.09 Salama-Munyonyo'!G56,'28.09 Salama-Munyonyo-24h'!G56,'29.09 Salama-Munyonyo'!G56)</f>
        <v>0.8571428571428571</v>
      </c>
      <c r="H56" s="49">
        <f>AVERAGE('23.9.19 SALAMA - MUNYONYO'!H56,'24.09 SALAMA-MUNYONYO'!H56,'25.09 SALAMA-MUNYONYO'!H56,'27.09 Salama-Munyonyo'!H56,'26.09 Salama-Munyonyo'!H56,'28.09 Salama-Munyonyo-24h'!H56,'29.09 Salama-Munyonyo'!H56)</f>
        <v>0.14285714285714285</v>
      </c>
      <c r="I56" s="49">
        <f>AVERAGE('23.9.19 SALAMA - MUNYONYO'!I56,'24.09 SALAMA-MUNYONYO'!I56,'25.09 SALAMA-MUNYONYO'!I56,'27.09 Salama-Munyonyo'!I56,'26.09 Salama-Munyonyo'!I56,'28.09 Salama-Munyonyo-24h'!I56,'29.09 Salama-Munyonyo'!I56)</f>
        <v>1.2857142857142858</v>
      </c>
      <c r="J56" s="49">
        <f>AVERAGE('23.9.19 SALAMA - MUNYONYO'!J56,'24.09 SALAMA-MUNYONYO'!J56,'25.09 SALAMA-MUNYONYO'!J56,'27.09 Salama-Munyonyo'!J56,'26.09 Salama-Munyonyo'!J56,'28.09 Salama-Munyonyo-24h'!J56,'29.09 Salama-Munyonyo'!J56)</f>
        <v>0.5714285714285714</v>
      </c>
      <c r="K56" s="49">
        <f>AVERAGE('23.9.19 SALAMA - MUNYONYO'!K56,'24.09 SALAMA-MUNYONYO'!K56,'25.09 SALAMA-MUNYONYO'!K56,'27.09 Salama-Munyonyo'!K56,'26.09 Salama-Munyonyo'!K56,'28.09 Salama-Munyonyo-24h'!K56,'29.09 Salama-Munyonyo'!K56)</f>
        <v>0</v>
      </c>
      <c r="L56" s="49">
        <f>AVERAGE('23.9.19 SALAMA - MUNYONYO'!L56,'24.09 SALAMA-MUNYONYO'!L56,'25.09 SALAMA-MUNYONYO'!L56,'27.09 Salama-Munyonyo'!L56,'26.09 Salama-Munyonyo'!L56,'28.09 Salama-Munyonyo-24h'!L56,'29.09 Salama-Munyonyo'!L56)</f>
        <v>0</v>
      </c>
      <c r="M56" s="49">
        <f>AVERAGE('23.9.19 SALAMA - MUNYONYO'!M56,'24.09 SALAMA-MUNYONYO'!M56,'25.09 SALAMA-MUNYONYO'!M56,'27.09 Salama-Munyonyo'!M56,'26.09 Salama-Munyonyo'!M56,'28.09 Salama-Munyonyo-24h'!M56,'29.09 Salama-Munyonyo'!M56)</f>
        <v>36.571428571428569</v>
      </c>
      <c r="N56" s="49">
        <f>AVERAGE('23.9.19 SALAMA - MUNYONYO'!N56,'24.09 SALAMA-MUNYONYO'!N56,'25.09 SALAMA-MUNYONYO'!N56,'27.09 Salama-Munyonyo'!N56,'26.09 Salama-Munyonyo'!N56,'28.09 Salama-Munyonyo-24h'!N56,'29.09 Salama-Munyonyo'!N56)</f>
        <v>0</v>
      </c>
      <c r="O56" s="15">
        <f t="shared" si="0"/>
        <v>82.714285714285722</v>
      </c>
      <c r="P56" s="15">
        <f t="shared" si="1"/>
        <v>119.28571428571429</v>
      </c>
      <c r="R56" s="8"/>
      <c r="T56"/>
    </row>
    <row r="57" spans="2:20" ht="23.1" customHeight="1" x14ac:dyDescent="0.25">
      <c r="B57" s="23" t="s">
        <v>84</v>
      </c>
      <c r="C57" s="49">
        <f>AVERAGE('23.9.19 SALAMA - MUNYONYO'!C57,'24.09 SALAMA-MUNYONYO'!C57,'25.09 SALAMA-MUNYONYO'!C57,'27.09 Salama-Munyonyo'!C57,'26.09 Salama-Munyonyo'!C57,'28.09 Salama-Munyonyo-24h'!C57,'29.09 Salama-Munyonyo'!C57)</f>
        <v>40.428571428571431</v>
      </c>
      <c r="D57" s="49">
        <f>AVERAGE('23.9.19 SALAMA - MUNYONYO'!D57,'24.09 SALAMA-MUNYONYO'!D57,'25.09 SALAMA-MUNYONYO'!D57,'27.09 Salama-Munyonyo'!D57,'26.09 Salama-Munyonyo'!D57,'28.09 Salama-Munyonyo-24h'!D57,'29.09 Salama-Munyonyo'!D57)</f>
        <v>4.4285714285714288</v>
      </c>
      <c r="E57" s="49">
        <f>AVERAGE('23.9.19 SALAMA - MUNYONYO'!E57,'24.09 SALAMA-MUNYONYO'!E57,'25.09 SALAMA-MUNYONYO'!E57,'27.09 Salama-Munyonyo'!E57,'26.09 Salama-Munyonyo'!E57,'28.09 Salama-Munyonyo-24h'!E57,'29.09 Salama-Munyonyo'!E57)</f>
        <v>4.5714285714285712</v>
      </c>
      <c r="F57" s="49">
        <f>AVERAGE('23.9.19 SALAMA - MUNYONYO'!F57,'24.09 SALAMA-MUNYONYO'!F57,'25.09 SALAMA-MUNYONYO'!F57,'27.09 Salama-Munyonyo'!F57,'26.09 Salama-Munyonyo'!F57,'28.09 Salama-Munyonyo-24h'!F57,'29.09 Salama-Munyonyo'!F57)</f>
        <v>20.714285714285715</v>
      </c>
      <c r="G57" s="49">
        <f>AVERAGE('23.9.19 SALAMA - MUNYONYO'!G57,'24.09 SALAMA-MUNYONYO'!G57,'25.09 SALAMA-MUNYONYO'!G57,'27.09 Salama-Munyonyo'!G57,'26.09 Salama-Munyonyo'!G57,'28.09 Salama-Munyonyo-24h'!G57,'29.09 Salama-Munyonyo'!G57)</f>
        <v>0.16666666666666666</v>
      </c>
      <c r="H57" s="49">
        <f>AVERAGE('23.9.19 SALAMA - MUNYONYO'!H57,'24.09 SALAMA-MUNYONYO'!H57,'25.09 SALAMA-MUNYONYO'!H57,'27.09 Salama-Munyonyo'!H57,'26.09 Salama-Munyonyo'!H57,'28.09 Salama-Munyonyo-24h'!H57,'29.09 Salama-Munyonyo'!H57)</f>
        <v>0</v>
      </c>
      <c r="I57" s="49">
        <f>AVERAGE('23.9.19 SALAMA - MUNYONYO'!I57,'24.09 SALAMA-MUNYONYO'!I57,'25.09 SALAMA-MUNYONYO'!I57,'27.09 Salama-Munyonyo'!I57,'26.09 Salama-Munyonyo'!I57,'28.09 Salama-Munyonyo-24h'!I57,'29.09 Salama-Munyonyo'!I57)</f>
        <v>1.5714285714285714</v>
      </c>
      <c r="J57" s="49">
        <f>AVERAGE('23.9.19 SALAMA - MUNYONYO'!J57,'24.09 SALAMA-MUNYONYO'!J57,'25.09 SALAMA-MUNYONYO'!J57,'27.09 Salama-Munyonyo'!J57,'26.09 Salama-Munyonyo'!J57,'28.09 Salama-Munyonyo-24h'!J57,'29.09 Salama-Munyonyo'!J57)</f>
        <v>0.14285714285714285</v>
      </c>
      <c r="K57" s="49">
        <f>AVERAGE('23.9.19 SALAMA - MUNYONYO'!K57,'24.09 SALAMA-MUNYONYO'!K57,'25.09 SALAMA-MUNYONYO'!K57,'27.09 Salama-Munyonyo'!K57,'26.09 Salama-Munyonyo'!K57,'28.09 Salama-Munyonyo-24h'!K57,'29.09 Salama-Munyonyo'!K57)</f>
        <v>0</v>
      </c>
      <c r="L57" s="49">
        <f>AVERAGE('23.9.19 SALAMA - MUNYONYO'!L57,'24.09 SALAMA-MUNYONYO'!L57,'25.09 SALAMA-MUNYONYO'!L57,'27.09 Salama-Munyonyo'!L57,'26.09 Salama-Munyonyo'!L57,'28.09 Salama-Munyonyo-24h'!L57,'29.09 Salama-Munyonyo'!L57)</f>
        <v>0</v>
      </c>
      <c r="M57" s="49">
        <f>AVERAGE('23.9.19 SALAMA - MUNYONYO'!M57,'24.09 SALAMA-MUNYONYO'!M57,'25.09 SALAMA-MUNYONYO'!M57,'27.09 Salama-Munyonyo'!M57,'26.09 Salama-Munyonyo'!M57,'28.09 Salama-Munyonyo-24h'!M57,'29.09 Salama-Munyonyo'!M57)</f>
        <v>41.142857142857146</v>
      </c>
      <c r="N57" s="49">
        <f>AVERAGE('23.9.19 SALAMA - MUNYONYO'!N57,'24.09 SALAMA-MUNYONYO'!N57,'25.09 SALAMA-MUNYONYO'!N57,'27.09 Salama-Munyonyo'!N57,'26.09 Salama-Munyonyo'!N57,'28.09 Salama-Munyonyo-24h'!N57,'29.09 Salama-Munyonyo'!N57)</f>
        <v>0</v>
      </c>
      <c r="O57" s="15">
        <f t="shared" si="0"/>
        <v>72.023809523809518</v>
      </c>
      <c r="P57" s="15">
        <f t="shared" si="1"/>
        <v>113.16666666666666</v>
      </c>
      <c r="R57" s="8"/>
      <c r="T57"/>
    </row>
    <row r="58" spans="2:20" ht="23.1" customHeight="1" x14ac:dyDescent="0.25">
      <c r="B58" s="23" t="s">
        <v>99</v>
      </c>
      <c r="C58" s="49">
        <f>AVERAGE('26.09 Salama-Munyonyo'!C58,'28.09 Salama-Munyonyo-24h'!C58)</f>
        <v>58</v>
      </c>
      <c r="D58" s="49">
        <f>AVERAGE('26.09 Salama-Munyonyo'!D58,'28.09 Salama-Munyonyo-24h'!D58)</f>
        <v>9.5</v>
      </c>
      <c r="E58" s="49">
        <f>AVERAGE('26.09 Salama-Munyonyo'!E58,'28.09 Salama-Munyonyo-24h'!E58)</f>
        <v>9.5</v>
      </c>
      <c r="F58" s="49">
        <f>AVERAGE('26.09 Salama-Munyonyo'!F58,'28.09 Salama-Munyonyo-24h'!F58)</f>
        <v>18</v>
      </c>
      <c r="G58" s="49">
        <f>AVERAGE('26.09 Salama-Munyonyo'!G58,'28.09 Salama-Munyonyo-24h'!G58)</f>
        <v>0</v>
      </c>
      <c r="H58" s="49">
        <f>AVERAGE('26.09 Salama-Munyonyo'!H58,'28.09 Salama-Munyonyo-24h'!H58)</f>
        <v>0</v>
      </c>
      <c r="I58" s="49">
        <f>AVERAGE('26.09 Salama-Munyonyo'!I58,'28.09 Salama-Munyonyo-24h'!I58)</f>
        <v>2</v>
      </c>
      <c r="J58" s="49">
        <f>AVERAGE('26.09 Salama-Munyonyo'!J58,'28.09 Salama-Munyonyo-24h'!J58)</f>
        <v>0</v>
      </c>
      <c r="K58" s="49">
        <f>AVERAGE('26.09 Salama-Munyonyo'!K58,'28.09 Salama-Munyonyo-24h'!K58)</f>
        <v>0</v>
      </c>
      <c r="L58" s="49">
        <f>AVERAGE('26.09 Salama-Munyonyo'!L58,'28.09 Salama-Munyonyo-24h'!L58)</f>
        <v>0</v>
      </c>
      <c r="M58" s="49">
        <f>AVERAGE('26.09 Salama-Munyonyo'!M58,'28.09 Salama-Munyonyo-24h'!M58)</f>
        <v>47</v>
      </c>
      <c r="N58" s="49">
        <f>AVERAGE('26.09 Salama-Munyonyo'!N58,'28.09 Salama-Munyonyo-24h'!N58)</f>
        <v>0</v>
      </c>
      <c r="O58" s="15">
        <f t="shared" si="0"/>
        <v>97</v>
      </c>
      <c r="P58" s="15">
        <f t="shared" si="1"/>
        <v>144</v>
      </c>
      <c r="R58" s="8"/>
      <c r="T58"/>
    </row>
    <row r="59" spans="2:20" ht="23.1" customHeight="1" x14ac:dyDescent="0.25">
      <c r="B59" s="23" t="s">
        <v>100</v>
      </c>
      <c r="C59" s="49">
        <f>AVERAGE('26.09 Salama-Munyonyo'!C59,'28.09 Salama-Munyonyo-24h'!C59)</f>
        <v>44</v>
      </c>
      <c r="D59" s="49">
        <f>AVERAGE('26.09 Salama-Munyonyo'!D59,'28.09 Salama-Munyonyo-24h'!D59)</f>
        <v>6</v>
      </c>
      <c r="E59" s="49">
        <f>AVERAGE('26.09 Salama-Munyonyo'!E59,'28.09 Salama-Munyonyo-24h'!E59)</f>
        <v>2</v>
      </c>
      <c r="F59" s="49">
        <f>AVERAGE('26.09 Salama-Munyonyo'!F59,'28.09 Salama-Munyonyo-24h'!F59)</f>
        <v>23.5</v>
      </c>
      <c r="G59" s="49">
        <f>AVERAGE('26.09 Salama-Munyonyo'!G59,'28.09 Salama-Munyonyo-24h'!G59)</f>
        <v>0</v>
      </c>
      <c r="H59" s="49">
        <f>AVERAGE('26.09 Salama-Munyonyo'!H59,'28.09 Salama-Munyonyo-24h'!H59)</f>
        <v>0.5</v>
      </c>
      <c r="I59" s="49">
        <f>AVERAGE('26.09 Salama-Munyonyo'!I59,'28.09 Salama-Munyonyo-24h'!I59)</f>
        <v>1</v>
      </c>
      <c r="J59" s="49">
        <f>AVERAGE('26.09 Salama-Munyonyo'!J59,'28.09 Salama-Munyonyo-24h'!J59)</f>
        <v>0.5</v>
      </c>
      <c r="K59" s="49">
        <f>AVERAGE('26.09 Salama-Munyonyo'!K59,'28.09 Salama-Munyonyo-24h'!K59)</f>
        <v>0</v>
      </c>
      <c r="L59" s="49">
        <f>AVERAGE('26.09 Salama-Munyonyo'!L59,'28.09 Salama-Munyonyo-24h'!L59)</f>
        <v>0</v>
      </c>
      <c r="M59" s="49">
        <f>AVERAGE('26.09 Salama-Munyonyo'!M59,'28.09 Salama-Munyonyo-24h'!M59)</f>
        <v>53.5</v>
      </c>
      <c r="N59" s="49">
        <f>AVERAGE('26.09 Salama-Munyonyo'!N59,'28.09 Salama-Munyonyo-24h'!N59)</f>
        <v>0</v>
      </c>
      <c r="O59" s="15">
        <f t="shared" si="0"/>
        <v>77.5</v>
      </c>
      <c r="P59" s="15">
        <f t="shared" si="1"/>
        <v>131</v>
      </c>
      <c r="R59" s="8"/>
      <c r="T59"/>
    </row>
    <row r="60" spans="2:20" ht="23.1" customHeight="1" x14ac:dyDescent="0.25">
      <c r="B60" s="23" t="s">
        <v>101</v>
      </c>
      <c r="C60" s="49">
        <f>AVERAGE('26.09 Salama-Munyonyo'!C60,'28.09 Salama-Munyonyo-24h'!C60)</f>
        <v>57.5</v>
      </c>
      <c r="D60" s="49">
        <f>AVERAGE('26.09 Salama-Munyonyo'!D60,'28.09 Salama-Munyonyo-24h'!D60)</f>
        <v>8.5</v>
      </c>
      <c r="E60" s="49">
        <f>AVERAGE('26.09 Salama-Munyonyo'!E60,'28.09 Salama-Munyonyo-24h'!E60)</f>
        <v>4.5</v>
      </c>
      <c r="F60" s="49">
        <f>AVERAGE('26.09 Salama-Munyonyo'!F60,'28.09 Salama-Munyonyo-24h'!F60)</f>
        <v>21</v>
      </c>
      <c r="G60" s="49">
        <f>AVERAGE('26.09 Salama-Munyonyo'!G60,'28.09 Salama-Munyonyo-24h'!G60)</f>
        <v>0.5</v>
      </c>
      <c r="H60" s="49">
        <f>AVERAGE('26.09 Salama-Munyonyo'!H60,'28.09 Salama-Munyonyo-24h'!H60)</f>
        <v>0</v>
      </c>
      <c r="I60" s="49">
        <f>AVERAGE('26.09 Salama-Munyonyo'!I60,'28.09 Salama-Munyonyo-24h'!I60)</f>
        <v>3</v>
      </c>
      <c r="J60" s="49">
        <f>AVERAGE('26.09 Salama-Munyonyo'!J60,'28.09 Salama-Munyonyo-24h'!J60)</f>
        <v>0.5</v>
      </c>
      <c r="K60" s="49">
        <f>AVERAGE('26.09 Salama-Munyonyo'!K60,'28.09 Salama-Munyonyo-24h'!K60)</f>
        <v>0</v>
      </c>
      <c r="L60" s="49">
        <f>AVERAGE('26.09 Salama-Munyonyo'!L60,'28.09 Salama-Munyonyo-24h'!L60)</f>
        <v>0</v>
      </c>
      <c r="M60" s="49">
        <f>AVERAGE('26.09 Salama-Munyonyo'!M60,'28.09 Salama-Munyonyo-24h'!M60)</f>
        <v>59</v>
      </c>
      <c r="N60" s="49">
        <f>AVERAGE('26.09 Salama-Munyonyo'!N60,'28.09 Salama-Munyonyo-24h'!N60)</f>
        <v>0</v>
      </c>
      <c r="O60" s="15">
        <f t="shared" si="0"/>
        <v>95.5</v>
      </c>
      <c r="P60" s="15">
        <f t="shared" si="1"/>
        <v>154.5</v>
      </c>
      <c r="R60" s="8"/>
      <c r="T60"/>
    </row>
    <row r="61" spans="2:20" ht="23.1" customHeight="1" x14ac:dyDescent="0.25">
      <c r="B61" s="23" t="s">
        <v>102</v>
      </c>
      <c r="C61" s="49">
        <f>AVERAGE('26.09 Salama-Munyonyo'!C61,'28.09 Salama-Munyonyo-24h'!C61)</f>
        <v>50.5</v>
      </c>
      <c r="D61" s="49">
        <f>AVERAGE('26.09 Salama-Munyonyo'!D61,'28.09 Salama-Munyonyo-24h'!D61)</f>
        <v>6.5</v>
      </c>
      <c r="E61" s="49">
        <f>AVERAGE('26.09 Salama-Munyonyo'!E61,'28.09 Salama-Munyonyo-24h'!E61)</f>
        <v>6</v>
      </c>
      <c r="F61" s="49">
        <f>AVERAGE('26.09 Salama-Munyonyo'!F61,'28.09 Salama-Munyonyo-24h'!F61)</f>
        <v>26</v>
      </c>
      <c r="G61" s="49">
        <f>AVERAGE('26.09 Salama-Munyonyo'!G61,'28.09 Salama-Munyonyo-24h'!G61)</f>
        <v>0</v>
      </c>
      <c r="H61" s="49">
        <f>AVERAGE('26.09 Salama-Munyonyo'!H61,'28.09 Salama-Munyonyo-24h'!H61)</f>
        <v>0</v>
      </c>
      <c r="I61" s="49">
        <f>AVERAGE('26.09 Salama-Munyonyo'!I61,'28.09 Salama-Munyonyo-24h'!I61)</f>
        <v>1.5</v>
      </c>
      <c r="J61" s="49">
        <f>AVERAGE('26.09 Salama-Munyonyo'!J61,'28.09 Salama-Munyonyo-24h'!J61)</f>
        <v>1.5</v>
      </c>
      <c r="K61" s="49">
        <f>AVERAGE('26.09 Salama-Munyonyo'!K61,'28.09 Salama-Munyonyo-24h'!K61)</f>
        <v>0</v>
      </c>
      <c r="L61" s="49">
        <f>AVERAGE('26.09 Salama-Munyonyo'!L61,'28.09 Salama-Munyonyo-24h'!L61)</f>
        <v>0</v>
      </c>
      <c r="M61" s="49">
        <f>AVERAGE('26.09 Salama-Munyonyo'!M61,'28.09 Salama-Munyonyo-24h'!M61)</f>
        <v>47</v>
      </c>
      <c r="N61" s="49">
        <f>AVERAGE('26.09 Salama-Munyonyo'!N61,'28.09 Salama-Munyonyo-24h'!N61)</f>
        <v>0</v>
      </c>
      <c r="O61" s="15">
        <f t="shared" si="0"/>
        <v>92</v>
      </c>
      <c r="P61" s="15">
        <f t="shared" si="1"/>
        <v>139</v>
      </c>
      <c r="R61" s="8"/>
      <c r="T61"/>
    </row>
    <row r="62" spans="2:20" ht="23.1" customHeight="1" x14ac:dyDescent="0.25">
      <c r="B62" s="23" t="s">
        <v>107</v>
      </c>
      <c r="C62" s="49">
        <f>AVERAGE('26.09 Salama-Munyonyo'!C62,'28.09 Salama-Munyonyo-24h'!C62)</f>
        <v>41</v>
      </c>
      <c r="D62" s="49">
        <f>AVERAGE('26.09 Salama-Munyonyo'!D62,'28.09 Salama-Munyonyo-24h'!D62)</f>
        <v>13</v>
      </c>
      <c r="E62" s="49">
        <f>AVERAGE('26.09 Salama-Munyonyo'!E62,'28.09 Salama-Munyonyo-24h'!E62)</f>
        <v>3</v>
      </c>
      <c r="F62" s="49">
        <f>AVERAGE('26.09 Salama-Munyonyo'!F62,'28.09 Salama-Munyonyo-24h'!F62)</f>
        <v>24</v>
      </c>
      <c r="G62" s="49">
        <f>AVERAGE('26.09 Salama-Munyonyo'!G62,'28.09 Salama-Munyonyo-24h'!G62)</f>
        <v>0.5</v>
      </c>
      <c r="H62" s="49">
        <f>AVERAGE('26.09 Salama-Munyonyo'!H62,'28.09 Salama-Munyonyo-24h'!H62)</f>
        <v>0</v>
      </c>
      <c r="I62" s="49">
        <f>AVERAGE('26.09 Salama-Munyonyo'!I62,'28.09 Salama-Munyonyo-24h'!I62)</f>
        <v>1</v>
      </c>
      <c r="J62" s="49">
        <f>AVERAGE('26.09 Salama-Munyonyo'!J62,'28.09 Salama-Munyonyo-24h'!J62)</f>
        <v>1</v>
      </c>
      <c r="K62" s="49">
        <f>AVERAGE('26.09 Salama-Munyonyo'!K62,'28.09 Salama-Munyonyo-24h'!K62)</f>
        <v>0</v>
      </c>
      <c r="L62" s="49">
        <f>AVERAGE('26.09 Salama-Munyonyo'!L62,'28.09 Salama-Munyonyo-24h'!L62)</f>
        <v>0</v>
      </c>
      <c r="M62" s="49">
        <f>AVERAGE('26.09 Salama-Munyonyo'!M62,'28.09 Salama-Munyonyo-24h'!M62)</f>
        <v>51.5</v>
      </c>
      <c r="N62" s="49">
        <f>AVERAGE('26.09 Salama-Munyonyo'!N62,'28.09 Salama-Munyonyo-24h'!N62)</f>
        <v>0</v>
      </c>
      <c r="O62" s="15">
        <f t="shared" si="0"/>
        <v>83.5</v>
      </c>
      <c r="P62" s="15">
        <f t="shared" si="1"/>
        <v>135</v>
      </c>
      <c r="R62" s="8"/>
      <c r="T62"/>
    </row>
    <row r="63" spans="2:20" ht="23.1" customHeight="1" x14ac:dyDescent="0.25">
      <c r="B63" s="23" t="s">
        <v>108</v>
      </c>
      <c r="C63" s="49">
        <f>AVERAGE('26.09 Salama-Munyonyo'!C63,'28.09 Salama-Munyonyo-24h'!C63)</f>
        <v>46.5</v>
      </c>
      <c r="D63" s="49">
        <f>AVERAGE('26.09 Salama-Munyonyo'!D63,'28.09 Salama-Munyonyo-24h'!D63)</f>
        <v>6.5</v>
      </c>
      <c r="E63" s="49">
        <f>AVERAGE('26.09 Salama-Munyonyo'!E63,'28.09 Salama-Munyonyo-24h'!E63)</f>
        <v>3.5</v>
      </c>
      <c r="F63" s="49">
        <f>AVERAGE('26.09 Salama-Munyonyo'!F63,'28.09 Salama-Munyonyo-24h'!F63)</f>
        <v>21.5</v>
      </c>
      <c r="G63" s="49">
        <f>AVERAGE('26.09 Salama-Munyonyo'!G63,'28.09 Salama-Munyonyo-24h'!G63)</f>
        <v>0</v>
      </c>
      <c r="H63" s="49">
        <f>AVERAGE('26.09 Salama-Munyonyo'!H63,'28.09 Salama-Munyonyo-24h'!H63)</f>
        <v>0</v>
      </c>
      <c r="I63" s="49">
        <f>AVERAGE('26.09 Salama-Munyonyo'!I63,'28.09 Salama-Munyonyo-24h'!I63)</f>
        <v>4</v>
      </c>
      <c r="J63" s="49">
        <f>AVERAGE('26.09 Salama-Munyonyo'!J63,'28.09 Salama-Munyonyo-24h'!J63)</f>
        <v>0</v>
      </c>
      <c r="K63" s="49">
        <f>AVERAGE('26.09 Salama-Munyonyo'!K63,'28.09 Salama-Munyonyo-24h'!K63)</f>
        <v>0</v>
      </c>
      <c r="L63" s="49">
        <f>AVERAGE('26.09 Salama-Munyonyo'!L63,'28.09 Salama-Munyonyo-24h'!L63)</f>
        <v>0</v>
      </c>
      <c r="M63" s="49">
        <f>AVERAGE('26.09 Salama-Munyonyo'!M63,'28.09 Salama-Munyonyo-24h'!M63)</f>
        <v>52</v>
      </c>
      <c r="N63" s="49">
        <f>AVERAGE('26.09 Salama-Munyonyo'!N63,'28.09 Salama-Munyonyo-24h'!N63)</f>
        <v>0</v>
      </c>
      <c r="O63" s="15">
        <f t="shared" si="0"/>
        <v>82</v>
      </c>
      <c r="P63" s="15">
        <f t="shared" si="1"/>
        <v>134</v>
      </c>
      <c r="R63" s="8"/>
      <c r="T63"/>
    </row>
    <row r="64" spans="2:20" ht="23.1" customHeight="1" x14ac:dyDescent="0.25">
      <c r="B64" s="23" t="s">
        <v>109</v>
      </c>
      <c r="C64" s="49">
        <f>AVERAGE('26.09 Salama-Munyonyo'!C64,'28.09 Salama-Munyonyo-24h'!C64)</f>
        <v>46.5</v>
      </c>
      <c r="D64" s="49">
        <f>AVERAGE('26.09 Salama-Munyonyo'!D64,'28.09 Salama-Munyonyo-24h'!D64)</f>
        <v>7</v>
      </c>
      <c r="E64" s="49">
        <f>AVERAGE('26.09 Salama-Munyonyo'!E64,'28.09 Salama-Munyonyo-24h'!E64)</f>
        <v>1</v>
      </c>
      <c r="F64" s="49">
        <f>AVERAGE('26.09 Salama-Munyonyo'!F64,'28.09 Salama-Munyonyo-24h'!F64)</f>
        <v>24.5</v>
      </c>
      <c r="G64" s="49">
        <f>AVERAGE('26.09 Salama-Munyonyo'!G64,'28.09 Salama-Munyonyo-24h'!G64)</f>
        <v>0</v>
      </c>
      <c r="H64" s="49">
        <f>AVERAGE('26.09 Salama-Munyonyo'!H64,'28.09 Salama-Munyonyo-24h'!H64)</f>
        <v>0</v>
      </c>
      <c r="I64" s="49">
        <f>AVERAGE('26.09 Salama-Munyonyo'!I64,'28.09 Salama-Munyonyo-24h'!I64)</f>
        <v>3</v>
      </c>
      <c r="J64" s="49">
        <f>AVERAGE('26.09 Salama-Munyonyo'!J64,'28.09 Salama-Munyonyo-24h'!J64)</f>
        <v>0.5</v>
      </c>
      <c r="K64" s="49">
        <f>AVERAGE('26.09 Salama-Munyonyo'!K64,'28.09 Salama-Munyonyo-24h'!K64)</f>
        <v>0</v>
      </c>
      <c r="L64" s="49">
        <f>AVERAGE('26.09 Salama-Munyonyo'!L64,'28.09 Salama-Munyonyo-24h'!L64)</f>
        <v>0</v>
      </c>
      <c r="M64" s="49">
        <f>AVERAGE('26.09 Salama-Munyonyo'!M64,'28.09 Salama-Munyonyo-24h'!M64)</f>
        <v>57</v>
      </c>
      <c r="N64" s="49">
        <f>AVERAGE('26.09 Salama-Munyonyo'!N64,'28.09 Salama-Munyonyo-24h'!N64)</f>
        <v>0</v>
      </c>
      <c r="O64" s="15">
        <f t="shared" si="0"/>
        <v>82.5</v>
      </c>
      <c r="P64" s="15">
        <f t="shared" si="1"/>
        <v>139.5</v>
      </c>
      <c r="R64" s="8"/>
      <c r="T64"/>
    </row>
    <row r="65" spans="2:20" ht="23.1" customHeight="1" x14ac:dyDescent="0.25">
      <c r="B65" s="23" t="s">
        <v>158</v>
      </c>
      <c r="C65" s="49">
        <f>AVERAGE('26.09 Salama-Munyonyo'!C65,'28.09 Salama-Munyonyo-24h'!C65)</f>
        <v>39</v>
      </c>
      <c r="D65" s="49">
        <f>AVERAGE('26.09 Salama-Munyonyo'!D65,'28.09 Salama-Munyonyo-24h'!D65)</f>
        <v>2.5</v>
      </c>
      <c r="E65" s="49">
        <f>AVERAGE('26.09 Salama-Munyonyo'!E65,'28.09 Salama-Munyonyo-24h'!E65)</f>
        <v>3.5</v>
      </c>
      <c r="F65" s="49">
        <f>AVERAGE('26.09 Salama-Munyonyo'!F65,'28.09 Salama-Munyonyo-24h'!F65)</f>
        <v>20</v>
      </c>
      <c r="G65" s="49">
        <f>AVERAGE('26.09 Salama-Munyonyo'!G65,'28.09 Salama-Munyonyo-24h'!G65)</f>
        <v>0</v>
      </c>
      <c r="H65" s="49">
        <f>AVERAGE('26.09 Salama-Munyonyo'!H65,'28.09 Salama-Munyonyo-24h'!H65)</f>
        <v>0</v>
      </c>
      <c r="I65" s="49">
        <f>AVERAGE('26.09 Salama-Munyonyo'!I65,'28.09 Salama-Munyonyo-24h'!I65)</f>
        <v>2</v>
      </c>
      <c r="J65" s="49">
        <f>AVERAGE('26.09 Salama-Munyonyo'!J65,'28.09 Salama-Munyonyo-24h'!J65)</f>
        <v>0.5</v>
      </c>
      <c r="K65" s="49">
        <f>AVERAGE('26.09 Salama-Munyonyo'!K65,'28.09 Salama-Munyonyo-24h'!K65)</f>
        <v>0</v>
      </c>
      <c r="L65" s="49">
        <f>AVERAGE('26.09 Salama-Munyonyo'!L65,'28.09 Salama-Munyonyo-24h'!L65)</f>
        <v>0</v>
      </c>
      <c r="M65" s="49">
        <f>AVERAGE('26.09 Salama-Munyonyo'!M65,'28.09 Salama-Munyonyo-24h'!M65)</f>
        <v>48.5</v>
      </c>
      <c r="N65" s="49">
        <f>AVERAGE('26.09 Salama-Munyonyo'!N65,'28.09 Salama-Munyonyo-24h'!N65)</f>
        <v>0</v>
      </c>
      <c r="O65" s="15">
        <f t="shared" si="0"/>
        <v>67.5</v>
      </c>
      <c r="P65" s="15">
        <f t="shared" si="1"/>
        <v>116</v>
      </c>
      <c r="R65" s="8"/>
      <c r="T65"/>
    </row>
    <row r="66" spans="2:20" ht="23.1" customHeight="1" x14ac:dyDescent="0.25">
      <c r="B66" s="23" t="s">
        <v>103</v>
      </c>
      <c r="C66" s="49">
        <f>AVERAGE('26.09 Salama-Munyonyo'!C66,'28.09 Salama-Munyonyo-24h'!C66)</f>
        <v>30</v>
      </c>
      <c r="D66" s="49">
        <f>AVERAGE('26.09 Salama-Munyonyo'!D66,'28.09 Salama-Munyonyo-24h'!D66)</f>
        <v>5</v>
      </c>
      <c r="E66" s="49">
        <f>AVERAGE('26.09 Salama-Munyonyo'!E66,'28.09 Salama-Munyonyo-24h'!E66)</f>
        <v>2.5</v>
      </c>
      <c r="F66" s="49">
        <f>AVERAGE('26.09 Salama-Munyonyo'!F66,'28.09 Salama-Munyonyo-24h'!F66)</f>
        <v>19</v>
      </c>
      <c r="G66" s="49">
        <f>AVERAGE('26.09 Salama-Munyonyo'!G66,'28.09 Salama-Munyonyo-24h'!G66)</f>
        <v>0</v>
      </c>
      <c r="H66" s="49">
        <f>AVERAGE('26.09 Salama-Munyonyo'!H66,'28.09 Salama-Munyonyo-24h'!H66)</f>
        <v>0</v>
      </c>
      <c r="I66" s="49">
        <f>AVERAGE('26.09 Salama-Munyonyo'!I66,'28.09 Salama-Munyonyo-24h'!I66)</f>
        <v>3.5</v>
      </c>
      <c r="J66" s="49">
        <f>AVERAGE('26.09 Salama-Munyonyo'!J66,'28.09 Salama-Munyonyo-24h'!J66)</f>
        <v>0.5</v>
      </c>
      <c r="K66" s="49">
        <f>AVERAGE('26.09 Salama-Munyonyo'!K66,'28.09 Salama-Munyonyo-24h'!K66)</f>
        <v>0</v>
      </c>
      <c r="L66" s="49">
        <f>AVERAGE('26.09 Salama-Munyonyo'!L66,'28.09 Salama-Munyonyo-24h'!L66)</f>
        <v>0</v>
      </c>
      <c r="M66" s="49">
        <f>AVERAGE('26.09 Salama-Munyonyo'!M66,'28.09 Salama-Munyonyo-24h'!M66)</f>
        <v>40.5</v>
      </c>
      <c r="N66" s="49">
        <f>AVERAGE('26.09 Salama-Munyonyo'!N66,'28.09 Salama-Munyonyo-24h'!N66)</f>
        <v>0</v>
      </c>
      <c r="O66" s="15">
        <f t="shared" si="0"/>
        <v>60.5</v>
      </c>
      <c r="P66" s="15">
        <f t="shared" si="1"/>
        <v>101</v>
      </c>
      <c r="R66" s="8"/>
      <c r="T66"/>
    </row>
    <row r="67" spans="2:20" ht="23.1" customHeight="1" x14ac:dyDescent="0.25">
      <c r="B67" s="23" t="s">
        <v>104</v>
      </c>
      <c r="C67" s="49">
        <f>AVERAGE('26.09 Salama-Munyonyo'!C67,'28.09 Salama-Munyonyo-24h'!C67)</f>
        <v>39.5</v>
      </c>
      <c r="D67" s="49">
        <f>AVERAGE('26.09 Salama-Munyonyo'!D67,'28.09 Salama-Munyonyo-24h'!D67)</f>
        <v>3.5</v>
      </c>
      <c r="E67" s="49">
        <f>AVERAGE('26.09 Salama-Munyonyo'!E67,'28.09 Salama-Munyonyo-24h'!E67)</f>
        <v>4</v>
      </c>
      <c r="F67" s="49">
        <f>AVERAGE('26.09 Salama-Munyonyo'!F67,'28.09 Salama-Munyonyo-24h'!F67)</f>
        <v>29</v>
      </c>
      <c r="G67" s="49">
        <f>AVERAGE('26.09 Salama-Munyonyo'!G67,'28.09 Salama-Munyonyo-24h'!G67)</f>
        <v>0</v>
      </c>
      <c r="H67" s="49">
        <f>AVERAGE('26.09 Salama-Munyonyo'!H67,'28.09 Salama-Munyonyo-24h'!H67)</f>
        <v>0</v>
      </c>
      <c r="I67" s="49">
        <f>AVERAGE('26.09 Salama-Munyonyo'!I67,'28.09 Salama-Munyonyo-24h'!I67)</f>
        <v>1</v>
      </c>
      <c r="J67" s="49">
        <f>AVERAGE('26.09 Salama-Munyonyo'!J67,'28.09 Salama-Munyonyo-24h'!J67)</f>
        <v>1</v>
      </c>
      <c r="K67" s="49">
        <f>AVERAGE('26.09 Salama-Munyonyo'!K67,'28.09 Salama-Munyonyo-24h'!K67)</f>
        <v>0</v>
      </c>
      <c r="L67" s="49">
        <f>AVERAGE('26.09 Salama-Munyonyo'!L67,'28.09 Salama-Munyonyo-24h'!L67)</f>
        <v>0</v>
      </c>
      <c r="M67" s="49">
        <f>AVERAGE('26.09 Salama-Munyonyo'!M67,'28.09 Salama-Munyonyo-24h'!M67)</f>
        <v>42.5</v>
      </c>
      <c r="N67" s="49">
        <f>AVERAGE('26.09 Salama-Munyonyo'!N67,'28.09 Salama-Munyonyo-24h'!N67)</f>
        <v>0</v>
      </c>
      <c r="O67" s="15">
        <f t="shared" si="0"/>
        <v>78</v>
      </c>
      <c r="P67" s="15">
        <f t="shared" si="1"/>
        <v>120.5</v>
      </c>
      <c r="R67" s="8"/>
      <c r="T67"/>
    </row>
    <row r="68" spans="2:20" ht="23.1" customHeight="1" x14ac:dyDescent="0.25">
      <c r="B68" s="23" t="s">
        <v>105</v>
      </c>
      <c r="C68" s="49">
        <f>AVERAGE('26.09 Salama-Munyonyo'!C68,'28.09 Salama-Munyonyo-24h'!C68)</f>
        <v>31.5</v>
      </c>
      <c r="D68" s="49">
        <f>AVERAGE('26.09 Salama-Munyonyo'!D68,'28.09 Salama-Munyonyo-24h'!D68)</f>
        <v>4</v>
      </c>
      <c r="E68" s="49">
        <f>AVERAGE('26.09 Salama-Munyonyo'!E68,'28.09 Salama-Munyonyo-24h'!E68)</f>
        <v>2</v>
      </c>
      <c r="F68" s="49">
        <f>AVERAGE('26.09 Salama-Munyonyo'!F68,'28.09 Salama-Munyonyo-24h'!F68)</f>
        <v>16.5</v>
      </c>
      <c r="G68" s="49">
        <f>AVERAGE('26.09 Salama-Munyonyo'!G68,'28.09 Salama-Munyonyo-24h'!G68)</f>
        <v>0</v>
      </c>
      <c r="H68" s="49">
        <f>AVERAGE('26.09 Salama-Munyonyo'!H68,'28.09 Salama-Munyonyo-24h'!H68)</f>
        <v>0</v>
      </c>
      <c r="I68" s="49">
        <f>AVERAGE('26.09 Salama-Munyonyo'!I68,'28.09 Salama-Munyonyo-24h'!I68)</f>
        <v>1</v>
      </c>
      <c r="J68" s="49">
        <f>AVERAGE('26.09 Salama-Munyonyo'!J68,'28.09 Salama-Munyonyo-24h'!J68)</f>
        <v>1</v>
      </c>
      <c r="K68" s="49">
        <f>AVERAGE('26.09 Salama-Munyonyo'!K68,'28.09 Salama-Munyonyo-24h'!K68)</f>
        <v>0</v>
      </c>
      <c r="L68" s="49">
        <f>AVERAGE('26.09 Salama-Munyonyo'!L68,'28.09 Salama-Munyonyo-24h'!L68)</f>
        <v>0</v>
      </c>
      <c r="M68" s="49">
        <f>AVERAGE('26.09 Salama-Munyonyo'!M68,'28.09 Salama-Munyonyo-24h'!M68)</f>
        <v>52.5</v>
      </c>
      <c r="N68" s="49">
        <f>AVERAGE('26.09 Salama-Munyonyo'!N68,'28.09 Salama-Munyonyo-24h'!N68)</f>
        <v>0</v>
      </c>
      <c r="O68" s="15">
        <f t="shared" si="0"/>
        <v>56</v>
      </c>
      <c r="P68" s="15">
        <f t="shared" si="1"/>
        <v>108.5</v>
      </c>
      <c r="R68" s="8"/>
      <c r="T68"/>
    </row>
    <row r="69" spans="2:20" ht="23.1" customHeight="1" x14ac:dyDescent="0.25">
      <c r="B69" s="23" t="s">
        <v>106</v>
      </c>
      <c r="C69" s="49">
        <f>AVERAGE('26.09 Salama-Munyonyo'!C69,'28.09 Salama-Munyonyo-24h'!C69)</f>
        <v>41</v>
      </c>
      <c r="D69" s="49">
        <f>AVERAGE('26.09 Salama-Munyonyo'!D69,'28.09 Salama-Munyonyo-24h'!D69)</f>
        <v>1.5</v>
      </c>
      <c r="E69" s="49">
        <f>AVERAGE('26.09 Salama-Munyonyo'!E69,'28.09 Salama-Munyonyo-24h'!E69)</f>
        <v>3</v>
      </c>
      <c r="F69" s="49">
        <f>AVERAGE('26.09 Salama-Munyonyo'!F69,'28.09 Salama-Munyonyo-24h'!F69)</f>
        <v>24.5</v>
      </c>
      <c r="G69" s="49">
        <f>AVERAGE('26.09 Salama-Munyonyo'!G69,'28.09 Salama-Munyonyo-24h'!G69)</f>
        <v>0</v>
      </c>
      <c r="H69" s="49">
        <f>AVERAGE('26.09 Salama-Munyonyo'!H69,'28.09 Salama-Munyonyo-24h'!H69)</f>
        <v>0</v>
      </c>
      <c r="I69" s="49">
        <f>AVERAGE('26.09 Salama-Munyonyo'!I69,'28.09 Salama-Munyonyo-24h'!I69)</f>
        <v>3.5</v>
      </c>
      <c r="J69" s="49">
        <f>AVERAGE('26.09 Salama-Munyonyo'!J69,'28.09 Salama-Munyonyo-24h'!J69)</f>
        <v>0</v>
      </c>
      <c r="K69" s="49">
        <f>AVERAGE('26.09 Salama-Munyonyo'!K69,'28.09 Salama-Munyonyo-24h'!K69)</f>
        <v>0</v>
      </c>
      <c r="L69" s="49">
        <f>AVERAGE('26.09 Salama-Munyonyo'!L69,'28.09 Salama-Munyonyo-24h'!L69)</f>
        <v>0</v>
      </c>
      <c r="M69" s="49">
        <f>AVERAGE('26.09 Salama-Munyonyo'!M69,'28.09 Salama-Munyonyo-24h'!M69)</f>
        <v>49.5</v>
      </c>
      <c r="N69" s="49">
        <f>AVERAGE('26.09 Salama-Munyonyo'!N69,'28.09 Salama-Munyonyo-24h'!N69)</f>
        <v>0</v>
      </c>
      <c r="O69" s="15">
        <f t="shared" si="0"/>
        <v>73.5</v>
      </c>
      <c r="P69" s="15">
        <f t="shared" si="1"/>
        <v>123</v>
      </c>
      <c r="R69" s="8"/>
      <c r="T69"/>
    </row>
    <row r="70" spans="2:20" ht="23.1" customHeight="1" x14ac:dyDescent="0.25">
      <c r="B70" s="23" t="s">
        <v>110</v>
      </c>
      <c r="C70" s="49">
        <f>AVERAGE('26.09 Salama-Munyonyo'!C70,'28.09 Salama-Munyonyo-24h'!C70)</f>
        <v>27</v>
      </c>
      <c r="D70" s="49">
        <f>AVERAGE('26.09 Salama-Munyonyo'!D70,'28.09 Salama-Munyonyo-24h'!D70)</f>
        <v>2.5</v>
      </c>
      <c r="E70" s="49">
        <f>AVERAGE('26.09 Salama-Munyonyo'!E70,'28.09 Salama-Munyonyo-24h'!E70)</f>
        <v>2.5</v>
      </c>
      <c r="F70" s="49">
        <f>AVERAGE('26.09 Salama-Munyonyo'!F70,'28.09 Salama-Munyonyo-24h'!F70)</f>
        <v>20.5</v>
      </c>
      <c r="G70" s="49">
        <f>AVERAGE('26.09 Salama-Munyonyo'!G70,'28.09 Salama-Munyonyo-24h'!G70)</f>
        <v>0.5</v>
      </c>
      <c r="H70" s="49">
        <f>AVERAGE('26.09 Salama-Munyonyo'!H70,'28.09 Salama-Munyonyo-24h'!H70)</f>
        <v>0</v>
      </c>
      <c r="I70" s="49">
        <f>AVERAGE('26.09 Salama-Munyonyo'!I70,'28.09 Salama-Munyonyo-24h'!I70)</f>
        <v>0.5</v>
      </c>
      <c r="J70" s="49">
        <f>AVERAGE('26.09 Salama-Munyonyo'!J70,'28.09 Salama-Munyonyo-24h'!J70)</f>
        <v>0</v>
      </c>
      <c r="K70" s="49">
        <f>AVERAGE('26.09 Salama-Munyonyo'!K70,'28.09 Salama-Munyonyo-24h'!K70)</f>
        <v>0</v>
      </c>
      <c r="L70" s="49">
        <f>AVERAGE('26.09 Salama-Munyonyo'!L70,'28.09 Salama-Munyonyo-24h'!L70)</f>
        <v>0</v>
      </c>
      <c r="M70" s="49">
        <f>AVERAGE('26.09 Salama-Munyonyo'!M70,'28.09 Salama-Munyonyo-24h'!M70)</f>
        <v>57.5</v>
      </c>
      <c r="N70" s="49">
        <f>AVERAGE('26.09 Salama-Munyonyo'!N70,'28.09 Salama-Munyonyo-24h'!N70)</f>
        <v>0</v>
      </c>
      <c r="O70" s="15">
        <f t="shared" si="0"/>
        <v>53.5</v>
      </c>
      <c r="P70" s="15">
        <f t="shared" si="1"/>
        <v>111</v>
      </c>
      <c r="R70" s="8"/>
      <c r="T70"/>
    </row>
    <row r="71" spans="2:20" ht="23.1" customHeight="1" x14ac:dyDescent="0.25">
      <c r="B71" s="23" t="s">
        <v>111</v>
      </c>
      <c r="C71" s="49">
        <f>AVERAGE('26.09 Salama-Munyonyo'!C71,'28.09 Salama-Munyonyo-24h'!C71)</f>
        <v>28.5</v>
      </c>
      <c r="D71" s="49">
        <f>AVERAGE('26.09 Salama-Munyonyo'!D71,'28.09 Salama-Munyonyo-24h'!D71)</f>
        <v>3.5</v>
      </c>
      <c r="E71" s="49">
        <f>AVERAGE('26.09 Salama-Munyonyo'!E71,'28.09 Salama-Munyonyo-24h'!E71)</f>
        <v>1.5</v>
      </c>
      <c r="F71" s="49">
        <f>AVERAGE('26.09 Salama-Munyonyo'!F71,'28.09 Salama-Munyonyo-24h'!F71)</f>
        <v>19</v>
      </c>
      <c r="G71" s="49">
        <f>AVERAGE('26.09 Salama-Munyonyo'!G71,'28.09 Salama-Munyonyo-24h'!G71)</f>
        <v>0</v>
      </c>
      <c r="H71" s="49">
        <f>AVERAGE('26.09 Salama-Munyonyo'!H71,'28.09 Salama-Munyonyo-24h'!H71)</f>
        <v>0</v>
      </c>
      <c r="I71" s="49">
        <f>AVERAGE('26.09 Salama-Munyonyo'!I71,'28.09 Salama-Munyonyo-24h'!I71)</f>
        <v>0.5</v>
      </c>
      <c r="J71" s="49">
        <f>AVERAGE('26.09 Salama-Munyonyo'!J71,'28.09 Salama-Munyonyo-24h'!J71)</f>
        <v>0</v>
      </c>
      <c r="K71" s="49">
        <f>AVERAGE('26.09 Salama-Munyonyo'!K71,'28.09 Salama-Munyonyo-24h'!K71)</f>
        <v>0</v>
      </c>
      <c r="L71" s="49">
        <f>AVERAGE('26.09 Salama-Munyonyo'!L71,'28.09 Salama-Munyonyo-24h'!L71)</f>
        <v>0</v>
      </c>
      <c r="M71" s="49">
        <f>AVERAGE('26.09 Salama-Munyonyo'!M71,'28.09 Salama-Munyonyo-24h'!M71)</f>
        <v>53.5</v>
      </c>
      <c r="N71" s="49">
        <f>AVERAGE('26.09 Salama-Munyonyo'!N71,'28.09 Salama-Munyonyo-24h'!N71)</f>
        <v>0</v>
      </c>
      <c r="O71" s="15">
        <f t="shared" si="0"/>
        <v>53</v>
      </c>
      <c r="P71" s="15">
        <f t="shared" si="1"/>
        <v>106.5</v>
      </c>
      <c r="R71" s="8"/>
      <c r="T71"/>
    </row>
    <row r="72" spans="2:20" ht="23.1" customHeight="1" x14ac:dyDescent="0.25">
      <c r="B72" s="23" t="s">
        <v>112</v>
      </c>
      <c r="C72" s="49">
        <f>AVERAGE('26.09 Salama-Munyonyo'!C72,'28.09 Salama-Munyonyo-24h'!C72)</f>
        <v>45.5</v>
      </c>
      <c r="D72" s="49">
        <f>AVERAGE('26.09 Salama-Munyonyo'!D72,'28.09 Salama-Munyonyo-24h'!D72)</f>
        <v>3</v>
      </c>
      <c r="E72" s="49">
        <f>AVERAGE('26.09 Salama-Munyonyo'!E72,'28.09 Salama-Munyonyo-24h'!E72)</f>
        <v>2.5</v>
      </c>
      <c r="F72" s="49">
        <f>AVERAGE('26.09 Salama-Munyonyo'!F72,'28.09 Salama-Munyonyo-24h'!F72)</f>
        <v>24.5</v>
      </c>
      <c r="G72" s="49">
        <f>AVERAGE('26.09 Salama-Munyonyo'!G72,'28.09 Salama-Munyonyo-24h'!G72)</f>
        <v>0</v>
      </c>
      <c r="H72" s="49">
        <f>AVERAGE('26.09 Salama-Munyonyo'!H72,'28.09 Salama-Munyonyo-24h'!H72)</f>
        <v>0</v>
      </c>
      <c r="I72" s="49">
        <f>AVERAGE('26.09 Salama-Munyonyo'!I72,'28.09 Salama-Munyonyo-24h'!I72)</f>
        <v>1</v>
      </c>
      <c r="J72" s="49">
        <f>AVERAGE('26.09 Salama-Munyonyo'!J72,'28.09 Salama-Munyonyo-24h'!J72)</f>
        <v>0</v>
      </c>
      <c r="K72" s="49">
        <f>AVERAGE('26.09 Salama-Munyonyo'!K72,'28.09 Salama-Munyonyo-24h'!K72)</f>
        <v>0</v>
      </c>
      <c r="L72" s="49">
        <f>AVERAGE('26.09 Salama-Munyonyo'!L72,'28.09 Salama-Munyonyo-24h'!L72)</f>
        <v>0</v>
      </c>
      <c r="M72" s="49">
        <f>AVERAGE('26.09 Salama-Munyonyo'!M72,'28.09 Salama-Munyonyo-24h'!M72)</f>
        <v>39.5</v>
      </c>
      <c r="N72" s="49">
        <f>AVERAGE('26.09 Salama-Munyonyo'!N72,'28.09 Salama-Munyonyo-24h'!N72)</f>
        <v>0</v>
      </c>
      <c r="O72" s="15">
        <f t="shared" si="0"/>
        <v>76.5</v>
      </c>
      <c r="P72" s="15">
        <f t="shared" si="1"/>
        <v>116</v>
      </c>
      <c r="R72" s="8"/>
      <c r="T72"/>
    </row>
    <row r="73" spans="2:20" ht="23.1" customHeight="1" x14ac:dyDescent="0.25">
      <c r="B73" s="23" t="s">
        <v>113</v>
      </c>
      <c r="C73" s="49">
        <f>AVERAGE('26.09 Salama-Munyonyo'!C73,'28.09 Salama-Munyonyo-24h'!C73)</f>
        <v>31.5</v>
      </c>
      <c r="D73" s="49">
        <f>AVERAGE('26.09 Salama-Munyonyo'!D73,'28.09 Salama-Munyonyo-24h'!D73)</f>
        <v>1</v>
      </c>
      <c r="E73" s="49">
        <f>AVERAGE('26.09 Salama-Munyonyo'!E73,'28.09 Salama-Munyonyo-24h'!E73)</f>
        <v>0</v>
      </c>
      <c r="F73" s="49">
        <f>AVERAGE('26.09 Salama-Munyonyo'!F73,'28.09 Salama-Munyonyo-24h'!F73)</f>
        <v>29</v>
      </c>
      <c r="G73" s="49">
        <f>AVERAGE('26.09 Salama-Munyonyo'!G73,'28.09 Salama-Munyonyo-24h'!G73)</f>
        <v>0</v>
      </c>
      <c r="H73" s="49">
        <f>AVERAGE('26.09 Salama-Munyonyo'!H73,'28.09 Salama-Munyonyo-24h'!H73)</f>
        <v>0</v>
      </c>
      <c r="I73" s="49">
        <f>AVERAGE('26.09 Salama-Munyonyo'!I73,'28.09 Salama-Munyonyo-24h'!I73)</f>
        <v>1</v>
      </c>
      <c r="J73" s="49">
        <f>AVERAGE('26.09 Salama-Munyonyo'!J73,'28.09 Salama-Munyonyo-24h'!J73)</f>
        <v>0</v>
      </c>
      <c r="K73" s="49">
        <f>AVERAGE('26.09 Salama-Munyonyo'!K73,'28.09 Salama-Munyonyo-24h'!K73)</f>
        <v>0</v>
      </c>
      <c r="L73" s="49">
        <f>AVERAGE('26.09 Salama-Munyonyo'!L73,'28.09 Salama-Munyonyo-24h'!L73)</f>
        <v>0</v>
      </c>
      <c r="M73" s="49">
        <f>AVERAGE('26.09 Salama-Munyonyo'!M73,'28.09 Salama-Munyonyo-24h'!M73)</f>
        <v>56.5</v>
      </c>
      <c r="N73" s="49">
        <f>AVERAGE('26.09 Salama-Munyonyo'!N73,'28.09 Salama-Munyonyo-24h'!N73)</f>
        <v>0</v>
      </c>
      <c r="O73" s="15">
        <f t="shared" si="0"/>
        <v>62.5</v>
      </c>
      <c r="P73" s="15">
        <f t="shared" si="1"/>
        <v>119</v>
      </c>
      <c r="R73" s="8"/>
      <c r="T73"/>
    </row>
    <row r="74" spans="2:20" ht="23.1" customHeight="1" x14ac:dyDescent="0.25">
      <c r="B74" s="23" t="s">
        <v>114</v>
      </c>
      <c r="C74" s="49">
        <f>AVERAGE('26.09 Salama-Munyonyo'!C74,'28.09 Salama-Munyonyo-24h'!C74)</f>
        <v>30.5</v>
      </c>
      <c r="D74" s="49">
        <f>AVERAGE('26.09 Salama-Munyonyo'!D74,'28.09 Salama-Munyonyo-24h'!D74)</f>
        <v>2.5</v>
      </c>
      <c r="E74" s="49">
        <f>AVERAGE('26.09 Salama-Munyonyo'!E74,'28.09 Salama-Munyonyo-24h'!E74)</f>
        <v>0.5</v>
      </c>
      <c r="F74" s="49">
        <f>AVERAGE('26.09 Salama-Munyonyo'!F74,'28.09 Salama-Munyonyo-24h'!F74)</f>
        <v>10.5</v>
      </c>
      <c r="G74" s="49">
        <f>AVERAGE('26.09 Salama-Munyonyo'!G74,'28.09 Salama-Munyonyo-24h'!G74)</f>
        <v>0</v>
      </c>
      <c r="H74" s="49">
        <f>AVERAGE('26.09 Salama-Munyonyo'!H74,'28.09 Salama-Munyonyo-24h'!H74)</f>
        <v>0</v>
      </c>
      <c r="I74" s="49">
        <f>AVERAGE('26.09 Salama-Munyonyo'!I74,'28.09 Salama-Munyonyo-24h'!I74)</f>
        <v>1.5</v>
      </c>
      <c r="J74" s="49">
        <f>AVERAGE('26.09 Salama-Munyonyo'!J74,'28.09 Salama-Munyonyo-24h'!J74)</f>
        <v>0</v>
      </c>
      <c r="K74" s="49">
        <f>AVERAGE('26.09 Salama-Munyonyo'!K74,'28.09 Salama-Munyonyo-24h'!K74)</f>
        <v>0</v>
      </c>
      <c r="L74" s="49">
        <f>AVERAGE('26.09 Salama-Munyonyo'!L74,'28.09 Salama-Munyonyo-24h'!L74)</f>
        <v>0</v>
      </c>
      <c r="M74" s="49">
        <f>AVERAGE('26.09 Salama-Munyonyo'!M74,'28.09 Salama-Munyonyo-24h'!M74)</f>
        <v>49.5</v>
      </c>
      <c r="N74" s="49">
        <f>AVERAGE('26.09 Salama-Munyonyo'!N74,'28.09 Salama-Munyonyo-24h'!N74)</f>
        <v>0</v>
      </c>
      <c r="O74" s="15">
        <f t="shared" ref="O74:O105" si="35">SUM(C74:L74,N74)</f>
        <v>45.5</v>
      </c>
      <c r="P74" s="15">
        <f t="shared" ref="P74:P105" si="36">SUM(C74:N74)</f>
        <v>95</v>
      </c>
      <c r="R74" s="8"/>
      <c r="T74"/>
    </row>
    <row r="75" spans="2:20" ht="23.1" customHeight="1" x14ac:dyDescent="0.25">
      <c r="B75" s="23" t="s">
        <v>115</v>
      </c>
      <c r="C75" s="49">
        <f>AVERAGE('26.09 Salama-Munyonyo'!C75,'28.09 Salama-Munyonyo-24h'!C75)</f>
        <v>32</v>
      </c>
      <c r="D75" s="49">
        <f>AVERAGE('26.09 Salama-Munyonyo'!D75,'28.09 Salama-Munyonyo-24h'!D75)</f>
        <v>3.5</v>
      </c>
      <c r="E75" s="49">
        <f>AVERAGE('26.09 Salama-Munyonyo'!E75,'28.09 Salama-Munyonyo-24h'!E75)</f>
        <v>1.5</v>
      </c>
      <c r="F75" s="49">
        <f>AVERAGE('26.09 Salama-Munyonyo'!F75,'28.09 Salama-Munyonyo-24h'!F75)</f>
        <v>16</v>
      </c>
      <c r="G75" s="49">
        <f>AVERAGE('26.09 Salama-Munyonyo'!G75,'28.09 Salama-Munyonyo-24h'!G75)</f>
        <v>0</v>
      </c>
      <c r="H75" s="49">
        <f>AVERAGE('26.09 Salama-Munyonyo'!H75,'28.09 Salama-Munyonyo-24h'!H75)</f>
        <v>0</v>
      </c>
      <c r="I75" s="49">
        <f>AVERAGE('26.09 Salama-Munyonyo'!I75,'28.09 Salama-Munyonyo-24h'!I75)</f>
        <v>0</v>
      </c>
      <c r="J75" s="49">
        <f>AVERAGE('26.09 Salama-Munyonyo'!J75,'28.09 Salama-Munyonyo-24h'!J75)</f>
        <v>0</v>
      </c>
      <c r="K75" s="49">
        <f>AVERAGE('26.09 Salama-Munyonyo'!K75,'28.09 Salama-Munyonyo-24h'!K75)</f>
        <v>0</v>
      </c>
      <c r="L75" s="49">
        <f>AVERAGE('26.09 Salama-Munyonyo'!L75,'28.09 Salama-Munyonyo-24h'!L75)</f>
        <v>0</v>
      </c>
      <c r="M75" s="49">
        <f>AVERAGE('26.09 Salama-Munyonyo'!M75,'28.09 Salama-Munyonyo-24h'!M75)</f>
        <v>40.5</v>
      </c>
      <c r="N75" s="49">
        <f>AVERAGE('26.09 Salama-Munyonyo'!N75,'28.09 Salama-Munyonyo-24h'!N75)</f>
        <v>0</v>
      </c>
      <c r="O75" s="15">
        <f t="shared" si="35"/>
        <v>53</v>
      </c>
      <c r="P75" s="15">
        <f t="shared" si="36"/>
        <v>93.5</v>
      </c>
      <c r="R75" s="8"/>
      <c r="T75"/>
    </row>
    <row r="76" spans="2:20" ht="23.1" customHeight="1" x14ac:dyDescent="0.25">
      <c r="B76" s="23" t="s">
        <v>116</v>
      </c>
      <c r="C76" s="49">
        <f>AVERAGE('26.09 Salama-Munyonyo'!C76,'28.09 Salama-Munyonyo-24h'!C76)</f>
        <v>22</v>
      </c>
      <c r="D76" s="49">
        <f>AVERAGE('26.09 Salama-Munyonyo'!D76,'28.09 Salama-Munyonyo-24h'!D76)</f>
        <v>2.5</v>
      </c>
      <c r="E76" s="49">
        <f>AVERAGE('26.09 Salama-Munyonyo'!E76,'28.09 Salama-Munyonyo-24h'!E76)</f>
        <v>1.5</v>
      </c>
      <c r="F76" s="49">
        <f>AVERAGE('26.09 Salama-Munyonyo'!F76,'28.09 Salama-Munyonyo-24h'!F76)</f>
        <v>15</v>
      </c>
      <c r="G76" s="49">
        <f>AVERAGE('26.09 Salama-Munyonyo'!G76,'28.09 Salama-Munyonyo-24h'!G76)</f>
        <v>0</v>
      </c>
      <c r="H76" s="49">
        <f>AVERAGE('26.09 Salama-Munyonyo'!H76,'28.09 Salama-Munyonyo-24h'!H76)</f>
        <v>0</v>
      </c>
      <c r="I76" s="49">
        <f>AVERAGE('26.09 Salama-Munyonyo'!I76,'28.09 Salama-Munyonyo-24h'!I76)</f>
        <v>0</v>
      </c>
      <c r="J76" s="49">
        <f>AVERAGE('26.09 Salama-Munyonyo'!J76,'28.09 Salama-Munyonyo-24h'!J76)</f>
        <v>0</v>
      </c>
      <c r="K76" s="49">
        <f>AVERAGE('26.09 Salama-Munyonyo'!K76,'28.09 Salama-Munyonyo-24h'!K76)</f>
        <v>0</v>
      </c>
      <c r="L76" s="49">
        <f>AVERAGE('26.09 Salama-Munyonyo'!L76,'28.09 Salama-Munyonyo-24h'!L76)</f>
        <v>0</v>
      </c>
      <c r="M76" s="49">
        <f>AVERAGE('26.09 Salama-Munyonyo'!M76,'28.09 Salama-Munyonyo-24h'!M76)</f>
        <v>33.5</v>
      </c>
      <c r="N76" s="49">
        <f>AVERAGE('26.09 Salama-Munyonyo'!N76,'28.09 Salama-Munyonyo-24h'!N76)</f>
        <v>0</v>
      </c>
      <c r="O76" s="15">
        <f t="shared" si="35"/>
        <v>41</v>
      </c>
      <c r="P76" s="15">
        <f t="shared" si="36"/>
        <v>74.5</v>
      </c>
      <c r="R76" s="8"/>
      <c r="T76"/>
    </row>
    <row r="77" spans="2:20" ht="23.1" customHeight="1" x14ac:dyDescent="0.25">
      <c r="B77" s="23" t="s">
        <v>117</v>
      </c>
      <c r="C77" s="49">
        <f>AVERAGE('26.09 Salama-Munyonyo'!C77,'28.09 Salama-Munyonyo-24h'!C77)</f>
        <v>22</v>
      </c>
      <c r="D77" s="49">
        <f>AVERAGE('26.09 Salama-Munyonyo'!D77,'28.09 Salama-Munyonyo-24h'!D77)</f>
        <v>0</v>
      </c>
      <c r="E77" s="49">
        <f>AVERAGE('26.09 Salama-Munyonyo'!E77,'28.09 Salama-Munyonyo-24h'!E77)</f>
        <v>2</v>
      </c>
      <c r="F77" s="49">
        <f>AVERAGE('26.09 Salama-Munyonyo'!F77,'28.09 Salama-Munyonyo-24h'!F77)</f>
        <v>9</v>
      </c>
      <c r="G77" s="49">
        <f>AVERAGE('26.09 Salama-Munyonyo'!G77,'28.09 Salama-Munyonyo-24h'!G77)</f>
        <v>0</v>
      </c>
      <c r="H77" s="49">
        <f>AVERAGE('26.09 Salama-Munyonyo'!H77,'28.09 Salama-Munyonyo-24h'!H77)</f>
        <v>0</v>
      </c>
      <c r="I77" s="49">
        <f>AVERAGE('26.09 Salama-Munyonyo'!I77,'28.09 Salama-Munyonyo-24h'!I77)</f>
        <v>0</v>
      </c>
      <c r="J77" s="49">
        <f>AVERAGE('26.09 Salama-Munyonyo'!J77,'28.09 Salama-Munyonyo-24h'!J77)</f>
        <v>0.5</v>
      </c>
      <c r="K77" s="49">
        <f>AVERAGE('26.09 Salama-Munyonyo'!K77,'28.09 Salama-Munyonyo-24h'!K77)</f>
        <v>0</v>
      </c>
      <c r="L77" s="49">
        <f>AVERAGE('26.09 Salama-Munyonyo'!L77,'28.09 Salama-Munyonyo-24h'!L77)</f>
        <v>0</v>
      </c>
      <c r="M77" s="49">
        <f>AVERAGE('26.09 Salama-Munyonyo'!M77,'28.09 Salama-Munyonyo-24h'!M77)</f>
        <v>19</v>
      </c>
      <c r="N77" s="49">
        <f>AVERAGE('26.09 Salama-Munyonyo'!N77,'28.09 Salama-Munyonyo-24h'!N77)</f>
        <v>0</v>
      </c>
      <c r="O77" s="15">
        <f t="shared" si="35"/>
        <v>33.5</v>
      </c>
      <c r="P77" s="15">
        <f t="shared" si="36"/>
        <v>52.5</v>
      </c>
      <c r="R77" s="8"/>
      <c r="T77"/>
    </row>
    <row r="78" spans="2:20" ht="23.1" customHeight="1" x14ac:dyDescent="0.25">
      <c r="B78" s="24" t="s">
        <v>118</v>
      </c>
      <c r="C78" s="49">
        <f>AVERAGE('26.09 Salama-Munyonyo'!C78,'28.09 Salama-Munyonyo-24h'!C78)</f>
        <v>13.5</v>
      </c>
      <c r="D78" s="49">
        <f>AVERAGE('26.09 Salama-Munyonyo'!D78,'28.09 Salama-Munyonyo-24h'!D78)</f>
        <v>0.5</v>
      </c>
      <c r="E78" s="49">
        <f>AVERAGE('26.09 Salama-Munyonyo'!E78,'28.09 Salama-Munyonyo-24h'!E78)</f>
        <v>1.5</v>
      </c>
      <c r="F78" s="49">
        <f>AVERAGE('26.09 Salama-Munyonyo'!F78,'28.09 Salama-Munyonyo-24h'!F78)</f>
        <v>3.5</v>
      </c>
      <c r="G78" s="49">
        <f>AVERAGE('26.09 Salama-Munyonyo'!G78,'28.09 Salama-Munyonyo-24h'!G78)</f>
        <v>0</v>
      </c>
      <c r="H78" s="49">
        <f>AVERAGE('26.09 Salama-Munyonyo'!H78,'28.09 Salama-Munyonyo-24h'!H78)</f>
        <v>0</v>
      </c>
      <c r="I78" s="49">
        <f>AVERAGE('26.09 Salama-Munyonyo'!I78,'28.09 Salama-Munyonyo-24h'!I78)</f>
        <v>0</v>
      </c>
      <c r="J78" s="49">
        <f>AVERAGE('26.09 Salama-Munyonyo'!J78,'28.09 Salama-Munyonyo-24h'!J78)</f>
        <v>0</v>
      </c>
      <c r="K78" s="49">
        <f>AVERAGE('26.09 Salama-Munyonyo'!K78,'28.09 Salama-Munyonyo-24h'!K78)</f>
        <v>0</v>
      </c>
      <c r="L78" s="49">
        <f>AVERAGE('26.09 Salama-Munyonyo'!L78,'28.09 Salama-Munyonyo-24h'!L78)</f>
        <v>0</v>
      </c>
      <c r="M78" s="49">
        <f>AVERAGE('26.09 Salama-Munyonyo'!M78,'28.09 Salama-Munyonyo-24h'!M78)</f>
        <v>30.5</v>
      </c>
      <c r="N78" s="49">
        <f>AVERAGE('26.09 Salama-Munyonyo'!N78,'28.09 Salama-Munyonyo-24h'!N78)</f>
        <v>0</v>
      </c>
      <c r="O78" s="15">
        <f t="shared" si="35"/>
        <v>19</v>
      </c>
      <c r="P78" s="15">
        <f t="shared" si="36"/>
        <v>49.5</v>
      </c>
      <c r="R78" s="8"/>
      <c r="T78"/>
    </row>
    <row r="79" spans="2:20" ht="23.1" customHeight="1" x14ac:dyDescent="0.25">
      <c r="B79" s="23" t="s">
        <v>119</v>
      </c>
      <c r="C79" s="49">
        <f>AVERAGE('26.09 Salama-Munyonyo'!C79,'28.09 Salama-Munyonyo-24h'!C79)</f>
        <v>15</v>
      </c>
      <c r="D79" s="49">
        <f>AVERAGE('26.09 Salama-Munyonyo'!D79,'28.09 Salama-Munyonyo-24h'!D79)</f>
        <v>0</v>
      </c>
      <c r="E79" s="49">
        <f>AVERAGE('26.09 Salama-Munyonyo'!E79,'28.09 Salama-Munyonyo-24h'!E79)</f>
        <v>0.5</v>
      </c>
      <c r="F79" s="49">
        <f>AVERAGE('26.09 Salama-Munyonyo'!F79,'28.09 Salama-Munyonyo-24h'!F79)</f>
        <v>3</v>
      </c>
      <c r="G79" s="49">
        <f>AVERAGE('26.09 Salama-Munyonyo'!G79,'28.09 Salama-Munyonyo-24h'!G79)</f>
        <v>0</v>
      </c>
      <c r="H79" s="49">
        <f>AVERAGE('26.09 Salama-Munyonyo'!H79,'28.09 Salama-Munyonyo-24h'!H79)</f>
        <v>0</v>
      </c>
      <c r="I79" s="49">
        <f>AVERAGE('26.09 Salama-Munyonyo'!I79,'28.09 Salama-Munyonyo-24h'!I79)</f>
        <v>0</v>
      </c>
      <c r="J79" s="49">
        <f>AVERAGE('26.09 Salama-Munyonyo'!J79,'28.09 Salama-Munyonyo-24h'!J79)</f>
        <v>0</v>
      </c>
      <c r="K79" s="49">
        <f>AVERAGE('26.09 Salama-Munyonyo'!K79,'28.09 Salama-Munyonyo-24h'!K79)</f>
        <v>0</v>
      </c>
      <c r="L79" s="49">
        <f>AVERAGE('26.09 Salama-Munyonyo'!L79,'28.09 Salama-Munyonyo-24h'!L79)</f>
        <v>0</v>
      </c>
      <c r="M79" s="49">
        <f>AVERAGE('26.09 Salama-Munyonyo'!M79,'28.09 Salama-Munyonyo-24h'!M79)</f>
        <v>26.5</v>
      </c>
      <c r="N79" s="49">
        <f>AVERAGE('26.09 Salama-Munyonyo'!N79,'28.09 Salama-Munyonyo-24h'!N79)</f>
        <v>0</v>
      </c>
      <c r="O79" s="15">
        <f t="shared" si="35"/>
        <v>18.5</v>
      </c>
      <c r="P79" s="15">
        <f t="shared" si="36"/>
        <v>45</v>
      </c>
      <c r="R79" s="8"/>
      <c r="T79"/>
    </row>
    <row r="80" spans="2:20" ht="23.1" customHeight="1" x14ac:dyDescent="0.25">
      <c r="B80" s="25" t="s">
        <v>120</v>
      </c>
      <c r="C80" s="49">
        <f>AVERAGE('26.09 Salama-Munyonyo'!C80,'28.09 Salama-Munyonyo-24h'!C80)</f>
        <v>15</v>
      </c>
      <c r="D80" s="49">
        <f>AVERAGE('26.09 Salama-Munyonyo'!D80,'28.09 Salama-Munyonyo-24h'!D80)</f>
        <v>1</v>
      </c>
      <c r="E80" s="49">
        <f>AVERAGE('26.09 Salama-Munyonyo'!E80,'28.09 Salama-Munyonyo-24h'!E80)</f>
        <v>0.5</v>
      </c>
      <c r="F80" s="49">
        <f>AVERAGE('26.09 Salama-Munyonyo'!F80,'28.09 Salama-Munyonyo-24h'!F80)</f>
        <v>0.5</v>
      </c>
      <c r="G80" s="49">
        <f>AVERAGE('26.09 Salama-Munyonyo'!G80,'28.09 Salama-Munyonyo-24h'!G80)</f>
        <v>0</v>
      </c>
      <c r="H80" s="49">
        <f>AVERAGE('26.09 Salama-Munyonyo'!H80,'28.09 Salama-Munyonyo-24h'!H80)</f>
        <v>0</v>
      </c>
      <c r="I80" s="49">
        <f>AVERAGE('26.09 Salama-Munyonyo'!I80,'28.09 Salama-Munyonyo-24h'!I80)</f>
        <v>0</v>
      </c>
      <c r="J80" s="49">
        <f>AVERAGE('26.09 Salama-Munyonyo'!J80,'28.09 Salama-Munyonyo-24h'!J80)</f>
        <v>0.5</v>
      </c>
      <c r="K80" s="49">
        <f>AVERAGE('26.09 Salama-Munyonyo'!K80,'28.09 Salama-Munyonyo-24h'!K80)</f>
        <v>0</v>
      </c>
      <c r="L80" s="49">
        <f>AVERAGE('26.09 Salama-Munyonyo'!L80,'28.09 Salama-Munyonyo-24h'!L80)</f>
        <v>0</v>
      </c>
      <c r="M80" s="49">
        <f>AVERAGE('26.09 Salama-Munyonyo'!M80,'28.09 Salama-Munyonyo-24h'!M80)</f>
        <v>19</v>
      </c>
      <c r="N80" s="49">
        <f>AVERAGE('26.09 Salama-Munyonyo'!N80,'28.09 Salama-Munyonyo-24h'!N80)</f>
        <v>0</v>
      </c>
      <c r="O80" s="15">
        <f t="shared" si="35"/>
        <v>17.5</v>
      </c>
      <c r="P80" s="15">
        <f t="shared" si="36"/>
        <v>36.5</v>
      </c>
      <c r="R80" s="8"/>
      <c r="T80"/>
    </row>
    <row r="81" spans="2:20" ht="23.1" customHeight="1" x14ac:dyDescent="0.25">
      <c r="B81" s="23" t="s">
        <v>121</v>
      </c>
      <c r="C81" s="49">
        <f>AVERAGE('26.09 Salama-Munyonyo'!C81,'28.09 Salama-Munyonyo-24h'!C81)</f>
        <v>7</v>
      </c>
      <c r="D81" s="49">
        <f>AVERAGE('26.09 Salama-Munyonyo'!D81,'28.09 Salama-Munyonyo-24h'!D81)</f>
        <v>1</v>
      </c>
      <c r="E81" s="49">
        <f>AVERAGE('26.09 Salama-Munyonyo'!E81,'28.09 Salama-Munyonyo-24h'!E81)</f>
        <v>0</v>
      </c>
      <c r="F81" s="49">
        <f>AVERAGE('26.09 Salama-Munyonyo'!F81,'28.09 Salama-Munyonyo-24h'!F81)</f>
        <v>2.5</v>
      </c>
      <c r="G81" s="49">
        <f>AVERAGE('26.09 Salama-Munyonyo'!G81,'28.09 Salama-Munyonyo-24h'!G81)</f>
        <v>0</v>
      </c>
      <c r="H81" s="49">
        <f>AVERAGE('26.09 Salama-Munyonyo'!H81,'28.09 Salama-Munyonyo-24h'!H81)</f>
        <v>0</v>
      </c>
      <c r="I81" s="49">
        <f>AVERAGE('26.09 Salama-Munyonyo'!I81,'28.09 Salama-Munyonyo-24h'!I81)</f>
        <v>0.5</v>
      </c>
      <c r="J81" s="49">
        <f>AVERAGE('26.09 Salama-Munyonyo'!J81,'28.09 Salama-Munyonyo-24h'!J81)</f>
        <v>0</v>
      </c>
      <c r="K81" s="49">
        <f>AVERAGE('26.09 Salama-Munyonyo'!K81,'28.09 Salama-Munyonyo-24h'!K81)</f>
        <v>0</v>
      </c>
      <c r="L81" s="49">
        <f>AVERAGE('26.09 Salama-Munyonyo'!L81,'28.09 Salama-Munyonyo-24h'!L81)</f>
        <v>0</v>
      </c>
      <c r="M81" s="49">
        <f>AVERAGE('26.09 Salama-Munyonyo'!M81,'28.09 Salama-Munyonyo-24h'!M81)</f>
        <v>13.5</v>
      </c>
      <c r="N81" s="49">
        <f>AVERAGE('26.09 Salama-Munyonyo'!N81,'28.09 Salama-Munyonyo-24h'!N81)</f>
        <v>0</v>
      </c>
      <c r="O81" s="15">
        <f t="shared" si="35"/>
        <v>11</v>
      </c>
      <c r="P81" s="15">
        <f t="shared" si="36"/>
        <v>24.5</v>
      </c>
      <c r="R81" s="8"/>
      <c r="T81"/>
    </row>
    <row r="82" spans="2:20" ht="23.1" customHeight="1" x14ac:dyDescent="0.25">
      <c r="B82" s="24" t="s">
        <v>122</v>
      </c>
      <c r="C82" s="49">
        <f>AVERAGE('26.09 Salama-Munyonyo'!C82,'28.09 Salama-Munyonyo-24h'!C82)</f>
        <v>11</v>
      </c>
      <c r="D82" s="49">
        <f>AVERAGE('26.09 Salama-Munyonyo'!D82,'28.09 Salama-Munyonyo-24h'!D82)</f>
        <v>0.5</v>
      </c>
      <c r="E82" s="49">
        <f>AVERAGE('26.09 Salama-Munyonyo'!E82,'28.09 Salama-Munyonyo-24h'!E82)</f>
        <v>0.5</v>
      </c>
      <c r="F82" s="49">
        <f>AVERAGE('26.09 Salama-Munyonyo'!F82,'28.09 Salama-Munyonyo-24h'!F82)</f>
        <v>2</v>
      </c>
      <c r="G82" s="49">
        <f>AVERAGE('26.09 Salama-Munyonyo'!G82,'28.09 Salama-Munyonyo-24h'!G82)</f>
        <v>0</v>
      </c>
      <c r="H82" s="49">
        <f>AVERAGE('26.09 Salama-Munyonyo'!H82,'28.09 Salama-Munyonyo-24h'!H82)</f>
        <v>0</v>
      </c>
      <c r="I82" s="49">
        <f>AVERAGE('26.09 Salama-Munyonyo'!I82,'28.09 Salama-Munyonyo-24h'!I82)</f>
        <v>0</v>
      </c>
      <c r="J82" s="49">
        <f>AVERAGE('26.09 Salama-Munyonyo'!J82,'28.09 Salama-Munyonyo-24h'!J82)</f>
        <v>0</v>
      </c>
      <c r="K82" s="49">
        <f>AVERAGE('26.09 Salama-Munyonyo'!K82,'28.09 Salama-Munyonyo-24h'!K82)</f>
        <v>0</v>
      </c>
      <c r="L82" s="49">
        <f>AVERAGE('26.09 Salama-Munyonyo'!L82,'28.09 Salama-Munyonyo-24h'!L82)</f>
        <v>0</v>
      </c>
      <c r="M82" s="49">
        <f>AVERAGE('26.09 Salama-Munyonyo'!M82,'28.09 Salama-Munyonyo-24h'!M82)</f>
        <v>15</v>
      </c>
      <c r="N82" s="49">
        <f>AVERAGE('26.09 Salama-Munyonyo'!N82,'28.09 Salama-Munyonyo-24h'!N82)</f>
        <v>0</v>
      </c>
      <c r="O82" s="15">
        <f t="shared" si="35"/>
        <v>14</v>
      </c>
      <c r="P82" s="15">
        <f t="shared" si="36"/>
        <v>29</v>
      </c>
      <c r="R82" s="8"/>
      <c r="T82"/>
    </row>
    <row r="83" spans="2:20" ht="23.1" customHeight="1" x14ac:dyDescent="0.25">
      <c r="B83" s="23" t="s">
        <v>123</v>
      </c>
      <c r="C83" s="49">
        <f>AVERAGE('26.09 Salama-Munyonyo'!C83,'28.09 Salama-Munyonyo-24h'!C83)</f>
        <v>6</v>
      </c>
      <c r="D83" s="49">
        <f>AVERAGE('26.09 Salama-Munyonyo'!D83,'28.09 Salama-Munyonyo-24h'!D83)</f>
        <v>0</v>
      </c>
      <c r="E83" s="49">
        <f>AVERAGE('26.09 Salama-Munyonyo'!E83,'28.09 Salama-Munyonyo-24h'!E83)</f>
        <v>0.5</v>
      </c>
      <c r="F83" s="49">
        <f>AVERAGE('26.09 Salama-Munyonyo'!F83,'28.09 Salama-Munyonyo-24h'!F83)</f>
        <v>3</v>
      </c>
      <c r="G83" s="49">
        <f>AVERAGE('26.09 Salama-Munyonyo'!G83,'28.09 Salama-Munyonyo-24h'!G83)</f>
        <v>0</v>
      </c>
      <c r="H83" s="49">
        <f>AVERAGE('26.09 Salama-Munyonyo'!H83,'28.09 Salama-Munyonyo-24h'!H83)</f>
        <v>0</v>
      </c>
      <c r="I83" s="49">
        <f>AVERAGE('26.09 Salama-Munyonyo'!I83,'28.09 Salama-Munyonyo-24h'!I83)</f>
        <v>1</v>
      </c>
      <c r="J83" s="49">
        <f>AVERAGE('26.09 Salama-Munyonyo'!J83,'28.09 Salama-Munyonyo-24h'!J83)</f>
        <v>0</v>
      </c>
      <c r="K83" s="49">
        <f>AVERAGE('26.09 Salama-Munyonyo'!K83,'28.09 Salama-Munyonyo-24h'!K83)</f>
        <v>0</v>
      </c>
      <c r="L83" s="49">
        <f>AVERAGE('26.09 Salama-Munyonyo'!L83,'28.09 Salama-Munyonyo-24h'!L83)</f>
        <v>0</v>
      </c>
      <c r="M83" s="49">
        <f>AVERAGE('26.09 Salama-Munyonyo'!M83,'28.09 Salama-Munyonyo-24h'!M83)</f>
        <v>18</v>
      </c>
      <c r="N83" s="49">
        <f>AVERAGE('26.09 Salama-Munyonyo'!N83,'28.09 Salama-Munyonyo-24h'!N83)</f>
        <v>0</v>
      </c>
      <c r="O83" s="15">
        <f t="shared" si="35"/>
        <v>10.5</v>
      </c>
      <c r="P83" s="15">
        <f t="shared" si="36"/>
        <v>28.5</v>
      </c>
      <c r="R83" s="8"/>
      <c r="T83"/>
    </row>
    <row r="84" spans="2:20" ht="23.1" customHeight="1" x14ac:dyDescent="0.25">
      <c r="B84" s="25" t="s">
        <v>124</v>
      </c>
      <c r="C84" s="49">
        <f>AVERAGE('26.09 Salama-Munyonyo'!C84,'28.09 Salama-Munyonyo-24h'!C84)</f>
        <v>4.5</v>
      </c>
      <c r="D84" s="49">
        <f>AVERAGE('26.09 Salama-Munyonyo'!D84,'28.09 Salama-Munyonyo-24h'!D84)</f>
        <v>1</v>
      </c>
      <c r="E84" s="49">
        <f>AVERAGE('26.09 Salama-Munyonyo'!E84,'28.09 Salama-Munyonyo-24h'!E84)</f>
        <v>0</v>
      </c>
      <c r="F84" s="49">
        <f>AVERAGE('26.09 Salama-Munyonyo'!F84,'28.09 Salama-Munyonyo-24h'!F84)</f>
        <v>1</v>
      </c>
      <c r="G84" s="49">
        <f>AVERAGE('26.09 Salama-Munyonyo'!G84,'28.09 Salama-Munyonyo-24h'!G84)</f>
        <v>0</v>
      </c>
      <c r="H84" s="49">
        <f>AVERAGE('26.09 Salama-Munyonyo'!H84,'28.09 Salama-Munyonyo-24h'!H84)</f>
        <v>0</v>
      </c>
      <c r="I84" s="49">
        <f>AVERAGE('26.09 Salama-Munyonyo'!I84,'28.09 Salama-Munyonyo-24h'!I84)</f>
        <v>0</v>
      </c>
      <c r="J84" s="49">
        <f>AVERAGE('26.09 Salama-Munyonyo'!J84,'28.09 Salama-Munyonyo-24h'!J84)</f>
        <v>0</v>
      </c>
      <c r="K84" s="49">
        <f>AVERAGE('26.09 Salama-Munyonyo'!K84,'28.09 Salama-Munyonyo-24h'!K84)</f>
        <v>0</v>
      </c>
      <c r="L84" s="49">
        <f>AVERAGE('26.09 Salama-Munyonyo'!L84,'28.09 Salama-Munyonyo-24h'!L84)</f>
        <v>0</v>
      </c>
      <c r="M84" s="49">
        <f>AVERAGE('26.09 Salama-Munyonyo'!M84,'28.09 Salama-Munyonyo-24h'!M84)</f>
        <v>14</v>
      </c>
      <c r="N84" s="49">
        <f>AVERAGE('26.09 Salama-Munyonyo'!N84,'28.09 Salama-Munyonyo-24h'!N84)</f>
        <v>0</v>
      </c>
      <c r="O84" s="15">
        <f t="shared" si="35"/>
        <v>6.5</v>
      </c>
      <c r="P84" s="15">
        <f t="shared" si="36"/>
        <v>20.5</v>
      </c>
      <c r="R84" s="8"/>
      <c r="T84"/>
    </row>
    <row r="85" spans="2:20" ht="23.1" customHeight="1" x14ac:dyDescent="0.25">
      <c r="B85" s="23" t="s">
        <v>125</v>
      </c>
      <c r="C85" s="49">
        <f>AVERAGE('26.09 Salama-Munyonyo'!C85,'28.09 Salama-Munyonyo-24h'!C85)</f>
        <v>3</v>
      </c>
      <c r="D85" s="49">
        <f>AVERAGE('26.09 Salama-Munyonyo'!D85,'28.09 Salama-Munyonyo-24h'!D85)</f>
        <v>0.5</v>
      </c>
      <c r="E85" s="49">
        <f>AVERAGE('26.09 Salama-Munyonyo'!E85,'28.09 Salama-Munyonyo-24h'!E85)</f>
        <v>0</v>
      </c>
      <c r="F85" s="49">
        <f>AVERAGE('26.09 Salama-Munyonyo'!F85,'28.09 Salama-Munyonyo-24h'!F85)</f>
        <v>0</v>
      </c>
      <c r="G85" s="49">
        <f>AVERAGE('26.09 Salama-Munyonyo'!G85,'28.09 Salama-Munyonyo-24h'!G85)</f>
        <v>0</v>
      </c>
      <c r="H85" s="49">
        <f>AVERAGE('26.09 Salama-Munyonyo'!H85,'28.09 Salama-Munyonyo-24h'!H85)</f>
        <v>0</v>
      </c>
      <c r="I85" s="49">
        <f>AVERAGE('26.09 Salama-Munyonyo'!I85,'28.09 Salama-Munyonyo-24h'!I85)</f>
        <v>0</v>
      </c>
      <c r="J85" s="49">
        <f>AVERAGE('26.09 Salama-Munyonyo'!J85,'28.09 Salama-Munyonyo-24h'!J85)</f>
        <v>0</v>
      </c>
      <c r="K85" s="49">
        <f>AVERAGE('26.09 Salama-Munyonyo'!K85,'28.09 Salama-Munyonyo-24h'!K85)</f>
        <v>0</v>
      </c>
      <c r="L85" s="49">
        <f>AVERAGE('26.09 Salama-Munyonyo'!L85,'28.09 Salama-Munyonyo-24h'!L85)</f>
        <v>0</v>
      </c>
      <c r="M85" s="49">
        <f>AVERAGE('26.09 Salama-Munyonyo'!M85,'28.09 Salama-Munyonyo-24h'!M85)</f>
        <v>8</v>
      </c>
      <c r="N85" s="49">
        <f>AVERAGE('26.09 Salama-Munyonyo'!N85,'28.09 Salama-Munyonyo-24h'!N85)</f>
        <v>0</v>
      </c>
      <c r="O85" s="15">
        <f t="shared" si="35"/>
        <v>3.5</v>
      </c>
      <c r="P85" s="15">
        <f t="shared" si="36"/>
        <v>11.5</v>
      </c>
      <c r="R85" s="8"/>
      <c r="T85"/>
    </row>
    <row r="86" spans="2:20" ht="23.1" customHeight="1" x14ac:dyDescent="0.25">
      <c r="B86" s="24" t="s">
        <v>126</v>
      </c>
      <c r="C86" s="49">
        <f>AVERAGE('26.09 Salama-Munyonyo'!C86,'28.09 Salama-Munyonyo-24h'!C86)</f>
        <v>3.5</v>
      </c>
      <c r="D86" s="49">
        <f>AVERAGE('26.09 Salama-Munyonyo'!D86,'28.09 Salama-Munyonyo-24h'!D86)</f>
        <v>0.5</v>
      </c>
      <c r="E86" s="49">
        <f>AVERAGE('26.09 Salama-Munyonyo'!E86,'28.09 Salama-Munyonyo-24h'!E86)</f>
        <v>1</v>
      </c>
      <c r="F86" s="49">
        <f>AVERAGE('26.09 Salama-Munyonyo'!F86,'28.09 Salama-Munyonyo-24h'!F86)</f>
        <v>0</v>
      </c>
      <c r="G86" s="49">
        <f>AVERAGE('26.09 Salama-Munyonyo'!G86,'28.09 Salama-Munyonyo-24h'!G86)</f>
        <v>0</v>
      </c>
      <c r="H86" s="49">
        <f>AVERAGE('26.09 Salama-Munyonyo'!H86,'28.09 Salama-Munyonyo-24h'!H86)</f>
        <v>0</v>
      </c>
      <c r="I86" s="49">
        <f>AVERAGE('26.09 Salama-Munyonyo'!I86,'28.09 Salama-Munyonyo-24h'!I86)</f>
        <v>1</v>
      </c>
      <c r="J86" s="49">
        <f>AVERAGE('26.09 Salama-Munyonyo'!J86,'28.09 Salama-Munyonyo-24h'!J86)</f>
        <v>0</v>
      </c>
      <c r="K86" s="49">
        <f>AVERAGE('26.09 Salama-Munyonyo'!K86,'28.09 Salama-Munyonyo-24h'!K86)</f>
        <v>0</v>
      </c>
      <c r="L86" s="49">
        <f>AVERAGE('26.09 Salama-Munyonyo'!L86,'28.09 Salama-Munyonyo-24h'!L86)</f>
        <v>0</v>
      </c>
      <c r="M86" s="49">
        <f>AVERAGE('26.09 Salama-Munyonyo'!M86,'28.09 Salama-Munyonyo-24h'!M86)</f>
        <v>5.5</v>
      </c>
      <c r="N86" s="49">
        <f>AVERAGE('26.09 Salama-Munyonyo'!N86,'28.09 Salama-Munyonyo-24h'!N86)</f>
        <v>0</v>
      </c>
      <c r="O86" s="15">
        <f t="shared" si="35"/>
        <v>6</v>
      </c>
      <c r="P86" s="15">
        <f t="shared" si="36"/>
        <v>11.5</v>
      </c>
      <c r="R86" s="8"/>
      <c r="T86"/>
    </row>
    <row r="87" spans="2:20" ht="23.1" customHeight="1" x14ac:dyDescent="0.25">
      <c r="B87" s="23" t="s">
        <v>127</v>
      </c>
      <c r="C87" s="49">
        <f>AVERAGE('26.09 Salama-Munyonyo'!C87,'28.09 Salama-Munyonyo-24h'!C87)</f>
        <v>3</v>
      </c>
      <c r="D87" s="49">
        <f>AVERAGE('26.09 Salama-Munyonyo'!D87,'28.09 Salama-Munyonyo-24h'!D87)</f>
        <v>2</v>
      </c>
      <c r="E87" s="49">
        <f>AVERAGE('26.09 Salama-Munyonyo'!E87,'28.09 Salama-Munyonyo-24h'!E87)</f>
        <v>0.5</v>
      </c>
      <c r="F87" s="49">
        <f>AVERAGE('26.09 Salama-Munyonyo'!F87,'28.09 Salama-Munyonyo-24h'!F87)</f>
        <v>1</v>
      </c>
      <c r="G87" s="49">
        <f>AVERAGE('26.09 Salama-Munyonyo'!G87,'28.09 Salama-Munyonyo-24h'!G87)</f>
        <v>0</v>
      </c>
      <c r="H87" s="49">
        <f>AVERAGE('26.09 Salama-Munyonyo'!H87,'28.09 Salama-Munyonyo-24h'!H87)</f>
        <v>0</v>
      </c>
      <c r="I87" s="49">
        <f>AVERAGE('26.09 Salama-Munyonyo'!I87,'28.09 Salama-Munyonyo-24h'!I87)</f>
        <v>0</v>
      </c>
      <c r="J87" s="49">
        <f>AVERAGE('26.09 Salama-Munyonyo'!J87,'28.09 Salama-Munyonyo-24h'!J87)</f>
        <v>0</v>
      </c>
      <c r="K87" s="49">
        <f>AVERAGE('26.09 Salama-Munyonyo'!K87,'28.09 Salama-Munyonyo-24h'!K87)</f>
        <v>0</v>
      </c>
      <c r="L87" s="49">
        <f>AVERAGE('26.09 Salama-Munyonyo'!L87,'28.09 Salama-Munyonyo-24h'!L87)</f>
        <v>0</v>
      </c>
      <c r="M87" s="49">
        <f>AVERAGE('26.09 Salama-Munyonyo'!M87,'28.09 Salama-Munyonyo-24h'!M87)</f>
        <v>3</v>
      </c>
      <c r="N87" s="49">
        <f>AVERAGE('26.09 Salama-Munyonyo'!N87,'28.09 Salama-Munyonyo-24h'!N87)</f>
        <v>0</v>
      </c>
      <c r="O87" s="15">
        <f t="shared" si="35"/>
        <v>6.5</v>
      </c>
      <c r="P87" s="15">
        <f t="shared" si="36"/>
        <v>9.5</v>
      </c>
      <c r="R87" s="8"/>
      <c r="T87"/>
    </row>
    <row r="88" spans="2:20" ht="23.1" customHeight="1" x14ac:dyDescent="0.25">
      <c r="B88" s="25" t="s">
        <v>128</v>
      </c>
      <c r="C88" s="49">
        <f>AVERAGE('26.09 Salama-Munyonyo'!C88,'28.09 Salama-Munyonyo-24h'!C88)</f>
        <v>9.5</v>
      </c>
      <c r="D88" s="49">
        <f>AVERAGE('26.09 Salama-Munyonyo'!D88,'28.09 Salama-Munyonyo-24h'!D88)</f>
        <v>0</v>
      </c>
      <c r="E88" s="49">
        <f>AVERAGE('26.09 Salama-Munyonyo'!E88,'28.09 Salama-Munyonyo-24h'!E88)</f>
        <v>0</v>
      </c>
      <c r="F88" s="49">
        <f>AVERAGE('26.09 Salama-Munyonyo'!F88,'28.09 Salama-Munyonyo-24h'!F88)</f>
        <v>0</v>
      </c>
      <c r="G88" s="49">
        <f>AVERAGE('26.09 Salama-Munyonyo'!G88,'28.09 Salama-Munyonyo-24h'!G88)</f>
        <v>0</v>
      </c>
      <c r="H88" s="49">
        <f>AVERAGE('26.09 Salama-Munyonyo'!H88,'28.09 Salama-Munyonyo-24h'!H88)</f>
        <v>0</v>
      </c>
      <c r="I88" s="49">
        <f>AVERAGE('26.09 Salama-Munyonyo'!I88,'28.09 Salama-Munyonyo-24h'!I88)</f>
        <v>0</v>
      </c>
      <c r="J88" s="49">
        <f>AVERAGE('26.09 Salama-Munyonyo'!J88,'28.09 Salama-Munyonyo-24h'!J88)</f>
        <v>0</v>
      </c>
      <c r="K88" s="49">
        <f>AVERAGE('26.09 Salama-Munyonyo'!K88,'28.09 Salama-Munyonyo-24h'!K88)</f>
        <v>0</v>
      </c>
      <c r="L88" s="49">
        <f>AVERAGE('26.09 Salama-Munyonyo'!L88,'28.09 Salama-Munyonyo-24h'!L88)</f>
        <v>0</v>
      </c>
      <c r="M88" s="49">
        <f>AVERAGE('26.09 Salama-Munyonyo'!M88,'28.09 Salama-Munyonyo-24h'!M88)</f>
        <v>7</v>
      </c>
      <c r="N88" s="49">
        <f>AVERAGE('26.09 Salama-Munyonyo'!N88,'28.09 Salama-Munyonyo-24h'!N88)</f>
        <v>0</v>
      </c>
      <c r="O88" s="15">
        <f t="shared" si="35"/>
        <v>9.5</v>
      </c>
      <c r="P88" s="15">
        <f t="shared" si="36"/>
        <v>16.5</v>
      </c>
      <c r="R88" s="8"/>
      <c r="T88"/>
    </row>
    <row r="89" spans="2:20" ht="23.1" customHeight="1" x14ac:dyDescent="0.25">
      <c r="B89" s="23" t="s">
        <v>129</v>
      </c>
      <c r="C89" s="49">
        <f>AVERAGE('26.09 Salama-Munyonyo'!C89,'28.09 Salama-Munyonyo-24h'!C89)</f>
        <v>4.5</v>
      </c>
      <c r="D89" s="49">
        <f>AVERAGE('26.09 Salama-Munyonyo'!D89,'28.09 Salama-Munyonyo-24h'!D89)</f>
        <v>1.5</v>
      </c>
      <c r="E89" s="49">
        <f>AVERAGE('26.09 Salama-Munyonyo'!E89,'28.09 Salama-Munyonyo-24h'!E89)</f>
        <v>0.5</v>
      </c>
      <c r="F89" s="49">
        <f>AVERAGE('26.09 Salama-Munyonyo'!F89,'28.09 Salama-Munyonyo-24h'!F89)</f>
        <v>0</v>
      </c>
      <c r="G89" s="49">
        <f>AVERAGE('26.09 Salama-Munyonyo'!G89,'28.09 Salama-Munyonyo-24h'!G89)</f>
        <v>0</v>
      </c>
      <c r="H89" s="49">
        <f>AVERAGE('26.09 Salama-Munyonyo'!H89,'28.09 Salama-Munyonyo-24h'!H89)</f>
        <v>0</v>
      </c>
      <c r="I89" s="49">
        <f>AVERAGE('26.09 Salama-Munyonyo'!I89,'28.09 Salama-Munyonyo-24h'!I89)</f>
        <v>0</v>
      </c>
      <c r="J89" s="49">
        <f>AVERAGE('26.09 Salama-Munyonyo'!J89,'28.09 Salama-Munyonyo-24h'!J89)</f>
        <v>0</v>
      </c>
      <c r="K89" s="49">
        <f>AVERAGE('26.09 Salama-Munyonyo'!K89,'28.09 Salama-Munyonyo-24h'!K89)</f>
        <v>0</v>
      </c>
      <c r="L89" s="49">
        <f>AVERAGE('26.09 Salama-Munyonyo'!L89,'28.09 Salama-Munyonyo-24h'!L89)</f>
        <v>0</v>
      </c>
      <c r="M89" s="49">
        <f>AVERAGE('26.09 Salama-Munyonyo'!M89,'28.09 Salama-Munyonyo-24h'!M89)</f>
        <v>7</v>
      </c>
      <c r="N89" s="49">
        <f>AVERAGE('26.09 Salama-Munyonyo'!N89,'28.09 Salama-Munyonyo-24h'!N89)</f>
        <v>0</v>
      </c>
      <c r="O89" s="15">
        <f t="shared" si="35"/>
        <v>6.5</v>
      </c>
      <c r="P89" s="15">
        <f t="shared" si="36"/>
        <v>13.5</v>
      </c>
      <c r="R89" s="8"/>
      <c r="T89"/>
    </row>
    <row r="90" spans="2:20" ht="23.1" customHeight="1" x14ac:dyDescent="0.25">
      <c r="B90" s="24" t="s">
        <v>130</v>
      </c>
      <c r="C90" s="49">
        <f>AVERAGE('26.09 Salama-Munyonyo'!C90,'28.09 Salama-Munyonyo-24h'!C90)</f>
        <v>6</v>
      </c>
      <c r="D90" s="49">
        <f>AVERAGE('26.09 Salama-Munyonyo'!D90,'28.09 Salama-Munyonyo-24h'!D90)</f>
        <v>0.5</v>
      </c>
      <c r="E90" s="49">
        <f>AVERAGE('26.09 Salama-Munyonyo'!E90,'28.09 Salama-Munyonyo-24h'!E90)</f>
        <v>0.5</v>
      </c>
      <c r="F90" s="49">
        <f>AVERAGE('26.09 Salama-Munyonyo'!F90,'28.09 Salama-Munyonyo-24h'!F90)</f>
        <v>0.5</v>
      </c>
      <c r="G90" s="49">
        <f>AVERAGE('26.09 Salama-Munyonyo'!G90,'28.09 Salama-Munyonyo-24h'!G90)</f>
        <v>0</v>
      </c>
      <c r="H90" s="49">
        <f>AVERAGE('26.09 Salama-Munyonyo'!H90,'28.09 Salama-Munyonyo-24h'!H90)</f>
        <v>0</v>
      </c>
      <c r="I90" s="49">
        <f>AVERAGE('26.09 Salama-Munyonyo'!I90,'28.09 Salama-Munyonyo-24h'!I90)</f>
        <v>0</v>
      </c>
      <c r="J90" s="49">
        <f>AVERAGE('26.09 Salama-Munyonyo'!J90,'28.09 Salama-Munyonyo-24h'!J90)</f>
        <v>0.5</v>
      </c>
      <c r="K90" s="49">
        <f>AVERAGE('26.09 Salama-Munyonyo'!K90,'28.09 Salama-Munyonyo-24h'!K90)</f>
        <v>0</v>
      </c>
      <c r="L90" s="49">
        <f>AVERAGE('26.09 Salama-Munyonyo'!L90,'28.09 Salama-Munyonyo-24h'!L90)</f>
        <v>0</v>
      </c>
      <c r="M90" s="49">
        <f>AVERAGE('26.09 Salama-Munyonyo'!M90,'28.09 Salama-Munyonyo-24h'!M90)</f>
        <v>6.5</v>
      </c>
      <c r="N90" s="49">
        <f>AVERAGE('26.09 Salama-Munyonyo'!N90,'28.09 Salama-Munyonyo-24h'!N90)</f>
        <v>0</v>
      </c>
      <c r="O90" s="15">
        <f t="shared" si="35"/>
        <v>8</v>
      </c>
      <c r="P90" s="15">
        <f t="shared" si="36"/>
        <v>14.5</v>
      </c>
      <c r="R90" s="8"/>
      <c r="T90"/>
    </row>
    <row r="91" spans="2:20" ht="23.1" customHeight="1" x14ac:dyDescent="0.25">
      <c r="B91" s="23" t="s">
        <v>131</v>
      </c>
      <c r="C91" s="49">
        <f>AVERAGE('26.09 Salama-Munyonyo'!C91,'28.09 Salama-Munyonyo-24h'!C91)</f>
        <v>2.5</v>
      </c>
      <c r="D91" s="49">
        <f>AVERAGE('26.09 Salama-Munyonyo'!D91,'28.09 Salama-Munyonyo-24h'!D91)</f>
        <v>0</v>
      </c>
      <c r="E91" s="49">
        <f>AVERAGE('26.09 Salama-Munyonyo'!E91,'28.09 Salama-Munyonyo-24h'!E91)</f>
        <v>0</v>
      </c>
      <c r="F91" s="49">
        <f>AVERAGE('26.09 Salama-Munyonyo'!F91,'28.09 Salama-Munyonyo-24h'!F91)</f>
        <v>0</v>
      </c>
      <c r="G91" s="49">
        <f>AVERAGE('26.09 Salama-Munyonyo'!G91,'28.09 Salama-Munyonyo-24h'!G91)</f>
        <v>0</v>
      </c>
      <c r="H91" s="49">
        <f>AVERAGE('26.09 Salama-Munyonyo'!H91,'28.09 Salama-Munyonyo-24h'!H91)</f>
        <v>0</v>
      </c>
      <c r="I91" s="49">
        <f>AVERAGE('26.09 Salama-Munyonyo'!I91,'28.09 Salama-Munyonyo-24h'!I91)</f>
        <v>0</v>
      </c>
      <c r="J91" s="49">
        <f>AVERAGE('26.09 Salama-Munyonyo'!J91,'28.09 Salama-Munyonyo-24h'!J91)</f>
        <v>0</v>
      </c>
      <c r="K91" s="49">
        <f>AVERAGE('26.09 Salama-Munyonyo'!K91,'28.09 Salama-Munyonyo-24h'!K91)</f>
        <v>0</v>
      </c>
      <c r="L91" s="49">
        <f>AVERAGE('26.09 Salama-Munyonyo'!L91,'28.09 Salama-Munyonyo-24h'!L91)</f>
        <v>0.5</v>
      </c>
      <c r="M91" s="49">
        <f>AVERAGE('26.09 Salama-Munyonyo'!M91,'28.09 Salama-Munyonyo-24h'!M91)</f>
        <v>3</v>
      </c>
      <c r="N91" s="49">
        <f>AVERAGE('26.09 Salama-Munyonyo'!N91,'28.09 Salama-Munyonyo-24h'!N91)</f>
        <v>0</v>
      </c>
      <c r="O91" s="15">
        <f t="shared" si="35"/>
        <v>3</v>
      </c>
      <c r="P91" s="15">
        <f t="shared" si="36"/>
        <v>6</v>
      </c>
      <c r="R91" s="8"/>
      <c r="T91"/>
    </row>
    <row r="92" spans="2:20" ht="23.1" customHeight="1" x14ac:dyDescent="0.25">
      <c r="B92" s="25" t="s">
        <v>132</v>
      </c>
      <c r="C92" s="49">
        <f>AVERAGE('26.09 Salama-Munyonyo'!C92,'28.09 Salama-Munyonyo-24h'!C92)</f>
        <v>3</v>
      </c>
      <c r="D92" s="49">
        <f>AVERAGE('26.09 Salama-Munyonyo'!D92,'28.09 Salama-Munyonyo-24h'!D92)</f>
        <v>0</v>
      </c>
      <c r="E92" s="49">
        <f>AVERAGE('26.09 Salama-Munyonyo'!E92,'28.09 Salama-Munyonyo-24h'!E92)</f>
        <v>0</v>
      </c>
      <c r="F92" s="49">
        <f>AVERAGE('26.09 Salama-Munyonyo'!F92,'28.09 Salama-Munyonyo-24h'!F92)</f>
        <v>0.5</v>
      </c>
      <c r="G92" s="49">
        <f>AVERAGE('26.09 Salama-Munyonyo'!G92,'28.09 Salama-Munyonyo-24h'!G92)</f>
        <v>0</v>
      </c>
      <c r="H92" s="49">
        <f>AVERAGE('26.09 Salama-Munyonyo'!H92,'28.09 Salama-Munyonyo-24h'!H92)</f>
        <v>0</v>
      </c>
      <c r="I92" s="49">
        <f>AVERAGE('26.09 Salama-Munyonyo'!I92,'28.09 Salama-Munyonyo-24h'!I92)</f>
        <v>0</v>
      </c>
      <c r="J92" s="49">
        <f>AVERAGE('26.09 Salama-Munyonyo'!J92,'28.09 Salama-Munyonyo-24h'!J92)</f>
        <v>0</v>
      </c>
      <c r="K92" s="49">
        <f>AVERAGE('26.09 Salama-Munyonyo'!K92,'28.09 Salama-Munyonyo-24h'!K92)</f>
        <v>0</v>
      </c>
      <c r="L92" s="49">
        <f>AVERAGE('26.09 Salama-Munyonyo'!L92,'28.09 Salama-Munyonyo-24h'!L92)</f>
        <v>0</v>
      </c>
      <c r="M92" s="49">
        <f>AVERAGE('26.09 Salama-Munyonyo'!M92,'28.09 Salama-Munyonyo-24h'!M92)</f>
        <v>4.5</v>
      </c>
      <c r="N92" s="49">
        <f>AVERAGE('26.09 Salama-Munyonyo'!N92,'28.09 Salama-Munyonyo-24h'!N92)</f>
        <v>0</v>
      </c>
      <c r="O92" s="15">
        <f t="shared" si="35"/>
        <v>3.5</v>
      </c>
      <c r="P92" s="15">
        <f t="shared" si="36"/>
        <v>8</v>
      </c>
      <c r="R92" s="8"/>
      <c r="T92"/>
    </row>
    <row r="93" spans="2:20" ht="23.1" customHeight="1" x14ac:dyDescent="0.25">
      <c r="B93" s="23" t="s">
        <v>133</v>
      </c>
      <c r="C93" s="49">
        <f>AVERAGE('26.09 Salama-Munyonyo'!C93,'28.09 Salama-Munyonyo-24h'!C93)</f>
        <v>3</v>
      </c>
      <c r="D93" s="49">
        <f>AVERAGE('26.09 Salama-Munyonyo'!D93,'28.09 Salama-Munyonyo-24h'!D93)</f>
        <v>1</v>
      </c>
      <c r="E93" s="49">
        <f>AVERAGE('26.09 Salama-Munyonyo'!E93,'28.09 Salama-Munyonyo-24h'!E93)</f>
        <v>0</v>
      </c>
      <c r="F93" s="49">
        <f>AVERAGE('26.09 Salama-Munyonyo'!F93,'28.09 Salama-Munyonyo-24h'!F93)</f>
        <v>0</v>
      </c>
      <c r="G93" s="49">
        <f>AVERAGE('26.09 Salama-Munyonyo'!G93,'28.09 Salama-Munyonyo-24h'!G93)</f>
        <v>0</v>
      </c>
      <c r="H93" s="49">
        <f>AVERAGE('26.09 Salama-Munyonyo'!H93,'28.09 Salama-Munyonyo-24h'!H93)</f>
        <v>0</v>
      </c>
      <c r="I93" s="49">
        <f>AVERAGE('26.09 Salama-Munyonyo'!I93,'28.09 Salama-Munyonyo-24h'!I93)</f>
        <v>0</v>
      </c>
      <c r="J93" s="49">
        <f>AVERAGE('26.09 Salama-Munyonyo'!J93,'28.09 Salama-Munyonyo-24h'!J93)</f>
        <v>0</v>
      </c>
      <c r="K93" s="49">
        <f>AVERAGE('26.09 Salama-Munyonyo'!K93,'28.09 Salama-Munyonyo-24h'!K93)</f>
        <v>0</v>
      </c>
      <c r="L93" s="49">
        <f>AVERAGE('26.09 Salama-Munyonyo'!L93,'28.09 Salama-Munyonyo-24h'!L93)</f>
        <v>0</v>
      </c>
      <c r="M93" s="49">
        <f>AVERAGE('26.09 Salama-Munyonyo'!M93,'28.09 Salama-Munyonyo-24h'!M93)</f>
        <v>4.5</v>
      </c>
      <c r="N93" s="49">
        <f>AVERAGE('26.09 Salama-Munyonyo'!N93,'28.09 Salama-Munyonyo-24h'!N93)</f>
        <v>0</v>
      </c>
      <c r="O93" s="15">
        <f t="shared" si="35"/>
        <v>4</v>
      </c>
      <c r="P93" s="15">
        <f t="shared" si="36"/>
        <v>8.5</v>
      </c>
      <c r="R93" s="8"/>
      <c r="T93"/>
    </row>
    <row r="94" spans="2:20" ht="23.1" customHeight="1" x14ac:dyDescent="0.25">
      <c r="B94" s="24" t="s">
        <v>134</v>
      </c>
      <c r="C94" s="49">
        <f>AVERAGE('26.09 Salama-Munyonyo'!C94,'28.09 Salama-Munyonyo-24h'!C94)</f>
        <v>3</v>
      </c>
      <c r="D94" s="49">
        <f>AVERAGE('26.09 Salama-Munyonyo'!D94,'28.09 Salama-Munyonyo-24h'!D94)</f>
        <v>0.5</v>
      </c>
      <c r="E94" s="49">
        <f>AVERAGE('26.09 Salama-Munyonyo'!E94,'28.09 Salama-Munyonyo-24h'!E94)</f>
        <v>0.5</v>
      </c>
      <c r="F94" s="49">
        <f>AVERAGE('26.09 Salama-Munyonyo'!F94,'28.09 Salama-Munyonyo-24h'!F94)</f>
        <v>0</v>
      </c>
      <c r="G94" s="49">
        <f>AVERAGE('26.09 Salama-Munyonyo'!G94,'28.09 Salama-Munyonyo-24h'!G94)</f>
        <v>0</v>
      </c>
      <c r="H94" s="49">
        <f>AVERAGE('26.09 Salama-Munyonyo'!H94,'28.09 Salama-Munyonyo-24h'!H94)</f>
        <v>0</v>
      </c>
      <c r="I94" s="49">
        <f>AVERAGE('26.09 Salama-Munyonyo'!I94,'28.09 Salama-Munyonyo-24h'!I94)</f>
        <v>0</v>
      </c>
      <c r="J94" s="49">
        <f>AVERAGE('26.09 Salama-Munyonyo'!J94,'28.09 Salama-Munyonyo-24h'!J94)</f>
        <v>0</v>
      </c>
      <c r="K94" s="49">
        <f>AVERAGE('26.09 Salama-Munyonyo'!K94,'28.09 Salama-Munyonyo-24h'!K94)</f>
        <v>0</v>
      </c>
      <c r="L94" s="49">
        <f>AVERAGE('26.09 Salama-Munyonyo'!L94,'28.09 Salama-Munyonyo-24h'!L94)</f>
        <v>0</v>
      </c>
      <c r="M94" s="49">
        <f>AVERAGE('26.09 Salama-Munyonyo'!M94,'28.09 Salama-Munyonyo-24h'!M94)</f>
        <v>2.5</v>
      </c>
      <c r="N94" s="49">
        <f>AVERAGE('26.09 Salama-Munyonyo'!N94,'28.09 Salama-Munyonyo-24h'!N94)</f>
        <v>0</v>
      </c>
      <c r="O94" s="15">
        <f t="shared" si="35"/>
        <v>4</v>
      </c>
      <c r="P94" s="15">
        <f t="shared" si="36"/>
        <v>6.5</v>
      </c>
      <c r="R94" s="8"/>
      <c r="T94"/>
    </row>
    <row r="95" spans="2:20" ht="23.1" customHeight="1" x14ac:dyDescent="0.25">
      <c r="B95" s="23" t="s">
        <v>135</v>
      </c>
      <c r="C95" s="49">
        <f>AVERAGE('26.09 Salama-Munyonyo'!C95,'28.09 Salama-Munyonyo-24h'!C95)</f>
        <v>4</v>
      </c>
      <c r="D95" s="49">
        <f>AVERAGE('26.09 Salama-Munyonyo'!D95,'28.09 Salama-Munyonyo-24h'!D95)</f>
        <v>1</v>
      </c>
      <c r="E95" s="49">
        <f>AVERAGE('26.09 Salama-Munyonyo'!E95,'28.09 Salama-Munyonyo-24h'!E95)</f>
        <v>0</v>
      </c>
      <c r="F95" s="49">
        <f>AVERAGE('26.09 Salama-Munyonyo'!F95,'28.09 Salama-Munyonyo-24h'!F95)</f>
        <v>0</v>
      </c>
      <c r="G95" s="49">
        <f>AVERAGE('26.09 Salama-Munyonyo'!G95,'28.09 Salama-Munyonyo-24h'!G95)</f>
        <v>0</v>
      </c>
      <c r="H95" s="49">
        <f>AVERAGE('26.09 Salama-Munyonyo'!H95,'28.09 Salama-Munyonyo-24h'!H95)</f>
        <v>0</v>
      </c>
      <c r="I95" s="49">
        <f>AVERAGE('26.09 Salama-Munyonyo'!I95,'28.09 Salama-Munyonyo-24h'!I95)</f>
        <v>0</v>
      </c>
      <c r="J95" s="49">
        <f>AVERAGE('26.09 Salama-Munyonyo'!J95,'28.09 Salama-Munyonyo-24h'!J95)</f>
        <v>0</v>
      </c>
      <c r="K95" s="49">
        <f>AVERAGE('26.09 Salama-Munyonyo'!K95,'28.09 Salama-Munyonyo-24h'!K95)</f>
        <v>0</v>
      </c>
      <c r="L95" s="49">
        <f>AVERAGE('26.09 Salama-Munyonyo'!L95,'28.09 Salama-Munyonyo-24h'!L95)</f>
        <v>0</v>
      </c>
      <c r="M95" s="49">
        <f>AVERAGE('26.09 Salama-Munyonyo'!M95,'28.09 Salama-Munyonyo-24h'!M95)</f>
        <v>4.5</v>
      </c>
      <c r="N95" s="49">
        <f>AVERAGE('26.09 Salama-Munyonyo'!N95,'28.09 Salama-Munyonyo-24h'!N95)</f>
        <v>0</v>
      </c>
      <c r="O95" s="15">
        <f t="shared" si="35"/>
        <v>5</v>
      </c>
      <c r="P95" s="15">
        <f t="shared" si="36"/>
        <v>9.5</v>
      </c>
      <c r="R95" s="8"/>
      <c r="T95"/>
    </row>
    <row r="96" spans="2:20" ht="23.1" customHeight="1" x14ac:dyDescent="0.25">
      <c r="B96" s="25" t="s">
        <v>136</v>
      </c>
      <c r="C96" s="49">
        <f>AVERAGE('26.09 Salama-Munyonyo'!C96,'28.09 Salama-Munyonyo-24h'!C96)</f>
        <v>2.5</v>
      </c>
      <c r="D96" s="49">
        <f>AVERAGE('26.09 Salama-Munyonyo'!D96,'28.09 Salama-Munyonyo-24h'!D96)</f>
        <v>0</v>
      </c>
      <c r="E96" s="49">
        <f>AVERAGE('26.09 Salama-Munyonyo'!E96,'28.09 Salama-Munyonyo-24h'!E96)</f>
        <v>0.5</v>
      </c>
      <c r="F96" s="49">
        <f>AVERAGE('26.09 Salama-Munyonyo'!F96,'28.09 Salama-Munyonyo-24h'!F96)</f>
        <v>0</v>
      </c>
      <c r="G96" s="49">
        <f>AVERAGE('26.09 Salama-Munyonyo'!G96,'28.09 Salama-Munyonyo-24h'!G96)</f>
        <v>0.5</v>
      </c>
      <c r="H96" s="49">
        <f>AVERAGE('26.09 Salama-Munyonyo'!H96,'28.09 Salama-Munyonyo-24h'!H96)</f>
        <v>0</v>
      </c>
      <c r="I96" s="49">
        <f>AVERAGE('26.09 Salama-Munyonyo'!I96,'28.09 Salama-Munyonyo-24h'!I96)</f>
        <v>0.5</v>
      </c>
      <c r="J96" s="49">
        <f>AVERAGE('26.09 Salama-Munyonyo'!J96,'28.09 Salama-Munyonyo-24h'!J96)</f>
        <v>0</v>
      </c>
      <c r="K96" s="49">
        <f>AVERAGE('26.09 Salama-Munyonyo'!K96,'28.09 Salama-Munyonyo-24h'!K96)</f>
        <v>0</v>
      </c>
      <c r="L96" s="49">
        <f>AVERAGE('26.09 Salama-Munyonyo'!L96,'28.09 Salama-Munyonyo-24h'!L96)</f>
        <v>0</v>
      </c>
      <c r="M96" s="49">
        <f>AVERAGE('26.09 Salama-Munyonyo'!M96,'28.09 Salama-Munyonyo-24h'!M96)</f>
        <v>3</v>
      </c>
      <c r="N96" s="49">
        <f>AVERAGE('26.09 Salama-Munyonyo'!N96,'28.09 Salama-Munyonyo-24h'!N96)</f>
        <v>0</v>
      </c>
      <c r="O96" s="15">
        <f t="shared" si="35"/>
        <v>4</v>
      </c>
      <c r="P96" s="15">
        <f t="shared" si="36"/>
        <v>7</v>
      </c>
      <c r="R96" s="8"/>
      <c r="T96"/>
    </row>
    <row r="97" spans="2:20" ht="23.1" customHeight="1" x14ac:dyDescent="0.25">
      <c r="B97" s="23" t="s">
        <v>137</v>
      </c>
      <c r="C97" s="49">
        <f>AVERAGE('26.09 Salama-Munyonyo'!C97,'28.09 Salama-Munyonyo-24h'!C97)</f>
        <v>4</v>
      </c>
      <c r="D97" s="49">
        <f>AVERAGE('26.09 Salama-Munyonyo'!D97,'28.09 Salama-Munyonyo-24h'!D97)</f>
        <v>0</v>
      </c>
      <c r="E97" s="49">
        <f>AVERAGE('26.09 Salama-Munyonyo'!E97,'28.09 Salama-Munyonyo-24h'!E97)</f>
        <v>0</v>
      </c>
      <c r="F97" s="49">
        <f>AVERAGE('26.09 Salama-Munyonyo'!F97,'28.09 Salama-Munyonyo-24h'!F97)</f>
        <v>1</v>
      </c>
      <c r="G97" s="49">
        <f>AVERAGE('26.09 Salama-Munyonyo'!G97,'28.09 Salama-Munyonyo-24h'!G97)</f>
        <v>0</v>
      </c>
      <c r="H97" s="49">
        <f>AVERAGE('26.09 Salama-Munyonyo'!H97,'28.09 Salama-Munyonyo-24h'!H97)</f>
        <v>0</v>
      </c>
      <c r="I97" s="49">
        <f>AVERAGE('26.09 Salama-Munyonyo'!I97,'28.09 Salama-Munyonyo-24h'!I97)</f>
        <v>0</v>
      </c>
      <c r="J97" s="49">
        <f>AVERAGE('26.09 Salama-Munyonyo'!J97,'28.09 Salama-Munyonyo-24h'!J97)</f>
        <v>0</v>
      </c>
      <c r="K97" s="49">
        <f>AVERAGE('26.09 Salama-Munyonyo'!K97,'28.09 Salama-Munyonyo-24h'!K97)</f>
        <v>0</v>
      </c>
      <c r="L97" s="49">
        <f>AVERAGE('26.09 Salama-Munyonyo'!L97,'28.09 Salama-Munyonyo-24h'!L97)</f>
        <v>0</v>
      </c>
      <c r="M97" s="49">
        <f>AVERAGE('26.09 Salama-Munyonyo'!M97,'28.09 Salama-Munyonyo-24h'!M97)</f>
        <v>3</v>
      </c>
      <c r="N97" s="49">
        <f>AVERAGE('26.09 Salama-Munyonyo'!N97,'28.09 Salama-Munyonyo-24h'!N97)</f>
        <v>0</v>
      </c>
      <c r="O97" s="15">
        <f t="shared" si="35"/>
        <v>5</v>
      </c>
      <c r="P97" s="15">
        <f t="shared" si="36"/>
        <v>8</v>
      </c>
      <c r="R97" s="8"/>
      <c r="T97"/>
    </row>
    <row r="98" spans="2:20" ht="23.1" customHeight="1" x14ac:dyDescent="0.25">
      <c r="B98" s="24" t="s">
        <v>138</v>
      </c>
      <c r="C98" s="49">
        <f>AVERAGE('26.09 Salama-Munyonyo'!C98,'28.09 Salama-Munyonyo-24h'!C98)</f>
        <v>2</v>
      </c>
      <c r="D98" s="49">
        <f>AVERAGE('26.09 Salama-Munyonyo'!D98,'28.09 Salama-Munyonyo-24h'!D98)</f>
        <v>0.5</v>
      </c>
      <c r="E98" s="49">
        <f>AVERAGE('26.09 Salama-Munyonyo'!E98,'28.09 Salama-Munyonyo-24h'!E98)</f>
        <v>0.5</v>
      </c>
      <c r="F98" s="49">
        <f>AVERAGE('26.09 Salama-Munyonyo'!F98,'28.09 Salama-Munyonyo-24h'!F98)</f>
        <v>1</v>
      </c>
      <c r="G98" s="49">
        <f>AVERAGE('26.09 Salama-Munyonyo'!G98,'28.09 Salama-Munyonyo-24h'!G98)</f>
        <v>0.5</v>
      </c>
      <c r="H98" s="49">
        <f>AVERAGE('26.09 Salama-Munyonyo'!H98,'28.09 Salama-Munyonyo-24h'!H98)</f>
        <v>0</v>
      </c>
      <c r="I98" s="49">
        <f>AVERAGE('26.09 Salama-Munyonyo'!I98,'28.09 Salama-Munyonyo-24h'!I98)</f>
        <v>0.5</v>
      </c>
      <c r="J98" s="49">
        <f>AVERAGE('26.09 Salama-Munyonyo'!J98,'28.09 Salama-Munyonyo-24h'!J98)</f>
        <v>0.5</v>
      </c>
      <c r="K98" s="49">
        <f>AVERAGE('26.09 Salama-Munyonyo'!K98,'28.09 Salama-Munyonyo-24h'!K98)</f>
        <v>0</v>
      </c>
      <c r="L98" s="49">
        <f>AVERAGE('26.09 Salama-Munyonyo'!L98,'28.09 Salama-Munyonyo-24h'!L98)</f>
        <v>0</v>
      </c>
      <c r="M98" s="49">
        <f>AVERAGE('26.09 Salama-Munyonyo'!M98,'28.09 Salama-Munyonyo-24h'!M98)</f>
        <v>2</v>
      </c>
      <c r="N98" s="49">
        <f>AVERAGE('26.09 Salama-Munyonyo'!N98,'28.09 Salama-Munyonyo-24h'!N98)</f>
        <v>0</v>
      </c>
      <c r="O98" s="15">
        <f t="shared" si="35"/>
        <v>5.5</v>
      </c>
      <c r="P98" s="15">
        <f t="shared" si="36"/>
        <v>7.5</v>
      </c>
      <c r="R98" s="8"/>
      <c r="T98"/>
    </row>
    <row r="99" spans="2:20" ht="23.1" customHeight="1" x14ac:dyDescent="0.25">
      <c r="B99" s="23" t="s">
        <v>139</v>
      </c>
      <c r="C99" s="49">
        <f>AVERAGE('26.09 Salama-Munyonyo'!C99,'28.09 Salama-Munyonyo-24h'!C99)</f>
        <v>4</v>
      </c>
      <c r="D99" s="49">
        <f>AVERAGE('26.09 Salama-Munyonyo'!D99,'28.09 Salama-Munyonyo-24h'!D99)</f>
        <v>0.5</v>
      </c>
      <c r="E99" s="49">
        <f>AVERAGE('26.09 Salama-Munyonyo'!E99,'28.09 Salama-Munyonyo-24h'!E99)</f>
        <v>0.5</v>
      </c>
      <c r="F99" s="49">
        <f>AVERAGE('26.09 Salama-Munyonyo'!F99,'28.09 Salama-Munyonyo-24h'!F99)</f>
        <v>4</v>
      </c>
      <c r="G99" s="49">
        <f>AVERAGE('26.09 Salama-Munyonyo'!G99,'28.09 Salama-Munyonyo-24h'!G99)</f>
        <v>1.5</v>
      </c>
      <c r="H99" s="49">
        <f>AVERAGE('26.09 Salama-Munyonyo'!H99,'28.09 Salama-Munyonyo-24h'!H99)</f>
        <v>0</v>
      </c>
      <c r="I99" s="49">
        <f>AVERAGE('26.09 Salama-Munyonyo'!I99,'28.09 Salama-Munyonyo-24h'!I99)</f>
        <v>0</v>
      </c>
      <c r="J99" s="49">
        <f>AVERAGE('26.09 Salama-Munyonyo'!J99,'28.09 Salama-Munyonyo-24h'!J99)</f>
        <v>0</v>
      </c>
      <c r="K99" s="49">
        <f>AVERAGE('26.09 Salama-Munyonyo'!K99,'28.09 Salama-Munyonyo-24h'!K99)</f>
        <v>0</v>
      </c>
      <c r="L99" s="49">
        <f>AVERAGE('26.09 Salama-Munyonyo'!L99,'28.09 Salama-Munyonyo-24h'!L99)</f>
        <v>0</v>
      </c>
      <c r="M99" s="49">
        <f>AVERAGE('26.09 Salama-Munyonyo'!M99,'28.09 Salama-Munyonyo-24h'!M99)</f>
        <v>4.5</v>
      </c>
      <c r="N99" s="49">
        <f>AVERAGE('26.09 Salama-Munyonyo'!N99,'28.09 Salama-Munyonyo-24h'!N99)</f>
        <v>0</v>
      </c>
      <c r="O99" s="15">
        <f t="shared" si="35"/>
        <v>10.5</v>
      </c>
      <c r="P99" s="15">
        <f t="shared" si="36"/>
        <v>15</v>
      </c>
      <c r="R99" s="8"/>
      <c r="T99"/>
    </row>
    <row r="100" spans="2:20" ht="23.1" customHeight="1" x14ac:dyDescent="0.25">
      <c r="B100" s="25" t="s">
        <v>140</v>
      </c>
      <c r="C100" s="49">
        <f>AVERAGE('26.09 Salama-Munyonyo'!C100,'28.09 Salama-Munyonyo-24h'!C100)</f>
        <v>2</v>
      </c>
      <c r="D100" s="49">
        <f>AVERAGE('26.09 Salama-Munyonyo'!D100,'28.09 Salama-Munyonyo-24h'!D100)</f>
        <v>1</v>
      </c>
      <c r="E100" s="49">
        <f>AVERAGE('26.09 Salama-Munyonyo'!E100,'28.09 Salama-Munyonyo-24h'!E100)</f>
        <v>0.5</v>
      </c>
      <c r="F100" s="49">
        <f>AVERAGE('26.09 Salama-Munyonyo'!F100,'28.09 Salama-Munyonyo-24h'!F100)</f>
        <v>5.5</v>
      </c>
      <c r="G100" s="49">
        <f>AVERAGE('26.09 Salama-Munyonyo'!G100,'28.09 Salama-Munyonyo-24h'!G100)</f>
        <v>0</v>
      </c>
      <c r="H100" s="49">
        <f>AVERAGE('26.09 Salama-Munyonyo'!H100,'28.09 Salama-Munyonyo-24h'!H100)</f>
        <v>0</v>
      </c>
      <c r="I100" s="49">
        <f>AVERAGE('26.09 Salama-Munyonyo'!I100,'28.09 Salama-Munyonyo-24h'!I100)</f>
        <v>0</v>
      </c>
      <c r="J100" s="49">
        <f>AVERAGE('26.09 Salama-Munyonyo'!J100,'28.09 Salama-Munyonyo-24h'!J100)</f>
        <v>0</v>
      </c>
      <c r="K100" s="49">
        <f>AVERAGE('26.09 Salama-Munyonyo'!K100,'28.09 Salama-Munyonyo-24h'!K100)</f>
        <v>0</v>
      </c>
      <c r="L100" s="49">
        <f>AVERAGE('26.09 Salama-Munyonyo'!L100,'28.09 Salama-Munyonyo-24h'!L100)</f>
        <v>0</v>
      </c>
      <c r="M100" s="49">
        <f>AVERAGE('26.09 Salama-Munyonyo'!M100,'28.09 Salama-Munyonyo-24h'!M100)</f>
        <v>6</v>
      </c>
      <c r="N100" s="49">
        <f>AVERAGE('26.09 Salama-Munyonyo'!N100,'28.09 Salama-Munyonyo-24h'!N100)</f>
        <v>0</v>
      </c>
      <c r="O100" s="15">
        <f t="shared" si="35"/>
        <v>9</v>
      </c>
      <c r="P100" s="15">
        <f t="shared" si="36"/>
        <v>15</v>
      </c>
      <c r="R100" s="8"/>
      <c r="T100"/>
    </row>
    <row r="101" spans="2:20" ht="23.1" customHeight="1" x14ac:dyDescent="0.25">
      <c r="B101" s="23" t="s">
        <v>141</v>
      </c>
      <c r="C101" s="49">
        <f>AVERAGE('26.09 Salama-Munyonyo'!C101,'28.09 Salama-Munyonyo-24h'!C101)</f>
        <v>1.5</v>
      </c>
      <c r="D101" s="49">
        <f>AVERAGE('26.09 Salama-Munyonyo'!D101,'28.09 Salama-Munyonyo-24h'!D101)</f>
        <v>0.5</v>
      </c>
      <c r="E101" s="49">
        <f>AVERAGE('26.09 Salama-Munyonyo'!E101,'28.09 Salama-Munyonyo-24h'!E101)</f>
        <v>0</v>
      </c>
      <c r="F101" s="49">
        <f>AVERAGE('26.09 Salama-Munyonyo'!F101,'28.09 Salama-Munyonyo-24h'!F101)</f>
        <v>6.5</v>
      </c>
      <c r="G101" s="49">
        <f>AVERAGE('26.09 Salama-Munyonyo'!G101,'28.09 Salama-Munyonyo-24h'!G101)</f>
        <v>0</v>
      </c>
      <c r="H101" s="49">
        <f>AVERAGE('26.09 Salama-Munyonyo'!H101,'28.09 Salama-Munyonyo-24h'!H101)</f>
        <v>0</v>
      </c>
      <c r="I101" s="49">
        <f>AVERAGE('26.09 Salama-Munyonyo'!I101,'28.09 Salama-Munyonyo-24h'!I101)</f>
        <v>4.5</v>
      </c>
      <c r="J101" s="49">
        <f>AVERAGE('26.09 Salama-Munyonyo'!J101,'28.09 Salama-Munyonyo-24h'!J101)</f>
        <v>0</v>
      </c>
      <c r="K101" s="49">
        <f>AVERAGE('26.09 Salama-Munyonyo'!K101,'28.09 Salama-Munyonyo-24h'!K101)</f>
        <v>0</v>
      </c>
      <c r="L101" s="49">
        <f>AVERAGE('26.09 Salama-Munyonyo'!L101,'28.09 Salama-Munyonyo-24h'!L101)</f>
        <v>0</v>
      </c>
      <c r="M101" s="49">
        <f>AVERAGE('26.09 Salama-Munyonyo'!M101,'28.09 Salama-Munyonyo-24h'!M101)</f>
        <v>3</v>
      </c>
      <c r="N101" s="49">
        <f>AVERAGE('26.09 Salama-Munyonyo'!N101,'28.09 Salama-Munyonyo-24h'!N101)</f>
        <v>0</v>
      </c>
      <c r="O101" s="15">
        <f t="shared" si="35"/>
        <v>13</v>
      </c>
      <c r="P101" s="15">
        <f t="shared" si="36"/>
        <v>16</v>
      </c>
      <c r="R101" s="8"/>
      <c r="T101"/>
    </row>
    <row r="102" spans="2:20" ht="23.1" customHeight="1" x14ac:dyDescent="0.25">
      <c r="B102" s="24" t="s">
        <v>142</v>
      </c>
      <c r="C102" s="49">
        <f>AVERAGE('26.09 Salama-Munyonyo'!C102,'28.09 Salama-Munyonyo-24h'!C102)</f>
        <v>6.5</v>
      </c>
      <c r="D102" s="49">
        <f>AVERAGE('26.09 Salama-Munyonyo'!D102,'28.09 Salama-Munyonyo-24h'!D102)</f>
        <v>0</v>
      </c>
      <c r="E102" s="49">
        <f>AVERAGE('26.09 Salama-Munyonyo'!E102,'28.09 Salama-Munyonyo-24h'!E102)</f>
        <v>1</v>
      </c>
      <c r="F102" s="49">
        <f>AVERAGE('26.09 Salama-Munyonyo'!F102,'28.09 Salama-Munyonyo-24h'!F102)</f>
        <v>12.5</v>
      </c>
      <c r="G102" s="49">
        <f>AVERAGE('26.09 Salama-Munyonyo'!G102,'28.09 Salama-Munyonyo-24h'!G102)</f>
        <v>0.5</v>
      </c>
      <c r="H102" s="49">
        <f>AVERAGE('26.09 Salama-Munyonyo'!H102,'28.09 Salama-Munyonyo-24h'!H102)</f>
        <v>0</v>
      </c>
      <c r="I102" s="49">
        <f>AVERAGE('26.09 Salama-Munyonyo'!I102,'28.09 Salama-Munyonyo-24h'!I102)</f>
        <v>2.5</v>
      </c>
      <c r="J102" s="49">
        <f>AVERAGE('26.09 Salama-Munyonyo'!J102,'28.09 Salama-Munyonyo-24h'!J102)</f>
        <v>0</v>
      </c>
      <c r="K102" s="49">
        <f>AVERAGE('26.09 Salama-Munyonyo'!K102,'28.09 Salama-Munyonyo-24h'!K102)</f>
        <v>0</v>
      </c>
      <c r="L102" s="49">
        <f>AVERAGE('26.09 Salama-Munyonyo'!L102,'28.09 Salama-Munyonyo-24h'!L102)</f>
        <v>0</v>
      </c>
      <c r="M102" s="49">
        <f>AVERAGE('26.09 Salama-Munyonyo'!M102,'28.09 Salama-Munyonyo-24h'!M102)</f>
        <v>5.5</v>
      </c>
      <c r="N102" s="49">
        <f>AVERAGE('26.09 Salama-Munyonyo'!N102,'28.09 Salama-Munyonyo-24h'!N102)</f>
        <v>0</v>
      </c>
      <c r="O102" s="15">
        <f t="shared" si="35"/>
        <v>23</v>
      </c>
      <c r="P102" s="15">
        <f t="shared" si="36"/>
        <v>28.5</v>
      </c>
      <c r="R102" s="8"/>
      <c r="T102"/>
    </row>
    <row r="103" spans="2:20" ht="23.1" customHeight="1" x14ac:dyDescent="0.25">
      <c r="B103" s="23" t="s">
        <v>143</v>
      </c>
      <c r="C103" s="49">
        <f>AVERAGE('26.09 Salama-Munyonyo'!C103,'28.09 Salama-Munyonyo-24h'!C103)</f>
        <v>9</v>
      </c>
      <c r="D103" s="49">
        <f>AVERAGE('26.09 Salama-Munyonyo'!D103,'28.09 Salama-Munyonyo-24h'!D103)</f>
        <v>1</v>
      </c>
      <c r="E103" s="49">
        <f>AVERAGE('26.09 Salama-Munyonyo'!E103,'28.09 Salama-Munyonyo-24h'!E103)</f>
        <v>0.5</v>
      </c>
      <c r="F103" s="49">
        <f>AVERAGE('26.09 Salama-Munyonyo'!F103,'28.09 Salama-Munyonyo-24h'!F103)</f>
        <v>12.5</v>
      </c>
      <c r="G103" s="49">
        <f>AVERAGE('26.09 Salama-Munyonyo'!G103,'28.09 Salama-Munyonyo-24h'!G103)</f>
        <v>0.5</v>
      </c>
      <c r="H103" s="49">
        <f>AVERAGE('26.09 Salama-Munyonyo'!H103,'28.09 Salama-Munyonyo-24h'!H103)</f>
        <v>0</v>
      </c>
      <c r="I103" s="49">
        <f>AVERAGE('26.09 Salama-Munyonyo'!I103,'28.09 Salama-Munyonyo-24h'!I103)</f>
        <v>0.5</v>
      </c>
      <c r="J103" s="49">
        <f>AVERAGE('26.09 Salama-Munyonyo'!J103,'28.09 Salama-Munyonyo-24h'!J103)</f>
        <v>0.5</v>
      </c>
      <c r="K103" s="49">
        <f>AVERAGE('26.09 Salama-Munyonyo'!K103,'28.09 Salama-Munyonyo-24h'!K103)</f>
        <v>0</v>
      </c>
      <c r="L103" s="49">
        <f>AVERAGE('26.09 Salama-Munyonyo'!L103,'28.09 Salama-Munyonyo-24h'!L103)</f>
        <v>0</v>
      </c>
      <c r="M103" s="49">
        <f>AVERAGE('26.09 Salama-Munyonyo'!M103,'28.09 Salama-Munyonyo-24h'!M103)</f>
        <v>3.5</v>
      </c>
      <c r="N103" s="49">
        <f>AVERAGE('26.09 Salama-Munyonyo'!N103,'28.09 Salama-Munyonyo-24h'!N103)</f>
        <v>0</v>
      </c>
      <c r="O103" s="15">
        <f t="shared" si="35"/>
        <v>24.5</v>
      </c>
      <c r="P103" s="15">
        <f t="shared" si="36"/>
        <v>28</v>
      </c>
      <c r="R103" s="8"/>
      <c r="T103"/>
    </row>
    <row r="104" spans="2:20" ht="23.1" customHeight="1" x14ac:dyDescent="0.25">
      <c r="B104" s="25" t="s">
        <v>144</v>
      </c>
      <c r="C104" s="49">
        <f>AVERAGE('26.09 Salama-Munyonyo'!C104,'28.09 Salama-Munyonyo-24h'!C104)</f>
        <v>7.5</v>
      </c>
      <c r="D104" s="49">
        <f>AVERAGE('26.09 Salama-Munyonyo'!D104,'28.09 Salama-Munyonyo-24h'!D104)</f>
        <v>2.5</v>
      </c>
      <c r="E104" s="49">
        <f>AVERAGE('26.09 Salama-Munyonyo'!E104,'28.09 Salama-Munyonyo-24h'!E104)</f>
        <v>0</v>
      </c>
      <c r="F104" s="49">
        <f>AVERAGE('26.09 Salama-Munyonyo'!F104,'28.09 Salama-Munyonyo-24h'!F104)</f>
        <v>10.5</v>
      </c>
      <c r="G104" s="49">
        <f>AVERAGE('26.09 Salama-Munyonyo'!G104,'28.09 Salama-Munyonyo-24h'!G104)</f>
        <v>0</v>
      </c>
      <c r="H104" s="49">
        <f>AVERAGE('26.09 Salama-Munyonyo'!H104,'28.09 Salama-Munyonyo-24h'!H104)</f>
        <v>0</v>
      </c>
      <c r="I104" s="49">
        <f>AVERAGE('26.09 Salama-Munyonyo'!I104,'28.09 Salama-Munyonyo-24h'!I104)</f>
        <v>1</v>
      </c>
      <c r="J104" s="49">
        <f>AVERAGE('26.09 Salama-Munyonyo'!J104,'28.09 Salama-Munyonyo-24h'!J104)</f>
        <v>0.5</v>
      </c>
      <c r="K104" s="49">
        <f>AVERAGE('26.09 Salama-Munyonyo'!K104,'28.09 Salama-Munyonyo-24h'!K104)</f>
        <v>0</v>
      </c>
      <c r="L104" s="49">
        <f>AVERAGE('26.09 Salama-Munyonyo'!L104,'28.09 Salama-Munyonyo-24h'!L104)</f>
        <v>0</v>
      </c>
      <c r="M104" s="49">
        <f>AVERAGE('26.09 Salama-Munyonyo'!M104,'28.09 Salama-Munyonyo-24h'!M104)</f>
        <v>11</v>
      </c>
      <c r="N104" s="49">
        <f>AVERAGE('26.09 Salama-Munyonyo'!N104,'28.09 Salama-Munyonyo-24h'!N104)</f>
        <v>0</v>
      </c>
      <c r="O104" s="15">
        <f t="shared" si="35"/>
        <v>22</v>
      </c>
      <c r="P104" s="15">
        <f t="shared" si="36"/>
        <v>33</v>
      </c>
      <c r="R104" s="8"/>
      <c r="T104"/>
    </row>
    <row r="105" spans="2:20" ht="23.1" customHeight="1" x14ac:dyDescent="0.25">
      <c r="B105" s="23" t="s">
        <v>145</v>
      </c>
      <c r="C105" s="49">
        <f>AVERAGE('26.09 Salama-Munyonyo'!C105,'28.09 Salama-Munyonyo-24h'!C105)</f>
        <v>14.5</v>
      </c>
      <c r="D105" s="49">
        <f>AVERAGE('26.09 Salama-Munyonyo'!D105,'28.09 Salama-Munyonyo-24h'!D105)</f>
        <v>1.5</v>
      </c>
      <c r="E105" s="49">
        <f>AVERAGE('26.09 Salama-Munyonyo'!E105,'28.09 Salama-Munyonyo-24h'!E105)</f>
        <v>1</v>
      </c>
      <c r="F105" s="49">
        <f>AVERAGE('26.09 Salama-Munyonyo'!F105,'28.09 Salama-Munyonyo-24h'!F105)</f>
        <v>19</v>
      </c>
      <c r="G105" s="49">
        <f>AVERAGE('26.09 Salama-Munyonyo'!G105,'28.09 Salama-Munyonyo-24h'!G105)</f>
        <v>0.5</v>
      </c>
      <c r="H105" s="49">
        <f>AVERAGE('26.09 Salama-Munyonyo'!H105,'28.09 Salama-Munyonyo-24h'!H105)</f>
        <v>0</v>
      </c>
      <c r="I105" s="49">
        <f>AVERAGE('26.09 Salama-Munyonyo'!I105,'28.09 Salama-Munyonyo-24h'!I105)</f>
        <v>0.5</v>
      </c>
      <c r="J105" s="49">
        <f>AVERAGE('26.09 Salama-Munyonyo'!J105,'28.09 Salama-Munyonyo-24h'!J105)</f>
        <v>0</v>
      </c>
      <c r="K105" s="49">
        <f>AVERAGE('26.09 Salama-Munyonyo'!K105,'28.09 Salama-Munyonyo-24h'!K105)</f>
        <v>0</v>
      </c>
      <c r="L105" s="49">
        <f>AVERAGE('26.09 Salama-Munyonyo'!L105,'28.09 Salama-Munyonyo-24h'!L105)</f>
        <v>0</v>
      </c>
      <c r="M105" s="49">
        <f>AVERAGE('26.09 Salama-Munyonyo'!M105,'28.09 Salama-Munyonyo-24h'!M105)</f>
        <v>20</v>
      </c>
      <c r="N105" s="49">
        <f>AVERAGE('26.09 Salama-Munyonyo'!N105,'28.09 Salama-Munyonyo-24h'!N105)</f>
        <v>0</v>
      </c>
      <c r="O105" s="15">
        <f t="shared" si="35"/>
        <v>37</v>
      </c>
      <c r="P105" s="15">
        <f t="shared" si="36"/>
        <v>57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2172.8095238095239</v>
      </c>
      <c r="D106" s="16">
        <f t="shared" ref="D106:P106" si="37">SUM(D10:D105)</f>
        <v>283.5714285714285</v>
      </c>
      <c r="E106" s="16">
        <f t="shared" si="37"/>
        <v>189.64285714285717</v>
      </c>
      <c r="F106" s="16">
        <f t="shared" si="37"/>
        <v>1362.4285714285713</v>
      </c>
      <c r="G106" s="16">
        <f t="shared" si="37"/>
        <v>16.523809523809526</v>
      </c>
      <c r="H106" s="16">
        <f t="shared" si="37"/>
        <v>2.0714285714285712</v>
      </c>
      <c r="I106" s="16">
        <f t="shared" si="37"/>
        <v>162.50000000000003</v>
      </c>
      <c r="J106" s="16">
        <f t="shared" si="37"/>
        <v>31.285714285714281</v>
      </c>
      <c r="K106" s="16">
        <f t="shared" si="37"/>
        <v>2.2857142857142856</v>
      </c>
      <c r="L106" s="16">
        <f t="shared" si="37"/>
        <v>2.5</v>
      </c>
      <c r="M106" s="16">
        <f t="shared" si="37"/>
        <v>2820</v>
      </c>
      <c r="N106" s="16">
        <f t="shared" si="37"/>
        <v>0.14285714285714285</v>
      </c>
      <c r="O106" s="16">
        <f t="shared" si="37"/>
        <v>4225.7619047619046</v>
      </c>
      <c r="P106" s="16">
        <f t="shared" si="37"/>
        <v>7045.7619047619046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0.30838531775265104</v>
      </c>
      <c r="D107" s="43">
        <f t="shared" si="38"/>
        <v>4.0247092139144763E-2</v>
      </c>
      <c r="E107" s="43">
        <f t="shared" si="38"/>
        <v>2.6915876480964582E-2</v>
      </c>
      <c r="F107" s="43">
        <f t="shared" si="38"/>
        <v>0.19336852278640992</v>
      </c>
      <c r="G107" s="43">
        <f t="shared" si="38"/>
        <v>2.3452125898040703E-3</v>
      </c>
      <c r="H107" s="43">
        <f t="shared" si="38"/>
        <v>2.93996390940856E-4</v>
      </c>
      <c r="I107" s="43">
        <f t="shared" si="38"/>
        <v>2.3063509978980951E-2</v>
      </c>
      <c r="J107" s="43">
        <f t="shared" si="38"/>
        <v>4.4403592838653423E-3</v>
      </c>
      <c r="K107" s="43">
        <f t="shared" si="38"/>
        <v>3.2440981069335837E-4</v>
      </c>
      <c r="L107" s="43">
        <f t="shared" si="38"/>
        <v>3.5482323044586073E-4</v>
      </c>
      <c r="M107" s="43">
        <f t="shared" si="38"/>
        <v>0.40024060394293093</v>
      </c>
      <c r="N107" s="43">
        <f t="shared" si="38"/>
        <v>2.0275613168334898E-5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0.51418171983637784</v>
      </c>
      <c r="D108" s="44">
        <f t="shared" ref="D108:N108" si="39">D106/$O$106</f>
        <v>6.7105396603599224E-2</v>
      </c>
      <c r="E108" s="44">
        <f t="shared" si="39"/>
        <v>4.4877790423817635E-2</v>
      </c>
      <c r="F108" s="44">
        <f t="shared" si="39"/>
        <v>0.32241015990353949</v>
      </c>
      <c r="G108" s="44">
        <f t="shared" si="39"/>
        <v>3.9102556879007455E-3</v>
      </c>
      <c r="H108" s="44">
        <f t="shared" si="39"/>
        <v>4.9019055453510777E-4</v>
      </c>
      <c r="I108" s="44">
        <f t="shared" si="39"/>
        <v>3.8454603847150708E-2</v>
      </c>
      <c r="J108" s="44">
        <f t="shared" si="39"/>
        <v>7.4035676857371448E-3</v>
      </c>
      <c r="K108" s="44">
        <f t="shared" si="39"/>
        <v>5.4089992224563615E-4</v>
      </c>
      <c r="L108" s="44">
        <f t="shared" si="39"/>
        <v>5.9160928995616454E-4</v>
      </c>
      <c r="M108" s="44"/>
      <c r="N108" s="44">
        <f t="shared" si="39"/>
        <v>3.380624514035226E-5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O85" zoomScale="60" workbookViewId="0">
      <selection activeCell="AE52" sqref="AE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'29.09 Munyonyo-Salama'!C3:G3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0" t="s">
        <v>163</v>
      </c>
      <c r="E5" s="81"/>
      <c r="F5" s="41" t="s">
        <v>1</v>
      </c>
      <c r="G5" s="77" t="str">
        <f>'29.09 Munyonyo-Salama'!G5:H5</f>
        <v>MUNYONYO P/S</v>
      </c>
      <c r="H5" s="78"/>
      <c r="I5" s="14"/>
      <c r="J5" s="2" t="s">
        <v>5</v>
      </c>
      <c r="K5" s="77" t="str">
        <f>'29.09 Munyonyo-Salama'!K5:L5</f>
        <v>OLOYA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77" t="str">
        <f>'29.09 Munyonyo-Salama'!D6:E6</f>
        <v>MUNYONYO</v>
      </c>
      <c r="E6" s="78"/>
      <c r="F6" s="2" t="s">
        <v>2</v>
      </c>
      <c r="G6" s="77" t="str">
        <f>'29.09 Munyonyo-Salama'!G6:H6</f>
        <v>SALAMA</v>
      </c>
      <c r="H6" s="78"/>
      <c r="J6" s="2" t="s">
        <v>21</v>
      </c>
      <c r="K6" s="77" t="str">
        <f>'29.09 Munyonyo-Salama'!K6:L6</f>
        <v>STEVE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AVERAGE('23.9.19-MUNYONYO-SALAMA'!C10,'24.09 MUNYONYO-SALAMA'!C10,'25.09 MUNYONYO-SALAMA'!C10,'27.09 Munyonyo-Salama'!C10,'26.09 Munyonyo-Salama'!C10,'28.09 Munyonyo-Salama-24h'!C10,'29.09 Munyonyo-Salama'!C10)</f>
        <v>28.428571428571427</v>
      </c>
      <c r="D10" s="49">
        <f>AVERAGE('23.9.19-MUNYONYO-SALAMA'!D10,'24.09 MUNYONYO-SALAMA'!D10,'25.09 MUNYONYO-SALAMA'!D10,'27.09 Munyonyo-Salama'!D10,'26.09 Munyonyo-Salama'!D10,'28.09 Munyonyo-Salama-24h'!D10,'29.09 Munyonyo-Salama'!D10)</f>
        <v>11.714285714285714</v>
      </c>
      <c r="E10" s="49">
        <f>AVERAGE('23.9.19-MUNYONYO-SALAMA'!E10,'24.09 MUNYONYO-SALAMA'!E10,'25.09 MUNYONYO-SALAMA'!E10,'27.09 Munyonyo-Salama'!E10,'26.09 Munyonyo-Salama'!E10,'28.09 Munyonyo-Salama-24h'!E10,'29.09 Munyonyo-Salama'!E10)</f>
        <v>3.5714285714285716</v>
      </c>
      <c r="F10" s="49">
        <f>AVERAGE('23.9.19-MUNYONYO-SALAMA'!F10,'24.09 MUNYONYO-SALAMA'!F10,'25.09 MUNYONYO-SALAMA'!F10,'27.09 Munyonyo-Salama'!F10,'26.09 Munyonyo-Salama'!F10,'28.09 Munyonyo-Salama-24h'!F10,'29.09 Munyonyo-Salama'!F10)</f>
        <v>11.428571428571429</v>
      </c>
      <c r="G10" s="49">
        <f>AVERAGE('23.9.19-MUNYONYO-SALAMA'!G10,'24.09 MUNYONYO-SALAMA'!G10,'25.09 MUNYONYO-SALAMA'!G10,'27.09 Munyonyo-Salama'!G10,'26.09 Munyonyo-Salama'!G10,'28.09 Munyonyo-Salama-24h'!G10,'29.09 Munyonyo-Salama'!G10)</f>
        <v>3.5714285714285716</v>
      </c>
      <c r="H10" s="49">
        <f>AVERAGE('23.9.19-MUNYONYO-SALAMA'!H10,'24.09 MUNYONYO-SALAMA'!H10,'25.09 MUNYONYO-SALAMA'!H10,'27.09 Munyonyo-Salama'!H10,'26.09 Munyonyo-Salama'!H10,'28.09 Munyonyo-Salama-24h'!H10,'29.09 Munyonyo-Salama'!H10)</f>
        <v>0.14285714285714285</v>
      </c>
      <c r="I10" s="49">
        <f>AVERAGE('23.9.19-MUNYONYO-SALAMA'!I10,'24.09 MUNYONYO-SALAMA'!I10,'25.09 MUNYONYO-SALAMA'!I10,'27.09 Munyonyo-Salama'!I10,'26.09 Munyonyo-Salama'!I10,'28.09 Munyonyo-Salama-24h'!I10,'29.09 Munyonyo-Salama'!I10)</f>
        <v>1.5714285714285714</v>
      </c>
      <c r="J10" s="49">
        <f>AVERAGE('23.9.19-MUNYONYO-SALAMA'!J10,'24.09 MUNYONYO-SALAMA'!J10,'25.09 MUNYONYO-SALAMA'!J10,'27.09 Munyonyo-Salama'!J10,'26.09 Munyonyo-Salama'!J10,'28.09 Munyonyo-Salama-24h'!J10,'29.09 Munyonyo-Salama'!J10)</f>
        <v>0.14285714285714285</v>
      </c>
      <c r="K10" s="49">
        <f>AVERAGE('23.9.19-MUNYONYO-SALAMA'!K10,'24.09 MUNYONYO-SALAMA'!K10,'25.09 MUNYONYO-SALAMA'!K10,'27.09 Munyonyo-Salama'!K10,'26.09 Munyonyo-Salama'!K10,'28.09 Munyonyo-Salama-24h'!K10,'29.09 Munyonyo-Salama'!K10)</f>
        <v>0.14285714285714285</v>
      </c>
      <c r="L10" s="49">
        <f>AVERAGE('23.9.19-MUNYONYO-SALAMA'!L10,'24.09 MUNYONYO-SALAMA'!L10,'25.09 MUNYONYO-SALAMA'!L10,'27.09 Munyonyo-Salama'!L10,'26.09 Munyonyo-Salama'!L10,'28.09 Munyonyo-Salama-24h'!L10,'29.09 Munyonyo-Salama'!L10)</f>
        <v>0</v>
      </c>
      <c r="M10" s="49">
        <f>AVERAGE('23.9.19-MUNYONYO-SALAMA'!M10,'24.09 MUNYONYO-SALAMA'!M10,'25.09 MUNYONYO-SALAMA'!M10,'27.09 Munyonyo-Salama'!M10,'26.09 Munyonyo-Salama'!M10,'28.09 Munyonyo-Salama-24h'!M10,'29.09 Munyonyo-Salama'!M10)</f>
        <v>42.571428571428569</v>
      </c>
      <c r="N10" s="49">
        <f>AVERAGE('23.9.19-MUNYONYO-SALAMA'!N10,'24.09 MUNYONYO-SALAMA'!N10,'25.09 MUNYONYO-SALAMA'!N10,'27.09 Munyonyo-Salama'!N10,'26.09 Munyonyo-Salama'!N10,'28.09 Munyonyo-Salama-24h'!N10,'29.09 Munyonyo-Salama'!N10)</f>
        <v>0</v>
      </c>
      <c r="O10" s="15">
        <f t="shared" ref="O10:O73" si="0">SUM(C10:L10,N10)</f>
        <v>60.714285714285715</v>
      </c>
      <c r="P10" s="15">
        <f t="shared" ref="P10:P73" si="1">SUM(C10:N10)</f>
        <v>103.28571428571428</v>
      </c>
      <c r="R10" s="1" t="s">
        <v>6</v>
      </c>
      <c r="S10" s="17">
        <f t="shared" ref="S10:AF10" si="2">SUM(C10:C13)</f>
        <v>141.71428571428569</v>
      </c>
      <c r="T10" s="17">
        <f t="shared" si="2"/>
        <v>33.428571428571431</v>
      </c>
      <c r="U10" s="17">
        <f t="shared" si="2"/>
        <v>14.571428571428573</v>
      </c>
      <c r="V10" s="17">
        <f t="shared" si="2"/>
        <v>69.142857142857139</v>
      </c>
      <c r="W10" s="17">
        <f t="shared" si="2"/>
        <v>4.8571428571428577</v>
      </c>
      <c r="X10" s="17">
        <f t="shared" si="2"/>
        <v>0.2857142857142857</v>
      </c>
      <c r="Y10" s="17">
        <f t="shared" si="2"/>
        <v>7.4285714285714288</v>
      </c>
      <c r="Z10" s="17">
        <f t="shared" si="2"/>
        <v>1.2857142857142856</v>
      </c>
      <c r="AA10" s="17">
        <f t="shared" si="2"/>
        <v>0.2857142857142857</v>
      </c>
      <c r="AB10" s="17">
        <f t="shared" si="2"/>
        <v>0.14285714285714285</v>
      </c>
      <c r="AC10" s="17">
        <f t="shared" si="2"/>
        <v>190.71428571428569</v>
      </c>
      <c r="AD10" s="17">
        <f t="shared" si="2"/>
        <v>0</v>
      </c>
      <c r="AE10" s="31">
        <f t="shared" si="2"/>
        <v>273.14285714285711</v>
      </c>
      <c r="AF10" s="31">
        <f t="shared" si="2"/>
        <v>463.85714285714283</v>
      </c>
    </row>
    <row r="11" spans="2:32" s="6" customFormat="1" ht="23.1" customHeight="1" x14ac:dyDescent="0.25">
      <c r="B11" s="23" t="s">
        <v>38</v>
      </c>
      <c r="C11" s="49">
        <f>AVERAGE('23.9.19-MUNYONYO-SALAMA'!C11,'24.09 MUNYONYO-SALAMA'!C11,'25.09 MUNYONYO-SALAMA'!C11,'27.09 Munyonyo-Salama'!C11,'26.09 Munyonyo-Salama'!C11,'28.09 Munyonyo-Salama-24h'!C11,'29.09 Munyonyo-Salama'!C11)</f>
        <v>40.857142857142854</v>
      </c>
      <c r="D11" s="49">
        <f>AVERAGE('23.9.19-MUNYONYO-SALAMA'!D11,'24.09 MUNYONYO-SALAMA'!D11,'25.09 MUNYONYO-SALAMA'!D11,'27.09 Munyonyo-Salama'!D11,'26.09 Munyonyo-Salama'!D11,'28.09 Munyonyo-Salama-24h'!D11,'29.09 Munyonyo-Salama'!D11)</f>
        <v>8.4285714285714288</v>
      </c>
      <c r="E11" s="49">
        <f>AVERAGE('23.9.19-MUNYONYO-SALAMA'!E11,'24.09 MUNYONYO-SALAMA'!E11,'25.09 MUNYONYO-SALAMA'!E11,'27.09 Munyonyo-Salama'!E11,'26.09 Munyonyo-Salama'!E11,'28.09 Munyonyo-Salama-24h'!E11,'29.09 Munyonyo-Salama'!E11)</f>
        <v>2.8571428571428572</v>
      </c>
      <c r="F11" s="49">
        <f>AVERAGE('23.9.19-MUNYONYO-SALAMA'!F11,'24.09 MUNYONYO-SALAMA'!F11,'25.09 MUNYONYO-SALAMA'!F11,'27.09 Munyonyo-Salama'!F11,'26.09 Munyonyo-Salama'!F11,'28.09 Munyonyo-Salama-24h'!F11,'29.09 Munyonyo-Salama'!F11)</f>
        <v>19.285714285714285</v>
      </c>
      <c r="G11" s="49">
        <f>AVERAGE('23.9.19-MUNYONYO-SALAMA'!G11,'24.09 MUNYONYO-SALAMA'!G11,'25.09 MUNYONYO-SALAMA'!G11,'27.09 Munyonyo-Salama'!G11,'26.09 Munyonyo-Salama'!G11,'28.09 Munyonyo-Salama-24h'!G11,'29.09 Munyonyo-Salama'!G11)</f>
        <v>0.5714285714285714</v>
      </c>
      <c r="H11" s="49">
        <f>AVERAGE('23.9.19-MUNYONYO-SALAMA'!H11,'24.09 MUNYONYO-SALAMA'!H11,'25.09 MUNYONYO-SALAMA'!H11,'27.09 Munyonyo-Salama'!H11,'26.09 Munyonyo-Salama'!H11,'28.09 Munyonyo-Salama-24h'!H11,'29.09 Munyonyo-Salama'!H11)</f>
        <v>0</v>
      </c>
      <c r="I11" s="49">
        <f>AVERAGE('23.9.19-MUNYONYO-SALAMA'!I11,'24.09 MUNYONYO-SALAMA'!I11,'25.09 MUNYONYO-SALAMA'!I11,'27.09 Munyonyo-Salama'!I11,'26.09 Munyonyo-Salama'!I11,'28.09 Munyonyo-Salama-24h'!I11,'29.09 Munyonyo-Salama'!I11)</f>
        <v>1.4285714285714286</v>
      </c>
      <c r="J11" s="49">
        <f>AVERAGE('23.9.19-MUNYONYO-SALAMA'!J11,'24.09 MUNYONYO-SALAMA'!J11,'25.09 MUNYONYO-SALAMA'!J11,'27.09 Munyonyo-Salama'!J11,'26.09 Munyonyo-Salama'!J11,'28.09 Munyonyo-Salama-24h'!J11,'29.09 Munyonyo-Salama'!J11)</f>
        <v>0.42857142857142855</v>
      </c>
      <c r="K11" s="49">
        <f>AVERAGE('23.9.19-MUNYONYO-SALAMA'!K11,'24.09 MUNYONYO-SALAMA'!K11,'25.09 MUNYONYO-SALAMA'!K11,'27.09 Munyonyo-Salama'!K11,'26.09 Munyonyo-Salama'!K11,'28.09 Munyonyo-Salama-24h'!K11,'29.09 Munyonyo-Salama'!K11)</f>
        <v>0</v>
      </c>
      <c r="L11" s="49">
        <f>AVERAGE('23.9.19-MUNYONYO-SALAMA'!L11,'24.09 MUNYONYO-SALAMA'!L11,'25.09 MUNYONYO-SALAMA'!L11,'27.09 Munyonyo-Salama'!L11,'26.09 Munyonyo-Salama'!L11,'28.09 Munyonyo-Salama-24h'!L11,'29.09 Munyonyo-Salama'!L11)</f>
        <v>0</v>
      </c>
      <c r="M11" s="49">
        <f>AVERAGE('23.9.19-MUNYONYO-SALAMA'!M11,'24.09 MUNYONYO-SALAMA'!M11,'25.09 MUNYONYO-SALAMA'!M11,'27.09 Munyonyo-Salama'!M11,'26.09 Munyonyo-Salama'!M11,'28.09 Munyonyo-Salama-24h'!M11,'29.09 Munyonyo-Salama'!M11)</f>
        <v>44.857142857142854</v>
      </c>
      <c r="N11" s="49">
        <f>AVERAGE('23.9.19-MUNYONYO-SALAMA'!N11,'24.09 MUNYONYO-SALAMA'!N11,'25.09 MUNYONYO-SALAMA'!N11,'27.09 Munyonyo-Salama'!N11,'26.09 Munyonyo-Salama'!N11,'28.09 Munyonyo-Salama-24h'!N11,'29.09 Munyonyo-Salama'!N11)</f>
        <v>0</v>
      </c>
      <c r="O11" s="15">
        <f t="shared" si="0"/>
        <v>73.857142857142847</v>
      </c>
      <c r="P11" s="15">
        <f t="shared" si="1"/>
        <v>118.71428571428569</v>
      </c>
      <c r="R11" s="1" t="s">
        <v>7</v>
      </c>
      <c r="S11" s="17">
        <f t="shared" ref="S11:AF11" si="3">SUM(C14:C17)</f>
        <v>118.57142857142857</v>
      </c>
      <c r="T11" s="17">
        <f t="shared" si="3"/>
        <v>23</v>
      </c>
      <c r="U11" s="17">
        <f t="shared" si="3"/>
        <v>15.142857142857142</v>
      </c>
      <c r="V11" s="17">
        <f t="shared" si="3"/>
        <v>83</v>
      </c>
      <c r="W11" s="17">
        <f t="shared" si="3"/>
        <v>1.1428571428571428</v>
      </c>
      <c r="X11" s="17">
        <f t="shared" si="3"/>
        <v>0.5714285714285714</v>
      </c>
      <c r="Y11" s="17">
        <f t="shared" si="3"/>
        <v>8.1428571428571441</v>
      </c>
      <c r="Z11" s="17">
        <f t="shared" si="3"/>
        <v>0.71428571428571419</v>
      </c>
      <c r="AA11" s="17">
        <f t="shared" si="3"/>
        <v>0.5714285714285714</v>
      </c>
      <c r="AB11" s="17">
        <f t="shared" si="3"/>
        <v>0</v>
      </c>
      <c r="AC11" s="17">
        <f t="shared" si="3"/>
        <v>212</v>
      </c>
      <c r="AD11" s="17">
        <f t="shared" si="3"/>
        <v>0</v>
      </c>
      <c r="AE11" s="31">
        <f t="shared" si="3"/>
        <v>250.85714285714283</v>
      </c>
      <c r="AF11" s="31">
        <f t="shared" si="3"/>
        <v>462.85714285714289</v>
      </c>
    </row>
    <row r="12" spans="2:32" ht="23.1" customHeight="1" x14ac:dyDescent="0.25">
      <c r="B12" s="23" t="s">
        <v>39</v>
      </c>
      <c r="C12" s="49">
        <f>AVERAGE('23.9.19-MUNYONYO-SALAMA'!C12,'24.09 MUNYONYO-SALAMA'!C12,'25.09 MUNYONYO-SALAMA'!C12,'27.09 Munyonyo-Salama'!C12,'26.09 Munyonyo-Salama'!C12,'28.09 Munyonyo-Salama-24h'!C12,'29.09 Munyonyo-Salama'!C12)</f>
        <v>39.142857142857146</v>
      </c>
      <c r="D12" s="49">
        <f>AVERAGE('23.9.19-MUNYONYO-SALAMA'!D12,'24.09 MUNYONYO-SALAMA'!D12,'25.09 MUNYONYO-SALAMA'!D12,'27.09 Munyonyo-Salama'!D12,'26.09 Munyonyo-Salama'!D12,'28.09 Munyonyo-Salama-24h'!D12,'29.09 Munyonyo-Salama'!D12)</f>
        <v>7.5714285714285712</v>
      </c>
      <c r="E12" s="49">
        <f>AVERAGE('23.9.19-MUNYONYO-SALAMA'!E12,'24.09 MUNYONYO-SALAMA'!E12,'25.09 MUNYONYO-SALAMA'!E12,'27.09 Munyonyo-Salama'!E12,'26.09 Munyonyo-Salama'!E12,'28.09 Munyonyo-Salama-24h'!E12,'29.09 Munyonyo-Salama'!E12)</f>
        <v>4.1428571428571432</v>
      </c>
      <c r="F12" s="49">
        <f>AVERAGE('23.9.19-MUNYONYO-SALAMA'!F12,'24.09 MUNYONYO-SALAMA'!F12,'25.09 MUNYONYO-SALAMA'!F12,'27.09 Munyonyo-Salama'!F12,'26.09 Munyonyo-Salama'!F12,'28.09 Munyonyo-Salama-24h'!F12,'29.09 Munyonyo-Salama'!F12)</f>
        <v>15.714285714285714</v>
      </c>
      <c r="G12" s="49">
        <f>AVERAGE('23.9.19-MUNYONYO-SALAMA'!G12,'24.09 MUNYONYO-SALAMA'!G12,'25.09 MUNYONYO-SALAMA'!G12,'27.09 Munyonyo-Salama'!G12,'26.09 Munyonyo-Salama'!G12,'28.09 Munyonyo-Salama-24h'!G12,'29.09 Munyonyo-Salama'!G12)</f>
        <v>0.42857142857142855</v>
      </c>
      <c r="H12" s="49">
        <f>AVERAGE('23.9.19-MUNYONYO-SALAMA'!H12,'24.09 MUNYONYO-SALAMA'!H12,'25.09 MUNYONYO-SALAMA'!H12,'27.09 Munyonyo-Salama'!H12,'26.09 Munyonyo-Salama'!H12,'28.09 Munyonyo-Salama-24h'!H12,'29.09 Munyonyo-Salama'!H12)</f>
        <v>0.14285714285714285</v>
      </c>
      <c r="I12" s="49">
        <f>AVERAGE('23.9.19-MUNYONYO-SALAMA'!I12,'24.09 MUNYONYO-SALAMA'!I12,'25.09 MUNYONYO-SALAMA'!I12,'27.09 Munyonyo-Salama'!I12,'26.09 Munyonyo-Salama'!I12,'28.09 Munyonyo-Salama-24h'!I12,'29.09 Munyonyo-Salama'!I12)</f>
        <v>1.7142857142857142</v>
      </c>
      <c r="J12" s="49">
        <f>AVERAGE('23.9.19-MUNYONYO-SALAMA'!J12,'24.09 MUNYONYO-SALAMA'!J12,'25.09 MUNYONYO-SALAMA'!J12,'27.09 Munyonyo-Salama'!J12,'26.09 Munyonyo-Salama'!J12,'28.09 Munyonyo-Salama-24h'!J12,'29.09 Munyonyo-Salama'!J12)</f>
        <v>0.42857142857142855</v>
      </c>
      <c r="K12" s="49">
        <f>AVERAGE('23.9.19-MUNYONYO-SALAMA'!K12,'24.09 MUNYONYO-SALAMA'!K12,'25.09 MUNYONYO-SALAMA'!K12,'27.09 Munyonyo-Salama'!K12,'26.09 Munyonyo-Salama'!K12,'28.09 Munyonyo-Salama-24h'!K12,'29.09 Munyonyo-Salama'!K12)</f>
        <v>0</v>
      </c>
      <c r="L12" s="49">
        <f>AVERAGE('23.9.19-MUNYONYO-SALAMA'!L12,'24.09 MUNYONYO-SALAMA'!L12,'25.09 MUNYONYO-SALAMA'!L12,'27.09 Munyonyo-Salama'!L12,'26.09 Munyonyo-Salama'!L12,'28.09 Munyonyo-Salama-24h'!L12,'29.09 Munyonyo-Salama'!L12)</f>
        <v>0.14285714285714285</v>
      </c>
      <c r="M12" s="49">
        <f>AVERAGE('23.9.19-MUNYONYO-SALAMA'!M12,'24.09 MUNYONYO-SALAMA'!M12,'25.09 MUNYONYO-SALAMA'!M12,'27.09 Munyonyo-Salama'!M12,'26.09 Munyonyo-Salama'!M12,'28.09 Munyonyo-Salama-24h'!M12,'29.09 Munyonyo-Salama'!M12)</f>
        <v>51</v>
      </c>
      <c r="N12" s="49">
        <f>AVERAGE('23.9.19-MUNYONYO-SALAMA'!N12,'24.09 MUNYONYO-SALAMA'!N12,'25.09 MUNYONYO-SALAMA'!N12,'27.09 Munyonyo-Salama'!N12,'26.09 Munyonyo-Salama'!N12,'28.09 Munyonyo-Salama-24h'!N12,'29.09 Munyonyo-Salama'!N12)</f>
        <v>0</v>
      </c>
      <c r="O12" s="15">
        <f t="shared" si="0"/>
        <v>69.428571428571416</v>
      </c>
      <c r="P12" s="15">
        <f t="shared" si="1"/>
        <v>120.42857142857142</v>
      </c>
      <c r="R12" s="1" t="s">
        <v>8</v>
      </c>
      <c r="S12" s="17">
        <f t="shared" ref="S12:AF12" si="4">SUM(C18:C21)</f>
        <v>91</v>
      </c>
      <c r="T12" s="17">
        <f t="shared" si="4"/>
        <v>19.142857142857142</v>
      </c>
      <c r="U12" s="17">
        <f t="shared" si="4"/>
        <v>12.285714285714286</v>
      </c>
      <c r="V12" s="17">
        <f t="shared" si="4"/>
        <v>67</v>
      </c>
      <c r="W12" s="17">
        <f t="shared" si="4"/>
        <v>0.2857142857142857</v>
      </c>
      <c r="X12" s="17">
        <f t="shared" si="4"/>
        <v>0.5714285714285714</v>
      </c>
      <c r="Y12" s="17">
        <f t="shared" si="4"/>
        <v>6.8571428571428559</v>
      </c>
      <c r="Z12" s="17">
        <f t="shared" si="4"/>
        <v>1</v>
      </c>
      <c r="AA12" s="17">
        <f t="shared" si="4"/>
        <v>0.2857142857142857</v>
      </c>
      <c r="AB12" s="17">
        <f t="shared" si="4"/>
        <v>0</v>
      </c>
      <c r="AC12" s="17">
        <f t="shared" si="4"/>
        <v>207.71428571428572</v>
      </c>
      <c r="AD12" s="17">
        <f t="shared" si="4"/>
        <v>0</v>
      </c>
      <c r="AE12" s="31">
        <f t="shared" si="4"/>
        <v>198.42857142857144</v>
      </c>
      <c r="AF12" s="31">
        <f t="shared" si="4"/>
        <v>406.14285714285711</v>
      </c>
    </row>
    <row r="13" spans="2:32" ht="23.1" customHeight="1" x14ac:dyDescent="0.25">
      <c r="B13" s="23" t="s">
        <v>40</v>
      </c>
      <c r="C13" s="49">
        <f>AVERAGE('23.9.19-MUNYONYO-SALAMA'!C13,'24.09 MUNYONYO-SALAMA'!C13,'25.09 MUNYONYO-SALAMA'!C13,'27.09 Munyonyo-Salama'!C13,'26.09 Munyonyo-Salama'!C13,'28.09 Munyonyo-Salama-24h'!C13,'29.09 Munyonyo-Salama'!C13)</f>
        <v>33.285714285714285</v>
      </c>
      <c r="D13" s="49">
        <f>AVERAGE('23.9.19-MUNYONYO-SALAMA'!D13,'24.09 MUNYONYO-SALAMA'!D13,'25.09 MUNYONYO-SALAMA'!D13,'27.09 Munyonyo-Salama'!D13,'26.09 Munyonyo-Salama'!D13,'28.09 Munyonyo-Salama-24h'!D13,'29.09 Munyonyo-Salama'!D13)</f>
        <v>5.7142857142857144</v>
      </c>
      <c r="E13" s="49">
        <f>AVERAGE('23.9.19-MUNYONYO-SALAMA'!E13,'24.09 MUNYONYO-SALAMA'!E13,'25.09 MUNYONYO-SALAMA'!E13,'27.09 Munyonyo-Salama'!E13,'26.09 Munyonyo-Salama'!E13,'28.09 Munyonyo-Salama-24h'!E13,'29.09 Munyonyo-Salama'!E13)</f>
        <v>4</v>
      </c>
      <c r="F13" s="49">
        <f>AVERAGE('23.9.19-MUNYONYO-SALAMA'!F13,'24.09 MUNYONYO-SALAMA'!F13,'25.09 MUNYONYO-SALAMA'!F13,'27.09 Munyonyo-Salama'!F13,'26.09 Munyonyo-Salama'!F13,'28.09 Munyonyo-Salama-24h'!F13,'29.09 Munyonyo-Salama'!F13)</f>
        <v>22.714285714285715</v>
      </c>
      <c r="G13" s="49">
        <f>AVERAGE('23.9.19-MUNYONYO-SALAMA'!G13,'24.09 MUNYONYO-SALAMA'!G13,'25.09 MUNYONYO-SALAMA'!G13,'27.09 Munyonyo-Salama'!G13,'26.09 Munyonyo-Salama'!G13,'28.09 Munyonyo-Salama-24h'!G13,'29.09 Munyonyo-Salama'!G13)</f>
        <v>0.2857142857142857</v>
      </c>
      <c r="H13" s="49">
        <f>AVERAGE('23.9.19-MUNYONYO-SALAMA'!H13,'24.09 MUNYONYO-SALAMA'!H13,'25.09 MUNYONYO-SALAMA'!H13,'27.09 Munyonyo-Salama'!H13,'26.09 Munyonyo-Salama'!H13,'28.09 Munyonyo-Salama-24h'!H13,'29.09 Munyonyo-Salama'!H13)</f>
        <v>0</v>
      </c>
      <c r="I13" s="49">
        <f>AVERAGE('23.9.19-MUNYONYO-SALAMA'!I13,'24.09 MUNYONYO-SALAMA'!I13,'25.09 MUNYONYO-SALAMA'!I13,'27.09 Munyonyo-Salama'!I13,'26.09 Munyonyo-Salama'!I13,'28.09 Munyonyo-Salama-24h'!I13,'29.09 Munyonyo-Salama'!I13)</f>
        <v>2.7142857142857144</v>
      </c>
      <c r="J13" s="49">
        <f>AVERAGE('23.9.19-MUNYONYO-SALAMA'!J13,'24.09 MUNYONYO-SALAMA'!J13,'25.09 MUNYONYO-SALAMA'!J13,'27.09 Munyonyo-Salama'!J13,'26.09 Munyonyo-Salama'!J13,'28.09 Munyonyo-Salama-24h'!J13,'29.09 Munyonyo-Salama'!J13)</f>
        <v>0.2857142857142857</v>
      </c>
      <c r="K13" s="49">
        <f>AVERAGE('23.9.19-MUNYONYO-SALAMA'!K13,'24.09 MUNYONYO-SALAMA'!K13,'25.09 MUNYONYO-SALAMA'!K13,'27.09 Munyonyo-Salama'!K13,'26.09 Munyonyo-Salama'!K13,'28.09 Munyonyo-Salama-24h'!K13,'29.09 Munyonyo-Salama'!K13)</f>
        <v>0.14285714285714285</v>
      </c>
      <c r="L13" s="49">
        <f>AVERAGE('23.9.19-MUNYONYO-SALAMA'!L13,'24.09 MUNYONYO-SALAMA'!L13,'25.09 MUNYONYO-SALAMA'!L13,'27.09 Munyonyo-Salama'!L13,'26.09 Munyonyo-Salama'!L13,'28.09 Munyonyo-Salama-24h'!L13,'29.09 Munyonyo-Salama'!L13)</f>
        <v>0</v>
      </c>
      <c r="M13" s="49">
        <f>AVERAGE('23.9.19-MUNYONYO-SALAMA'!M13,'24.09 MUNYONYO-SALAMA'!M13,'25.09 MUNYONYO-SALAMA'!M13,'27.09 Munyonyo-Salama'!M13,'26.09 Munyonyo-Salama'!M13,'28.09 Munyonyo-Salama-24h'!M13,'29.09 Munyonyo-Salama'!M13)</f>
        <v>52.285714285714285</v>
      </c>
      <c r="N13" s="49">
        <f>AVERAGE('23.9.19-MUNYONYO-SALAMA'!N13,'24.09 MUNYONYO-SALAMA'!N13,'25.09 MUNYONYO-SALAMA'!N13,'27.09 Munyonyo-Salama'!N13,'26.09 Munyonyo-Salama'!N13,'28.09 Munyonyo-Salama-24h'!N13,'29.09 Munyonyo-Salama'!N13)</f>
        <v>0</v>
      </c>
      <c r="O13" s="15">
        <f t="shared" si="0"/>
        <v>69.142857142857153</v>
      </c>
      <c r="P13" s="15">
        <f t="shared" si="1"/>
        <v>121.42857142857144</v>
      </c>
      <c r="R13" s="1" t="s">
        <v>9</v>
      </c>
      <c r="S13" s="17">
        <f t="shared" ref="S13:AF13" si="5">SUM(C22:C25)</f>
        <v>90</v>
      </c>
      <c r="T13" s="17">
        <f t="shared" si="5"/>
        <v>17.857142857142858</v>
      </c>
      <c r="U13" s="17">
        <f t="shared" si="5"/>
        <v>10</v>
      </c>
      <c r="V13" s="17">
        <f t="shared" si="5"/>
        <v>50.285714285714292</v>
      </c>
      <c r="W13" s="17">
        <f t="shared" si="5"/>
        <v>0.8571428571428571</v>
      </c>
      <c r="X13" s="17">
        <f t="shared" si="5"/>
        <v>0.14285714285714285</v>
      </c>
      <c r="Y13" s="17">
        <f t="shared" si="5"/>
        <v>10.857142857142858</v>
      </c>
      <c r="Z13" s="17">
        <f t="shared" si="5"/>
        <v>1.4285714285714286</v>
      </c>
      <c r="AA13" s="17">
        <f t="shared" si="5"/>
        <v>0.8571428571428571</v>
      </c>
      <c r="AB13" s="17">
        <f t="shared" si="5"/>
        <v>0.14285714285714285</v>
      </c>
      <c r="AC13" s="17">
        <f t="shared" si="5"/>
        <v>195.14285714285714</v>
      </c>
      <c r="AD13" s="17">
        <f t="shared" si="5"/>
        <v>0</v>
      </c>
      <c r="AE13" s="31">
        <f t="shared" si="5"/>
        <v>182.42857142857144</v>
      </c>
      <c r="AF13" s="31">
        <f t="shared" si="5"/>
        <v>377.57142857142861</v>
      </c>
    </row>
    <row r="14" spans="2:32" ht="23.1" customHeight="1" x14ac:dyDescent="0.25">
      <c r="B14" s="23" t="s">
        <v>41</v>
      </c>
      <c r="C14" s="49">
        <f>AVERAGE('23.9.19-MUNYONYO-SALAMA'!C14,'24.09 MUNYONYO-SALAMA'!C14,'25.09 MUNYONYO-SALAMA'!C14,'27.09 Munyonyo-Salama'!C14,'26.09 Munyonyo-Salama'!C14,'28.09 Munyonyo-Salama-24h'!C14,'29.09 Munyonyo-Salama'!C14)</f>
        <v>29.142857142857142</v>
      </c>
      <c r="D14" s="49">
        <f>AVERAGE('23.9.19-MUNYONYO-SALAMA'!D14,'24.09 MUNYONYO-SALAMA'!D14,'25.09 MUNYONYO-SALAMA'!D14,'27.09 Munyonyo-Salama'!D14,'26.09 Munyonyo-Salama'!D14,'28.09 Munyonyo-Salama-24h'!D14,'29.09 Munyonyo-Salama'!D14)</f>
        <v>4.7142857142857144</v>
      </c>
      <c r="E14" s="49">
        <f>AVERAGE('23.9.19-MUNYONYO-SALAMA'!E14,'24.09 MUNYONYO-SALAMA'!E14,'25.09 MUNYONYO-SALAMA'!E14,'27.09 Munyonyo-Salama'!E14,'26.09 Munyonyo-Salama'!E14,'28.09 Munyonyo-Salama-24h'!E14,'29.09 Munyonyo-Salama'!E14)</f>
        <v>3</v>
      </c>
      <c r="F14" s="49">
        <f>AVERAGE('23.9.19-MUNYONYO-SALAMA'!F14,'24.09 MUNYONYO-SALAMA'!F14,'25.09 MUNYONYO-SALAMA'!F14,'27.09 Munyonyo-Salama'!F14,'26.09 Munyonyo-Salama'!F14,'28.09 Munyonyo-Salama-24h'!F14,'29.09 Munyonyo-Salama'!F14)</f>
        <v>25.428571428571427</v>
      </c>
      <c r="G14" s="49">
        <f>AVERAGE('23.9.19-MUNYONYO-SALAMA'!G14,'24.09 MUNYONYO-SALAMA'!G14,'25.09 MUNYONYO-SALAMA'!G14,'27.09 Munyonyo-Salama'!G14,'26.09 Munyonyo-Salama'!G14,'28.09 Munyonyo-Salama-24h'!G14,'29.09 Munyonyo-Salama'!G14)</f>
        <v>0.2857142857142857</v>
      </c>
      <c r="H14" s="49">
        <f>AVERAGE('23.9.19-MUNYONYO-SALAMA'!H14,'24.09 MUNYONYO-SALAMA'!H14,'25.09 MUNYONYO-SALAMA'!H14,'27.09 Munyonyo-Salama'!H14,'26.09 Munyonyo-Salama'!H14,'28.09 Munyonyo-Salama-24h'!H14,'29.09 Munyonyo-Salama'!H14)</f>
        <v>0</v>
      </c>
      <c r="I14" s="49">
        <f>AVERAGE('23.9.19-MUNYONYO-SALAMA'!I14,'24.09 MUNYONYO-SALAMA'!I14,'25.09 MUNYONYO-SALAMA'!I14,'27.09 Munyonyo-Salama'!I14,'26.09 Munyonyo-Salama'!I14,'28.09 Munyonyo-Salama-24h'!I14,'29.09 Munyonyo-Salama'!I14)</f>
        <v>2.5714285714285716</v>
      </c>
      <c r="J14" s="49">
        <f>AVERAGE('23.9.19-MUNYONYO-SALAMA'!J14,'24.09 MUNYONYO-SALAMA'!J14,'25.09 MUNYONYO-SALAMA'!J14,'27.09 Munyonyo-Salama'!J14,'26.09 Munyonyo-Salama'!J14,'28.09 Munyonyo-Salama-24h'!J14,'29.09 Munyonyo-Salama'!J14)</f>
        <v>0.14285714285714285</v>
      </c>
      <c r="K14" s="49">
        <f>AVERAGE('23.9.19-MUNYONYO-SALAMA'!K14,'24.09 MUNYONYO-SALAMA'!K14,'25.09 MUNYONYO-SALAMA'!K14,'27.09 Munyonyo-Salama'!K14,'26.09 Munyonyo-Salama'!K14,'28.09 Munyonyo-Salama-24h'!K14,'29.09 Munyonyo-Salama'!K14)</f>
        <v>0.2857142857142857</v>
      </c>
      <c r="L14" s="49">
        <f>AVERAGE('23.9.19-MUNYONYO-SALAMA'!L14,'24.09 MUNYONYO-SALAMA'!L14,'25.09 MUNYONYO-SALAMA'!L14,'27.09 Munyonyo-Salama'!L14,'26.09 Munyonyo-Salama'!L14,'28.09 Munyonyo-Salama-24h'!L14,'29.09 Munyonyo-Salama'!L14)</f>
        <v>0</v>
      </c>
      <c r="M14" s="49">
        <f>AVERAGE('23.9.19-MUNYONYO-SALAMA'!M14,'24.09 MUNYONYO-SALAMA'!M14,'25.09 MUNYONYO-SALAMA'!M14,'27.09 Munyonyo-Salama'!M14,'26.09 Munyonyo-Salama'!M14,'28.09 Munyonyo-Salama-24h'!M14,'29.09 Munyonyo-Salama'!M14)</f>
        <v>47.857142857142854</v>
      </c>
      <c r="N14" s="49">
        <f>AVERAGE('23.9.19-MUNYONYO-SALAMA'!N14,'24.09 MUNYONYO-SALAMA'!N14,'25.09 MUNYONYO-SALAMA'!N14,'27.09 Munyonyo-Salama'!N14,'26.09 Munyonyo-Salama'!N14,'28.09 Munyonyo-Salama-24h'!N14,'29.09 Munyonyo-Salama'!N14)</f>
        <v>0</v>
      </c>
      <c r="O14" s="15">
        <f t="shared" si="0"/>
        <v>65.571428571428569</v>
      </c>
      <c r="P14" s="15">
        <f t="shared" si="1"/>
        <v>113.42857142857142</v>
      </c>
      <c r="R14" s="1" t="s">
        <v>10</v>
      </c>
      <c r="S14" s="17">
        <f t="shared" ref="S14:AF14" si="6">SUM(C26:C29)</f>
        <v>79.142857142857139</v>
      </c>
      <c r="T14" s="17">
        <f t="shared" si="6"/>
        <v>19</v>
      </c>
      <c r="U14" s="17">
        <f t="shared" si="6"/>
        <v>11.285714285714285</v>
      </c>
      <c r="V14" s="17">
        <f t="shared" si="6"/>
        <v>50.571428571428569</v>
      </c>
      <c r="W14" s="17">
        <f t="shared" si="6"/>
        <v>0.5714285714285714</v>
      </c>
      <c r="X14" s="17">
        <f t="shared" si="6"/>
        <v>0</v>
      </c>
      <c r="Y14" s="17">
        <f t="shared" si="6"/>
        <v>14</v>
      </c>
      <c r="Z14" s="17">
        <f t="shared" si="6"/>
        <v>0.8571428571428571</v>
      </c>
      <c r="AA14" s="17">
        <f t="shared" si="6"/>
        <v>0.42857142857142855</v>
      </c>
      <c r="AB14" s="17">
        <f t="shared" si="6"/>
        <v>0</v>
      </c>
      <c r="AC14" s="17">
        <f t="shared" si="6"/>
        <v>183.85714285714286</v>
      </c>
      <c r="AD14" s="17">
        <f t="shared" si="6"/>
        <v>0</v>
      </c>
      <c r="AE14" s="31">
        <f t="shared" si="6"/>
        <v>175.85714285714286</v>
      </c>
      <c r="AF14" s="31">
        <f t="shared" si="6"/>
        <v>359.71428571428567</v>
      </c>
    </row>
    <row r="15" spans="2:32" ht="23.1" customHeight="1" x14ac:dyDescent="0.25">
      <c r="B15" s="23" t="s">
        <v>42</v>
      </c>
      <c r="C15" s="49">
        <f>AVERAGE('23.9.19-MUNYONYO-SALAMA'!C15,'24.09 MUNYONYO-SALAMA'!C15,'25.09 MUNYONYO-SALAMA'!C15,'27.09 Munyonyo-Salama'!C15,'26.09 Munyonyo-Salama'!C15,'28.09 Munyonyo-Salama-24h'!C15,'29.09 Munyonyo-Salama'!C15)</f>
        <v>30.571428571428573</v>
      </c>
      <c r="D15" s="49">
        <f>AVERAGE('23.9.19-MUNYONYO-SALAMA'!D15,'24.09 MUNYONYO-SALAMA'!D15,'25.09 MUNYONYO-SALAMA'!D15,'27.09 Munyonyo-Salama'!D15,'26.09 Munyonyo-Salama'!D15,'28.09 Munyonyo-Salama-24h'!D15,'29.09 Munyonyo-Salama'!D15)</f>
        <v>4.7142857142857144</v>
      </c>
      <c r="E15" s="49">
        <f>AVERAGE('23.9.19-MUNYONYO-SALAMA'!E15,'24.09 MUNYONYO-SALAMA'!E15,'25.09 MUNYONYO-SALAMA'!E15,'27.09 Munyonyo-Salama'!E15,'26.09 Munyonyo-Salama'!E15,'28.09 Munyonyo-Salama-24h'!E15,'29.09 Munyonyo-Salama'!E15)</f>
        <v>2.5714285714285716</v>
      </c>
      <c r="F15" s="49">
        <f>AVERAGE('23.9.19-MUNYONYO-SALAMA'!F15,'24.09 MUNYONYO-SALAMA'!F15,'25.09 MUNYONYO-SALAMA'!F15,'27.09 Munyonyo-Salama'!F15,'26.09 Munyonyo-Salama'!F15,'28.09 Munyonyo-Salama-24h'!F15,'29.09 Munyonyo-Salama'!F15)</f>
        <v>23.428571428571427</v>
      </c>
      <c r="G15" s="49">
        <f>AVERAGE('23.9.19-MUNYONYO-SALAMA'!G15,'24.09 MUNYONYO-SALAMA'!G15,'25.09 MUNYONYO-SALAMA'!G15,'27.09 Munyonyo-Salama'!G15,'26.09 Munyonyo-Salama'!G15,'28.09 Munyonyo-Salama-24h'!G15,'29.09 Munyonyo-Salama'!G15)</f>
        <v>0.2857142857142857</v>
      </c>
      <c r="H15" s="49">
        <f>AVERAGE('23.9.19-MUNYONYO-SALAMA'!H15,'24.09 MUNYONYO-SALAMA'!H15,'25.09 MUNYONYO-SALAMA'!H15,'27.09 Munyonyo-Salama'!H15,'26.09 Munyonyo-Salama'!H15,'28.09 Munyonyo-Salama-24h'!H15,'29.09 Munyonyo-Salama'!H15)</f>
        <v>0.14285714285714285</v>
      </c>
      <c r="I15" s="49">
        <f>AVERAGE('23.9.19-MUNYONYO-SALAMA'!I15,'24.09 MUNYONYO-SALAMA'!I15,'25.09 MUNYONYO-SALAMA'!I15,'27.09 Munyonyo-Salama'!I15,'26.09 Munyonyo-Salama'!I15,'28.09 Munyonyo-Salama-24h'!I15,'29.09 Munyonyo-Salama'!I15)</f>
        <v>2.1428571428571428</v>
      </c>
      <c r="J15" s="49">
        <f>AVERAGE('23.9.19-MUNYONYO-SALAMA'!J15,'24.09 MUNYONYO-SALAMA'!J15,'25.09 MUNYONYO-SALAMA'!J15,'27.09 Munyonyo-Salama'!J15,'26.09 Munyonyo-Salama'!J15,'28.09 Munyonyo-Salama-24h'!J15,'29.09 Munyonyo-Salama'!J15)</f>
        <v>0</v>
      </c>
      <c r="K15" s="49">
        <f>AVERAGE('23.9.19-MUNYONYO-SALAMA'!K15,'24.09 MUNYONYO-SALAMA'!K15,'25.09 MUNYONYO-SALAMA'!K15,'27.09 Munyonyo-Salama'!K15,'26.09 Munyonyo-Salama'!K15,'28.09 Munyonyo-Salama-24h'!K15,'29.09 Munyonyo-Salama'!K15)</f>
        <v>0</v>
      </c>
      <c r="L15" s="49">
        <f>AVERAGE('23.9.19-MUNYONYO-SALAMA'!L15,'24.09 MUNYONYO-SALAMA'!L15,'25.09 MUNYONYO-SALAMA'!L15,'27.09 Munyonyo-Salama'!L15,'26.09 Munyonyo-Salama'!L15,'28.09 Munyonyo-Salama-24h'!L15,'29.09 Munyonyo-Salama'!L15)</f>
        <v>0</v>
      </c>
      <c r="M15" s="49">
        <f>AVERAGE('23.9.19-MUNYONYO-SALAMA'!M15,'24.09 MUNYONYO-SALAMA'!M15,'25.09 MUNYONYO-SALAMA'!M15,'27.09 Munyonyo-Salama'!M15,'26.09 Munyonyo-Salama'!M15,'28.09 Munyonyo-Salama-24h'!M15,'29.09 Munyonyo-Salama'!M15)</f>
        <v>53.714285714285715</v>
      </c>
      <c r="N15" s="49">
        <f>AVERAGE('23.9.19-MUNYONYO-SALAMA'!N15,'24.09 MUNYONYO-SALAMA'!N15,'25.09 MUNYONYO-SALAMA'!N15,'27.09 Munyonyo-Salama'!N15,'26.09 Munyonyo-Salama'!N15,'28.09 Munyonyo-Salama-24h'!N15,'29.09 Munyonyo-Salama'!N15)</f>
        <v>0</v>
      </c>
      <c r="O15" s="15">
        <f t="shared" si="0"/>
        <v>63.857142857142854</v>
      </c>
      <c r="P15" s="15">
        <f t="shared" si="1"/>
        <v>117.57142857142857</v>
      </c>
      <c r="R15" s="1" t="s">
        <v>11</v>
      </c>
      <c r="S15" s="17">
        <f t="shared" ref="S15:AF15" si="7">SUM(C30:C33)</f>
        <v>77.714285714285722</v>
      </c>
      <c r="T15" s="17">
        <f t="shared" si="7"/>
        <v>15</v>
      </c>
      <c r="U15" s="17">
        <f t="shared" si="7"/>
        <v>10.857142857142858</v>
      </c>
      <c r="V15" s="17">
        <f t="shared" si="7"/>
        <v>55</v>
      </c>
      <c r="W15" s="17">
        <f t="shared" si="7"/>
        <v>2.1428571428571428</v>
      </c>
      <c r="X15" s="17">
        <f t="shared" si="7"/>
        <v>0.2857142857142857</v>
      </c>
      <c r="Y15" s="17">
        <f t="shared" si="7"/>
        <v>14.428571428571429</v>
      </c>
      <c r="Z15" s="17">
        <f t="shared" si="7"/>
        <v>1.5714285714285714</v>
      </c>
      <c r="AA15" s="17">
        <f t="shared" si="7"/>
        <v>0.8571428571428571</v>
      </c>
      <c r="AB15" s="17">
        <f t="shared" si="7"/>
        <v>0</v>
      </c>
      <c r="AC15" s="17">
        <f t="shared" si="7"/>
        <v>165.85714285714286</v>
      </c>
      <c r="AD15" s="17">
        <f t="shared" si="7"/>
        <v>0</v>
      </c>
      <c r="AE15" s="31">
        <f t="shared" si="7"/>
        <v>177.85714285714286</v>
      </c>
      <c r="AF15" s="31">
        <f t="shared" si="7"/>
        <v>343.71428571428572</v>
      </c>
    </row>
    <row r="16" spans="2:32" ht="23.1" customHeight="1" x14ac:dyDescent="0.25">
      <c r="B16" s="23" t="s">
        <v>43</v>
      </c>
      <c r="C16" s="49">
        <f>AVERAGE('23.9.19-MUNYONYO-SALAMA'!C16,'24.09 MUNYONYO-SALAMA'!C16,'25.09 MUNYONYO-SALAMA'!C16,'27.09 Munyonyo-Salama'!C16,'26.09 Munyonyo-Salama'!C16,'28.09 Munyonyo-Salama-24h'!C16,'29.09 Munyonyo-Salama'!C16)</f>
        <v>30.857142857142858</v>
      </c>
      <c r="D16" s="49">
        <f>AVERAGE('23.9.19-MUNYONYO-SALAMA'!D16,'24.09 MUNYONYO-SALAMA'!D16,'25.09 MUNYONYO-SALAMA'!D16,'27.09 Munyonyo-Salama'!D16,'26.09 Munyonyo-Salama'!D16,'28.09 Munyonyo-Salama-24h'!D16,'29.09 Munyonyo-Salama'!D16)</f>
        <v>7.1428571428571432</v>
      </c>
      <c r="E16" s="49">
        <f>AVERAGE('23.9.19-MUNYONYO-SALAMA'!E16,'24.09 MUNYONYO-SALAMA'!E16,'25.09 MUNYONYO-SALAMA'!E16,'27.09 Munyonyo-Salama'!E16,'26.09 Munyonyo-Salama'!E16,'28.09 Munyonyo-Salama-24h'!E16,'29.09 Munyonyo-Salama'!E16)</f>
        <v>2.7142857142857144</v>
      </c>
      <c r="F16" s="49">
        <f>AVERAGE('23.9.19-MUNYONYO-SALAMA'!F16,'24.09 MUNYONYO-SALAMA'!F16,'25.09 MUNYONYO-SALAMA'!F16,'27.09 Munyonyo-Salama'!F16,'26.09 Munyonyo-Salama'!F16,'28.09 Munyonyo-Salama-24h'!F16,'29.09 Munyonyo-Salama'!F16)</f>
        <v>18.285714285714285</v>
      </c>
      <c r="G16" s="49">
        <f>AVERAGE('23.9.19-MUNYONYO-SALAMA'!G16,'24.09 MUNYONYO-SALAMA'!G16,'25.09 MUNYONYO-SALAMA'!G16,'27.09 Munyonyo-Salama'!G16,'26.09 Munyonyo-Salama'!G16,'28.09 Munyonyo-Salama-24h'!G16,'29.09 Munyonyo-Salama'!G16)</f>
        <v>0.42857142857142855</v>
      </c>
      <c r="H16" s="49">
        <f>AVERAGE('23.9.19-MUNYONYO-SALAMA'!H16,'24.09 MUNYONYO-SALAMA'!H16,'25.09 MUNYONYO-SALAMA'!H16,'27.09 Munyonyo-Salama'!H16,'26.09 Munyonyo-Salama'!H16,'28.09 Munyonyo-Salama-24h'!H16,'29.09 Munyonyo-Salama'!H16)</f>
        <v>0</v>
      </c>
      <c r="I16" s="49">
        <f>AVERAGE('23.9.19-MUNYONYO-SALAMA'!I16,'24.09 MUNYONYO-SALAMA'!I16,'25.09 MUNYONYO-SALAMA'!I16,'27.09 Munyonyo-Salama'!I16,'26.09 Munyonyo-Salama'!I16,'28.09 Munyonyo-Salama-24h'!I16,'29.09 Munyonyo-Salama'!I16)</f>
        <v>2.5714285714285716</v>
      </c>
      <c r="J16" s="49">
        <f>AVERAGE('23.9.19-MUNYONYO-SALAMA'!J16,'24.09 MUNYONYO-SALAMA'!J16,'25.09 MUNYONYO-SALAMA'!J16,'27.09 Munyonyo-Salama'!J16,'26.09 Munyonyo-Salama'!J16,'28.09 Munyonyo-Salama-24h'!J16,'29.09 Munyonyo-Salama'!J16)</f>
        <v>0.14285714285714285</v>
      </c>
      <c r="K16" s="49">
        <f>AVERAGE('23.9.19-MUNYONYO-SALAMA'!K16,'24.09 MUNYONYO-SALAMA'!K16,'25.09 MUNYONYO-SALAMA'!K16,'27.09 Munyonyo-Salama'!K16,'26.09 Munyonyo-Salama'!K16,'28.09 Munyonyo-Salama-24h'!K16,'29.09 Munyonyo-Salama'!K16)</f>
        <v>0.2857142857142857</v>
      </c>
      <c r="L16" s="49">
        <f>AVERAGE('23.9.19-MUNYONYO-SALAMA'!L16,'24.09 MUNYONYO-SALAMA'!L16,'25.09 MUNYONYO-SALAMA'!L16,'27.09 Munyonyo-Salama'!L16,'26.09 Munyonyo-Salama'!L16,'28.09 Munyonyo-Salama-24h'!L16,'29.09 Munyonyo-Salama'!L16)</f>
        <v>0</v>
      </c>
      <c r="M16" s="49">
        <f>AVERAGE('23.9.19-MUNYONYO-SALAMA'!M16,'24.09 MUNYONYO-SALAMA'!M16,'25.09 MUNYONYO-SALAMA'!M16,'27.09 Munyonyo-Salama'!M16,'26.09 Munyonyo-Salama'!M16,'28.09 Munyonyo-Salama-24h'!M16,'29.09 Munyonyo-Salama'!M16)</f>
        <v>55</v>
      </c>
      <c r="N16" s="49">
        <f>AVERAGE('23.9.19-MUNYONYO-SALAMA'!N16,'24.09 MUNYONYO-SALAMA'!N16,'25.09 MUNYONYO-SALAMA'!N16,'27.09 Munyonyo-Salama'!N16,'26.09 Munyonyo-Salama'!N16,'28.09 Munyonyo-Salama-24h'!N16,'29.09 Munyonyo-Salama'!N16)</f>
        <v>0</v>
      </c>
      <c r="O16" s="15">
        <f t="shared" si="0"/>
        <v>62.428571428571431</v>
      </c>
      <c r="P16" s="15">
        <f t="shared" si="1"/>
        <v>117.42857142857143</v>
      </c>
      <c r="R16" s="1" t="s">
        <v>12</v>
      </c>
      <c r="S16" s="17">
        <f t="shared" ref="S16:AF16" si="8">SUM(C34:C37)</f>
        <v>79</v>
      </c>
      <c r="T16" s="17">
        <f t="shared" si="8"/>
        <v>18.857142857142854</v>
      </c>
      <c r="U16" s="17">
        <f t="shared" si="8"/>
        <v>11.142857142857142</v>
      </c>
      <c r="V16" s="17">
        <f t="shared" si="8"/>
        <v>54.857142857142854</v>
      </c>
      <c r="W16" s="17">
        <f t="shared" si="8"/>
        <v>0.71428571428571419</v>
      </c>
      <c r="X16" s="17">
        <f t="shared" si="8"/>
        <v>0</v>
      </c>
      <c r="Y16" s="17">
        <f t="shared" si="8"/>
        <v>13.714285714285714</v>
      </c>
      <c r="Z16" s="17">
        <f t="shared" si="8"/>
        <v>2</v>
      </c>
      <c r="AA16" s="17">
        <f t="shared" si="8"/>
        <v>0.2857142857142857</v>
      </c>
      <c r="AB16" s="17">
        <f t="shared" si="8"/>
        <v>0.14285714285714285</v>
      </c>
      <c r="AC16" s="17">
        <f t="shared" si="8"/>
        <v>172.57142857142856</v>
      </c>
      <c r="AD16" s="17">
        <f t="shared" si="8"/>
        <v>0</v>
      </c>
      <c r="AE16" s="31">
        <f t="shared" si="8"/>
        <v>180.71428571428572</v>
      </c>
      <c r="AF16" s="31">
        <f t="shared" si="8"/>
        <v>353.28571428571433</v>
      </c>
    </row>
    <row r="17" spans="2:32" ht="23.1" customHeight="1" x14ac:dyDescent="0.25">
      <c r="B17" s="23" t="s">
        <v>44</v>
      </c>
      <c r="C17" s="49">
        <f>AVERAGE('23.9.19-MUNYONYO-SALAMA'!C17,'24.09 MUNYONYO-SALAMA'!C17,'25.09 MUNYONYO-SALAMA'!C17,'27.09 Munyonyo-Salama'!C17,'26.09 Munyonyo-Salama'!C17,'28.09 Munyonyo-Salama-24h'!C17,'29.09 Munyonyo-Salama'!C17)</f>
        <v>28</v>
      </c>
      <c r="D17" s="49">
        <f>AVERAGE('23.9.19-MUNYONYO-SALAMA'!D17,'24.09 MUNYONYO-SALAMA'!D17,'25.09 MUNYONYO-SALAMA'!D17,'27.09 Munyonyo-Salama'!D17,'26.09 Munyonyo-Salama'!D17,'28.09 Munyonyo-Salama-24h'!D17,'29.09 Munyonyo-Salama'!D17)</f>
        <v>6.4285714285714288</v>
      </c>
      <c r="E17" s="49">
        <f>AVERAGE('23.9.19-MUNYONYO-SALAMA'!E17,'24.09 MUNYONYO-SALAMA'!E17,'25.09 MUNYONYO-SALAMA'!E17,'27.09 Munyonyo-Salama'!E17,'26.09 Munyonyo-Salama'!E17,'28.09 Munyonyo-Salama-24h'!E17,'29.09 Munyonyo-Salama'!E17)</f>
        <v>6.8571428571428568</v>
      </c>
      <c r="F17" s="49">
        <f>AVERAGE('23.9.19-MUNYONYO-SALAMA'!F17,'24.09 MUNYONYO-SALAMA'!F17,'25.09 MUNYONYO-SALAMA'!F17,'27.09 Munyonyo-Salama'!F17,'26.09 Munyonyo-Salama'!F17,'28.09 Munyonyo-Salama-24h'!F17,'29.09 Munyonyo-Salama'!F17)</f>
        <v>15.857142857142858</v>
      </c>
      <c r="G17" s="49">
        <f>AVERAGE('23.9.19-MUNYONYO-SALAMA'!G17,'24.09 MUNYONYO-SALAMA'!G17,'25.09 MUNYONYO-SALAMA'!G17,'27.09 Munyonyo-Salama'!G17,'26.09 Munyonyo-Salama'!G17,'28.09 Munyonyo-Salama-24h'!G17,'29.09 Munyonyo-Salama'!G17)</f>
        <v>0.14285714285714285</v>
      </c>
      <c r="H17" s="49">
        <f>AVERAGE('23.9.19-MUNYONYO-SALAMA'!H17,'24.09 MUNYONYO-SALAMA'!H17,'25.09 MUNYONYO-SALAMA'!H17,'27.09 Munyonyo-Salama'!H17,'26.09 Munyonyo-Salama'!H17,'28.09 Munyonyo-Salama-24h'!H17,'29.09 Munyonyo-Salama'!H17)</f>
        <v>0.42857142857142855</v>
      </c>
      <c r="I17" s="49">
        <f>AVERAGE('23.9.19-MUNYONYO-SALAMA'!I17,'24.09 MUNYONYO-SALAMA'!I17,'25.09 MUNYONYO-SALAMA'!I17,'27.09 Munyonyo-Salama'!I17,'26.09 Munyonyo-Salama'!I17,'28.09 Munyonyo-Salama-24h'!I17,'29.09 Munyonyo-Salama'!I17)</f>
        <v>0.8571428571428571</v>
      </c>
      <c r="J17" s="49">
        <f>AVERAGE('23.9.19-MUNYONYO-SALAMA'!J17,'24.09 MUNYONYO-SALAMA'!J17,'25.09 MUNYONYO-SALAMA'!J17,'27.09 Munyonyo-Salama'!J17,'26.09 Munyonyo-Salama'!J17,'28.09 Munyonyo-Salama-24h'!J17,'29.09 Munyonyo-Salama'!J17)</f>
        <v>0.42857142857142855</v>
      </c>
      <c r="K17" s="49">
        <f>AVERAGE('23.9.19-MUNYONYO-SALAMA'!K17,'24.09 MUNYONYO-SALAMA'!K17,'25.09 MUNYONYO-SALAMA'!K17,'27.09 Munyonyo-Salama'!K17,'26.09 Munyonyo-Salama'!K17,'28.09 Munyonyo-Salama-24h'!K17,'29.09 Munyonyo-Salama'!K17)</f>
        <v>0</v>
      </c>
      <c r="L17" s="49">
        <f>AVERAGE('23.9.19-MUNYONYO-SALAMA'!L17,'24.09 MUNYONYO-SALAMA'!L17,'25.09 MUNYONYO-SALAMA'!L17,'27.09 Munyonyo-Salama'!L17,'26.09 Munyonyo-Salama'!L17,'28.09 Munyonyo-Salama-24h'!L17,'29.09 Munyonyo-Salama'!L17)</f>
        <v>0</v>
      </c>
      <c r="M17" s="49">
        <f>AVERAGE('23.9.19-MUNYONYO-SALAMA'!M17,'24.09 MUNYONYO-SALAMA'!M17,'25.09 MUNYONYO-SALAMA'!M17,'27.09 Munyonyo-Salama'!M17,'26.09 Munyonyo-Salama'!M17,'28.09 Munyonyo-Salama-24h'!M17,'29.09 Munyonyo-Salama'!M17)</f>
        <v>55.428571428571431</v>
      </c>
      <c r="N17" s="49">
        <f>AVERAGE('23.9.19-MUNYONYO-SALAMA'!N17,'24.09 MUNYONYO-SALAMA'!N17,'25.09 MUNYONYO-SALAMA'!N17,'27.09 Munyonyo-Salama'!N17,'26.09 Munyonyo-Salama'!N17,'28.09 Munyonyo-Salama-24h'!N17,'29.09 Munyonyo-Salama'!N17)</f>
        <v>0</v>
      </c>
      <c r="O17" s="15">
        <f t="shared" si="0"/>
        <v>59</v>
      </c>
      <c r="P17" s="15">
        <f t="shared" si="1"/>
        <v>114.42857142857143</v>
      </c>
      <c r="R17" s="1" t="s">
        <v>13</v>
      </c>
      <c r="S17" s="17">
        <f t="shared" ref="S17:AF17" si="9">SUM(C38:C41)</f>
        <v>94.714285714285708</v>
      </c>
      <c r="T17" s="17">
        <f t="shared" si="9"/>
        <v>19.285714285714285</v>
      </c>
      <c r="U17" s="17">
        <f t="shared" si="9"/>
        <v>12.714285714285715</v>
      </c>
      <c r="V17" s="17">
        <f t="shared" si="9"/>
        <v>55.142857142857139</v>
      </c>
      <c r="W17" s="17">
        <f t="shared" si="9"/>
        <v>0.8571428571428571</v>
      </c>
      <c r="X17" s="17">
        <f t="shared" si="9"/>
        <v>0</v>
      </c>
      <c r="Y17" s="17">
        <f t="shared" si="9"/>
        <v>14.428571428571431</v>
      </c>
      <c r="Z17" s="17">
        <f t="shared" si="9"/>
        <v>1.9999999999999998</v>
      </c>
      <c r="AA17" s="17">
        <f t="shared" si="9"/>
        <v>0.42857142857142855</v>
      </c>
      <c r="AB17" s="17">
        <f t="shared" si="9"/>
        <v>0.14285714285714285</v>
      </c>
      <c r="AC17" s="17">
        <f t="shared" si="9"/>
        <v>161.57142857142858</v>
      </c>
      <c r="AD17" s="17">
        <f t="shared" si="9"/>
        <v>0</v>
      </c>
      <c r="AE17" s="31">
        <f t="shared" si="9"/>
        <v>199.71428571428572</v>
      </c>
      <c r="AF17" s="31">
        <f t="shared" si="9"/>
        <v>361.28571428571428</v>
      </c>
    </row>
    <row r="18" spans="2:32" ht="23.1" customHeight="1" x14ac:dyDescent="0.25">
      <c r="B18" s="23" t="s">
        <v>45</v>
      </c>
      <c r="C18" s="49">
        <f>AVERAGE('23.9.19-MUNYONYO-SALAMA'!C18,'24.09 MUNYONYO-SALAMA'!C18,'25.09 MUNYONYO-SALAMA'!C18,'27.09 Munyonyo-Salama'!C18,'26.09 Munyonyo-Salama'!C18,'28.09 Munyonyo-Salama-24h'!C18,'29.09 Munyonyo-Salama'!C18)</f>
        <v>23.857142857142858</v>
      </c>
      <c r="D18" s="49">
        <f>AVERAGE('23.9.19-MUNYONYO-SALAMA'!D18,'24.09 MUNYONYO-SALAMA'!D18,'25.09 MUNYONYO-SALAMA'!D18,'27.09 Munyonyo-Salama'!D18,'26.09 Munyonyo-Salama'!D18,'28.09 Munyonyo-Salama-24h'!D18,'29.09 Munyonyo-Salama'!D18)</f>
        <v>4.8571428571428568</v>
      </c>
      <c r="E18" s="49">
        <f>AVERAGE('23.9.19-MUNYONYO-SALAMA'!E18,'24.09 MUNYONYO-SALAMA'!E18,'25.09 MUNYONYO-SALAMA'!E18,'27.09 Munyonyo-Salama'!E18,'26.09 Munyonyo-Salama'!E18,'28.09 Munyonyo-Salama-24h'!E18,'29.09 Munyonyo-Salama'!E18)</f>
        <v>3.4285714285714284</v>
      </c>
      <c r="F18" s="49">
        <f>AVERAGE('23.9.19-MUNYONYO-SALAMA'!F18,'24.09 MUNYONYO-SALAMA'!F18,'25.09 MUNYONYO-SALAMA'!F18,'27.09 Munyonyo-Salama'!F18,'26.09 Munyonyo-Salama'!F18,'28.09 Munyonyo-Salama-24h'!F18,'29.09 Munyonyo-Salama'!F18)</f>
        <v>17</v>
      </c>
      <c r="G18" s="49">
        <f>AVERAGE('23.9.19-MUNYONYO-SALAMA'!G18,'24.09 MUNYONYO-SALAMA'!G18,'25.09 MUNYONYO-SALAMA'!G18,'27.09 Munyonyo-Salama'!G18,'26.09 Munyonyo-Salama'!G18,'28.09 Munyonyo-Salama-24h'!G18,'29.09 Munyonyo-Salama'!G18)</f>
        <v>0</v>
      </c>
      <c r="H18" s="49">
        <f>AVERAGE('23.9.19-MUNYONYO-SALAMA'!H18,'24.09 MUNYONYO-SALAMA'!H18,'25.09 MUNYONYO-SALAMA'!H18,'27.09 Munyonyo-Salama'!H18,'26.09 Munyonyo-Salama'!H18,'28.09 Munyonyo-Salama-24h'!H18,'29.09 Munyonyo-Salama'!H18)</f>
        <v>0.2857142857142857</v>
      </c>
      <c r="I18" s="49">
        <f>AVERAGE('23.9.19-MUNYONYO-SALAMA'!I18,'24.09 MUNYONYO-SALAMA'!I18,'25.09 MUNYONYO-SALAMA'!I18,'27.09 Munyonyo-Salama'!I18,'26.09 Munyonyo-Salama'!I18,'28.09 Munyonyo-Salama-24h'!I18,'29.09 Munyonyo-Salama'!I18)</f>
        <v>1.8571428571428572</v>
      </c>
      <c r="J18" s="49">
        <f>AVERAGE('23.9.19-MUNYONYO-SALAMA'!J18,'24.09 MUNYONYO-SALAMA'!J18,'25.09 MUNYONYO-SALAMA'!J18,'27.09 Munyonyo-Salama'!J18,'26.09 Munyonyo-Salama'!J18,'28.09 Munyonyo-Salama-24h'!J18,'29.09 Munyonyo-Salama'!J18)</f>
        <v>0</v>
      </c>
      <c r="K18" s="49">
        <f>AVERAGE('23.9.19-MUNYONYO-SALAMA'!K18,'24.09 MUNYONYO-SALAMA'!K18,'25.09 MUNYONYO-SALAMA'!K18,'27.09 Munyonyo-Salama'!K18,'26.09 Munyonyo-Salama'!K18,'28.09 Munyonyo-Salama-24h'!K18,'29.09 Munyonyo-Salama'!K18)</f>
        <v>0.14285714285714285</v>
      </c>
      <c r="L18" s="49">
        <f>AVERAGE('23.9.19-MUNYONYO-SALAMA'!L18,'24.09 MUNYONYO-SALAMA'!L18,'25.09 MUNYONYO-SALAMA'!L18,'27.09 Munyonyo-Salama'!L18,'26.09 Munyonyo-Salama'!L18,'28.09 Munyonyo-Salama-24h'!L18,'29.09 Munyonyo-Salama'!L18)</f>
        <v>0</v>
      </c>
      <c r="M18" s="49">
        <f>AVERAGE('23.9.19-MUNYONYO-SALAMA'!M18,'24.09 MUNYONYO-SALAMA'!M18,'25.09 MUNYONYO-SALAMA'!M18,'27.09 Munyonyo-Salama'!M18,'26.09 Munyonyo-Salama'!M18,'28.09 Munyonyo-Salama-24h'!M18,'29.09 Munyonyo-Salama'!M18)</f>
        <v>49.714285714285715</v>
      </c>
      <c r="N18" s="49">
        <f>AVERAGE('23.9.19-MUNYONYO-SALAMA'!N18,'24.09 MUNYONYO-SALAMA'!N18,'25.09 MUNYONYO-SALAMA'!N18,'27.09 Munyonyo-Salama'!N18,'26.09 Munyonyo-Salama'!N18,'28.09 Munyonyo-Salama-24h'!N18,'29.09 Munyonyo-Salama'!N18)</f>
        <v>0</v>
      </c>
      <c r="O18" s="15">
        <f t="shared" si="0"/>
        <v>51.428571428571431</v>
      </c>
      <c r="P18" s="15">
        <f t="shared" si="1"/>
        <v>101.14285714285714</v>
      </c>
      <c r="R18" s="1" t="s">
        <v>14</v>
      </c>
      <c r="S18" s="17">
        <f t="shared" ref="S18:AF18" si="10">SUM(C42:C45)</f>
        <v>103.57142857142858</v>
      </c>
      <c r="T18" s="17">
        <f t="shared" si="10"/>
        <v>22.142857142857139</v>
      </c>
      <c r="U18" s="17">
        <f t="shared" si="10"/>
        <v>10.285714285714285</v>
      </c>
      <c r="V18" s="17">
        <f t="shared" si="10"/>
        <v>57.714285714285715</v>
      </c>
      <c r="W18" s="17">
        <f t="shared" si="10"/>
        <v>3.714285714285714</v>
      </c>
      <c r="X18" s="17">
        <f t="shared" si="10"/>
        <v>0.2857142857142857</v>
      </c>
      <c r="Y18" s="17">
        <f t="shared" si="10"/>
        <v>11.428571428571429</v>
      </c>
      <c r="Z18" s="17">
        <f t="shared" si="10"/>
        <v>2.7142857142857144</v>
      </c>
      <c r="AA18" s="17">
        <f t="shared" si="10"/>
        <v>0.42857142857142855</v>
      </c>
      <c r="AB18" s="17">
        <f t="shared" si="10"/>
        <v>0</v>
      </c>
      <c r="AC18" s="17">
        <f t="shared" si="10"/>
        <v>161.28571428571428</v>
      </c>
      <c r="AD18" s="17">
        <f t="shared" si="10"/>
        <v>0.14285714285714285</v>
      </c>
      <c r="AE18" s="31">
        <f t="shared" si="10"/>
        <v>212.42857142857144</v>
      </c>
      <c r="AF18" s="31">
        <f t="shared" si="10"/>
        <v>373.71428571428572</v>
      </c>
    </row>
    <row r="19" spans="2:32" ht="23.1" customHeight="1" x14ac:dyDescent="0.25">
      <c r="B19" s="23" t="s">
        <v>46</v>
      </c>
      <c r="C19" s="49">
        <f>AVERAGE('23.9.19-MUNYONYO-SALAMA'!C19,'24.09 MUNYONYO-SALAMA'!C19,'25.09 MUNYONYO-SALAMA'!C19,'27.09 Munyonyo-Salama'!C19,'26.09 Munyonyo-Salama'!C19,'28.09 Munyonyo-Salama-24h'!C19,'29.09 Munyonyo-Salama'!C19)</f>
        <v>23</v>
      </c>
      <c r="D19" s="49">
        <f>AVERAGE('23.9.19-MUNYONYO-SALAMA'!D19,'24.09 MUNYONYO-SALAMA'!D19,'25.09 MUNYONYO-SALAMA'!D19,'27.09 Munyonyo-Salama'!D19,'26.09 Munyonyo-Salama'!D19,'28.09 Munyonyo-Salama-24h'!D19,'29.09 Munyonyo-Salama'!D19)</f>
        <v>5.2857142857142856</v>
      </c>
      <c r="E19" s="49">
        <f>AVERAGE('23.9.19-MUNYONYO-SALAMA'!E19,'24.09 MUNYONYO-SALAMA'!E19,'25.09 MUNYONYO-SALAMA'!E19,'27.09 Munyonyo-Salama'!E19,'26.09 Munyonyo-Salama'!E19,'28.09 Munyonyo-Salama-24h'!E19,'29.09 Munyonyo-Salama'!E19)</f>
        <v>2.5714285714285716</v>
      </c>
      <c r="F19" s="49">
        <f>AVERAGE('23.9.19-MUNYONYO-SALAMA'!F19,'24.09 MUNYONYO-SALAMA'!F19,'25.09 MUNYONYO-SALAMA'!F19,'27.09 Munyonyo-Salama'!F19,'26.09 Munyonyo-Salama'!F19,'28.09 Munyonyo-Salama-24h'!F19,'29.09 Munyonyo-Salama'!F19)</f>
        <v>19.857142857142858</v>
      </c>
      <c r="G19" s="49">
        <f>AVERAGE('23.9.19-MUNYONYO-SALAMA'!G19,'24.09 MUNYONYO-SALAMA'!G19,'25.09 MUNYONYO-SALAMA'!G19,'27.09 Munyonyo-Salama'!G19,'26.09 Munyonyo-Salama'!G19,'28.09 Munyonyo-Salama-24h'!G19,'29.09 Munyonyo-Salama'!G19)</f>
        <v>0</v>
      </c>
      <c r="H19" s="49">
        <f>AVERAGE('23.9.19-MUNYONYO-SALAMA'!H19,'24.09 MUNYONYO-SALAMA'!H19,'25.09 MUNYONYO-SALAMA'!H19,'27.09 Munyonyo-Salama'!H19,'26.09 Munyonyo-Salama'!H19,'28.09 Munyonyo-Salama-24h'!H19,'29.09 Munyonyo-Salama'!H19)</f>
        <v>0</v>
      </c>
      <c r="I19" s="49">
        <f>AVERAGE('23.9.19-MUNYONYO-SALAMA'!I19,'24.09 MUNYONYO-SALAMA'!I19,'25.09 MUNYONYO-SALAMA'!I19,'27.09 Munyonyo-Salama'!I19,'26.09 Munyonyo-Salama'!I19,'28.09 Munyonyo-Salama-24h'!I19,'29.09 Munyonyo-Salama'!I19)</f>
        <v>2.2857142857142856</v>
      </c>
      <c r="J19" s="49">
        <f>AVERAGE('23.9.19-MUNYONYO-SALAMA'!J19,'24.09 MUNYONYO-SALAMA'!J19,'25.09 MUNYONYO-SALAMA'!J19,'27.09 Munyonyo-Salama'!J19,'26.09 Munyonyo-Salama'!J19,'28.09 Munyonyo-Salama-24h'!J19,'29.09 Munyonyo-Salama'!J19)</f>
        <v>0.14285714285714285</v>
      </c>
      <c r="K19" s="49">
        <f>AVERAGE('23.9.19-MUNYONYO-SALAMA'!K19,'24.09 MUNYONYO-SALAMA'!K19,'25.09 MUNYONYO-SALAMA'!K19,'27.09 Munyonyo-Salama'!K19,'26.09 Munyonyo-Salama'!K19,'28.09 Munyonyo-Salama-24h'!K19,'29.09 Munyonyo-Salama'!K19)</f>
        <v>0.14285714285714285</v>
      </c>
      <c r="L19" s="49">
        <f>AVERAGE('23.9.19-MUNYONYO-SALAMA'!L19,'24.09 MUNYONYO-SALAMA'!L19,'25.09 MUNYONYO-SALAMA'!L19,'27.09 Munyonyo-Salama'!L19,'26.09 Munyonyo-Salama'!L19,'28.09 Munyonyo-Salama-24h'!L19,'29.09 Munyonyo-Salama'!L19)</f>
        <v>0</v>
      </c>
      <c r="M19" s="49">
        <f>AVERAGE('23.9.19-MUNYONYO-SALAMA'!M19,'24.09 MUNYONYO-SALAMA'!M19,'25.09 MUNYONYO-SALAMA'!M19,'27.09 Munyonyo-Salama'!M19,'26.09 Munyonyo-Salama'!M19,'28.09 Munyonyo-Salama-24h'!M19,'29.09 Munyonyo-Salama'!M19)</f>
        <v>51.857142857142854</v>
      </c>
      <c r="N19" s="49">
        <f>AVERAGE('23.9.19-MUNYONYO-SALAMA'!N19,'24.09 MUNYONYO-SALAMA'!N19,'25.09 MUNYONYO-SALAMA'!N19,'27.09 Munyonyo-Salama'!N19,'26.09 Munyonyo-Salama'!N19,'28.09 Munyonyo-Salama-24h'!N19,'29.09 Munyonyo-Salama'!N19)</f>
        <v>0</v>
      </c>
      <c r="O19" s="15">
        <f t="shared" si="0"/>
        <v>53.285714285714292</v>
      </c>
      <c r="P19" s="15">
        <f t="shared" si="1"/>
        <v>105.14285714285714</v>
      </c>
      <c r="R19" s="1" t="s">
        <v>15</v>
      </c>
      <c r="S19" s="17">
        <f t="shared" ref="S19:AF19" si="11">SUM(C46:C49)</f>
        <v>111.14285714285714</v>
      </c>
      <c r="T19" s="17">
        <f t="shared" si="11"/>
        <v>21.285714285714285</v>
      </c>
      <c r="U19" s="17">
        <f t="shared" si="11"/>
        <v>11.142857142857144</v>
      </c>
      <c r="V19" s="17">
        <f t="shared" si="11"/>
        <v>67.142857142857139</v>
      </c>
      <c r="W19" s="17">
        <f t="shared" si="11"/>
        <v>1.1428571428571428</v>
      </c>
      <c r="X19" s="17">
        <f t="shared" si="11"/>
        <v>0.14285714285714285</v>
      </c>
      <c r="Y19" s="17">
        <f t="shared" si="11"/>
        <v>14</v>
      </c>
      <c r="Z19" s="17">
        <f t="shared" si="11"/>
        <v>1.1428571428571428</v>
      </c>
      <c r="AA19" s="17">
        <f t="shared" si="11"/>
        <v>0.14285714285714285</v>
      </c>
      <c r="AB19" s="17">
        <f t="shared" si="11"/>
        <v>0</v>
      </c>
      <c r="AC19" s="17">
        <f t="shared" si="11"/>
        <v>181</v>
      </c>
      <c r="AD19" s="17">
        <f t="shared" si="11"/>
        <v>0</v>
      </c>
      <c r="AE19" s="31">
        <f t="shared" si="11"/>
        <v>227.28571428571428</v>
      </c>
      <c r="AF19" s="31">
        <f t="shared" si="11"/>
        <v>408.28571428571428</v>
      </c>
    </row>
    <row r="20" spans="2:32" ht="23.1" customHeight="1" x14ac:dyDescent="0.25">
      <c r="B20" s="23" t="s">
        <v>47</v>
      </c>
      <c r="C20" s="49">
        <f>AVERAGE('23.9.19-MUNYONYO-SALAMA'!C20,'24.09 MUNYONYO-SALAMA'!C20,'25.09 MUNYONYO-SALAMA'!C20,'27.09 Munyonyo-Salama'!C20,'26.09 Munyonyo-Salama'!C20,'28.09 Munyonyo-Salama-24h'!C20,'29.09 Munyonyo-Salama'!C20)</f>
        <v>18.571428571428573</v>
      </c>
      <c r="D20" s="49">
        <f>AVERAGE('23.9.19-MUNYONYO-SALAMA'!D20,'24.09 MUNYONYO-SALAMA'!D20,'25.09 MUNYONYO-SALAMA'!D20,'27.09 Munyonyo-Salama'!D20,'26.09 Munyonyo-Salama'!D20,'28.09 Munyonyo-Salama-24h'!D20,'29.09 Munyonyo-Salama'!D20)</f>
        <v>3.8571428571428572</v>
      </c>
      <c r="E20" s="49">
        <f>AVERAGE('23.9.19-MUNYONYO-SALAMA'!E20,'24.09 MUNYONYO-SALAMA'!E20,'25.09 MUNYONYO-SALAMA'!E20,'27.09 Munyonyo-Salama'!E20,'26.09 Munyonyo-Salama'!E20,'28.09 Munyonyo-Salama-24h'!E20,'29.09 Munyonyo-Salama'!E20)</f>
        <v>2.7142857142857144</v>
      </c>
      <c r="F20" s="49">
        <f>AVERAGE('23.9.19-MUNYONYO-SALAMA'!F20,'24.09 MUNYONYO-SALAMA'!F20,'25.09 MUNYONYO-SALAMA'!F20,'27.09 Munyonyo-Salama'!F20,'26.09 Munyonyo-Salama'!F20,'28.09 Munyonyo-Salama-24h'!F20,'29.09 Munyonyo-Salama'!F20)</f>
        <v>19.142857142857142</v>
      </c>
      <c r="G20" s="49">
        <f>AVERAGE('23.9.19-MUNYONYO-SALAMA'!G20,'24.09 MUNYONYO-SALAMA'!G20,'25.09 MUNYONYO-SALAMA'!G20,'27.09 Munyonyo-Salama'!G20,'26.09 Munyonyo-Salama'!G20,'28.09 Munyonyo-Salama-24h'!G20,'29.09 Munyonyo-Salama'!G20)</f>
        <v>0.2857142857142857</v>
      </c>
      <c r="H20" s="49">
        <f>AVERAGE('23.9.19-MUNYONYO-SALAMA'!H20,'24.09 MUNYONYO-SALAMA'!H20,'25.09 MUNYONYO-SALAMA'!H20,'27.09 Munyonyo-Salama'!H20,'26.09 Munyonyo-Salama'!H20,'28.09 Munyonyo-Salama-24h'!H20,'29.09 Munyonyo-Salama'!H20)</f>
        <v>0</v>
      </c>
      <c r="I20" s="49">
        <f>AVERAGE('23.9.19-MUNYONYO-SALAMA'!I20,'24.09 MUNYONYO-SALAMA'!I20,'25.09 MUNYONYO-SALAMA'!I20,'27.09 Munyonyo-Salama'!I20,'26.09 Munyonyo-Salama'!I20,'28.09 Munyonyo-Salama-24h'!I20,'29.09 Munyonyo-Salama'!I20)</f>
        <v>1.1428571428571428</v>
      </c>
      <c r="J20" s="49">
        <f>AVERAGE('23.9.19-MUNYONYO-SALAMA'!J20,'24.09 MUNYONYO-SALAMA'!J20,'25.09 MUNYONYO-SALAMA'!J20,'27.09 Munyonyo-Salama'!J20,'26.09 Munyonyo-Salama'!J20,'28.09 Munyonyo-Salama-24h'!J20,'29.09 Munyonyo-Salama'!J20)</f>
        <v>0.7142857142857143</v>
      </c>
      <c r="K20" s="49">
        <f>AVERAGE('23.9.19-MUNYONYO-SALAMA'!K20,'24.09 MUNYONYO-SALAMA'!K20,'25.09 MUNYONYO-SALAMA'!K20,'27.09 Munyonyo-Salama'!K20,'26.09 Munyonyo-Salama'!K20,'28.09 Munyonyo-Salama-24h'!K20,'29.09 Munyonyo-Salama'!K20)</f>
        <v>0</v>
      </c>
      <c r="L20" s="49">
        <f>AVERAGE('23.9.19-MUNYONYO-SALAMA'!L20,'24.09 MUNYONYO-SALAMA'!L20,'25.09 MUNYONYO-SALAMA'!L20,'27.09 Munyonyo-Salama'!L20,'26.09 Munyonyo-Salama'!L20,'28.09 Munyonyo-Salama-24h'!L20,'29.09 Munyonyo-Salama'!L20)</f>
        <v>0</v>
      </c>
      <c r="M20" s="49">
        <f>AVERAGE('23.9.19-MUNYONYO-SALAMA'!M20,'24.09 MUNYONYO-SALAMA'!M20,'25.09 MUNYONYO-SALAMA'!M20,'27.09 Munyonyo-Salama'!M20,'26.09 Munyonyo-Salama'!M20,'28.09 Munyonyo-Salama-24h'!M20,'29.09 Munyonyo-Salama'!M20)</f>
        <v>49.285714285714285</v>
      </c>
      <c r="N20" s="49">
        <f>AVERAGE('23.9.19-MUNYONYO-SALAMA'!N20,'24.09 MUNYONYO-SALAMA'!N20,'25.09 MUNYONYO-SALAMA'!N20,'27.09 Munyonyo-Salama'!N20,'26.09 Munyonyo-Salama'!N20,'28.09 Munyonyo-Salama-24h'!N20,'29.09 Munyonyo-Salama'!N20)</f>
        <v>0</v>
      </c>
      <c r="O20" s="15">
        <f t="shared" si="0"/>
        <v>46.428571428571438</v>
      </c>
      <c r="P20" s="15">
        <f t="shared" si="1"/>
        <v>95.714285714285722</v>
      </c>
      <c r="R20" s="1" t="s">
        <v>16</v>
      </c>
      <c r="S20" s="17">
        <f t="shared" ref="S20:AF20" si="12">SUM(C50:C53)</f>
        <v>118.42857142857143</v>
      </c>
      <c r="T20" s="17">
        <f t="shared" si="12"/>
        <v>27.285714285714285</v>
      </c>
      <c r="U20" s="17">
        <f t="shared" si="12"/>
        <v>14.428571428571429</v>
      </c>
      <c r="V20" s="17">
        <f t="shared" si="12"/>
        <v>65.428571428571431</v>
      </c>
      <c r="W20" s="17">
        <f t="shared" si="12"/>
        <v>2</v>
      </c>
      <c r="X20" s="17">
        <f t="shared" si="12"/>
        <v>0.8571428571428571</v>
      </c>
      <c r="Y20" s="17">
        <f t="shared" si="12"/>
        <v>13.571428571428573</v>
      </c>
      <c r="Z20" s="17">
        <f t="shared" si="12"/>
        <v>1.4285714285714284</v>
      </c>
      <c r="AA20" s="17">
        <f t="shared" si="12"/>
        <v>0.42857142857142855</v>
      </c>
      <c r="AB20" s="17">
        <f t="shared" si="12"/>
        <v>0.42857142857142855</v>
      </c>
      <c r="AC20" s="17">
        <f t="shared" si="12"/>
        <v>193</v>
      </c>
      <c r="AD20" s="17">
        <f t="shared" si="12"/>
        <v>0</v>
      </c>
      <c r="AE20" s="31">
        <f t="shared" si="12"/>
        <v>244.28571428571431</v>
      </c>
      <c r="AF20" s="31">
        <f t="shared" si="12"/>
        <v>437.28571428571433</v>
      </c>
    </row>
    <row r="21" spans="2:32" ht="23.1" customHeight="1" x14ac:dyDescent="0.25">
      <c r="B21" s="23" t="s">
        <v>48</v>
      </c>
      <c r="C21" s="49">
        <f>AVERAGE('23.9.19-MUNYONYO-SALAMA'!C21,'24.09 MUNYONYO-SALAMA'!C21,'25.09 MUNYONYO-SALAMA'!C21,'27.09 Munyonyo-Salama'!C21,'26.09 Munyonyo-Salama'!C21,'28.09 Munyonyo-Salama-24h'!C21,'29.09 Munyonyo-Salama'!C21)</f>
        <v>25.571428571428573</v>
      </c>
      <c r="D21" s="49">
        <f>AVERAGE('23.9.19-MUNYONYO-SALAMA'!D21,'24.09 MUNYONYO-SALAMA'!D21,'25.09 MUNYONYO-SALAMA'!D21,'27.09 Munyonyo-Salama'!D21,'26.09 Munyonyo-Salama'!D21,'28.09 Munyonyo-Salama-24h'!D21,'29.09 Munyonyo-Salama'!D21)</f>
        <v>5.1428571428571432</v>
      </c>
      <c r="E21" s="49">
        <f>AVERAGE('23.9.19-MUNYONYO-SALAMA'!E21,'24.09 MUNYONYO-SALAMA'!E21,'25.09 MUNYONYO-SALAMA'!E21,'27.09 Munyonyo-Salama'!E21,'26.09 Munyonyo-Salama'!E21,'28.09 Munyonyo-Salama-24h'!E21,'29.09 Munyonyo-Salama'!E21)</f>
        <v>3.5714285714285716</v>
      </c>
      <c r="F21" s="49">
        <f>AVERAGE('23.9.19-MUNYONYO-SALAMA'!F21,'24.09 MUNYONYO-SALAMA'!F21,'25.09 MUNYONYO-SALAMA'!F21,'27.09 Munyonyo-Salama'!F21,'26.09 Munyonyo-Salama'!F21,'28.09 Munyonyo-Salama-24h'!F21,'29.09 Munyonyo-Salama'!F21)</f>
        <v>11</v>
      </c>
      <c r="G21" s="49">
        <f>AVERAGE('23.9.19-MUNYONYO-SALAMA'!G21,'24.09 MUNYONYO-SALAMA'!G21,'25.09 MUNYONYO-SALAMA'!G21,'27.09 Munyonyo-Salama'!G21,'26.09 Munyonyo-Salama'!G21,'28.09 Munyonyo-Salama-24h'!G21,'29.09 Munyonyo-Salama'!G21)</f>
        <v>0</v>
      </c>
      <c r="H21" s="49">
        <f>AVERAGE('23.9.19-MUNYONYO-SALAMA'!H21,'24.09 MUNYONYO-SALAMA'!H21,'25.09 MUNYONYO-SALAMA'!H21,'27.09 Munyonyo-Salama'!H21,'26.09 Munyonyo-Salama'!H21,'28.09 Munyonyo-Salama-24h'!H21,'29.09 Munyonyo-Salama'!H21)</f>
        <v>0.2857142857142857</v>
      </c>
      <c r="I21" s="49">
        <f>AVERAGE('23.9.19-MUNYONYO-SALAMA'!I21,'24.09 MUNYONYO-SALAMA'!I21,'25.09 MUNYONYO-SALAMA'!I21,'27.09 Munyonyo-Salama'!I21,'26.09 Munyonyo-Salama'!I21,'28.09 Munyonyo-Salama-24h'!I21,'29.09 Munyonyo-Salama'!I21)</f>
        <v>1.5714285714285714</v>
      </c>
      <c r="J21" s="49">
        <f>AVERAGE('23.9.19-MUNYONYO-SALAMA'!J21,'24.09 MUNYONYO-SALAMA'!J21,'25.09 MUNYONYO-SALAMA'!J21,'27.09 Munyonyo-Salama'!J21,'26.09 Munyonyo-Salama'!J21,'28.09 Munyonyo-Salama-24h'!J21,'29.09 Munyonyo-Salama'!J21)</f>
        <v>0.14285714285714285</v>
      </c>
      <c r="K21" s="49">
        <f>AVERAGE('23.9.19-MUNYONYO-SALAMA'!K21,'24.09 MUNYONYO-SALAMA'!K21,'25.09 MUNYONYO-SALAMA'!K21,'27.09 Munyonyo-Salama'!K21,'26.09 Munyonyo-Salama'!K21,'28.09 Munyonyo-Salama-24h'!K21,'29.09 Munyonyo-Salama'!K21)</f>
        <v>0</v>
      </c>
      <c r="L21" s="49">
        <f>AVERAGE('23.9.19-MUNYONYO-SALAMA'!L21,'24.09 MUNYONYO-SALAMA'!L21,'25.09 MUNYONYO-SALAMA'!L21,'27.09 Munyonyo-Salama'!L21,'26.09 Munyonyo-Salama'!L21,'28.09 Munyonyo-Salama-24h'!L21,'29.09 Munyonyo-Salama'!L21)</f>
        <v>0</v>
      </c>
      <c r="M21" s="49">
        <f>AVERAGE('23.9.19-MUNYONYO-SALAMA'!M21,'24.09 MUNYONYO-SALAMA'!M21,'25.09 MUNYONYO-SALAMA'!M21,'27.09 Munyonyo-Salama'!M21,'26.09 Munyonyo-Salama'!M21,'28.09 Munyonyo-Salama-24h'!M21,'29.09 Munyonyo-Salama'!M21)</f>
        <v>56.857142857142854</v>
      </c>
      <c r="N21" s="49">
        <f>AVERAGE('23.9.19-MUNYONYO-SALAMA'!N21,'24.09 MUNYONYO-SALAMA'!N21,'25.09 MUNYONYO-SALAMA'!N21,'27.09 Munyonyo-Salama'!N21,'26.09 Munyonyo-Salama'!N21,'28.09 Munyonyo-Salama-24h'!N21,'29.09 Munyonyo-Salama'!N21)</f>
        <v>0</v>
      </c>
      <c r="O21" s="15">
        <f t="shared" si="0"/>
        <v>47.285714285714285</v>
      </c>
      <c r="P21" s="15">
        <f t="shared" si="1"/>
        <v>104.14285714285714</v>
      </c>
      <c r="R21" s="36" t="s">
        <v>20</v>
      </c>
      <c r="S21" s="34">
        <f t="shared" ref="S21:AF21" si="13">SUM(C54:C57)</f>
        <v>130.85714285714286</v>
      </c>
      <c r="T21" s="17">
        <f t="shared" si="13"/>
        <v>23.142857142857139</v>
      </c>
      <c r="U21" s="17">
        <f t="shared" si="13"/>
        <v>19.571428571428573</v>
      </c>
      <c r="V21" s="17">
        <f t="shared" si="13"/>
        <v>80.428571428571431</v>
      </c>
      <c r="W21" s="17">
        <f t="shared" si="13"/>
        <v>1.7142857142857142</v>
      </c>
      <c r="X21" s="17">
        <f t="shared" si="13"/>
        <v>0</v>
      </c>
      <c r="Y21" s="17">
        <f t="shared" si="13"/>
        <v>10.428571428571429</v>
      </c>
      <c r="Z21" s="17">
        <f t="shared" si="13"/>
        <v>0.99999999999999989</v>
      </c>
      <c r="AA21" s="17">
        <f t="shared" si="13"/>
        <v>0.42857142857142855</v>
      </c>
      <c r="AB21" s="17">
        <f t="shared" si="13"/>
        <v>0.42857142857142855</v>
      </c>
      <c r="AC21" s="17">
        <f t="shared" si="13"/>
        <v>210.57142857142856</v>
      </c>
      <c r="AD21" s="17">
        <f t="shared" si="13"/>
        <v>0</v>
      </c>
      <c r="AE21" s="31">
        <f t="shared" si="13"/>
        <v>268.00000000000006</v>
      </c>
      <c r="AF21" s="31">
        <f t="shared" si="13"/>
        <v>478.57142857142856</v>
      </c>
    </row>
    <row r="22" spans="2:32" ht="23.1" customHeight="1" x14ac:dyDescent="0.25">
      <c r="B22" s="23" t="s">
        <v>49</v>
      </c>
      <c r="C22" s="49">
        <f>AVERAGE('23.9.19-MUNYONYO-SALAMA'!C22,'24.09 MUNYONYO-SALAMA'!C22,'25.09 MUNYONYO-SALAMA'!C22,'27.09 Munyonyo-Salama'!C22,'26.09 Munyonyo-Salama'!C22,'28.09 Munyonyo-Salama-24h'!C22,'29.09 Munyonyo-Salama'!C22)</f>
        <v>21.428571428571427</v>
      </c>
      <c r="D22" s="49">
        <f>AVERAGE('23.9.19-MUNYONYO-SALAMA'!D22,'24.09 MUNYONYO-SALAMA'!D22,'25.09 MUNYONYO-SALAMA'!D22,'27.09 Munyonyo-Salama'!D22,'26.09 Munyonyo-Salama'!D22,'28.09 Munyonyo-Salama-24h'!D22,'29.09 Munyonyo-Salama'!D22)</f>
        <v>5.2857142857142856</v>
      </c>
      <c r="E22" s="49">
        <f>AVERAGE('23.9.19-MUNYONYO-SALAMA'!E22,'24.09 MUNYONYO-SALAMA'!E22,'25.09 MUNYONYO-SALAMA'!E22,'27.09 Munyonyo-Salama'!E22,'26.09 Munyonyo-Salama'!E22,'28.09 Munyonyo-Salama-24h'!E22,'29.09 Munyonyo-Salama'!E22)</f>
        <v>2</v>
      </c>
      <c r="F22" s="49">
        <f>AVERAGE('23.9.19-MUNYONYO-SALAMA'!F22,'24.09 MUNYONYO-SALAMA'!F22,'25.09 MUNYONYO-SALAMA'!F22,'27.09 Munyonyo-Salama'!F22,'26.09 Munyonyo-Salama'!F22,'28.09 Munyonyo-Salama-24h'!F22,'29.09 Munyonyo-Salama'!F22)</f>
        <v>16.285714285714285</v>
      </c>
      <c r="G22" s="49">
        <f>AVERAGE('23.9.19-MUNYONYO-SALAMA'!G22,'24.09 MUNYONYO-SALAMA'!G22,'25.09 MUNYONYO-SALAMA'!G22,'27.09 Munyonyo-Salama'!G22,'26.09 Munyonyo-Salama'!G22,'28.09 Munyonyo-Salama-24h'!G22,'29.09 Munyonyo-Salama'!G22)</f>
        <v>0.2857142857142857</v>
      </c>
      <c r="H22" s="49">
        <f>AVERAGE('23.9.19-MUNYONYO-SALAMA'!H22,'24.09 MUNYONYO-SALAMA'!H22,'25.09 MUNYONYO-SALAMA'!H22,'27.09 Munyonyo-Salama'!H22,'26.09 Munyonyo-Salama'!H22,'28.09 Munyonyo-Salama-24h'!H22,'29.09 Munyonyo-Salama'!H22)</f>
        <v>0.14285714285714285</v>
      </c>
      <c r="I22" s="49">
        <f>AVERAGE('23.9.19-MUNYONYO-SALAMA'!I22,'24.09 MUNYONYO-SALAMA'!I22,'25.09 MUNYONYO-SALAMA'!I22,'27.09 Munyonyo-Salama'!I22,'26.09 Munyonyo-Salama'!I22,'28.09 Munyonyo-Salama-24h'!I22,'29.09 Munyonyo-Salama'!I22)</f>
        <v>2.2857142857142856</v>
      </c>
      <c r="J22" s="49">
        <f>AVERAGE('23.9.19-MUNYONYO-SALAMA'!J22,'24.09 MUNYONYO-SALAMA'!J22,'25.09 MUNYONYO-SALAMA'!J22,'27.09 Munyonyo-Salama'!J22,'26.09 Munyonyo-Salama'!J22,'28.09 Munyonyo-Salama-24h'!J22,'29.09 Munyonyo-Salama'!J22)</f>
        <v>0.42857142857142855</v>
      </c>
      <c r="K22" s="49">
        <f>AVERAGE('23.9.19-MUNYONYO-SALAMA'!K22,'24.09 MUNYONYO-SALAMA'!K22,'25.09 MUNYONYO-SALAMA'!K22,'27.09 Munyonyo-Salama'!K22,'26.09 Munyonyo-Salama'!K22,'28.09 Munyonyo-Salama-24h'!K22,'29.09 Munyonyo-Salama'!K22)</f>
        <v>0.14285714285714285</v>
      </c>
      <c r="L22" s="49">
        <f>AVERAGE('23.9.19-MUNYONYO-SALAMA'!L22,'24.09 MUNYONYO-SALAMA'!L22,'25.09 MUNYONYO-SALAMA'!L22,'27.09 Munyonyo-Salama'!L22,'26.09 Munyonyo-Salama'!L22,'28.09 Munyonyo-Salama-24h'!L22,'29.09 Munyonyo-Salama'!L22)</f>
        <v>0</v>
      </c>
      <c r="M22" s="49">
        <f>AVERAGE('23.9.19-MUNYONYO-SALAMA'!M22,'24.09 MUNYONYO-SALAMA'!M22,'25.09 MUNYONYO-SALAMA'!M22,'27.09 Munyonyo-Salama'!M22,'26.09 Munyonyo-Salama'!M22,'28.09 Munyonyo-Salama-24h'!M22,'29.09 Munyonyo-Salama'!M22)</f>
        <v>44</v>
      </c>
      <c r="N22" s="49">
        <f>AVERAGE('23.9.19-MUNYONYO-SALAMA'!N22,'24.09 MUNYONYO-SALAMA'!N22,'25.09 MUNYONYO-SALAMA'!N22,'27.09 Munyonyo-Salama'!N22,'26.09 Munyonyo-Salama'!N22,'28.09 Munyonyo-Salama-24h'!N22,'29.09 Munyonyo-Salama'!N22)</f>
        <v>0</v>
      </c>
      <c r="O22" s="15">
        <f t="shared" si="0"/>
        <v>48.285714285714292</v>
      </c>
      <c r="P22" s="15">
        <f t="shared" si="1"/>
        <v>92.285714285714292</v>
      </c>
      <c r="R22" s="1" t="s">
        <v>146</v>
      </c>
      <c r="S22" s="34">
        <f>SUM(C58:C61)</f>
        <v>141</v>
      </c>
      <c r="T22" s="34">
        <f t="shared" ref="T22:AF22" si="14">SUM(D58:D61)</f>
        <v>27</v>
      </c>
      <c r="U22" s="34">
        <f t="shared" si="14"/>
        <v>12</v>
      </c>
      <c r="V22" s="34">
        <f t="shared" si="14"/>
        <v>73.5</v>
      </c>
      <c r="W22" s="34">
        <f t="shared" si="14"/>
        <v>2</v>
      </c>
      <c r="X22" s="34">
        <f t="shared" si="14"/>
        <v>0</v>
      </c>
      <c r="Y22" s="34">
        <f t="shared" si="14"/>
        <v>9.5</v>
      </c>
      <c r="Z22" s="34">
        <f t="shared" si="14"/>
        <v>1.5</v>
      </c>
      <c r="AA22" s="34">
        <f t="shared" si="14"/>
        <v>0</v>
      </c>
      <c r="AB22" s="34">
        <f t="shared" si="14"/>
        <v>0.5</v>
      </c>
      <c r="AC22" s="34">
        <f t="shared" si="14"/>
        <v>233.5</v>
      </c>
      <c r="AD22" s="34">
        <f t="shared" si="14"/>
        <v>0</v>
      </c>
      <c r="AE22" s="31">
        <f t="shared" si="14"/>
        <v>267</v>
      </c>
      <c r="AF22" s="31">
        <f t="shared" si="14"/>
        <v>500.5</v>
      </c>
    </row>
    <row r="23" spans="2:32" ht="23.1" customHeight="1" x14ac:dyDescent="0.25">
      <c r="B23" s="23" t="s">
        <v>50</v>
      </c>
      <c r="C23" s="49">
        <f>AVERAGE('23.9.19-MUNYONYO-SALAMA'!C23,'24.09 MUNYONYO-SALAMA'!C23,'25.09 MUNYONYO-SALAMA'!C23,'27.09 Munyonyo-Salama'!C23,'26.09 Munyonyo-Salama'!C23,'28.09 Munyonyo-Salama-24h'!C23,'29.09 Munyonyo-Salama'!C23)</f>
        <v>25.571428571428573</v>
      </c>
      <c r="D23" s="49">
        <f>AVERAGE('23.9.19-MUNYONYO-SALAMA'!D23,'24.09 MUNYONYO-SALAMA'!D23,'25.09 MUNYONYO-SALAMA'!D23,'27.09 Munyonyo-Salama'!D23,'26.09 Munyonyo-Salama'!D23,'28.09 Munyonyo-Salama-24h'!D23,'29.09 Munyonyo-Salama'!D23)</f>
        <v>4.2857142857142856</v>
      </c>
      <c r="E23" s="49">
        <f>AVERAGE('23.9.19-MUNYONYO-SALAMA'!E23,'24.09 MUNYONYO-SALAMA'!E23,'25.09 MUNYONYO-SALAMA'!E23,'27.09 Munyonyo-Salama'!E23,'26.09 Munyonyo-Salama'!E23,'28.09 Munyonyo-Salama-24h'!E23,'29.09 Munyonyo-Salama'!E23)</f>
        <v>2.7142857142857144</v>
      </c>
      <c r="F23" s="49">
        <f>AVERAGE('23.9.19-MUNYONYO-SALAMA'!F23,'24.09 MUNYONYO-SALAMA'!F23,'25.09 MUNYONYO-SALAMA'!F23,'27.09 Munyonyo-Salama'!F23,'26.09 Munyonyo-Salama'!F23,'28.09 Munyonyo-Salama-24h'!F23,'29.09 Munyonyo-Salama'!F23)</f>
        <v>11.714285714285714</v>
      </c>
      <c r="G23" s="49">
        <f>AVERAGE('23.9.19-MUNYONYO-SALAMA'!G23,'24.09 MUNYONYO-SALAMA'!G23,'25.09 MUNYONYO-SALAMA'!G23,'27.09 Munyonyo-Salama'!G23,'26.09 Munyonyo-Salama'!G23,'28.09 Munyonyo-Salama-24h'!G23,'29.09 Munyonyo-Salama'!G23)</f>
        <v>0.2857142857142857</v>
      </c>
      <c r="H23" s="49">
        <f>AVERAGE('23.9.19-MUNYONYO-SALAMA'!H23,'24.09 MUNYONYO-SALAMA'!H23,'25.09 MUNYONYO-SALAMA'!H23,'27.09 Munyonyo-Salama'!H23,'26.09 Munyonyo-Salama'!H23,'28.09 Munyonyo-Salama-24h'!H23,'29.09 Munyonyo-Salama'!H23)</f>
        <v>0</v>
      </c>
      <c r="I23" s="49">
        <f>AVERAGE('23.9.19-MUNYONYO-SALAMA'!I23,'24.09 MUNYONYO-SALAMA'!I23,'25.09 MUNYONYO-SALAMA'!I23,'27.09 Munyonyo-Salama'!I23,'26.09 Munyonyo-Salama'!I23,'28.09 Munyonyo-Salama-24h'!I23,'29.09 Munyonyo-Salama'!I23)</f>
        <v>3</v>
      </c>
      <c r="J23" s="49">
        <f>AVERAGE('23.9.19-MUNYONYO-SALAMA'!J23,'24.09 MUNYONYO-SALAMA'!J23,'25.09 MUNYONYO-SALAMA'!J23,'27.09 Munyonyo-Salama'!J23,'26.09 Munyonyo-Salama'!J23,'28.09 Munyonyo-Salama-24h'!J23,'29.09 Munyonyo-Salama'!J23)</f>
        <v>0</v>
      </c>
      <c r="K23" s="49">
        <f>AVERAGE('23.9.19-MUNYONYO-SALAMA'!K23,'24.09 MUNYONYO-SALAMA'!K23,'25.09 MUNYONYO-SALAMA'!K23,'27.09 Munyonyo-Salama'!K23,'26.09 Munyonyo-Salama'!K23,'28.09 Munyonyo-Salama-24h'!K23,'29.09 Munyonyo-Salama'!K23)</f>
        <v>0.14285714285714285</v>
      </c>
      <c r="L23" s="49">
        <f>AVERAGE('23.9.19-MUNYONYO-SALAMA'!L23,'24.09 MUNYONYO-SALAMA'!L23,'25.09 MUNYONYO-SALAMA'!L23,'27.09 Munyonyo-Salama'!L23,'26.09 Munyonyo-Salama'!L23,'28.09 Munyonyo-Salama-24h'!L23,'29.09 Munyonyo-Salama'!L23)</f>
        <v>0</v>
      </c>
      <c r="M23" s="49">
        <f>AVERAGE('23.9.19-MUNYONYO-SALAMA'!M23,'24.09 MUNYONYO-SALAMA'!M23,'25.09 MUNYONYO-SALAMA'!M23,'27.09 Munyonyo-Salama'!M23,'26.09 Munyonyo-Salama'!M23,'28.09 Munyonyo-Salama-24h'!M23,'29.09 Munyonyo-Salama'!M23)</f>
        <v>57.428571428571431</v>
      </c>
      <c r="N23" s="49">
        <f>AVERAGE('23.9.19-MUNYONYO-SALAMA'!N23,'24.09 MUNYONYO-SALAMA'!N23,'25.09 MUNYONYO-SALAMA'!N23,'27.09 Munyonyo-Salama'!N23,'26.09 Munyonyo-Salama'!N23,'28.09 Munyonyo-Salama-24h'!N23,'29.09 Munyonyo-Salama'!N23)</f>
        <v>0</v>
      </c>
      <c r="O23" s="15">
        <f t="shared" si="0"/>
        <v>47.714285714285715</v>
      </c>
      <c r="P23" s="15">
        <f t="shared" si="1"/>
        <v>105.14285714285714</v>
      </c>
      <c r="R23" s="1" t="s">
        <v>147</v>
      </c>
      <c r="S23" s="34">
        <f>SUM(C62:C65)</f>
        <v>160.5</v>
      </c>
      <c r="T23" s="34">
        <f t="shared" ref="T23:AF23" si="15">SUM(D62:D65)</f>
        <v>27.5</v>
      </c>
      <c r="U23" s="34">
        <f t="shared" si="15"/>
        <v>11</v>
      </c>
      <c r="V23" s="34">
        <f t="shared" si="15"/>
        <v>79</v>
      </c>
      <c r="W23" s="34">
        <f t="shared" si="15"/>
        <v>0.5</v>
      </c>
      <c r="X23" s="34">
        <f t="shared" si="15"/>
        <v>0.5</v>
      </c>
      <c r="Y23" s="34">
        <f t="shared" si="15"/>
        <v>7.5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190.5</v>
      </c>
      <c r="AD23" s="34">
        <f t="shared" si="15"/>
        <v>0</v>
      </c>
      <c r="AE23" s="31">
        <f t="shared" si="15"/>
        <v>289.5</v>
      </c>
      <c r="AF23" s="31">
        <f t="shared" si="15"/>
        <v>480</v>
      </c>
    </row>
    <row r="24" spans="2:32" ht="23.1" customHeight="1" x14ac:dyDescent="0.25">
      <c r="B24" s="23" t="s">
        <v>51</v>
      </c>
      <c r="C24" s="49">
        <f>AVERAGE('23.9.19-MUNYONYO-SALAMA'!C24,'24.09 MUNYONYO-SALAMA'!C24,'25.09 MUNYONYO-SALAMA'!C24,'27.09 Munyonyo-Salama'!C24,'26.09 Munyonyo-Salama'!C24,'28.09 Munyonyo-Salama-24h'!C24,'29.09 Munyonyo-Salama'!C24)</f>
        <v>21.571428571428573</v>
      </c>
      <c r="D24" s="49">
        <f>AVERAGE('23.9.19-MUNYONYO-SALAMA'!D24,'24.09 MUNYONYO-SALAMA'!D24,'25.09 MUNYONYO-SALAMA'!D24,'27.09 Munyonyo-Salama'!D24,'26.09 Munyonyo-Salama'!D24,'28.09 Munyonyo-Salama-24h'!D24,'29.09 Munyonyo-Salama'!D24)</f>
        <v>4.5714285714285712</v>
      </c>
      <c r="E24" s="49">
        <f>AVERAGE('23.9.19-MUNYONYO-SALAMA'!E24,'24.09 MUNYONYO-SALAMA'!E24,'25.09 MUNYONYO-SALAMA'!E24,'27.09 Munyonyo-Salama'!E24,'26.09 Munyonyo-Salama'!E24,'28.09 Munyonyo-Salama-24h'!E24,'29.09 Munyonyo-Salama'!E24)</f>
        <v>2.4285714285714284</v>
      </c>
      <c r="F24" s="49">
        <f>AVERAGE('23.9.19-MUNYONYO-SALAMA'!F24,'24.09 MUNYONYO-SALAMA'!F24,'25.09 MUNYONYO-SALAMA'!F24,'27.09 Munyonyo-Salama'!F24,'26.09 Munyonyo-Salama'!F24,'28.09 Munyonyo-Salama-24h'!F24,'29.09 Munyonyo-Salama'!F24)</f>
        <v>10.428571428571429</v>
      </c>
      <c r="G24" s="49">
        <f>AVERAGE('23.9.19-MUNYONYO-SALAMA'!G24,'24.09 MUNYONYO-SALAMA'!G24,'25.09 MUNYONYO-SALAMA'!G24,'27.09 Munyonyo-Salama'!G24,'26.09 Munyonyo-Salama'!G24,'28.09 Munyonyo-Salama-24h'!G24,'29.09 Munyonyo-Salama'!G24)</f>
        <v>0</v>
      </c>
      <c r="H24" s="49">
        <f>AVERAGE('23.9.19-MUNYONYO-SALAMA'!H24,'24.09 MUNYONYO-SALAMA'!H24,'25.09 MUNYONYO-SALAMA'!H24,'27.09 Munyonyo-Salama'!H24,'26.09 Munyonyo-Salama'!H24,'28.09 Munyonyo-Salama-24h'!H24,'29.09 Munyonyo-Salama'!H24)</f>
        <v>0</v>
      </c>
      <c r="I24" s="49">
        <f>AVERAGE('23.9.19-MUNYONYO-SALAMA'!I24,'24.09 MUNYONYO-SALAMA'!I24,'25.09 MUNYONYO-SALAMA'!I24,'27.09 Munyonyo-Salama'!I24,'26.09 Munyonyo-Salama'!I24,'28.09 Munyonyo-Salama-24h'!I24,'29.09 Munyonyo-Salama'!I24)</f>
        <v>2</v>
      </c>
      <c r="J24" s="49">
        <f>AVERAGE('23.9.19-MUNYONYO-SALAMA'!J24,'24.09 MUNYONYO-SALAMA'!J24,'25.09 MUNYONYO-SALAMA'!J24,'27.09 Munyonyo-Salama'!J24,'26.09 Munyonyo-Salama'!J24,'28.09 Munyonyo-Salama-24h'!J24,'29.09 Munyonyo-Salama'!J24)</f>
        <v>0.5714285714285714</v>
      </c>
      <c r="K24" s="49">
        <f>AVERAGE('23.9.19-MUNYONYO-SALAMA'!K24,'24.09 MUNYONYO-SALAMA'!K24,'25.09 MUNYONYO-SALAMA'!K24,'27.09 Munyonyo-Salama'!K24,'26.09 Munyonyo-Salama'!K24,'28.09 Munyonyo-Salama-24h'!K24,'29.09 Munyonyo-Salama'!K24)</f>
        <v>0.2857142857142857</v>
      </c>
      <c r="L24" s="49">
        <f>AVERAGE('23.9.19-MUNYONYO-SALAMA'!L24,'24.09 MUNYONYO-SALAMA'!L24,'25.09 MUNYONYO-SALAMA'!L24,'27.09 Munyonyo-Salama'!L24,'26.09 Munyonyo-Salama'!L24,'28.09 Munyonyo-Salama-24h'!L24,'29.09 Munyonyo-Salama'!L24)</f>
        <v>0</v>
      </c>
      <c r="M24" s="49">
        <f>AVERAGE('23.9.19-MUNYONYO-SALAMA'!M24,'24.09 MUNYONYO-SALAMA'!M24,'25.09 MUNYONYO-SALAMA'!M24,'27.09 Munyonyo-Salama'!M24,'26.09 Munyonyo-Salama'!M24,'28.09 Munyonyo-Salama-24h'!M24,'29.09 Munyonyo-Salama'!M24)</f>
        <v>46.571428571428569</v>
      </c>
      <c r="N24" s="49">
        <f>AVERAGE('23.9.19-MUNYONYO-SALAMA'!N24,'24.09 MUNYONYO-SALAMA'!N24,'25.09 MUNYONYO-SALAMA'!N24,'27.09 Munyonyo-Salama'!N24,'26.09 Munyonyo-Salama'!N24,'28.09 Munyonyo-Salama-24h'!N24,'29.09 Munyonyo-Salama'!N24)</f>
        <v>0</v>
      </c>
      <c r="O24" s="15">
        <f t="shared" si="0"/>
        <v>41.857142857142854</v>
      </c>
      <c r="P24" s="15">
        <f t="shared" si="1"/>
        <v>88.428571428571416</v>
      </c>
      <c r="R24" s="1" t="s">
        <v>148</v>
      </c>
      <c r="S24" s="34">
        <f>SUM(C66:C69)</f>
        <v>134</v>
      </c>
      <c r="T24" s="34">
        <f t="shared" ref="T24:AF24" si="16">SUM(D66:D69)</f>
        <v>29.5</v>
      </c>
      <c r="U24" s="34">
        <f t="shared" si="16"/>
        <v>13</v>
      </c>
      <c r="V24" s="34">
        <f t="shared" si="16"/>
        <v>72.5</v>
      </c>
      <c r="W24" s="34">
        <f t="shared" si="16"/>
        <v>1</v>
      </c>
      <c r="X24" s="34">
        <f t="shared" si="16"/>
        <v>0</v>
      </c>
      <c r="Y24" s="34">
        <f t="shared" si="16"/>
        <v>8</v>
      </c>
      <c r="Z24" s="34">
        <f t="shared" si="16"/>
        <v>1</v>
      </c>
      <c r="AA24" s="34">
        <f t="shared" si="16"/>
        <v>0.5</v>
      </c>
      <c r="AB24" s="34">
        <f t="shared" si="16"/>
        <v>0</v>
      </c>
      <c r="AC24" s="34">
        <f t="shared" si="16"/>
        <v>189</v>
      </c>
      <c r="AD24" s="34">
        <f t="shared" si="16"/>
        <v>0</v>
      </c>
      <c r="AE24" s="31">
        <f>SUM(O66:O69)</f>
        <v>259.5</v>
      </c>
      <c r="AF24" s="31">
        <f t="shared" si="16"/>
        <v>448.5</v>
      </c>
    </row>
    <row r="25" spans="2:32" ht="23.1" customHeight="1" x14ac:dyDescent="0.25">
      <c r="B25" s="23" t="s">
        <v>52</v>
      </c>
      <c r="C25" s="49">
        <f>AVERAGE('23.9.19-MUNYONYO-SALAMA'!C25,'24.09 MUNYONYO-SALAMA'!C25,'25.09 MUNYONYO-SALAMA'!C25,'27.09 Munyonyo-Salama'!C25,'26.09 Munyonyo-Salama'!C25,'28.09 Munyonyo-Salama-24h'!C25,'29.09 Munyonyo-Salama'!C25)</f>
        <v>21.428571428571427</v>
      </c>
      <c r="D25" s="49">
        <f>AVERAGE('23.9.19-MUNYONYO-SALAMA'!D25,'24.09 MUNYONYO-SALAMA'!D25,'25.09 MUNYONYO-SALAMA'!D25,'27.09 Munyonyo-Salama'!D25,'26.09 Munyonyo-Salama'!D25,'28.09 Munyonyo-Salama-24h'!D25,'29.09 Munyonyo-Salama'!D25)</f>
        <v>3.7142857142857144</v>
      </c>
      <c r="E25" s="49">
        <f>AVERAGE('23.9.19-MUNYONYO-SALAMA'!E25,'24.09 MUNYONYO-SALAMA'!E25,'25.09 MUNYONYO-SALAMA'!E25,'27.09 Munyonyo-Salama'!E25,'26.09 Munyonyo-Salama'!E25,'28.09 Munyonyo-Salama-24h'!E25,'29.09 Munyonyo-Salama'!E25)</f>
        <v>2.8571428571428572</v>
      </c>
      <c r="F25" s="49">
        <f>AVERAGE('23.9.19-MUNYONYO-SALAMA'!F25,'24.09 MUNYONYO-SALAMA'!F25,'25.09 MUNYONYO-SALAMA'!F25,'27.09 Munyonyo-Salama'!F25,'26.09 Munyonyo-Salama'!F25,'28.09 Munyonyo-Salama-24h'!F25,'29.09 Munyonyo-Salama'!F25)</f>
        <v>11.857142857142858</v>
      </c>
      <c r="G25" s="49">
        <f>AVERAGE('23.9.19-MUNYONYO-SALAMA'!G25,'24.09 MUNYONYO-SALAMA'!G25,'25.09 MUNYONYO-SALAMA'!G25,'27.09 Munyonyo-Salama'!G25,'26.09 Munyonyo-Salama'!G25,'28.09 Munyonyo-Salama-24h'!G25,'29.09 Munyonyo-Salama'!G25)</f>
        <v>0.2857142857142857</v>
      </c>
      <c r="H25" s="49">
        <f>AVERAGE('23.9.19-MUNYONYO-SALAMA'!H25,'24.09 MUNYONYO-SALAMA'!H25,'25.09 MUNYONYO-SALAMA'!H25,'27.09 Munyonyo-Salama'!H25,'26.09 Munyonyo-Salama'!H25,'28.09 Munyonyo-Salama-24h'!H25,'29.09 Munyonyo-Salama'!H25)</f>
        <v>0</v>
      </c>
      <c r="I25" s="49">
        <f>AVERAGE('23.9.19-MUNYONYO-SALAMA'!I25,'24.09 MUNYONYO-SALAMA'!I25,'25.09 MUNYONYO-SALAMA'!I25,'27.09 Munyonyo-Salama'!I25,'26.09 Munyonyo-Salama'!I25,'28.09 Munyonyo-Salama-24h'!I25,'29.09 Munyonyo-Salama'!I25)</f>
        <v>3.5714285714285716</v>
      </c>
      <c r="J25" s="49">
        <f>AVERAGE('23.9.19-MUNYONYO-SALAMA'!J25,'24.09 MUNYONYO-SALAMA'!J25,'25.09 MUNYONYO-SALAMA'!J25,'27.09 Munyonyo-Salama'!J25,'26.09 Munyonyo-Salama'!J25,'28.09 Munyonyo-Salama-24h'!J25,'29.09 Munyonyo-Salama'!J25)</f>
        <v>0.42857142857142855</v>
      </c>
      <c r="K25" s="49">
        <f>AVERAGE('23.9.19-MUNYONYO-SALAMA'!K25,'24.09 MUNYONYO-SALAMA'!K25,'25.09 MUNYONYO-SALAMA'!K25,'27.09 Munyonyo-Salama'!K25,'26.09 Munyonyo-Salama'!K25,'28.09 Munyonyo-Salama-24h'!K25,'29.09 Munyonyo-Salama'!K25)</f>
        <v>0.2857142857142857</v>
      </c>
      <c r="L25" s="49">
        <f>AVERAGE('23.9.19-MUNYONYO-SALAMA'!L25,'24.09 MUNYONYO-SALAMA'!L25,'25.09 MUNYONYO-SALAMA'!L25,'27.09 Munyonyo-Salama'!L25,'26.09 Munyonyo-Salama'!L25,'28.09 Munyonyo-Salama-24h'!L25,'29.09 Munyonyo-Salama'!L25)</f>
        <v>0.14285714285714285</v>
      </c>
      <c r="M25" s="49">
        <f>AVERAGE('23.9.19-MUNYONYO-SALAMA'!M25,'24.09 MUNYONYO-SALAMA'!M25,'25.09 MUNYONYO-SALAMA'!M25,'27.09 Munyonyo-Salama'!M25,'26.09 Munyonyo-Salama'!M25,'28.09 Munyonyo-Salama-24h'!M25,'29.09 Munyonyo-Salama'!M25)</f>
        <v>47.142857142857146</v>
      </c>
      <c r="N25" s="49">
        <f>AVERAGE('23.9.19-MUNYONYO-SALAMA'!N25,'24.09 MUNYONYO-SALAMA'!N25,'25.09 MUNYONYO-SALAMA'!N25,'27.09 Munyonyo-Salama'!N25,'26.09 Munyonyo-Salama'!N25,'28.09 Munyonyo-Salama-24h'!N25,'29.09 Munyonyo-Salama'!N25)</f>
        <v>0</v>
      </c>
      <c r="O25" s="15">
        <f t="shared" si="0"/>
        <v>44.571428571428577</v>
      </c>
      <c r="P25" s="15">
        <f t="shared" si="1"/>
        <v>91.714285714285722</v>
      </c>
      <c r="R25" s="1" t="s">
        <v>149</v>
      </c>
      <c r="S25" s="34">
        <f>SUM(C70:C73)</f>
        <v>124</v>
      </c>
      <c r="T25" s="34">
        <f t="shared" ref="T25:AF25" si="17">SUM(D70:D73)</f>
        <v>26.5</v>
      </c>
      <c r="U25" s="34">
        <f t="shared" si="17"/>
        <v>10.5</v>
      </c>
      <c r="V25" s="34">
        <f t="shared" si="17"/>
        <v>58</v>
      </c>
      <c r="W25" s="34">
        <f t="shared" si="17"/>
        <v>0</v>
      </c>
      <c r="X25" s="34">
        <f t="shared" si="17"/>
        <v>0</v>
      </c>
      <c r="Y25" s="34">
        <f t="shared" si="17"/>
        <v>5.5</v>
      </c>
      <c r="Z25" s="34">
        <f t="shared" si="17"/>
        <v>1</v>
      </c>
      <c r="AA25" s="34">
        <f t="shared" si="17"/>
        <v>0</v>
      </c>
      <c r="AB25" s="34">
        <f t="shared" si="17"/>
        <v>0.5</v>
      </c>
      <c r="AC25" s="34">
        <f t="shared" si="17"/>
        <v>183.5</v>
      </c>
      <c r="AD25" s="34">
        <f t="shared" si="17"/>
        <v>0</v>
      </c>
      <c r="AE25" s="31">
        <f t="shared" si="17"/>
        <v>226</v>
      </c>
      <c r="AF25" s="31">
        <f t="shared" si="17"/>
        <v>409.5</v>
      </c>
    </row>
    <row r="26" spans="2:32" ht="23.1" customHeight="1" x14ac:dyDescent="0.25">
      <c r="B26" s="23" t="s">
        <v>53</v>
      </c>
      <c r="C26" s="49">
        <f>AVERAGE('23.9.19-MUNYONYO-SALAMA'!C26,'24.09 MUNYONYO-SALAMA'!C26,'25.09 MUNYONYO-SALAMA'!C26,'27.09 Munyonyo-Salama'!C26,'26.09 Munyonyo-Salama'!C26,'28.09 Munyonyo-Salama-24h'!C26,'29.09 Munyonyo-Salama'!C26)</f>
        <v>21.285714285714285</v>
      </c>
      <c r="D26" s="49">
        <f>AVERAGE('23.9.19-MUNYONYO-SALAMA'!D26,'24.09 MUNYONYO-SALAMA'!D26,'25.09 MUNYONYO-SALAMA'!D26,'27.09 Munyonyo-Salama'!D26,'26.09 Munyonyo-Salama'!D26,'28.09 Munyonyo-Salama-24h'!D26,'29.09 Munyonyo-Salama'!D26)</f>
        <v>4.8571428571428568</v>
      </c>
      <c r="E26" s="49">
        <f>AVERAGE('23.9.19-MUNYONYO-SALAMA'!E26,'24.09 MUNYONYO-SALAMA'!E26,'25.09 MUNYONYO-SALAMA'!E26,'27.09 Munyonyo-Salama'!E26,'26.09 Munyonyo-Salama'!E26,'28.09 Munyonyo-Salama-24h'!E26,'29.09 Munyonyo-Salama'!E26)</f>
        <v>3.2857142857142856</v>
      </c>
      <c r="F26" s="49">
        <f>AVERAGE('23.9.19-MUNYONYO-SALAMA'!F26,'24.09 MUNYONYO-SALAMA'!F26,'25.09 MUNYONYO-SALAMA'!F26,'27.09 Munyonyo-Salama'!F26,'26.09 Munyonyo-Salama'!F26,'28.09 Munyonyo-Salama-24h'!F26,'29.09 Munyonyo-Salama'!F26)</f>
        <v>12.857142857142858</v>
      </c>
      <c r="G26" s="49">
        <f>AVERAGE('23.9.19-MUNYONYO-SALAMA'!G26,'24.09 MUNYONYO-SALAMA'!G26,'25.09 MUNYONYO-SALAMA'!G26,'27.09 Munyonyo-Salama'!G26,'26.09 Munyonyo-Salama'!G26,'28.09 Munyonyo-Salama-24h'!G26,'29.09 Munyonyo-Salama'!G26)</f>
        <v>0.14285714285714285</v>
      </c>
      <c r="H26" s="49">
        <f>AVERAGE('23.9.19-MUNYONYO-SALAMA'!H26,'24.09 MUNYONYO-SALAMA'!H26,'25.09 MUNYONYO-SALAMA'!H26,'27.09 Munyonyo-Salama'!H26,'26.09 Munyonyo-Salama'!H26,'28.09 Munyonyo-Salama-24h'!H26,'29.09 Munyonyo-Salama'!H26)</f>
        <v>0</v>
      </c>
      <c r="I26" s="49">
        <f>AVERAGE('23.9.19-MUNYONYO-SALAMA'!I26,'24.09 MUNYONYO-SALAMA'!I26,'25.09 MUNYONYO-SALAMA'!I26,'27.09 Munyonyo-Salama'!I26,'26.09 Munyonyo-Salama'!I26,'28.09 Munyonyo-Salama-24h'!I26,'29.09 Munyonyo-Salama'!I26)</f>
        <v>3.8571428571428572</v>
      </c>
      <c r="J26" s="49">
        <f>AVERAGE('23.9.19-MUNYONYO-SALAMA'!J26,'24.09 MUNYONYO-SALAMA'!J26,'25.09 MUNYONYO-SALAMA'!J26,'27.09 Munyonyo-Salama'!J26,'26.09 Munyonyo-Salama'!J26,'28.09 Munyonyo-Salama-24h'!J26,'29.09 Munyonyo-Salama'!J26)</f>
        <v>0</v>
      </c>
      <c r="K26" s="49">
        <f>AVERAGE('23.9.19-MUNYONYO-SALAMA'!K26,'24.09 MUNYONYO-SALAMA'!K26,'25.09 MUNYONYO-SALAMA'!K26,'27.09 Munyonyo-Salama'!K26,'26.09 Munyonyo-Salama'!K26,'28.09 Munyonyo-Salama-24h'!K26,'29.09 Munyonyo-Salama'!K26)</f>
        <v>0.14285714285714285</v>
      </c>
      <c r="L26" s="49">
        <f>AVERAGE('23.9.19-MUNYONYO-SALAMA'!L26,'24.09 MUNYONYO-SALAMA'!L26,'25.09 MUNYONYO-SALAMA'!L26,'27.09 Munyonyo-Salama'!L26,'26.09 Munyonyo-Salama'!L26,'28.09 Munyonyo-Salama-24h'!L26,'29.09 Munyonyo-Salama'!L26)</f>
        <v>0</v>
      </c>
      <c r="M26" s="49">
        <f>AVERAGE('23.9.19-MUNYONYO-SALAMA'!M26,'24.09 MUNYONYO-SALAMA'!M26,'25.09 MUNYONYO-SALAMA'!M26,'27.09 Munyonyo-Salama'!M26,'26.09 Munyonyo-Salama'!M26,'28.09 Munyonyo-Salama-24h'!M26,'29.09 Munyonyo-Salama'!M26)</f>
        <v>50</v>
      </c>
      <c r="N26" s="49">
        <f>AVERAGE('23.9.19-MUNYONYO-SALAMA'!N26,'24.09 MUNYONYO-SALAMA'!N26,'25.09 MUNYONYO-SALAMA'!N26,'27.09 Munyonyo-Salama'!N26,'26.09 Munyonyo-Salama'!N26,'28.09 Munyonyo-Salama-24h'!N26,'29.09 Munyonyo-Salama'!N26)</f>
        <v>0</v>
      </c>
      <c r="O26" s="15">
        <f t="shared" si="0"/>
        <v>46.428571428571431</v>
      </c>
      <c r="P26" s="15">
        <f t="shared" si="1"/>
        <v>96.428571428571431</v>
      </c>
      <c r="R26" s="1" t="s">
        <v>150</v>
      </c>
      <c r="S26" s="34">
        <f>SUM(C74:C77)</f>
        <v>77</v>
      </c>
      <c r="T26" s="34">
        <f t="shared" ref="T26:AF26" si="18">SUM(D74:D77)</f>
        <v>16</v>
      </c>
      <c r="U26" s="34">
        <f t="shared" si="18"/>
        <v>7</v>
      </c>
      <c r="V26" s="34">
        <f t="shared" si="18"/>
        <v>26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123.5</v>
      </c>
      <c r="AD26" s="34">
        <f t="shared" si="18"/>
        <v>0</v>
      </c>
      <c r="AE26" s="31">
        <f t="shared" si="18"/>
        <v>129</v>
      </c>
      <c r="AF26" s="31">
        <f t="shared" si="18"/>
        <v>252.5</v>
      </c>
    </row>
    <row r="27" spans="2:32" ht="23.1" customHeight="1" x14ac:dyDescent="0.25">
      <c r="B27" s="23" t="s">
        <v>54</v>
      </c>
      <c r="C27" s="49">
        <f>AVERAGE('23.9.19-MUNYONYO-SALAMA'!C28,'24.09 MUNYONYO-SALAMA'!C27,'25.09 MUNYONYO-SALAMA'!C27,'27.09 Munyonyo-Salama'!C27,'26.09 Munyonyo-Salama'!C27,'28.09 Munyonyo-Salama-24h'!C27,'29.09 Munyonyo-Salama'!C27)</f>
        <v>17.714285714285715</v>
      </c>
      <c r="D27" s="49">
        <f>AVERAGE('23.9.19-MUNYONYO-SALAMA'!D28,'24.09 MUNYONYO-SALAMA'!D27,'25.09 MUNYONYO-SALAMA'!D27,'27.09 Munyonyo-Salama'!D27,'26.09 Munyonyo-Salama'!D27,'28.09 Munyonyo-Salama-24h'!D27,'29.09 Munyonyo-Salama'!D27)</f>
        <v>4</v>
      </c>
      <c r="E27" s="49">
        <f>AVERAGE('23.9.19-MUNYONYO-SALAMA'!E28,'24.09 MUNYONYO-SALAMA'!E27,'25.09 MUNYONYO-SALAMA'!E27,'27.09 Munyonyo-Salama'!E27,'26.09 Munyonyo-Salama'!E27,'28.09 Munyonyo-Salama-24h'!E27,'29.09 Munyonyo-Salama'!E27)</f>
        <v>3.1428571428571428</v>
      </c>
      <c r="F27" s="49">
        <f>AVERAGE('23.9.19-MUNYONYO-SALAMA'!F28,'24.09 MUNYONYO-SALAMA'!F27,'25.09 MUNYONYO-SALAMA'!F27,'27.09 Munyonyo-Salama'!F27,'26.09 Munyonyo-Salama'!F27,'28.09 Munyonyo-Salama-24h'!F27,'29.09 Munyonyo-Salama'!F27)</f>
        <v>12.571428571428571</v>
      </c>
      <c r="G27" s="49">
        <f>AVERAGE('23.9.19-MUNYONYO-SALAMA'!G28,'24.09 MUNYONYO-SALAMA'!G27,'25.09 MUNYONYO-SALAMA'!G27,'27.09 Munyonyo-Salama'!G27,'26.09 Munyonyo-Salama'!G27,'28.09 Munyonyo-Salama-24h'!G27,'29.09 Munyonyo-Salama'!G27)</f>
        <v>0</v>
      </c>
      <c r="H27" s="49">
        <f>AVERAGE('23.9.19-MUNYONYO-SALAMA'!H28,'24.09 MUNYONYO-SALAMA'!H27,'25.09 MUNYONYO-SALAMA'!H27,'27.09 Munyonyo-Salama'!H27,'26.09 Munyonyo-Salama'!H27,'28.09 Munyonyo-Salama-24h'!H27,'29.09 Munyonyo-Salama'!H27)</f>
        <v>0</v>
      </c>
      <c r="I27" s="49">
        <f>AVERAGE('23.9.19-MUNYONYO-SALAMA'!I28,'24.09 MUNYONYO-SALAMA'!I27,'25.09 MUNYONYO-SALAMA'!I27,'27.09 Munyonyo-Salama'!I27,'26.09 Munyonyo-Salama'!I27,'28.09 Munyonyo-Salama-24h'!I27,'29.09 Munyonyo-Salama'!I27)</f>
        <v>2.7142857142857144</v>
      </c>
      <c r="J27" s="49">
        <f>AVERAGE('23.9.19-MUNYONYO-SALAMA'!J28,'24.09 MUNYONYO-SALAMA'!J27,'25.09 MUNYONYO-SALAMA'!J27,'27.09 Munyonyo-Salama'!J27,'26.09 Munyonyo-Salama'!J27,'28.09 Munyonyo-Salama-24h'!J27,'29.09 Munyonyo-Salama'!J27)</f>
        <v>0.14285714285714285</v>
      </c>
      <c r="K27" s="49">
        <f>AVERAGE('23.9.19-MUNYONYO-SALAMA'!K28,'24.09 MUNYONYO-SALAMA'!K27,'25.09 MUNYONYO-SALAMA'!K27,'27.09 Munyonyo-Salama'!K27,'26.09 Munyonyo-Salama'!K27,'28.09 Munyonyo-Salama-24h'!K27,'29.09 Munyonyo-Salama'!K27)</f>
        <v>0</v>
      </c>
      <c r="L27" s="49">
        <f>AVERAGE('23.9.19-MUNYONYO-SALAMA'!L28,'24.09 MUNYONYO-SALAMA'!L27,'25.09 MUNYONYO-SALAMA'!L27,'27.09 Munyonyo-Salama'!L27,'26.09 Munyonyo-Salama'!L27,'28.09 Munyonyo-Salama-24h'!L27,'29.09 Munyonyo-Salama'!L27)</f>
        <v>0</v>
      </c>
      <c r="M27" s="49">
        <f>AVERAGE('23.9.19-MUNYONYO-SALAMA'!M28,'24.09 MUNYONYO-SALAMA'!M27,'25.09 MUNYONYO-SALAMA'!M27,'27.09 Munyonyo-Salama'!M27,'26.09 Munyonyo-Salama'!M27,'28.09 Munyonyo-Salama-24h'!M27,'29.09 Munyonyo-Salama'!M27)</f>
        <v>43.857142857142854</v>
      </c>
      <c r="N27" s="49">
        <f>AVERAGE('23.9.19-MUNYONYO-SALAMA'!N27,'24.09 MUNYONYO-SALAMA'!N27,'25.09 MUNYONYO-SALAMA'!N27,'27.09 Munyonyo-Salama'!N27,'26.09 Munyonyo-Salama'!N27,'28.09 Munyonyo-Salama-24h'!N27,'29.09 Munyonyo-Salama'!N27)</f>
        <v>0</v>
      </c>
      <c r="O27" s="15">
        <f t="shared" si="0"/>
        <v>40.285714285714292</v>
      </c>
      <c r="P27" s="15">
        <f t="shared" si="1"/>
        <v>84.142857142857139</v>
      </c>
      <c r="R27" s="1" t="s">
        <v>151</v>
      </c>
      <c r="S27" s="34">
        <f>SUM(C78:C81)</f>
        <v>52.5</v>
      </c>
      <c r="T27" s="34">
        <f t="shared" ref="T27:AF27" si="19">SUM(D78:D81)</f>
        <v>6.5</v>
      </c>
      <c r="U27" s="34">
        <f t="shared" si="19"/>
        <v>1.5</v>
      </c>
      <c r="V27" s="34">
        <f t="shared" si="19"/>
        <v>10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81.5</v>
      </c>
      <c r="AD27" s="34">
        <f t="shared" si="19"/>
        <v>0</v>
      </c>
      <c r="AE27" s="31">
        <f t="shared" si="19"/>
        <v>72</v>
      </c>
      <c r="AF27" s="31">
        <f t="shared" si="19"/>
        <v>153.5</v>
      </c>
    </row>
    <row r="28" spans="2:32" ht="23.1" customHeight="1" x14ac:dyDescent="0.25">
      <c r="B28" s="23" t="s">
        <v>55</v>
      </c>
      <c r="C28" s="49">
        <f>AVERAGE('23.9.19-MUNYONYO-SALAMA'!C29,'24.09 MUNYONYO-SALAMA'!C28,'25.09 MUNYONYO-SALAMA'!C28,'27.09 Munyonyo-Salama'!C28,'26.09 Munyonyo-Salama'!C28,'28.09 Munyonyo-Salama-24h'!C28,'29.09 Munyonyo-Salama'!C28)</f>
        <v>19.285714285714285</v>
      </c>
      <c r="D28" s="49">
        <f>AVERAGE('23.9.19-MUNYONYO-SALAMA'!D29,'24.09 MUNYONYO-SALAMA'!D28,'25.09 MUNYONYO-SALAMA'!D28,'27.09 Munyonyo-Salama'!D28,'26.09 Munyonyo-Salama'!D28,'28.09 Munyonyo-Salama-24h'!D28,'29.09 Munyonyo-Salama'!D28)</f>
        <v>5</v>
      </c>
      <c r="E28" s="49">
        <f>AVERAGE('23.9.19-MUNYONYO-SALAMA'!E29,'24.09 MUNYONYO-SALAMA'!E28,'25.09 MUNYONYO-SALAMA'!E28,'27.09 Munyonyo-Salama'!E28,'26.09 Munyonyo-Salama'!E28,'28.09 Munyonyo-Salama-24h'!E28,'29.09 Munyonyo-Salama'!E28)</f>
        <v>1.5714285714285714</v>
      </c>
      <c r="F28" s="49">
        <f>AVERAGE('23.9.19-MUNYONYO-SALAMA'!F29,'24.09 MUNYONYO-SALAMA'!F28,'25.09 MUNYONYO-SALAMA'!F28,'27.09 Munyonyo-Salama'!F28,'26.09 Munyonyo-Salama'!F28,'28.09 Munyonyo-Salama-24h'!F28,'29.09 Munyonyo-Salama'!F28)</f>
        <v>13.285714285714286</v>
      </c>
      <c r="G28" s="49">
        <f>AVERAGE('23.9.19-MUNYONYO-SALAMA'!G29,'24.09 MUNYONYO-SALAMA'!G28,'25.09 MUNYONYO-SALAMA'!G28,'27.09 Munyonyo-Salama'!G28,'26.09 Munyonyo-Salama'!G28,'28.09 Munyonyo-Salama-24h'!G28,'29.09 Munyonyo-Salama'!G28)</f>
        <v>0.14285714285714285</v>
      </c>
      <c r="H28" s="49">
        <f>AVERAGE('23.9.19-MUNYONYO-SALAMA'!H29,'24.09 MUNYONYO-SALAMA'!H28,'25.09 MUNYONYO-SALAMA'!H28,'27.09 Munyonyo-Salama'!H28,'26.09 Munyonyo-Salama'!H28,'28.09 Munyonyo-Salama-24h'!H28,'29.09 Munyonyo-Salama'!H28)</f>
        <v>0</v>
      </c>
      <c r="I28" s="49">
        <f>AVERAGE('23.9.19-MUNYONYO-SALAMA'!I29,'24.09 MUNYONYO-SALAMA'!I28,'25.09 MUNYONYO-SALAMA'!I28,'27.09 Munyonyo-Salama'!I28,'26.09 Munyonyo-Salama'!I28,'28.09 Munyonyo-Salama-24h'!I28,'29.09 Munyonyo-Salama'!I28)</f>
        <v>3.2857142857142856</v>
      </c>
      <c r="J28" s="49">
        <f>AVERAGE('23.9.19-MUNYONYO-SALAMA'!J29,'24.09 MUNYONYO-SALAMA'!J28,'25.09 MUNYONYO-SALAMA'!J28,'27.09 Munyonyo-Salama'!J28,'26.09 Munyonyo-Salama'!J28,'28.09 Munyonyo-Salama-24h'!J28,'29.09 Munyonyo-Salama'!J28)</f>
        <v>0.42857142857142855</v>
      </c>
      <c r="K28" s="49">
        <f>AVERAGE('23.9.19-MUNYONYO-SALAMA'!K29,'24.09 MUNYONYO-SALAMA'!K28,'25.09 MUNYONYO-SALAMA'!K28,'27.09 Munyonyo-Salama'!K28,'26.09 Munyonyo-Salama'!K28,'28.09 Munyonyo-Salama-24h'!K28,'29.09 Munyonyo-Salama'!K28)</f>
        <v>0.2857142857142857</v>
      </c>
      <c r="L28" s="49">
        <f>AVERAGE('23.9.19-MUNYONYO-SALAMA'!L29,'24.09 MUNYONYO-SALAMA'!L28,'25.09 MUNYONYO-SALAMA'!L28,'27.09 Munyonyo-Salama'!L28,'26.09 Munyonyo-Salama'!L28,'28.09 Munyonyo-Salama-24h'!L28,'29.09 Munyonyo-Salama'!L28)</f>
        <v>0</v>
      </c>
      <c r="M28" s="49">
        <f>AVERAGE('23.9.19-MUNYONYO-SALAMA'!M29,'24.09 MUNYONYO-SALAMA'!M28,'25.09 MUNYONYO-SALAMA'!M28,'27.09 Munyonyo-Salama'!M28,'26.09 Munyonyo-Salama'!M28,'28.09 Munyonyo-Salama-24h'!M28,'29.09 Munyonyo-Salama'!M28)</f>
        <v>43.857142857142854</v>
      </c>
      <c r="N28" s="49">
        <f>AVERAGE('23.9.19-MUNYONYO-SALAMA'!N28,'24.09 MUNYONYO-SALAMA'!N28,'25.09 MUNYONYO-SALAMA'!N28,'27.09 Munyonyo-Salama'!N28,'26.09 Munyonyo-Salama'!N28,'28.09 Munyonyo-Salama-24h'!N28,'29.09 Munyonyo-Salama'!N28)</f>
        <v>0</v>
      </c>
      <c r="O28" s="15">
        <f t="shared" si="0"/>
        <v>43.285714285714292</v>
      </c>
      <c r="P28" s="15">
        <f t="shared" si="1"/>
        <v>87.142857142857139</v>
      </c>
      <c r="R28" s="1" t="s">
        <v>152</v>
      </c>
      <c r="S28" s="34">
        <f>SUM(C82:C85)</f>
        <v>30</v>
      </c>
      <c r="T28" s="34">
        <f t="shared" ref="T28:AF28" si="20">SUM(D82:D85)</f>
        <v>4</v>
      </c>
      <c r="U28" s="34">
        <f t="shared" si="20"/>
        <v>2.5</v>
      </c>
      <c r="V28" s="34">
        <f t="shared" si="20"/>
        <v>2.5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37</v>
      </c>
      <c r="AD28" s="34">
        <f t="shared" si="20"/>
        <v>0</v>
      </c>
      <c r="AE28" s="31">
        <f t="shared" si="20"/>
        <v>41</v>
      </c>
      <c r="AF28" s="31">
        <f t="shared" si="20"/>
        <v>78</v>
      </c>
    </row>
    <row r="29" spans="2:32" ht="23.1" customHeight="1" x14ac:dyDescent="0.25">
      <c r="B29" s="23" t="s">
        <v>56</v>
      </c>
      <c r="C29" s="49">
        <f>AVERAGE('23.9.19-MUNYONYO-SALAMA'!C30,'24.09 MUNYONYO-SALAMA'!C29,'25.09 MUNYONYO-SALAMA'!C29,'27.09 Munyonyo-Salama'!C29,'26.09 Munyonyo-Salama'!C29,'28.09 Munyonyo-Salama-24h'!C29,'29.09 Munyonyo-Salama'!C29)</f>
        <v>20.857142857142858</v>
      </c>
      <c r="D29" s="49">
        <f>AVERAGE('23.9.19-MUNYONYO-SALAMA'!D30,'24.09 MUNYONYO-SALAMA'!D29,'25.09 MUNYONYO-SALAMA'!D29,'27.09 Munyonyo-Salama'!D29,'26.09 Munyonyo-Salama'!D29,'28.09 Munyonyo-Salama-24h'!D29,'29.09 Munyonyo-Salama'!D29)</f>
        <v>5.1428571428571432</v>
      </c>
      <c r="E29" s="49">
        <f>AVERAGE('23.9.19-MUNYONYO-SALAMA'!E30,'24.09 MUNYONYO-SALAMA'!E29,'25.09 MUNYONYO-SALAMA'!E29,'27.09 Munyonyo-Salama'!E29,'26.09 Munyonyo-Salama'!E29,'28.09 Munyonyo-Salama-24h'!E29,'29.09 Munyonyo-Salama'!E29)</f>
        <v>3.2857142857142856</v>
      </c>
      <c r="F29" s="49">
        <f>AVERAGE('23.9.19-MUNYONYO-SALAMA'!F30,'24.09 MUNYONYO-SALAMA'!F29,'25.09 MUNYONYO-SALAMA'!F29,'27.09 Munyonyo-Salama'!F29,'26.09 Munyonyo-Salama'!F29,'28.09 Munyonyo-Salama-24h'!F29,'29.09 Munyonyo-Salama'!F29)</f>
        <v>11.857142857142858</v>
      </c>
      <c r="G29" s="49">
        <f>AVERAGE('23.9.19-MUNYONYO-SALAMA'!G30,'24.09 MUNYONYO-SALAMA'!G29,'25.09 MUNYONYO-SALAMA'!G29,'27.09 Munyonyo-Salama'!G29,'26.09 Munyonyo-Salama'!G29,'28.09 Munyonyo-Salama-24h'!G29,'29.09 Munyonyo-Salama'!G29)</f>
        <v>0.2857142857142857</v>
      </c>
      <c r="H29" s="49">
        <f>AVERAGE('23.9.19-MUNYONYO-SALAMA'!H30,'24.09 MUNYONYO-SALAMA'!H29,'25.09 MUNYONYO-SALAMA'!H29,'27.09 Munyonyo-Salama'!H29,'26.09 Munyonyo-Salama'!H29,'28.09 Munyonyo-Salama-24h'!H29,'29.09 Munyonyo-Salama'!H29)</f>
        <v>0</v>
      </c>
      <c r="I29" s="49">
        <f>AVERAGE('23.9.19-MUNYONYO-SALAMA'!I30,'24.09 MUNYONYO-SALAMA'!I29,'25.09 MUNYONYO-SALAMA'!I29,'27.09 Munyonyo-Salama'!I29,'26.09 Munyonyo-Salama'!I29,'28.09 Munyonyo-Salama-24h'!I29,'29.09 Munyonyo-Salama'!I29)</f>
        <v>4.1428571428571432</v>
      </c>
      <c r="J29" s="49">
        <f>AVERAGE('23.9.19-MUNYONYO-SALAMA'!J30,'24.09 MUNYONYO-SALAMA'!J29,'25.09 MUNYONYO-SALAMA'!J29,'27.09 Munyonyo-Salama'!J29,'26.09 Munyonyo-Salama'!J29,'28.09 Munyonyo-Salama-24h'!J29,'29.09 Munyonyo-Salama'!J29)</f>
        <v>0.2857142857142857</v>
      </c>
      <c r="K29" s="49">
        <f>AVERAGE('23.9.19-MUNYONYO-SALAMA'!K30,'24.09 MUNYONYO-SALAMA'!K29,'25.09 MUNYONYO-SALAMA'!K29,'27.09 Munyonyo-Salama'!K29,'26.09 Munyonyo-Salama'!K29,'28.09 Munyonyo-Salama-24h'!K29,'29.09 Munyonyo-Salama'!K29)</f>
        <v>0</v>
      </c>
      <c r="L29" s="49">
        <f>AVERAGE('23.9.19-MUNYONYO-SALAMA'!L30,'24.09 MUNYONYO-SALAMA'!L29,'25.09 MUNYONYO-SALAMA'!L29,'27.09 Munyonyo-Salama'!L29,'26.09 Munyonyo-Salama'!L29,'28.09 Munyonyo-Salama-24h'!L29,'29.09 Munyonyo-Salama'!L29)</f>
        <v>0</v>
      </c>
      <c r="M29" s="49">
        <f>AVERAGE('23.9.19-MUNYONYO-SALAMA'!M30,'24.09 MUNYONYO-SALAMA'!M29,'25.09 MUNYONYO-SALAMA'!M29,'27.09 Munyonyo-Salama'!M29,'26.09 Munyonyo-Salama'!M29,'28.09 Munyonyo-Salama-24h'!M29,'29.09 Munyonyo-Salama'!M29)</f>
        <v>46.142857142857146</v>
      </c>
      <c r="N29" s="49">
        <f>AVERAGE('23.9.19-MUNYONYO-SALAMA'!N29,'24.09 MUNYONYO-SALAMA'!N29,'25.09 MUNYONYO-SALAMA'!N29,'27.09 Munyonyo-Salama'!N29,'26.09 Munyonyo-Salama'!N29,'28.09 Munyonyo-Salama-24h'!N29,'29.09 Munyonyo-Salama'!N29)</f>
        <v>0</v>
      </c>
      <c r="O29" s="15">
        <f t="shared" ref="O29" si="21">SUM(C29:L29,N29)</f>
        <v>45.857142857142854</v>
      </c>
      <c r="P29" s="15">
        <f t="shared" ref="P29" si="22">SUM(C29:N29)</f>
        <v>92</v>
      </c>
      <c r="R29" s="1" t="s">
        <v>153</v>
      </c>
      <c r="S29" s="34">
        <f>SUM(C86:C89)</f>
        <v>15</v>
      </c>
      <c r="T29" s="34">
        <f t="shared" ref="T29:AF29" si="23">SUM(D86:D89)</f>
        <v>5</v>
      </c>
      <c r="U29" s="34">
        <f t="shared" si="23"/>
        <v>0.5</v>
      </c>
      <c r="V29" s="34">
        <f t="shared" si="23"/>
        <v>0.5</v>
      </c>
      <c r="W29" s="34">
        <f t="shared" si="23"/>
        <v>0</v>
      </c>
      <c r="X29" s="34">
        <f t="shared" si="23"/>
        <v>0</v>
      </c>
      <c r="Y29" s="34">
        <f t="shared" si="23"/>
        <v>1.5</v>
      </c>
      <c r="Z29" s="34">
        <f t="shared" si="23"/>
        <v>0.5</v>
      </c>
      <c r="AA29" s="34">
        <f t="shared" si="23"/>
        <v>0</v>
      </c>
      <c r="AB29" s="34">
        <f t="shared" si="23"/>
        <v>0</v>
      </c>
      <c r="AC29" s="34">
        <f t="shared" si="23"/>
        <v>25.5</v>
      </c>
      <c r="AD29" s="34">
        <f t="shared" si="23"/>
        <v>0</v>
      </c>
      <c r="AE29" s="31">
        <f t="shared" si="23"/>
        <v>23</v>
      </c>
      <c r="AF29" s="31">
        <f t="shared" si="23"/>
        <v>48.5</v>
      </c>
    </row>
    <row r="30" spans="2:32" ht="23.1" customHeight="1" x14ac:dyDescent="0.25">
      <c r="B30" s="23" t="s">
        <v>57</v>
      </c>
      <c r="C30" s="49">
        <f>AVERAGE('23.9.19-MUNYONYO-SALAMA'!C30,'24.09 MUNYONYO-SALAMA'!C30,'25.09 MUNYONYO-SALAMA'!C30,'27.09 Munyonyo-Salama'!C30,'26.09 Munyonyo-Salama'!C30,'28.09 Munyonyo-Salama-24h'!C30,'29.09 Munyonyo-Salama'!C30)</f>
        <v>17.714285714285715</v>
      </c>
      <c r="D30" s="49">
        <f>AVERAGE('23.9.19-MUNYONYO-SALAMA'!D30,'24.09 MUNYONYO-SALAMA'!D30,'25.09 MUNYONYO-SALAMA'!D30,'27.09 Munyonyo-Salama'!D30,'26.09 Munyonyo-Salama'!D30,'28.09 Munyonyo-Salama-24h'!D30,'29.09 Munyonyo-Salama'!D30)</f>
        <v>2.5714285714285716</v>
      </c>
      <c r="E30" s="49">
        <f>AVERAGE('23.9.19-MUNYONYO-SALAMA'!E30,'24.09 MUNYONYO-SALAMA'!E30,'25.09 MUNYONYO-SALAMA'!E30,'27.09 Munyonyo-Salama'!E30,'26.09 Munyonyo-Salama'!E30,'28.09 Munyonyo-Salama-24h'!E30,'29.09 Munyonyo-Salama'!E30)</f>
        <v>2.4285714285714284</v>
      </c>
      <c r="F30" s="49">
        <f>AVERAGE('23.9.19-MUNYONYO-SALAMA'!F30,'24.09 MUNYONYO-SALAMA'!F30,'25.09 MUNYONYO-SALAMA'!F30,'27.09 Munyonyo-Salama'!F30,'26.09 Munyonyo-Salama'!F30,'28.09 Munyonyo-Salama-24h'!F30,'29.09 Munyonyo-Salama'!F30)</f>
        <v>14.571428571428571</v>
      </c>
      <c r="G30" s="49">
        <f>AVERAGE('23.9.19-MUNYONYO-SALAMA'!G30,'24.09 MUNYONYO-SALAMA'!G30,'25.09 MUNYONYO-SALAMA'!G30,'27.09 Munyonyo-Salama'!G30,'26.09 Munyonyo-Salama'!G30,'28.09 Munyonyo-Salama-24h'!G30,'29.09 Munyonyo-Salama'!G30)</f>
        <v>0.14285714285714285</v>
      </c>
      <c r="H30" s="49">
        <f>AVERAGE('23.9.19-MUNYONYO-SALAMA'!H30,'24.09 MUNYONYO-SALAMA'!H30,'25.09 MUNYONYO-SALAMA'!H30,'27.09 Munyonyo-Salama'!H30,'26.09 Munyonyo-Salama'!H30,'28.09 Munyonyo-Salama-24h'!H30,'29.09 Munyonyo-Salama'!H30)</f>
        <v>0</v>
      </c>
      <c r="I30" s="49">
        <f>AVERAGE('23.9.19-MUNYONYO-SALAMA'!I30,'24.09 MUNYONYO-SALAMA'!I30,'25.09 MUNYONYO-SALAMA'!I30,'27.09 Munyonyo-Salama'!I30,'26.09 Munyonyo-Salama'!I30,'28.09 Munyonyo-Salama-24h'!I30,'29.09 Munyonyo-Salama'!I30)</f>
        <v>3.7142857142857144</v>
      </c>
      <c r="J30" s="49">
        <f>AVERAGE('23.9.19-MUNYONYO-SALAMA'!J30,'24.09 MUNYONYO-SALAMA'!J30,'25.09 MUNYONYO-SALAMA'!J30,'27.09 Munyonyo-Salama'!J30,'26.09 Munyonyo-Salama'!J30,'28.09 Munyonyo-Salama-24h'!J30,'29.09 Munyonyo-Salama'!J30)</f>
        <v>0.14285714285714285</v>
      </c>
      <c r="K30" s="49">
        <f>AVERAGE('23.9.19-MUNYONYO-SALAMA'!K30,'24.09 MUNYONYO-SALAMA'!K30,'25.09 MUNYONYO-SALAMA'!K30,'27.09 Munyonyo-Salama'!K30,'26.09 Munyonyo-Salama'!K30,'28.09 Munyonyo-Salama-24h'!K30,'29.09 Munyonyo-Salama'!K30)</f>
        <v>0.14285714285714285</v>
      </c>
      <c r="L30" s="49">
        <f>AVERAGE('23.9.19-MUNYONYO-SALAMA'!L30,'24.09 MUNYONYO-SALAMA'!L30,'25.09 MUNYONYO-SALAMA'!L30,'27.09 Munyonyo-Salama'!L30,'26.09 Munyonyo-Salama'!L30,'28.09 Munyonyo-Salama-24h'!L30,'29.09 Munyonyo-Salama'!L30)</f>
        <v>0</v>
      </c>
      <c r="M30" s="49">
        <f>AVERAGE('23.9.19-MUNYONYO-SALAMA'!M30,'24.09 MUNYONYO-SALAMA'!M30,'25.09 MUNYONYO-SALAMA'!M30,'27.09 Munyonyo-Salama'!M30,'26.09 Munyonyo-Salama'!M30,'28.09 Munyonyo-Salama-24h'!M30,'29.09 Munyonyo-Salama'!M30)</f>
        <v>40</v>
      </c>
      <c r="N30" s="49">
        <f>AVERAGE('23.9.19-MUNYONYO-SALAMA'!N30,'24.09 MUNYONYO-SALAMA'!N30,'25.09 MUNYONYO-SALAMA'!N30,'27.09 Munyonyo-Salama'!N30,'26.09 Munyonyo-Salama'!N30,'28.09 Munyonyo-Salama-24h'!N30,'29.09 Munyonyo-Salama'!N30)</f>
        <v>0</v>
      </c>
      <c r="O30" s="15">
        <f t="shared" si="0"/>
        <v>41.428571428571438</v>
      </c>
      <c r="P30" s="15">
        <f t="shared" si="1"/>
        <v>81.428571428571445</v>
      </c>
      <c r="R30" s="1" t="s">
        <v>154</v>
      </c>
      <c r="S30" s="34">
        <f>SUM(C90:C93)</f>
        <v>17</v>
      </c>
      <c r="T30" s="34">
        <f t="shared" ref="T30:AF30" si="24">SUM(D90:D93)</f>
        <v>4.5</v>
      </c>
      <c r="U30" s="34">
        <f t="shared" si="24"/>
        <v>2</v>
      </c>
      <c r="V30" s="34">
        <f>SUM(F90:F93)</f>
        <v>0</v>
      </c>
      <c r="W30" s="34">
        <f t="shared" si="24"/>
        <v>0</v>
      </c>
      <c r="X30" s="34">
        <f t="shared" si="24"/>
        <v>0</v>
      </c>
      <c r="Y30" s="34">
        <f t="shared" si="24"/>
        <v>0.5</v>
      </c>
      <c r="Z30" s="34">
        <f>SUM(J90:J93)</f>
        <v>1</v>
      </c>
      <c r="AA30" s="34">
        <f t="shared" si="24"/>
        <v>0</v>
      </c>
      <c r="AB30" s="34">
        <f t="shared" si="24"/>
        <v>0</v>
      </c>
      <c r="AC30" s="34">
        <f t="shared" si="24"/>
        <v>17</v>
      </c>
      <c r="AD30" s="34">
        <f t="shared" si="24"/>
        <v>0</v>
      </c>
      <c r="AE30" s="31">
        <f t="shared" si="24"/>
        <v>25</v>
      </c>
      <c r="AF30" s="31">
        <f t="shared" si="24"/>
        <v>42</v>
      </c>
    </row>
    <row r="31" spans="2:32" ht="23.1" customHeight="1" x14ac:dyDescent="0.25">
      <c r="B31" s="24" t="s">
        <v>58</v>
      </c>
      <c r="C31" s="49">
        <f>AVERAGE('23.9.19-MUNYONYO-SALAMA'!C31,'24.09 MUNYONYO-SALAMA'!C31,'25.09 MUNYONYO-SALAMA'!C31,'27.09 Munyonyo-Salama'!C31,'26.09 Munyonyo-Salama'!C31,'28.09 Munyonyo-Salama-24h'!C31,'29.09 Munyonyo-Salama'!C31)</f>
        <v>19.142857142857142</v>
      </c>
      <c r="D31" s="49">
        <f>AVERAGE('23.9.19-MUNYONYO-SALAMA'!D31,'24.09 MUNYONYO-SALAMA'!D31,'25.09 MUNYONYO-SALAMA'!D31,'27.09 Munyonyo-Salama'!D31,'26.09 Munyonyo-Salama'!D31,'28.09 Munyonyo-Salama-24h'!D31,'29.09 Munyonyo-Salama'!D31)</f>
        <v>4.4285714285714288</v>
      </c>
      <c r="E31" s="49">
        <f>AVERAGE('23.9.19-MUNYONYO-SALAMA'!E31,'24.09 MUNYONYO-SALAMA'!E31,'25.09 MUNYONYO-SALAMA'!E31,'27.09 Munyonyo-Salama'!E31,'26.09 Munyonyo-Salama'!E31,'28.09 Munyonyo-Salama-24h'!E31,'29.09 Munyonyo-Salama'!E31)</f>
        <v>2.4285714285714284</v>
      </c>
      <c r="F31" s="49">
        <f>AVERAGE('23.9.19-MUNYONYO-SALAMA'!F31,'24.09 MUNYONYO-SALAMA'!F31,'25.09 MUNYONYO-SALAMA'!F31,'27.09 Munyonyo-Salama'!F31,'26.09 Munyonyo-Salama'!F31,'28.09 Munyonyo-Salama-24h'!F31,'29.09 Munyonyo-Salama'!F31)</f>
        <v>14.571428571428571</v>
      </c>
      <c r="G31" s="49">
        <f>AVERAGE('23.9.19-MUNYONYO-SALAMA'!G31,'24.09 MUNYONYO-SALAMA'!G31,'25.09 MUNYONYO-SALAMA'!G31,'27.09 Munyonyo-Salama'!G31,'26.09 Munyonyo-Salama'!G31,'28.09 Munyonyo-Salama-24h'!G31,'29.09 Munyonyo-Salama'!G31)</f>
        <v>0.14285714285714285</v>
      </c>
      <c r="H31" s="49">
        <f>AVERAGE('23.9.19-MUNYONYO-SALAMA'!H31,'24.09 MUNYONYO-SALAMA'!H31,'25.09 MUNYONYO-SALAMA'!H31,'27.09 Munyonyo-Salama'!H31,'26.09 Munyonyo-Salama'!H31,'28.09 Munyonyo-Salama-24h'!H31,'29.09 Munyonyo-Salama'!H31)</f>
        <v>0</v>
      </c>
      <c r="I31" s="49">
        <f>AVERAGE('23.9.19-MUNYONYO-SALAMA'!I31,'24.09 MUNYONYO-SALAMA'!I31,'25.09 MUNYONYO-SALAMA'!I31,'27.09 Munyonyo-Salama'!I31,'26.09 Munyonyo-Salama'!I31,'28.09 Munyonyo-Salama-24h'!I31,'29.09 Munyonyo-Salama'!I31)</f>
        <v>4</v>
      </c>
      <c r="J31" s="49">
        <f>AVERAGE('23.9.19-MUNYONYO-SALAMA'!J31,'24.09 MUNYONYO-SALAMA'!J31,'25.09 MUNYONYO-SALAMA'!J31,'27.09 Munyonyo-Salama'!J31,'26.09 Munyonyo-Salama'!J31,'28.09 Munyonyo-Salama-24h'!J31,'29.09 Munyonyo-Salama'!J31)</f>
        <v>0.42857142857142855</v>
      </c>
      <c r="K31" s="49">
        <f>AVERAGE('23.9.19-MUNYONYO-SALAMA'!K31,'24.09 MUNYONYO-SALAMA'!K31,'25.09 MUNYONYO-SALAMA'!K31,'27.09 Munyonyo-Salama'!K31,'26.09 Munyonyo-Salama'!K31,'28.09 Munyonyo-Salama-24h'!K31,'29.09 Munyonyo-Salama'!K31)</f>
        <v>0</v>
      </c>
      <c r="L31" s="49">
        <f>AVERAGE('23.9.19-MUNYONYO-SALAMA'!L31,'24.09 MUNYONYO-SALAMA'!L31,'25.09 MUNYONYO-SALAMA'!L31,'27.09 Munyonyo-Salama'!L31,'26.09 Munyonyo-Salama'!L31,'28.09 Munyonyo-Salama-24h'!L31,'29.09 Munyonyo-Salama'!L31)</f>
        <v>0</v>
      </c>
      <c r="M31" s="49">
        <f>AVERAGE('23.9.19-MUNYONYO-SALAMA'!M31,'24.09 MUNYONYO-SALAMA'!M31,'25.09 MUNYONYO-SALAMA'!M31,'27.09 Munyonyo-Salama'!M31,'26.09 Munyonyo-Salama'!M31,'28.09 Munyonyo-Salama-24h'!M31,'29.09 Munyonyo-Salama'!M31)</f>
        <v>40.571428571428569</v>
      </c>
      <c r="N31" s="49">
        <f>AVERAGE('23.9.19-MUNYONYO-SALAMA'!N31,'24.09 MUNYONYO-SALAMA'!N31,'25.09 MUNYONYO-SALAMA'!N31,'27.09 Munyonyo-Salama'!N31,'26.09 Munyonyo-Salama'!N31,'28.09 Munyonyo-Salama-24h'!N31,'29.09 Munyonyo-Salama'!N31)</f>
        <v>0</v>
      </c>
      <c r="O31" s="15">
        <f t="shared" si="0"/>
        <v>45.142857142857146</v>
      </c>
      <c r="P31" s="15">
        <f t="shared" si="1"/>
        <v>85.714285714285722</v>
      </c>
      <c r="R31" s="1" t="s">
        <v>155</v>
      </c>
      <c r="S31" s="34">
        <f>SUM(C94:C97)</f>
        <v>17.5</v>
      </c>
      <c r="T31" s="34">
        <f t="shared" ref="T31:AF31" si="25">SUM(D94:D97)</f>
        <v>2.5</v>
      </c>
      <c r="U31" s="34">
        <f t="shared" si="25"/>
        <v>2</v>
      </c>
      <c r="V31" s="34">
        <f t="shared" si="25"/>
        <v>2</v>
      </c>
      <c r="W31" s="34">
        <f t="shared" si="25"/>
        <v>0</v>
      </c>
      <c r="X31" s="34">
        <f t="shared" si="25"/>
        <v>0</v>
      </c>
      <c r="Y31" s="34">
        <f t="shared" si="25"/>
        <v>0</v>
      </c>
      <c r="Z31" s="34">
        <f t="shared" si="25"/>
        <v>0</v>
      </c>
      <c r="AA31" s="34">
        <f t="shared" si="25"/>
        <v>0</v>
      </c>
      <c r="AB31" s="34">
        <f t="shared" si="25"/>
        <v>0</v>
      </c>
      <c r="AC31" s="34">
        <f t="shared" si="25"/>
        <v>14</v>
      </c>
      <c r="AD31" s="34">
        <f t="shared" si="25"/>
        <v>0</v>
      </c>
      <c r="AE31" s="31">
        <f t="shared" si="25"/>
        <v>24</v>
      </c>
      <c r="AF31" s="31">
        <f t="shared" si="25"/>
        <v>38</v>
      </c>
    </row>
    <row r="32" spans="2:32" ht="23.1" customHeight="1" x14ac:dyDescent="0.25">
      <c r="B32" s="24" t="s">
        <v>59</v>
      </c>
      <c r="C32" s="49">
        <f>AVERAGE('23.9.19-MUNYONYO-SALAMA'!C32,'24.09 MUNYONYO-SALAMA'!C32,'25.09 MUNYONYO-SALAMA'!C32,'27.09 Munyonyo-Salama'!C32,'26.09 Munyonyo-Salama'!C32,'28.09 Munyonyo-Salama-24h'!C32,'29.09 Munyonyo-Salama'!C32)</f>
        <v>22.285714285714285</v>
      </c>
      <c r="D32" s="49">
        <f>AVERAGE('23.9.19-MUNYONYO-SALAMA'!D32,'24.09 MUNYONYO-SALAMA'!D32,'25.09 MUNYONYO-SALAMA'!D32,'27.09 Munyonyo-Salama'!D32,'26.09 Munyonyo-Salama'!D32,'28.09 Munyonyo-Salama-24h'!D32,'29.09 Munyonyo-Salama'!D32)</f>
        <v>4.5714285714285712</v>
      </c>
      <c r="E32" s="49">
        <f>AVERAGE('23.9.19-MUNYONYO-SALAMA'!E32,'24.09 MUNYONYO-SALAMA'!E32,'25.09 MUNYONYO-SALAMA'!E32,'27.09 Munyonyo-Salama'!E32,'26.09 Munyonyo-Salama'!E32,'28.09 Munyonyo-Salama-24h'!E32,'29.09 Munyonyo-Salama'!E32)</f>
        <v>2</v>
      </c>
      <c r="F32" s="49">
        <f>AVERAGE('23.9.19-MUNYONYO-SALAMA'!F32,'24.09 MUNYONYO-SALAMA'!F32,'25.09 MUNYONYO-SALAMA'!F32,'27.09 Munyonyo-Salama'!F32,'26.09 Munyonyo-Salama'!F32,'28.09 Munyonyo-Salama-24h'!F32,'29.09 Munyonyo-Salama'!F32)</f>
        <v>13.142857142857142</v>
      </c>
      <c r="G32" s="49">
        <f>AVERAGE('23.9.19-MUNYONYO-SALAMA'!G32,'24.09 MUNYONYO-SALAMA'!G32,'25.09 MUNYONYO-SALAMA'!G32,'27.09 Munyonyo-Salama'!G32,'26.09 Munyonyo-Salama'!G32,'28.09 Munyonyo-Salama-24h'!G32,'29.09 Munyonyo-Salama'!G32)</f>
        <v>1.5714285714285714</v>
      </c>
      <c r="H32" s="49">
        <f>AVERAGE('23.9.19-MUNYONYO-SALAMA'!H32,'24.09 MUNYONYO-SALAMA'!H32,'25.09 MUNYONYO-SALAMA'!H32,'27.09 Munyonyo-Salama'!H32,'26.09 Munyonyo-Salama'!H32,'28.09 Munyonyo-Salama-24h'!H32,'29.09 Munyonyo-Salama'!H32)</f>
        <v>0.2857142857142857</v>
      </c>
      <c r="I32" s="49">
        <f>AVERAGE('23.9.19-MUNYONYO-SALAMA'!I32,'24.09 MUNYONYO-SALAMA'!I32,'25.09 MUNYONYO-SALAMA'!I32,'27.09 Munyonyo-Salama'!I32,'26.09 Munyonyo-Salama'!I32,'28.09 Munyonyo-Salama-24h'!I32,'29.09 Munyonyo-Salama'!I32)</f>
        <v>3.5714285714285716</v>
      </c>
      <c r="J32" s="49">
        <f>AVERAGE('23.9.19-MUNYONYO-SALAMA'!J32,'24.09 MUNYONYO-SALAMA'!J32,'25.09 MUNYONYO-SALAMA'!J32,'27.09 Munyonyo-Salama'!J32,'26.09 Munyonyo-Salama'!J32,'28.09 Munyonyo-Salama-24h'!J32,'29.09 Munyonyo-Salama'!J32)</f>
        <v>0.5714285714285714</v>
      </c>
      <c r="K32" s="49">
        <f>AVERAGE('23.9.19-MUNYONYO-SALAMA'!K32,'24.09 MUNYONYO-SALAMA'!K32,'25.09 MUNYONYO-SALAMA'!K32,'27.09 Munyonyo-Salama'!K32,'26.09 Munyonyo-Salama'!K32,'28.09 Munyonyo-Salama-24h'!K32,'29.09 Munyonyo-Salama'!K32)</f>
        <v>0.42857142857142855</v>
      </c>
      <c r="L32" s="49">
        <f>AVERAGE('23.9.19-MUNYONYO-SALAMA'!L32,'24.09 MUNYONYO-SALAMA'!L32,'25.09 MUNYONYO-SALAMA'!L32,'27.09 Munyonyo-Salama'!L32,'26.09 Munyonyo-Salama'!L32,'28.09 Munyonyo-Salama-24h'!L32,'29.09 Munyonyo-Salama'!L32)</f>
        <v>0</v>
      </c>
      <c r="M32" s="49">
        <f>AVERAGE('23.9.19-MUNYONYO-SALAMA'!M32,'24.09 MUNYONYO-SALAMA'!M32,'25.09 MUNYONYO-SALAMA'!M32,'27.09 Munyonyo-Salama'!M32,'26.09 Munyonyo-Salama'!M32,'28.09 Munyonyo-Salama-24h'!M32,'29.09 Munyonyo-Salama'!M32)</f>
        <v>41.428571428571431</v>
      </c>
      <c r="N32" s="49">
        <f>AVERAGE('23.9.19-MUNYONYO-SALAMA'!N32,'24.09 MUNYONYO-SALAMA'!N32,'25.09 MUNYONYO-SALAMA'!N32,'27.09 Munyonyo-Salama'!N32,'26.09 Munyonyo-Salama'!N32,'28.09 Munyonyo-Salama-24h'!N32,'29.09 Munyonyo-Salama'!N32)</f>
        <v>0</v>
      </c>
      <c r="O32" s="15">
        <f t="shared" si="0"/>
        <v>48.428571428571423</v>
      </c>
      <c r="P32" s="15">
        <f t="shared" si="1"/>
        <v>89.857142857142861</v>
      </c>
      <c r="R32" s="1" t="s">
        <v>156</v>
      </c>
      <c r="S32" s="34">
        <f>SUM(C98:C101)</f>
        <v>21.5</v>
      </c>
      <c r="T32" s="34">
        <f t="shared" ref="T32:AF32" si="26">SUM(D98:D101)</f>
        <v>1</v>
      </c>
      <c r="U32" s="34">
        <f t="shared" si="26"/>
        <v>4</v>
      </c>
      <c r="V32" s="34">
        <f t="shared" si="26"/>
        <v>18.5</v>
      </c>
      <c r="W32" s="34">
        <f t="shared" si="26"/>
        <v>0.5</v>
      </c>
      <c r="X32" s="34">
        <f t="shared" si="26"/>
        <v>0</v>
      </c>
      <c r="Y32" s="34">
        <f t="shared" si="26"/>
        <v>0</v>
      </c>
      <c r="Z32" s="34">
        <f>SUM(J98:J101)</f>
        <v>0.5</v>
      </c>
      <c r="AA32" s="34">
        <f t="shared" si="26"/>
        <v>0</v>
      </c>
      <c r="AB32" s="34">
        <f t="shared" si="26"/>
        <v>0</v>
      </c>
      <c r="AC32" s="34">
        <f t="shared" si="26"/>
        <v>31.5</v>
      </c>
      <c r="AD32" s="34">
        <f t="shared" si="26"/>
        <v>0</v>
      </c>
      <c r="AE32" s="31">
        <f t="shared" si="26"/>
        <v>46</v>
      </c>
      <c r="AF32" s="31">
        <f t="shared" si="26"/>
        <v>77.5</v>
      </c>
    </row>
    <row r="33" spans="2:32" ht="23.1" customHeight="1" x14ac:dyDescent="0.25">
      <c r="B33" s="23" t="s">
        <v>60</v>
      </c>
      <c r="C33" s="49">
        <f>AVERAGE('23.9.19-MUNYONYO-SALAMA'!C33,'24.09 MUNYONYO-SALAMA'!C33,'25.09 MUNYONYO-SALAMA'!C33,'27.09 Munyonyo-Salama'!C33,'26.09 Munyonyo-Salama'!C33,'28.09 Munyonyo-Salama-24h'!C33,'29.09 Munyonyo-Salama'!C33)</f>
        <v>18.571428571428573</v>
      </c>
      <c r="D33" s="49">
        <f>AVERAGE('23.9.19-MUNYONYO-SALAMA'!D33,'24.09 MUNYONYO-SALAMA'!D33,'25.09 MUNYONYO-SALAMA'!D33,'27.09 Munyonyo-Salama'!D33,'26.09 Munyonyo-Salama'!D33,'28.09 Munyonyo-Salama-24h'!D33,'29.09 Munyonyo-Salama'!D33)</f>
        <v>3.4285714285714284</v>
      </c>
      <c r="E33" s="49">
        <f>AVERAGE('23.9.19-MUNYONYO-SALAMA'!E33,'24.09 MUNYONYO-SALAMA'!E33,'25.09 MUNYONYO-SALAMA'!E33,'27.09 Munyonyo-Salama'!E33,'26.09 Munyonyo-Salama'!E33,'28.09 Munyonyo-Salama-24h'!E33,'29.09 Munyonyo-Salama'!E33)</f>
        <v>4</v>
      </c>
      <c r="F33" s="49">
        <f>AVERAGE('23.9.19-MUNYONYO-SALAMA'!F33,'24.09 MUNYONYO-SALAMA'!F33,'25.09 MUNYONYO-SALAMA'!F33,'27.09 Munyonyo-Salama'!F33,'26.09 Munyonyo-Salama'!F33,'28.09 Munyonyo-Salama-24h'!F33,'29.09 Munyonyo-Salama'!F33)</f>
        <v>12.714285714285714</v>
      </c>
      <c r="G33" s="49">
        <f>AVERAGE('23.9.19-MUNYONYO-SALAMA'!G33,'24.09 MUNYONYO-SALAMA'!G33,'25.09 MUNYONYO-SALAMA'!G33,'27.09 Munyonyo-Salama'!G33,'26.09 Munyonyo-Salama'!G33,'28.09 Munyonyo-Salama-24h'!G33,'29.09 Munyonyo-Salama'!G33)</f>
        <v>0.2857142857142857</v>
      </c>
      <c r="H33" s="49">
        <f>AVERAGE('23.9.19-MUNYONYO-SALAMA'!H33,'24.09 MUNYONYO-SALAMA'!H33,'25.09 MUNYONYO-SALAMA'!H33,'27.09 Munyonyo-Salama'!H33,'26.09 Munyonyo-Salama'!H33,'28.09 Munyonyo-Salama-24h'!H33,'29.09 Munyonyo-Salama'!H33)</f>
        <v>0</v>
      </c>
      <c r="I33" s="49">
        <f>AVERAGE('23.9.19-MUNYONYO-SALAMA'!I33,'24.09 MUNYONYO-SALAMA'!I33,'25.09 MUNYONYO-SALAMA'!I33,'27.09 Munyonyo-Salama'!I33,'26.09 Munyonyo-Salama'!I33,'28.09 Munyonyo-Salama-24h'!I33,'29.09 Munyonyo-Salama'!I33)</f>
        <v>3.1428571428571428</v>
      </c>
      <c r="J33" s="49">
        <f>AVERAGE('23.9.19-MUNYONYO-SALAMA'!J33,'24.09 MUNYONYO-SALAMA'!J33,'25.09 MUNYONYO-SALAMA'!J33,'27.09 Munyonyo-Salama'!J33,'26.09 Munyonyo-Salama'!J33,'28.09 Munyonyo-Salama-24h'!J33,'29.09 Munyonyo-Salama'!J33)</f>
        <v>0.42857142857142855</v>
      </c>
      <c r="K33" s="49">
        <f>AVERAGE('23.9.19-MUNYONYO-SALAMA'!K33,'24.09 MUNYONYO-SALAMA'!K33,'25.09 MUNYONYO-SALAMA'!K33,'27.09 Munyonyo-Salama'!K33,'26.09 Munyonyo-Salama'!K33,'28.09 Munyonyo-Salama-24h'!K33,'29.09 Munyonyo-Salama'!K33)</f>
        <v>0.2857142857142857</v>
      </c>
      <c r="L33" s="49">
        <f>AVERAGE('23.9.19-MUNYONYO-SALAMA'!L33,'24.09 MUNYONYO-SALAMA'!L33,'25.09 MUNYONYO-SALAMA'!L33,'27.09 Munyonyo-Salama'!L33,'26.09 Munyonyo-Salama'!L33,'28.09 Munyonyo-Salama-24h'!L33,'29.09 Munyonyo-Salama'!L33)</f>
        <v>0</v>
      </c>
      <c r="M33" s="49">
        <f>AVERAGE('23.9.19-MUNYONYO-SALAMA'!M33,'24.09 MUNYONYO-SALAMA'!M33,'25.09 MUNYONYO-SALAMA'!M33,'27.09 Munyonyo-Salama'!M33,'26.09 Munyonyo-Salama'!M33,'28.09 Munyonyo-Salama-24h'!M33,'29.09 Munyonyo-Salama'!M33)</f>
        <v>43.857142857142854</v>
      </c>
      <c r="N33" s="49">
        <f>AVERAGE('23.9.19-MUNYONYO-SALAMA'!N33,'24.09 MUNYONYO-SALAMA'!N33,'25.09 MUNYONYO-SALAMA'!N33,'27.09 Munyonyo-Salama'!N33,'26.09 Munyonyo-Salama'!N33,'28.09 Munyonyo-Salama-24h'!N33,'29.09 Munyonyo-Salama'!N33)</f>
        <v>0</v>
      </c>
      <c r="O33" s="15">
        <f t="shared" si="0"/>
        <v>42.857142857142861</v>
      </c>
      <c r="P33" s="15">
        <f t="shared" si="1"/>
        <v>86.714285714285722</v>
      </c>
      <c r="R33" s="1" t="s">
        <v>157</v>
      </c>
      <c r="S33" s="34">
        <f>SUM(C102:C105)</f>
        <v>64</v>
      </c>
      <c r="T33" s="34">
        <f t="shared" ref="T33:AF33" si="27">SUM(D102:D105)</f>
        <v>16.5</v>
      </c>
      <c r="U33" s="34">
        <f t="shared" si="27"/>
        <v>6</v>
      </c>
      <c r="V33" s="34">
        <f t="shared" si="27"/>
        <v>42.5</v>
      </c>
      <c r="W33" s="34">
        <f t="shared" si="27"/>
        <v>1.5</v>
      </c>
      <c r="X33" s="34">
        <f t="shared" si="27"/>
        <v>0</v>
      </c>
      <c r="Y33" s="34">
        <f t="shared" si="27"/>
        <v>2.5</v>
      </c>
      <c r="Z33" s="34">
        <f t="shared" si="27"/>
        <v>0</v>
      </c>
      <c r="AA33" s="34">
        <f t="shared" si="27"/>
        <v>0</v>
      </c>
      <c r="AB33" s="34">
        <f t="shared" si="27"/>
        <v>0</v>
      </c>
      <c r="AC33" s="34">
        <f t="shared" si="27"/>
        <v>66</v>
      </c>
      <c r="AD33" s="34">
        <f t="shared" si="27"/>
        <v>0</v>
      </c>
      <c r="AE33" s="31">
        <f t="shared" si="27"/>
        <v>133</v>
      </c>
      <c r="AF33" s="31">
        <f t="shared" si="27"/>
        <v>199</v>
      </c>
    </row>
    <row r="34" spans="2:32" ht="23.1" customHeight="1" x14ac:dyDescent="0.25">
      <c r="B34" s="24" t="s">
        <v>61</v>
      </c>
      <c r="C34" s="49">
        <f>AVERAGE('23.9.19-MUNYONYO-SALAMA'!C34,'24.09 MUNYONYO-SALAMA'!C34,'25.09 MUNYONYO-SALAMA'!C34,'27.09 Munyonyo-Salama'!C34,'26.09 Munyonyo-Salama'!C34,'28.09 Munyonyo-Salama-24h'!C34,'29.09 Munyonyo-Salama'!C34)</f>
        <v>20.857142857142858</v>
      </c>
      <c r="D34" s="49">
        <f>AVERAGE('23.9.19-MUNYONYO-SALAMA'!D34,'24.09 MUNYONYO-SALAMA'!D34,'25.09 MUNYONYO-SALAMA'!D34,'27.09 Munyonyo-Salama'!D34,'26.09 Munyonyo-Salama'!D34,'28.09 Munyonyo-Salama-24h'!D34,'29.09 Munyonyo-Salama'!D34)</f>
        <v>4.4285714285714288</v>
      </c>
      <c r="E34" s="49">
        <f>AVERAGE('23.9.19-MUNYONYO-SALAMA'!E34,'24.09 MUNYONYO-SALAMA'!E34,'25.09 MUNYONYO-SALAMA'!E34,'27.09 Munyonyo-Salama'!E34,'26.09 Munyonyo-Salama'!E34,'28.09 Munyonyo-Salama-24h'!E34,'29.09 Munyonyo-Salama'!E34)</f>
        <v>2.5714285714285716</v>
      </c>
      <c r="F34" s="49">
        <f>AVERAGE('23.9.19-MUNYONYO-SALAMA'!F34,'24.09 MUNYONYO-SALAMA'!F34,'25.09 MUNYONYO-SALAMA'!F34,'27.09 Munyonyo-Salama'!F34,'26.09 Munyonyo-Salama'!F34,'28.09 Munyonyo-Salama-24h'!F34,'29.09 Munyonyo-Salama'!F34)</f>
        <v>14.142857142857142</v>
      </c>
      <c r="G34" s="49">
        <f>AVERAGE('23.9.19-MUNYONYO-SALAMA'!G34,'24.09 MUNYONYO-SALAMA'!G34,'25.09 MUNYONYO-SALAMA'!G34,'27.09 Munyonyo-Salama'!G34,'26.09 Munyonyo-Salama'!G34,'28.09 Munyonyo-Salama-24h'!G34,'29.09 Munyonyo-Salama'!G34)</f>
        <v>0.42857142857142855</v>
      </c>
      <c r="H34" s="49">
        <f>AVERAGE('23.9.19-MUNYONYO-SALAMA'!H34,'24.09 MUNYONYO-SALAMA'!H34,'25.09 MUNYONYO-SALAMA'!H34,'27.09 Munyonyo-Salama'!H34,'26.09 Munyonyo-Salama'!H34,'28.09 Munyonyo-Salama-24h'!H34,'29.09 Munyonyo-Salama'!H34)</f>
        <v>0</v>
      </c>
      <c r="I34" s="49">
        <f>AVERAGE('23.9.19-MUNYONYO-SALAMA'!I34,'24.09 MUNYONYO-SALAMA'!I34,'25.09 MUNYONYO-SALAMA'!I34,'27.09 Munyonyo-Salama'!I34,'26.09 Munyonyo-Salama'!I34,'28.09 Munyonyo-Salama-24h'!I34,'29.09 Munyonyo-Salama'!I34)</f>
        <v>4.1428571428571432</v>
      </c>
      <c r="J34" s="49">
        <f>AVERAGE('23.9.19-MUNYONYO-SALAMA'!J34,'24.09 MUNYONYO-SALAMA'!J34,'25.09 MUNYONYO-SALAMA'!J34,'27.09 Munyonyo-Salama'!J34,'26.09 Munyonyo-Salama'!J34,'28.09 Munyonyo-Salama-24h'!J34,'29.09 Munyonyo-Salama'!J34)</f>
        <v>0.42857142857142855</v>
      </c>
      <c r="K34" s="49">
        <f>AVERAGE('23.9.19-MUNYONYO-SALAMA'!K34,'24.09 MUNYONYO-SALAMA'!K34,'25.09 MUNYONYO-SALAMA'!K34,'27.09 Munyonyo-Salama'!K34,'26.09 Munyonyo-Salama'!K34,'28.09 Munyonyo-Salama-24h'!K34,'29.09 Munyonyo-Salama'!K34)</f>
        <v>0</v>
      </c>
      <c r="L34" s="49">
        <f>AVERAGE('23.9.19-MUNYONYO-SALAMA'!L34,'24.09 MUNYONYO-SALAMA'!L34,'25.09 MUNYONYO-SALAMA'!L34,'27.09 Munyonyo-Salama'!L34,'26.09 Munyonyo-Salama'!L34,'28.09 Munyonyo-Salama-24h'!L34,'29.09 Munyonyo-Salama'!L34)</f>
        <v>0</v>
      </c>
      <c r="M34" s="49">
        <f>AVERAGE('23.9.19-MUNYONYO-SALAMA'!M34,'24.09 MUNYONYO-SALAMA'!M34,'25.09 MUNYONYO-SALAMA'!M34,'27.09 Munyonyo-Salama'!M34,'26.09 Munyonyo-Salama'!M34,'28.09 Munyonyo-Salama-24h'!M34,'29.09 Munyonyo-Salama'!M34)</f>
        <v>42.571428571428569</v>
      </c>
      <c r="N34" s="49">
        <f>AVERAGE('23.9.19-MUNYONYO-SALAMA'!N34,'24.09 MUNYONYO-SALAMA'!N34,'25.09 MUNYONYO-SALAMA'!N34,'27.09 Munyonyo-Salama'!N34,'26.09 Munyonyo-Salama'!N34,'28.09 Munyonyo-Salama-24h'!N34,'29.09 Munyonyo-Salama'!N34)</f>
        <v>0</v>
      </c>
      <c r="O34" s="15">
        <f t="shared" si="0"/>
        <v>47.000000000000007</v>
      </c>
      <c r="P34" s="15">
        <f t="shared" si="1"/>
        <v>89.571428571428584</v>
      </c>
      <c r="R34" s="38" t="s">
        <v>90</v>
      </c>
      <c r="S34" s="39">
        <f t="shared" ref="S34:AF34" si="28">MAX(S10:S12)</f>
        <v>141.71428571428569</v>
      </c>
      <c r="T34" s="39">
        <f t="shared" si="28"/>
        <v>33.428571428571431</v>
      </c>
      <c r="U34" s="39">
        <f t="shared" si="28"/>
        <v>15.142857142857142</v>
      </c>
      <c r="V34" s="39">
        <f t="shared" si="28"/>
        <v>83</v>
      </c>
      <c r="W34" s="39">
        <f t="shared" si="28"/>
        <v>4.8571428571428577</v>
      </c>
      <c r="X34" s="39">
        <f t="shared" si="28"/>
        <v>0.5714285714285714</v>
      </c>
      <c r="Y34" s="39">
        <f t="shared" si="28"/>
        <v>8.1428571428571441</v>
      </c>
      <c r="Z34" s="39">
        <f t="shared" si="28"/>
        <v>1.2857142857142856</v>
      </c>
      <c r="AA34" s="39">
        <f t="shared" si="28"/>
        <v>0.5714285714285714</v>
      </c>
      <c r="AB34" s="39">
        <f t="shared" si="28"/>
        <v>0.14285714285714285</v>
      </c>
      <c r="AC34" s="39">
        <f t="shared" si="28"/>
        <v>212</v>
      </c>
      <c r="AD34" s="39">
        <f t="shared" si="28"/>
        <v>0</v>
      </c>
      <c r="AE34" s="40">
        <f t="shared" si="28"/>
        <v>273.14285714285711</v>
      </c>
      <c r="AF34" s="40">
        <f t="shared" si="28"/>
        <v>463.85714285714283</v>
      </c>
    </row>
    <row r="35" spans="2:32" ht="23.1" customHeight="1" x14ac:dyDescent="0.25">
      <c r="B35" s="24" t="s">
        <v>62</v>
      </c>
      <c r="C35" s="49">
        <f>AVERAGE('23.9.19-MUNYONYO-SALAMA'!C35,'24.09 MUNYONYO-SALAMA'!C35,'25.09 MUNYONYO-SALAMA'!C35,'27.09 Munyonyo-Salama'!C35,'26.09 Munyonyo-Salama'!C35,'28.09 Munyonyo-Salama-24h'!C35,'29.09 Munyonyo-Salama'!C35)</f>
        <v>19.714285714285715</v>
      </c>
      <c r="D35" s="49">
        <f>AVERAGE('23.9.19-MUNYONYO-SALAMA'!D35,'24.09 MUNYONYO-SALAMA'!D35,'25.09 MUNYONYO-SALAMA'!D35,'27.09 Munyonyo-Salama'!D35,'26.09 Munyonyo-Salama'!D35,'28.09 Munyonyo-Salama-24h'!D35,'29.09 Munyonyo-Salama'!D35)</f>
        <v>4.8571428571428568</v>
      </c>
      <c r="E35" s="49">
        <f>AVERAGE('23.9.19-MUNYONYO-SALAMA'!E35,'24.09 MUNYONYO-SALAMA'!E35,'25.09 MUNYONYO-SALAMA'!E35,'27.09 Munyonyo-Salama'!E35,'26.09 Munyonyo-Salama'!E35,'28.09 Munyonyo-Salama-24h'!E35,'29.09 Munyonyo-Salama'!E35)</f>
        <v>3.1428571428571428</v>
      </c>
      <c r="F35" s="49">
        <f>AVERAGE('23.9.19-MUNYONYO-SALAMA'!F35,'24.09 MUNYONYO-SALAMA'!F35,'25.09 MUNYONYO-SALAMA'!F35,'27.09 Munyonyo-Salama'!F35,'26.09 Munyonyo-Salama'!F35,'28.09 Munyonyo-Salama-24h'!F35,'29.09 Munyonyo-Salama'!F35)</f>
        <v>14.714285714285714</v>
      </c>
      <c r="G35" s="49">
        <f>AVERAGE('23.9.19-MUNYONYO-SALAMA'!G35,'24.09 MUNYONYO-SALAMA'!G35,'25.09 MUNYONYO-SALAMA'!G35,'27.09 Munyonyo-Salama'!G35,'26.09 Munyonyo-Salama'!G35,'28.09 Munyonyo-Salama-24h'!G35,'29.09 Munyonyo-Salama'!G35)</f>
        <v>0.14285714285714285</v>
      </c>
      <c r="H35" s="49">
        <f>AVERAGE('23.9.19-MUNYONYO-SALAMA'!H35,'24.09 MUNYONYO-SALAMA'!H35,'25.09 MUNYONYO-SALAMA'!H35,'27.09 Munyonyo-Salama'!H35,'26.09 Munyonyo-Salama'!H35,'28.09 Munyonyo-Salama-24h'!H35,'29.09 Munyonyo-Salama'!H35)</f>
        <v>0</v>
      </c>
      <c r="I35" s="49">
        <f>AVERAGE('23.9.19-MUNYONYO-SALAMA'!I35,'24.09 MUNYONYO-SALAMA'!I35,'25.09 MUNYONYO-SALAMA'!I35,'27.09 Munyonyo-Salama'!I35,'26.09 Munyonyo-Salama'!I35,'28.09 Munyonyo-Salama-24h'!I35,'29.09 Munyonyo-Salama'!I35)</f>
        <v>2.2857142857142856</v>
      </c>
      <c r="J35" s="49">
        <f>AVERAGE('23.9.19-MUNYONYO-SALAMA'!J35,'24.09 MUNYONYO-SALAMA'!J35,'25.09 MUNYONYO-SALAMA'!J35,'27.09 Munyonyo-Salama'!J35,'26.09 Munyonyo-Salama'!J35,'28.09 Munyonyo-Salama-24h'!J35,'29.09 Munyonyo-Salama'!J35)</f>
        <v>0.8571428571428571</v>
      </c>
      <c r="K35" s="49">
        <f>AVERAGE('23.9.19-MUNYONYO-SALAMA'!K35,'24.09 MUNYONYO-SALAMA'!K35,'25.09 MUNYONYO-SALAMA'!K35,'27.09 Munyonyo-Salama'!K35,'26.09 Munyonyo-Salama'!K35,'28.09 Munyonyo-Salama-24h'!K35,'29.09 Munyonyo-Salama'!K35)</f>
        <v>0</v>
      </c>
      <c r="L35" s="49">
        <f>AVERAGE('23.9.19-MUNYONYO-SALAMA'!L35,'24.09 MUNYONYO-SALAMA'!L35,'25.09 MUNYONYO-SALAMA'!L35,'27.09 Munyonyo-Salama'!L35,'26.09 Munyonyo-Salama'!L35,'28.09 Munyonyo-Salama-24h'!L35,'29.09 Munyonyo-Salama'!L35)</f>
        <v>0.14285714285714285</v>
      </c>
      <c r="M35" s="49">
        <f>AVERAGE('23.9.19-MUNYONYO-SALAMA'!M35,'24.09 MUNYONYO-SALAMA'!M35,'25.09 MUNYONYO-SALAMA'!M35,'27.09 Munyonyo-Salama'!M35,'26.09 Munyonyo-Salama'!M35,'28.09 Munyonyo-Salama-24h'!M35,'29.09 Munyonyo-Salama'!M35)</f>
        <v>44.714285714285715</v>
      </c>
      <c r="N35" s="49">
        <f>AVERAGE('23.9.19-MUNYONYO-SALAMA'!N35,'24.09 MUNYONYO-SALAMA'!N35,'25.09 MUNYONYO-SALAMA'!N35,'27.09 Munyonyo-Salama'!N35,'26.09 Munyonyo-Salama'!N35,'28.09 Munyonyo-Salama-24h'!N35,'29.09 Munyonyo-Salama'!N35)</f>
        <v>0</v>
      </c>
      <c r="O35" s="15">
        <f t="shared" si="0"/>
        <v>45.857142857142861</v>
      </c>
      <c r="P35" s="15">
        <f t="shared" si="1"/>
        <v>90.571428571428584</v>
      </c>
      <c r="R35" s="38" t="s">
        <v>91</v>
      </c>
      <c r="S35" s="39">
        <f t="shared" ref="S35:AF35" si="29">MAX(S13:S18)</f>
        <v>103.57142857142858</v>
      </c>
      <c r="T35" s="39">
        <f t="shared" si="29"/>
        <v>22.142857142857139</v>
      </c>
      <c r="U35" s="39">
        <f t="shared" si="29"/>
        <v>12.714285714285715</v>
      </c>
      <c r="V35" s="39">
        <f t="shared" si="29"/>
        <v>57.714285714285715</v>
      </c>
      <c r="W35" s="39">
        <f t="shared" si="29"/>
        <v>3.714285714285714</v>
      </c>
      <c r="X35" s="39">
        <f t="shared" si="29"/>
        <v>0.2857142857142857</v>
      </c>
      <c r="Y35" s="39">
        <f t="shared" si="29"/>
        <v>14.428571428571431</v>
      </c>
      <c r="Z35" s="39">
        <f t="shared" si="29"/>
        <v>2.7142857142857144</v>
      </c>
      <c r="AA35" s="39">
        <f t="shared" si="29"/>
        <v>0.8571428571428571</v>
      </c>
      <c r="AB35" s="39">
        <f t="shared" si="29"/>
        <v>0.14285714285714285</v>
      </c>
      <c r="AC35" s="39">
        <f t="shared" si="29"/>
        <v>195.14285714285714</v>
      </c>
      <c r="AD35" s="39">
        <f t="shared" si="29"/>
        <v>0.14285714285714285</v>
      </c>
      <c r="AE35" s="40">
        <f t="shared" si="29"/>
        <v>212.42857142857144</v>
      </c>
      <c r="AF35" s="40">
        <f t="shared" si="29"/>
        <v>377.57142857142861</v>
      </c>
    </row>
    <row r="36" spans="2:32" ht="23.1" customHeight="1" x14ac:dyDescent="0.25">
      <c r="B36" s="24" t="s">
        <v>63</v>
      </c>
      <c r="C36" s="49">
        <f>AVERAGE('23.9.19-MUNYONYO-SALAMA'!C36,'24.09 MUNYONYO-SALAMA'!C36,'25.09 MUNYONYO-SALAMA'!C36,'27.09 Munyonyo-Salama'!C36,'26.09 Munyonyo-Salama'!C36,'28.09 Munyonyo-Salama-24h'!C36,'29.09 Munyonyo-Salama'!C36)</f>
        <v>16.571428571428573</v>
      </c>
      <c r="D36" s="49">
        <f>AVERAGE('23.9.19-MUNYONYO-SALAMA'!D36,'24.09 MUNYONYO-SALAMA'!D36,'25.09 MUNYONYO-SALAMA'!D36,'27.09 Munyonyo-Salama'!D36,'26.09 Munyonyo-Salama'!D36,'28.09 Munyonyo-Salama-24h'!D36,'29.09 Munyonyo-Salama'!D36)</f>
        <v>4.5714285714285712</v>
      </c>
      <c r="E36" s="49">
        <f>AVERAGE('23.9.19-MUNYONYO-SALAMA'!E36,'24.09 MUNYONYO-SALAMA'!E36,'25.09 MUNYONYO-SALAMA'!E36,'27.09 Munyonyo-Salama'!E36,'26.09 Munyonyo-Salama'!E36,'28.09 Munyonyo-Salama-24h'!E36,'29.09 Munyonyo-Salama'!E36)</f>
        <v>2.8571428571428572</v>
      </c>
      <c r="F36" s="49">
        <f>AVERAGE('23.9.19-MUNYONYO-SALAMA'!F36,'24.09 MUNYONYO-SALAMA'!F36,'25.09 MUNYONYO-SALAMA'!F36,'27.09 Munyonyo-Salama'!F36,'26.09 Munyonyo-Salama'!F36,'28.09 Munyonyo-Salama-24h'!F36,'29.09 Munyonyo-Salama'!F36)</f>
        <v>12</v>
      </c>
      <c r="G36" s="49">
        <f>AVERAGE('23.9.19-MUNYONYO-SALAMA'!G36,'24.09 MUNYONYO-SALAMA'!G36,'25.09 MUNYONYO-SALAMA'!G36,'27.09 Munyonyo-Salama'!G36,'26.09 Munyonyo-Salama'!G36,'28.09 Munyonyo-Salama-24h'!G36,'29.09 Munyonyo-Salama'!G36)</f>
        <v>0.14285714285714285</v>
      </c>
      <c r="H36" s="49">
        <f>AVERAGE('23.9.19-MUNYONYO-SALAMA'!H36,'24.09 MUNYONYO-SALAMA'!H36,'25.09 MUNYONYO-SALAMA'!H36,'27.09 Munyonyo-Salama'!H36,'26.09 Munyonyo-Salama'!H36,'28.09 Munyonyo-Salama-24h'!H36,'29.09 Munyonyo-Salama'!H36)</f>
        <v>0</v>
      </c>
      <c r="I36" s="49">
        <f>AVERAGE('23.9.19-MUNYONYO-SALAMA'!I36,'24.09 MUNYONYO-SALAMA'!I36,'25.09 MUNYONYO-SALAMA'!I36,'27.09 Munyonyo-Salama'!I36,'26.09 Munyonyo-Salama'!I36,'28.09 Munyonyo-Salama-24h'!I36,'29.09 Munyonyo-Salama'!I36)</f>
        <v>3.7142857142857144</v>
      </c>
      <c r="J36" s="49">
        <f>AVERAGE('23.9.19-MUNYONYO-SALAMA'!J36,'24.09 MUNYONYO-SALAMA'!J36,'25.09 MUNYONYO-SALAMA'!J36,'27.09 Munyonyo-Salama'!J36,'26.09 Munyonyo-Salama'!J36,'28.09 Munyonyo-Salama-24h'!J36,'29.09 Munyonyo-Salama'!J36)</f>
        <v>0.42857142857142855</v>
      </c>
      <c r="K36" s="49">
        <f>AVERAGE('23.9.19-MUNYONYO-SALAMA'!K36,'24.09 MUNYONYO-SALAMA'!K36,'25.09 MUNYONYO-SALAMA'!K36,'27.09 Munyonyo-Salama'!K36,'26.09 Munyonyo-Salama'!K36,'28.09 Munyonyo-Salama-24h'!K36,'29.09 Munyonyo-Salama'!K36)</f>
        <v>0</v>
      </c>
      <c r="L36" s="49">
        <f>AVERAGE('23.9.19-MUNYONYO-SALAMA'!L36,'24.09 MUNYONYO-SALAMA'!L36,'25.09 MUNYONYO-SALAMA'!L36,'27.09 Munyonyo-Salama'!L36,'26.09 Munyonyo-Salama'!L36,'28.09 Munyonyo-Salama-24h'!L36,'29.09 Munyonyo-Salama'!L36)</f>
        <v>0</v>
      </c>
      <c r="M36" s="49">
        <f>AVERAGE('23.9.19-MUNYONYO-SALAMA'!M36,'24.09 MUNYONYO-SALAMA'!M36,'25.09 MUNYONYO-SALAMA'!M36,'27.09 Munyonyo-Salama'!M36,'26.09 Munyonyo-Salama'!M36,'28.09 Munyonyo-Salama-24h'!M36,'29.09 Munyonyo-Salama'!M36)</f>
        <v>46.857142857142854</v>
      </c>
      <c r="N36" s="49">
        <f>AVERAGE('23.9.19-MUNYONYO-SALAMA'!N36,'24.09 MUNYONYO-SALAMA'!N36,'25.09 MUNYONYO-SALAMA'!N36,'27.09 Munyonyo-Salama'!N36,'26.09 Munyonyo-Salama'!N36,'28.09 Munyonyo-Salama-24h'!N36,'29.09 Munyonyo-Salama'!N36)</f>
        <v>0</v>
      </c>
      <c r="O36" s="15">
        <f t="shared" si="0"/>
        <v>40.285714285714292</v>
      </c>
      <c r="P36" s="15">
        <f t="shared" si="1"/>
        <v>87.142857142857139</v>
      </c>
      <c r="R36" s="38" t="s">
        <v>92</v>
      </c>
      <c r="S36" s="39">
        <f t="shared" ref="S36:AF36" si="30">MAX(S19:S21)</f>
        <v>130.85714285714286</v>
      </c>
      <c r="T36" s="39">
        <f t="shared" si="30"/>
        <v>27.285714285714285</v>
      </c>
      <c r="U36" s="39">
        <f t="shared" si="30"/>
        <v>19.571428571428573</v>
      </c>
      <c r="V36" s="39">
        <f t="shared" si="30"/>
        <v>80.428571428571431</v>
      </c>
      <c r="W36" s="39">
        <f t="shared" si="30"/>
        <v>2</v>
      </c>
      <c r="X36" s="39">
        <f t="shared" si="30"/>
        <v>0.8571428571428571</v>
      </c>
      <c r="Y36" s="39">
        <f t="shared" si="30"/>
        <v>14</v>
      </c>
      <c r="Z36" s="39">
        <f t="shared" si="30"/>
        <v>1.4285714285714284</v>
      </c>
      <c r="AA36" s="39">
        <f t="shared" si="30"/>
        <v>0.42857142857142855</v>
      </c>
      <c r="AB36" s="39">
        <f t="shared" si="30"/>
        <v>0.42857142857142855</v>
      </c>
      <c r="AC36" s="39">
        <f t="shared" si="30"/>
        <v>210.57142857142856</v>
      </c>
      <c r="AD36" s="39">
        <f t="shared" si="30"/>
        <v>0</v>
      </c>
      <c r="AE36" s="40">
        <f t="shared" si="30"/>
        <v>268.00000000000006</v>
      </c>
      <c r="AF36" s="40">
        <f t="shared" si="30"/>
        <v>478.57142857142856</v>
      </c>
    </row>
    <row r="37" spans="2:32" ht="23.1" customHeight="1" x14ac:dyDescent="0.25">
      <c r="B37" s="23" t="s">
        <v>64</v>
      </c>
      <c r="C37" s="49">
        <f>AVERAGE('23.9.19-MUNYONYO-SALAMA'!C37,'24.09 MUNYONYO-SALAMA'!C37,'25.09 MUNYONYO-SALAMA'!C37,'27.09 Munyonyo-Salama'!C37,'26.09 Munyonyo-Salama'!C37,'28.09 Munyonyo-Salama-24h'!C37,'29.09 Munyonyo-Salama'!C37)</f>
        <v>21.857142857142858</v>
      </c>
      <c r="D37" s="49">
        <f>AVERAGE('23.9.19-MUNYONYO-SALAMA'!D37,'24.09 MUNYONYO-SALAMA'!D37,'25.09 MUNYONYO-SALAMA'!D37,'27.09 Munyonyo-Salama'!D37,'26.09 Munyonyo-Salama'!D37,'28.09 Munyonyo-Salama-24h'!D37,'29.09 Munyonyo-Salama'!D37)</f>
        <v>5</v>
      </c>
      <c r="E37" s="49">
        <f>AVERAGE('23.9.19-MUNYONYO-SALAMA'!E37,'24.09 MUNYONYO-SALAMA'!E37,'25.09 MUNYONYO-SALAMA'!E37,'27.09 Munyonyo-Salama'!E37,'26.09 Munyonyo-Salama'!E37,'28.09 Munyonyo-Salama-24h'!E37,'29.09 Munyonyo-Salama'!E37)</f>
        <v>2.5714285714285716</v>
      </c>
      <c r="F37" s="49">
        <f>AVERAGE('23.9.19-MUNYONYO-SALAMA'!F37,'24.09 MUNYONYO-SALAMA'!F37,'25.09 MUNYONYO-SALAMA'!F37,'27.09 Munyonyo-Salama'!F37,'26.09 Munyonyo-Salama'!F37,'28.09 Munyonyo-Salama-24h'!F37,'29.09 Munyonyo-Salama'!F37)</f>
        <v>14</v>
      </c>
      <c r="G37" s="49">
        <f>AVERAGE('23.9.19-MUNYONYO-SALAMA'!G37,'24.09 MUNYONYO-SALAMA'!G37,'25.09 MUNYONYO-SALAMA'!G37,'27.09 Munyonyo-Salama'!G37,'26.09 Munyonyo-Salama'!G37,'28.09 Munyonyo-Salama-24h'!G37,'29.09 Munyonyo-Salama'!G37)</f>
        <v>0</v>
      </c>
      <c r="H37" s="49">
        <f>AVERAGE('23.9.19-MUNYONYO-SALAMA'!H37,'24.09 MUNYONYO-SALAMA'!H37,'25.09 MUNYONYO-SALAMA'!H37,'27.09 Munyonyo-Salama'!H37,'26.09 Munyonyo-Salama'!H37,'28.09 Munyonyo-Salama-24h'!H37,'29.09 Munyonyo-Salama'!H37)</f>
        <v>0</v>
      </c>
      <c r="I37" s="49">
        <f>AVERAGE('23.9.19-MUNYONYO-SALAMA'!I37,'24.09 MUNYONYO-SALAMA'!I37,'25.09 MUNYONYO-SALAMA'!I37,'27.09 Munyonyo-Salama'!I37,'26.09 Munyonyo-Salama'!I37,'28.09 Munyonyo-Salama-24h'!I37,'29.09 Munyonyo-Salama'!I37)</f>
        <v>3.5714285714285716</v>
      </c>
      <c r="J37" s="49">
        <f>AVERAGE('23.9.19-MUNYONYO-SALAMA'!J37,'24.09 MUNYONYO-SALAMA'!J37,'25.09 MUNYONYO-SALAMA'!J37,'27.09 Munyonyo-Salama'!J37,'26.09 Munyonyo-Salama'!J37,'28.09 Munyonyo-Salama-24h'!J37,'29.09 Munyonyo-Salama'!J37)</f>
        <v>0.2857142857142857</v>
      </c>
      <c r="K37" s="49">
        <f>AVERAGE('23.9.19-MUNYONYO-SALAMA'!K37,'24.09 MUNYONYO-SALAMA'!K37,'25.09 MUNYONYO-SALAMA'!K37,'27.09 Munyonyo-Salama'!K37,'26.09 Munyonyo-Salama'!K37,'28.09 Munyonyo-Salama-24h'!K37,'29.09 Munyonyo-Salama'!K37)</f>
        <v>0.2857142857142857</v>
      </c>
      <c r="L37" s="49">
        <f>AVERAGE('23.9.19-MUNYONYO-SALAMA'!L37,'24.09 MUNYONYO-SALAMA'!L37,'25.09 MUNYONYO-SALAMA'!L37,'27.09 Munyonyo-Salama'!L37,'26.09 Munyonyo-Salama'!L37,'28.09 Munyonyo-Salama-24h'!L37,'29.09 Munyonyo-Salama'!L37)</f>
        <v>0</v>
      </c>
      <c r="M37" s="49">
        <f>AVERAGE('23.9.19-MUNYONYO-SALAMA'!M37,'24.09 MUNYONYO-SALAMA'!M37,'25.09 MUNYONYO-SALAMA'!M37,'27.09 Munyonyo-Salama'!M37,'26.09 Munyonyo-Salama'!M37,'28.09 Munyonyo-Salama-24h'!M37,'29.09 Munyonyo-Salama'!M37)</f>
        <v>38.428571428571431</v>
      </c>
      <c r="N37" s="49">
        <f>AVERAGE('23.9.19-MUNYONYO-SALAMA'!N37,'24.09 MUNYONYO-SALAMA'!N37,'25.09 MUNYONYO-SALAMA'!N37,'27.09 Munyonyo-Salama'!N37,'26.09 Munyonyo-Salama'!N37,'28.09 Munyonyo-Salama-24h'!N37,'29.09 Munyonyo-Salama'!N37)</f>
        <v>0</v>
      </c>
      <c r="O37" s="15">
        <f t="shared" si="0"/>
        <v>47.571428571428569</v>
      </c>
      <c r="P37" s="15">
        <f t="shared" si="1"/>
        <v>86</v>
      </c>
      <c r="R37" s="37" t="s">
        <v>85</v>
      </c>
      <c r="S37" s="63">
        <f t="shared" ref="S37:AF37" si="31">SUM(S10:S12)</f>
        <v>351.28571428571428</v>
      </c>
      <c r="T37" s="64">
        <f t="shared" si="31"/>
        <v>75.571428571428569</v>
      </c>
      <c r="U37" s="64">
        <f t="shared" si="31"/>
        <v>42</v>
      </c>
      <c r="V37" s="64">
        <f t="shared" si="31"/>
        <v>219.14285714285714</v>
      </c>
      <c r="W37" s="64">
        <f t="shared" si="31"/>
        <v>6.2857142857142856</v>
      </c>
      <c r="X37" s="64">
        <f t="shared" si="31"/>
        <v>1.4285714285714284</v>
      </c>
      <c r="Y37" s="64">
        <f t="shared" si="31"/>
        <v>22.428571428571431</v>
      </c>
      <c r="Z37" s="64">
        <f t="shared" si="31"/>
        <v>3</v>
      </c>
      <c r="AA37" s="64">
        <f t="shared" si="31"/>
        <v>1.1428571428571428</v>
      </c>
      <c r="AB37" s="64">
        <f t="shared" si="31"/>
        <v>0.14285714285714285</v>
      </c>
      <c r="AC37" s="64">
        <f t="shared" si="31"/>
        <v>610.42857142857133</v>
      </c>
      <c r="AD37" s="64">
        <f t="shared" si="31"/>
        <v>0</v>
      </c>
      <c r="AE37" s="65">
        <f t="shared" si="31"/>
        <v>722.42857142857144</v>
      </c>
      <c r="AF37" s="65">
        <f t="shared" si="31"/>
        <v>1332.8571428571429</v>
      </c>
    </row>
    <row r="38" spans="2:32" ht="23.1" customHeight="1" x14ac:dyDescent="0.25">
      <c r="B38" s="24" t="s">
        <v>65</v>
      </c>
      <c r="C38" s="49">
        <f>AVERAGE('23.9.19-MUNYONYO-SALAMA'!C38,'24.09 MUNYONYO-SALAMA'!C38,'25.09 MUNYONYO-SALAMA'!C38,'27.09 Munyonyo-Salama'!C38,'26.09 Munyonyo-Salama'!C38,'28.09 Munyonyo-Salama-24h'!C38,'29.09 Munyonyo-Salama'!C38)</f>
        <v>23.428571428571427</v>
      </c>
      <c r="D38" s="49">
        <f>AVERAGE('23.9.19-MUNYONYO-SALAMA'!D38,'24.09 MUNYONYO-SALAMA'!D38,'25.09 MUNYONYO-SALAMA'!D38,'27.09 Munyonyo-Salama'!D38,'26.09 Munyonyo-Salama'!D38,'28.09 Munyonyo-Salama-24h'!D38,'29.09 Munyonyo-Salama'!D38)</f>
        <v>4</v>
      </c>
      <c r="E38" s="49">
        <f>AVERAGE('23.9.19-MUNYONYO-SALAMA'!E38,'24.09 MUNYONYO-SALAMA'!E38,'25.09 MUNYONYO-SALAMA'!E38,'27.09 Munyonyo-Salama'!E38,'26.09 Munyonyo-Salama'!E38,'28.09 Munyonyo-Salama-24h'!E38,'29.09 Munyonyo-Salama'!E38)</f>
        <v>3.4285714285714284</v>
      </c>
      <c r="F38" s="49">
        <f>AVERAGE('23.9.19-MUNYONYO-SALAMA'!F38,'24.09 MUNYONYO-SALAMA'!F38,'25.09 MUNYONYO-SALAMA'!F38,'27.09 Munyonyo-Salama'!F38,'26.09 Munyonyo-Salama'!F38,'28.09 Munyonyo-Salama-24h'!F38,'29.09 Munyonyo-Salama'!F38)</f>
        <v>14.714285714285714</v>
      </c>
      <c r="G38" s="49">
        <f>AVERAGE('23.9.19-MUNYONYO-SALAMA'!G38,'24.09 MUNYONYO-SALAMA'!G38,'25.09 MUNYONYO-SALAMA'!G38,'27.09 Munyonyo-Salama'!G38,'26.09 Munyonyo-Salama'!G38,'28.09 Munyonyo-Salama-24h'!G38,'29.09 Munyonyo-Salama'!G38)</f>
        <v>0</v>
      </c>
      <c r="H38" s="49">
        <f>AVERAGE('23.9.19-MUNYONYO-SALAMA'!H38,'24.09 MUNYONYO-SALAMA'!H38,'25.09 MUNYONYO-SALAMA'!H38,'27.09 Munyonyo-Salama'!H38,'26.09 Munyonyo-Salama'!H38,'28.09 Munyonyo-Salama-24h'!H38,'29.09 Munyonyo-Salama'!H38)</f>
        <v>0</v>
      </c>
      <c r="I38" s="49">
        <f>AVERAGE('23.9.19-MUNYONYO-SALAMA'!I38,'24.09 MUNYONYO-SALAMA'!I38,'25.09 MUNYONYO-SALAMA'!I38,'27.09 Munyonyo-Salama'!I38,'26.09 Munyonyo-Salama'!I38,'28.09 Munyonyo-Salama-24h'!I38,'29.09 Munyonyo-Salama'!I38)</f>
        <v>5.2857142857142856</v>
      </c>
      <c r="J38" s="49">
        <f>AVERAGE('23.9.19-MUNYONYO-SALAMA'!J38,'24.09 MUNYONYO-SALAMA'!J38,'25.09 MUNYONYO-SALAMA'!J38,'27.09 Munyonyo-Salama'!J38,'26.09 Munyonyo-Salama'!J38,'28.09 Munyonyo-Salama-24h'!J38,'29.09 Munyonyo-Salama'!J38)</f>
        <v>0.42857142857142855</v>
      </c>
      <c r="K38" s="49">
        <f>AVERAGE('23.9.19-MUNYONYO-SALAMA'!K38,'24.09 MUNYONYO-SALAMA'!K38,'25.09 MUNYONYO-SALAMA'!K38,'27.09 Munyonyo-Salama'!K38,'26.09 Munyonyo-Salama'!K38,'28.09 Munyonyo-Salama-24h'!K38,'29.09 Munyonyo-Salama'!K38)</f>
        <v>0</v>
      </c>
      <c r="L38" s="49">
        <f>AVERAGE('23.9.19-MUNYONYO-SALAMA'!L38,'24.09 MUNYONYO-SALAMA'!L38,'25.09 MUNYONYO-SALAMA'!L38,'27.09 Munyonyo-Salama'!L38,'26.09 Munyonyo-Salama'!L38,'28.09 Munyonyo-Salama-24h'!L38,'29.09 Munyonyo-Salama'!L38)</f>
        <v>0</v>
      </c>
      <c r="M38" s="49">
        <f>AVERAGE('23.9.19-MUNYONYO-SALAMA'!M38,'24.09 MUNYONYO-SALAMA'!M38,'25.09 MUNYONYO-SALAMA'!M38,'27.09 Munyonyo-Salama'!M38,'26.09 Munyonyo-Salama'!M38,'28.09 Munyonyo-Salama-24h'!M38,'29.09 Munyonyo-Salama'!M38)</f>
        <v>41.142857142857146</v>
      </c>
      <c r="N38" s="49">
        <f>AVERAGE('23.9.19-MUNYONYO-SALAMA'!N38,'24.09 MUNYONYO-SALAMA'!N38,'25.09 MUNYONYO-SALAMA'!N38,'27.09 Munyonyo-Salama'!N38,'26.09 Munyonyo-Salama'!N38,'28.09 Munyonyo-Salama-24h'!N38,'29.09 Munyonyo-Salama'!N38)</f>
        <v>0</v>
      </c>
      <c r="O38" s="15">
        <f t="shared" si="0"/>
        <v>51.285714285714285</v>
      </c>
      <c r="P38" s="15">
        <f t="shared" si="1"/>
        <v>92.428571428571431</v>
      </c>
      <c r="R38" s="28" t="s">
        <v>86</v>
      </c>
      <c r="S38" s="64">
        <f t="shared" ref="S38:AF38" si="32">SUM(S13:S18)</f>
        <v>524.14285714285722</v>
      </c>
      <c r="T38" s="64">
        <f t="shared" si="32"/>
        <v>112.14285714285714</v>
      </c>
      <c r="U38" s="64">
        <f t="shared" si="32"/>
        <v>66.285714285714278</v>
      </c>
      <c r="V38" s="64">
        <f t="shared" si="32"/>
        <v>323.57142857142861</v>
      </c>
      <c r="W38" s="64">
        <f t="shared" si="32"/>
        <v>8.8571428571428559</v>
      </c>
      <c r="X38" s="64">
        <f t="shared" si="32"/>
        <v>0.71428571428571419</v>
      </c>
      <c r="Y38" s="64">
        <f t="shared" si="32"/>
        <v>78.857142857142861</v>
      </c>
      <c r="Z38" s="64">
        <f t="shared" si="32"/>
        <v>10.571428571428571</v>
      </c>
      <c r="AA38" s="64">
        <f t="shared" si="32"/>
        <v>3.2857142857142851</v>
      </c>
      <c r="AB38" s="64">
        <f t="shared" si="32"/>
        <v>0.42857142857142855</v>
      </c>
      <c r="AC38" s="64">
        <f t="shared" si="32"/>
        <v>1040.2857142857142</v>
      </c>
      <c r="AD38" s="64">
        <f t="shared" si="32"/>
        <v>0.14285714285714285</v>
      </c>
      <c r="AE38" s="65">
        <f t="shared" si="32"/>
        <v>1129</v>
      </c>
      <c r="AF38" s="65">
        <f t="shared" si="32"/>
        <v>2169.2857142857142</v>
      </c>
    </row>
    <row r="39" spans="2:32" ht="23.1" customHeight="1" x14ac:dyDescent="0.25">
      <c r="B39" s="24" t="s">
        <v>66</v>
      </c>
      <c r="C39" s="49">
        <f>AVERAGE('23.9.19-MUNYONYO-SALAMA'!C39,'24.09 MUNYONYO-SALAMA'!C39,'25.09 MUNYONYO-SALAMA'!C39,'27.09 Munyonyo-Salama'!C39,'26.09 Munyonyo-Salama'!C39,'28.09 Munyonyo-Salama-24h'!C39,'29.09 Munyonyo-Salama'!C39)</f>
        <v>26.142857142857142</v>
      </c>
      <c r="D39" s="49">
        <f>AVERAGE('23.9.19-MUNYONYO-SALAMA'!D39,'24.09 MUNYONYO-SALAMA'!D39,'25.09 MUNYONYO-SALAMA'!D39,'27.09 Munyonyo-Salama'!D39,'26.09 Munyonyo-Salama'!D39,'28.09 Munyonyo-Salama-24h'!D39,'29.09 Munyonyo-Salama'!D39)</f>
        <v>5.2857142857142856</v>
      </c>
      <c r="E39" s="49">
        <f>AVERAGE('23.9.19-MUNYONYO-SALAMA'!E39,'24.09 MUNYONYO-SALAMA'!E39,'25.09 MUNYONYO-SALAMA'!E39,'27.09 Munyonyo-Salama'!E39,'26.09 Munyonyo-Salama'!E39,'28.09 Munyonyo-Salama-24h'!E39,'29.09 Munyonyo-Salama'!E39)</f>
        <v>3.1428571428571428</v>
      </c>
      <c r="F39" s="49">
        <f>AVERAGE('23.9.19-MUNYONYO-SALAMA'!F39,'24.09 MUNYONYO-SALAMA'!F39,'25.09 MUNYONYO-SALAMA'!F39,'27.09 Munyonyo-Salama'!F39,'26.09 Munyonyo-Salama'!F39,'28.09 Munyonyo-Salama-24h'!F39,'29.09 Munyonyo-Salama'!F39)</f>
        <v>12.714285714285714</v>
      </c>
      <c r="G39" s="49">
        <f>AVERAGE('23.9.19-MUNYONYO-SALAMA'!G39,'24.09 MUNYONYO-SALAMA'!G39,'25.09 MUNYONYO-SALAMA'!G39,'27.09 Munyonyo-Salama'!G39,'26.09 Munyonyo-Salama'!G39,'28.09 Munyonyo-Salama-24h'!G39,'29.09 Munyonyo-Salama'!G39)</f>
        <v>0</v>
      </c>
      <c r="H39" s="49">
        <f>AVERAGE('23.9.19-MUNYONYO-SALAMA'!H39,'24.09 MUNYONYO-SALAMA'!H39,'25.09 MUNYONYO-SALAMA'!H39,'27.09 Munyonyo-Salama'!H39,'26.09 Munyonyo-Salama'!H39,'28.09 Munyonyo-Salama-24h'!H39,'29.09 Munyonyo-Salama'!H39)</f>
        <v>0</v>
      </c>
      <c r="I39" s="49">
        <f>AVERAGE('23.9.19-MUNYONYO-SALAMA'!I39,'24.09 MUNYONYO-SALAMA'!I39,'25.09 MUNYONYO-SALAMA'!I39,'27.09 Munyonyo-Salama'!I39,'26.09 Munyonyo-Salama'!I39,'28.09 Munyonyo-Salama-24h'!I39,'29.09 Munyonyo-Salama'!I39)</f>
        <v>2.7142857142857144</v>
      </c>
      <c r="J39" s="49">
        <f>AVERAGE('23.9.19-MUNYONYO-SALAMA'!J39,'24.09 MUNYONYO-SALAMA'!J39,'25.09 MUNYONYO-SALAMA'!J39,'27.09 Munyonyo-Salama'!J39,'26.09 Munyonyo-Salama'!J39,'28.09 Munyonyo-Salama-24h'!J39,'29.09 Munyonyo-Salama'!J39)</f>
        <v>0.8571428571428571</v>
      </c>
      <c r="K39" s="49">
        <f>AVERAGE('23.9.19-MUNYONYO-SALAMA'!K39,'24.09 MUNYONYO-SALAMA'!K39,'25.09 MUNYONYO-SALAMA'!K39,'27.09 Munyonyo-Salama'!K39,'26.09 Munyonyo-Salama'!K39,'28.09 Munyonyo-Salama-24h'!K39,'29.09 Munyonyo-Salama'!K39)</f>
        <v>0.2857142857142857</v>
      </c>
      <c r="L39" s="49">
        <f>AVERAGE('23.9.19-MUNYONYO-SALAMA'!L39,'24.09 MUNYONYO-SALAMA'!L39,'25.09 MUNYONYO-SALAMA'!L39,'27.09 Munyonyo-Salama'!L39,'26.09 Munyonyo-Salama'!L39,'28.09 Munyonyo-Salama-24h'!L39,'29.09 Munyonyo-Salama'!L39)</f>
        <v>0</v>
      </c>
      <c r="M39" s="49">
        <f>AVERAGE('23.9.19-MUNYONYO-SALAMA'!M39,'24.09 MUNYONYO-SALAMA'!M39,'25.09 MUNYONYO-SALAMA'!M39,'27.09 Munyonyo-Salama'!M39,'26.09 Munyonyo-Salama'!M39,'28.09 Munyonyo-Salama-24h'!M39,'29.09 Munyonyo-Salama'!M39)</f>
        <v>40.285714285714285</v>
      </c>
      <c r="N39" s="49">
        <f>AVERAGE('23.9.19-MUNYONYO-SALAMA'!N39,'24.09 MUNYONYO-SALAMA'!N39,'25.09 MUNYONYO-SALAMA'!N39,'27.09 Munyonyo-Salama'!N39,'26.09 Munyonyo-Salama'!N39,'28.09 Munyonyo-Salama-24h'!N39,'29.09 Munyonyo-Salama'!N39)</f>
        <v>0</v>
      </c>
      <c r="O39" s="15">
        <f t="shared" si="0"/>
        <v>51.142857142857139</v>
      </c>
      <c r="P39" s="15">
        <f t="shared" si="1"/>
        <v>91.428571428571416</v>
      </c>
      <c r="R39" s="29" t="s">
        <v>87</v>
      </c>
      <c r="S39" s="64">
        <f t="shared" ref="S39:AF39" si="33">SUM(S19:S21)</f>
        <v>360.42857142857144</v>
      </c>
      <c r="T39" s="64">
        <f t="shared" si="33"/>
        <v>71.714285714285708</v>
      </c>
      <c r="U39" s="64">
        <f t="shared" si="33"/>
        <v>45.142857142857146</v>
      </c>
      <c r="V39" s="64">
        <f t="shared" si="33"/>
        <v>213</v>
      </c>
      <c r="W39" s="64">
        <f t="shared" si="33"/>
        <v>4.8571428571428568</v>
      </c>
      <c r="X39" s="64">
        <f t="shared" si="33"/>
        <v>1</v>
      </c>
      <c r="Y39" s="64">
        <f t="shared" si="33"/>
        <v>38</v>
      </c>
      <c r="Z39" s="64">
        <f t="shared" si="33"/>
        <v>3.5714285714285712</v>
      </c>
      <c r="AA39" s="64">
        <f t="shared" si="33"/>
        <v>1</v>
      </c>
      <c r="AB39" s="64">
        <f t="shared" si="33"/>
        <v>0.8571428571428571</v>
      </c>
      <c r="AC39" s="64">
        <f t="shared" si="33"/>
        <v>584.57142857142856</v>
      </c>
      <c r="AD39" s="64">
        <f t="shared" si="33"/>
        <v>0</v>
      </c>
      <c r="AE39" s="65">
        <f t="shared" si="33"/>
        <v>739.57142857142867</v>
      </c>
      <c r="AF39" s="65">
        <f t="shared" si="33"/>
        <v>1324.1428571428573</v>
      </c>
    </row>
    <row r="40" spans="2:32" ht="23.1" customHeight="1" x14ac:dyDescent="0.25">
      <c r="B40" s="24" t="s">
        <v>67</v>
      </c>
      <c r="C40" s="49">
        <f>AVERAGE('23.9.19-MUNYONYO-SALAMA'!C40,'24.09 MUNYONYO-SALAMA'!C40,'25.09 MUNYONYO-SALAMA'!C40,'27.09 Munyonyo-Salama'!C40,'26.09 Munyonyo-Salama'!C40,'28.09 Munyonyo-Salama-24h'!C40,'29.09 Munyonyo-Salama'!C40)</f>
        <v>20.142857142857142</v>
      </c>
      <c r="D40" s="49">
        <f>AVERAGE('23.9.19-MUNYONYO-SALAMA'!D40,'24.09 MUNYONYO-SALAMA'!D40,'25.09 MUNYONYO-SALAMA'!D40,'27.09 Munyonyo-Salama'!D40,'26.09 Munyonyo-Salama'!D40,'28.09 Munyonyo-Salama-24h'!D40,'29.09 Munyonyo-Salama'!D40)</f>
        <v>4.8571428571428568</v>
      </c>
      <c r="E40" s="49">
        <f>AVERAGE('23.9.19-MUNYONYO-SALAMA'!E40,'24.09 MUNYONYO-SALAMA'!E40,'25.09 MUNYONYO-SALAMA'!E40,'27.09 Munyonyo-Salama'!E40,'26.09 Munyonyo-Salama'!E40,'28.09 Munyonyo-Salama-24h'!E40,'29.09 Munyonyo-Salama'!E40)</f>
        <v>2</v>
      </c>
      <c r="F40" s="49">
        <f>AVERAGE('23.9.19-MUNYONYO-SALAMA'!F40,'24.09 MUNYONYO-SALAMA'!F40,'25.09 MUNYONYO-SALAMA'!F40,'27.09 Munyonyo-Salama'!F40,'26.09 Munyonyo-Salama'!F40,'28.09 Munyonyo-Salama-24h'!F40,'29.09 Munyonyo-Salama'!F40)</f>
        <v>12.428571428571429</v>
      </c>
      <c r="G40" s="49">
        <f>AVERAGE('23.9.19-MUNYONYO-SALAMA'!G40,'24.09 MUNYONYO-SALAMA'!G40,'25.09 MUNYONYO-SALAMA'!G40,'27.09 Munyonyo-Salama'!G40,'26.09 Munyonyo-Salama'!G40,'28.09 Munyonyo-Salama-24h'!G40,'29.09 Munyonyo-Salama'!G40)</f>
        <v>0</v>
      </c>
      <c r="H40" s="49">
        <f>AVERAGE('23.9.19-MUNYONYO-SALAMA'!H40,'24.09 MUNYONYO-SALAMA'!H40,'25.09 MUNYONYO-SALAMA'!H40,'27.09 Munyonyo-Salama'!H40,'26.09 Munyonyo-Salama'!H40,'28.09 Munyonyo-Salama-24h'!H40,'29.09 Munyonyo-Salama'!H40)</f>
        <v>0</v>
      </c>
      <c r="I40" s="49">
        <f>AVERAGE('23.9.19-MUNYONYO-SALAMA'!I40,'24.09 MUNYONYO-SALAMA'!I40,'25.09 MUNYONYO-SALAMA'!I40,'27.09 Munyonyo-Salama'!I40,'26.09 Munyonyo-Salama'!I40,'28.09 Munyonyo-Salama-24h'!I40,'29.09 Munyonyo-Salama'!I40)</f>
        <v>2.7142857142857144</v>
      </c>
      <c r="J40" s="49">
        <f>AVERAGE('23.9.19-MUNYONYO-SALAMA'!J40,'24.09 MUNYONYO-SALAMA'!J40,'25.09 MUNYONYO-SALAMA'!J40,'27.09 Munyonyo-Salama'!J40,'26.09 Munyonyo-Salama'!J40,'28.09 Munyonyo-Salama-24h'!J40,'29.09 Munyonyo-Salama'!J40)</f>
        <v>0.2857142857142857</v>
      </c>
      <c r="K40" s="49">
        <f>AVERAGE('23.9.19-MUNYONYO-SALAMA'!K40,'24.09 MUNYONYO-SALAMA'!K40,'25.09 MUNYONYO-SALAMA'!K40,'27.09 Munyonyo-Salama'!K40,'26.09 Munyonyo-Salama'!K40,'28.09 Munyonyo-Salama-24h'!K40,'29.09 Munyonyo-Salama'!K40)</f>
        <v>0</v>
      </c>
      <c r="L40" s="49">
        <f>AVERAGE('23.9.19-MUNYONYO-SALAMA'!L40,'24.09 MUNYONYO-SALAMA'!L40,'25.09 MUNYONYO-SALAMA'!L40,'27.09 Munyonyo-Salama'!L40,'26.09 Munyonyo-Salama'!L40,'28.09 Munyonyo-Salama-24h'!L40,'29.09 Munyonyo-Salama'!L40)</f>
        <v>0.14285714285714285</v>
      </c>
      <c r="M40" s="49">
        <f>AVERAGE('23.9.19-MUNYONYO-SALAMA'!M40,'24.09 MUNYONYO-SALAMA'!M40,'25.09 MUNYONYO-SALAMA'!M40,'27.09 Munyonyo-Salama'!M40,'26.09 Munyonyo-Salama'!M40,'28.09 Munyonyo-Salama-24h'!M40,'29.09 Munyonyo-Salama'!M40)</f>
        <v>45.142857142857146</v>
      </c>
      <c r="N40" s="49">
        <f>AVERAGE('23.9.19-MUNYONYO-SALAMA'!N40,'24.09 MUNYONYO-SALAMA'!N40,'25.09 MUNYONYO-SALAMA'!N40,'27.09 Munyonyo-Salama'!N40,'26.09 Munyonyo-Salama'!N40,'28.09 Munyonyo-Salama-24h'!N40,'29.09 Munyonyo-Salama'!N40)</f>
        <v>0</v>
      </c>
      <c r="O40" s="15">
        <f t="shared" si="0"/>
        <v>42.571428571428577</v>
      </c>
      <c r="P40" s="15">
        <f t="shared" si="1"/>
        <v>87.714285714285722</v>
      </c>
      <c r="R40" s="5" t="s">
        <v>17</v>
      </c>
      <c r="S40" s="64">
        <f t="shared" ref="S40:AF40" si="34">SUM(S10:S21)</f>
        <v>1235.8571428571427</v>
      </c>
      <c r="T40" s="64">
        <f t="shared" si="34"/>
        <v>259.42857142857139</v>
      </c>
      <c r="U40" s="64">
        <f t="shared" si="34"/>
        <v>153.42857142857142</v>
      </c>
      <c r="V40" s="64">
        <f t="shared" si="34"/>
        <v>755.71428571428567</v>
      </c>
      <c r="W40" s="64">
        <f t="shared" si="34"/>
        <v>20</v>
      </c>
      <c r="X40" s="64">
        <f t="shared" si="34"/>
        <v>3.1428571428571423</v>
      </c>
      <c r="Y40" s="64">
        <f t="shared" si="34"/>
        <v>139.28571428571428</v>
      </c>
      <c r="Z40" s="64">
        <f t="shared" si="34"/>
        <v>17.142857142857142</v>
      </c>
      <c r="AA40" s="64">
        <f t="shared" si="34"/>
        <v>5.4285714285714288</v>
      </c>
      <c r="AB40" s="64">
        <f t="shared" si="34"/>
        <v>1.4285714285714286</v>
      </c>
      <c r="AC40" s="64">
        <f t="shared" si="34"/>
        <v>2235.2857142857142</v>
      </c>
      <c r="AD40" s="64">
        <f t="shared" si="34"/>
        <v>0.14285714285714285</v>
      </c>
      <c r="AE40" s="65">
        <f t="shared" si="34"/>
        <v>2591</v>
      </c>
      <c r="AF40" s="65">
        <f t="shared" si="34"/>
        <v>4826.2857142857147</v>
      </c>
    </row>
    <row r="41" spans="2:32" ht="23.1" customHeight="1" x14ac:dyDescent="0.25">
      <c r="B41" s="23" t="s">
        <v>68</v>
      </c>
      <c r="C41" s="49">
        <f>AVERAGE('23.9.19-MUNYONYO-SALAMA'!C41,'24.09 MUNYONYO-SALAMA'!C41,'25.09 MUNYONYO-SALAMA'!C41,'27.09 Munyonyo-Salama'!C41,'26.09 Munyonyo-Salama'!C41,'28.09 Munyonyo-Salama-24h'!C41,'29.09 Munyonyo-Salama'!C41)</f>
        <v>25</v>
      </c>
      <c r="D41" s="49">
        <f>AVERAGE('23.9.19-MUNYONYO-SALAMA'!D41,'24.09 MUNYONYO-SALAMA'!D41,'25.09 MUNYONYO-SALAMA'!D41,'27.09 Munyonyo-Salama'!D41,'26.09 Munyonyo-Salama'!D41,'28.09 Munyonyo-Salama-24h'!D41,'29.09 Munyonyo-Salama'!D41)</f>
        <v>5.1428571428571432</v>
      </c>
      <c r="E41" s="49">
        <f>AVERAGE('23.9.19-MUNYONYO-SALAMA'!E41,'24.09 MUNYONYO-SALAMA'!E41,'25.09 MUNYONYO-SALAMA'!E41,'27.09 Munyonyo-Salama'!E41,'26.09 Munyonyo-Salama'!E41,'28.09 Munyonyo-Salama-24h'!E41,'29.09 Munyonyo-Salama'!E41)</f>
        <v>4.1428571428571432</v>
      </c>
      <c r="F41" s="49">
        <f>AVERAGE('23.9.19-MUNYONYO-SALAMA'!F41,'24.09 MUNYONYO-SALAMA'!F41,'25.09 MUNYONYO-SALAMA'!F41,'27.09 Munyonyo-Salama'!F41,'26.09 Munyonyo-Salama'!F41,'28.09 Munyonyo-Salama-24h'!F41,'29.09 Munyonyo-Salama'!F41)</f>
        <v>15.285714285714286</v>
      </c>
      <c r="G41" s="49">
        <f>AVERAGE('23.9.19-MUNYONYO-SALAMA'!G41,'24.09 MUNYONYO-SALAMA'!G41,'25.09 MUNYONYO-SALAMA'!G41,'27.09 Munyonyo-Salama'!G41,'26.09 Munyonyo-Salama'!G41,'28.09 Munyonyo-Salama-24h'!G41,'29.09 Munyonyo-Salama'!G41)</f>
        <v>0.8571428571428571</v>
      </c>
      <c r="H41" s="49">
        <f>AVERAGE('23.9.19-MUNYONYO-SALAMA'!H41,'24.09 MUNYONYO-SALAMA'!H41,'25.09 MUNYONYO-SALAMA'!H41,'27.09 Munyonyo-Salama'!H41,'26.09 Munyonyo-Salama'!H41,'28.09 Munyonyo-Salama-24h'!H41,'29.09 Munyonyo-Salama'!H41)</f>
        <v>0</v>
      </c>
      <c r="I41" s="49">
        <f>AVERAGE('23.9.19-MUNYONYO-SALAMA'!I41,'24.09 MUNYONYO-SALAMA'!I41,'25.09 MUNYONYO-SALAMA'!I41,'27.09 Munyonyo-Salama'!I41,'26.09 Munyonyo-Salama'!I41,'28.09 Munyonyo-Salama-24h'!I41,'29.09 Munyonyo-Salama'!I41)</f>
        <v>3.7142857142857144</v>
      </c>
      <c r="J41" s="49">
        <f>AVERAGE('23.9.19-MUNYONYO-SALAMA'!J41,'24.09 MUNYONYO-SALAMA'!J41,'25.09 MUNYONYO-SALAMA'!J41,'27.09 Munyonyo-Salama'!J41,'26.09 Munyonyo-Salama'!J41,'28.09 Munyonyo-Salama-24h'!J41,'29.09 Munyonyo-Salama'!J41)</f>
        <v>0.42857142857142855</v>
      </c>
      <c r="K41" s="49">
        <f>AVERAGE('23.9.19-MUNYONYO-SALAMA'!K41,'24.09 MUNYONYO-SALAMA'!K41,'25.09 MUNYONYO-SALAMA'!K41,'27.09 Munyonyo-Salama'!K41,'26.09 Munyonyo-Salama'!K41,'28.09 Munyonyo-Salama-24h'!K41,'29.09 Munyonyo-Salama'!K41)</f>
        <v>0.14285714285714285</v>
      </c>
      <c r="L41" s="49">
        <f>AVERAGE('23.9.19-MUNYONYO-SALAMA'!L41,'24.09 MUNYONYO-SALAMA'!L41,'25.09 MUNYONYO-SALAMA'!L41,'27.09 Munyonyo-Salama'!L41,'26.09 Munyonyo-Salama'!L41,'28.09 Munyonyo-Salama-24h'!L41,'29.09 Munyonyo-Salama'!L41)</f>
        <v>0</v>
      </c>
      <c r="M41" s="49">
        <f>AVERAGE('23.9.19-MUNYONYO-SALAMA'!M41,'24.09 MUNYONYO-SALAMA'!M41,'25.09 MUNYONYO-SALAMA'!M41,'27.09 Munyonyo-Salama'!M41,'26.09 Munyonyo-Salama'!M41,'28.09 Munyonyo-Salama-24h'!M41,'29.09 Munyonyo-Salama'!M41)</f>
        <v>35</v>
      </c>
      <c r="N41" s="49">
        <f>AVERAGE('23.9.19-MUNYONYO-SALAMA'!N41,'24.09 MUNYONYO-SALAMA'!N41,'25.09 MUNYONYO-SALAMA'!N41,'27.09 Munyonyo-Salama'!N41,'26.09 Munyonyo-Salama'!N41,'28.09 Munyonyo-Salama-24h'!N41,'29.09 Munyonyo-Salama'!N41)</f>
        <v>0</v>
      </c>
      <c r="O41" s="15">
        <f t="shared" si="0"/>
        <v>54.714285714285715</v>
      </c>
      <c r="P41" s="15">
        <f t="shared" si="1"/>
        <v>89.714285714285722</v>
      </c>
      <c r="R41" s="5" t="s">
        <v>185</v>
      </c>
      <c r="S41" s="64">
        <f>SUM(S10:S33)</f>
        <v>2089.8571428571427</v>
      </c>
      <c r="T41" s="64">
        <f t="shared" ref="T41:AD41" si="35">SUM(T10:T33)</f>
        <v>425.92857142857139</v>
      </c>
      <c r="U41" s="64">
        <f t="shared" si="35"/>
        <v>225.42857142857142</v>
      </c>
      <c r="V41" s="64">
        <f t="shared" si="35"/>
        <v>1140.7142857142858</v>
      </c>
      <c r="W41" s="64">
        <f t="shared" si="35"/>
        <v>25.5</v>
      </c>
      <c r="X41" s="64">
        <f t="shared" si="35"/>
        <v>3.6428571428571423</v>
      </c>
      <c r="Y41" s="64">
        <f t="shared" si="35"/>
        <v>180.78571428571428</v>
      </c>
      <c r="Z41" s="64">
        <f t="shared" si="35"/>
        <v>25.642857142857142</v>
      </c>
      <c r="AA41" s="64">
        <f t="shared" si="35"/>
        <v>5.9285714285714288</v>
      </c>
      <c r="AB41" s="64">
        <f t="shared" si="35"/>
        <v>2.4285714285714288</v>
      </c>
      <c r="AC41" s="64">
        <f t="shared" si="35"/>
        <v>3427.7857142857142</v>
      </c>
      <c r="AD41" s="64">
        <f t="shared" si="35"/>
        <v>0.14285714285714285</v>
      </c>
      <c r="AE41" s="65">
        <f>SUM(AE10:AE33)</f>
        <v>4126</v>
      </c>
      <c r="AF41" s="65">
        <f>SUM(AF10:AF33)</f>
        <v>7553.7857142857147</v>
      </c>
    </row>
    <row r="42" spans="2:32" ht="23.1" customHeight="1" x14ac:dyDescent="0.25">
      <c r="B42" s="24" t="s">
        <v>69</v>
      </c>
      <c r="C42" s="49">
        <f>AVERAGE('23.9.19-MUNYONYO-SALAMA'!C42,'24.09 MUNYONYO-SALAMA'!C42,'25.09 MUNYONYO-SALAMA'!C42,'27.09 Munyonyo-Salama'!C42,'26.09 Munyonyo-Salama'!C42,'28.09 Munyonyo-Salama-24h'!C42,'29.09 Munyonyo-Salama'!C42)</f>
        <v>27.285714285714285</v>
      </c>
      <c r="D42" s="49">
        <f>AVERAGE('23.9.19-MUNYONYO-SALAMA'!D42,'24.09 MUNYONYO-SALAMA'!D42,'25.09 MUNYONYO-SALAMA'!D42,'27.09 Munyonyo-Salama'!D42,'26.09 Munyonyo-Salama'!D42,'28.09 Munyonyo-Salama-24h'!D42,'29.09 Munyonyo-Salama'!D42)</f>
        <v>5.2857142857142856</v>
      </c>
      <c r="E42" s="49">
        <f>AVERAGE('23.9.19-MUNYONYO-SALAMA'!E42,'24.09 MUNYONYO-SALAMA'!E42,'25.09 MUNYONYO-SALAMA'!E42,'27.09 Munyonyo-Salama'!E42,'26.09 Munyonyo-Salama'!E42,'28.09 Munyonyo-Salama-24h'!E42,'29.09 Munyonyo-Salama'!E42)</f>
        <v>3.2857142857142856</v>
      </c>
      <c r="F42" s="49">
        <f>AVERAGE('23.9.19-MUNYONYO-SALAMA'!F42,'24.09 MUNYONYO-SALAMA'!F42,'25.09 MUNYONYO-SALAMA'!F42,'27.09 Munyonyo-Salama'!F42,'26.09 Munyonyo-Salama'!F42,'28.09 Munyonyo-Salama-24h'!F42,'29.09 Munyonyo-Salama'!F42)</f>
        <v>15.857142857142858</v>
      </c>
      <c r="G42" s="49">
        <f>AVERAGE('23.9.19-MUNYONYO-SALAMA'!G42,'24.09 MUNYONYO-SALAMA'!G42,'25.09 MUNYONYO-SALAMA'!G42,'27.09 Munyonyo-Salama'!G42,'26.09 Munyonyo-Salama'!G42,'28.09 Munyonyo-Salama-24h'!G42,'29.09 Munyonyo-Salama'!G42)</f>
        <v>0.5714285714285714</v>
      </c>
      <c r="H42" s="49">
        <f>AVERAGE('23.9.19-MUNYONYO-SALAMA'!H42,'24.09 MUNYONYO-SALAMA'!H42,'25.09 MUNYONYO-SALAMA'!H42,'27.09 Munyonyo-Salama'!H42,'26.09 Munyonyo-Salama'!H42,'28.09 Munyonyo-Salama-24h'!H42,'29.09 Munyonyo-Salama'!H42)</f>
        <v>0</v>
      </c>
      <c r="I42" s="49">
        <f>AVERAGE('23.9.19-MUNYONYO-SALAMA'!I42,'24.09 MUNYONYO-SALAMA'!I42,'25.09 MUNYONYO-SALAMA'!I42,'27.09 Munyonyo-Salama'!I42,'26.09 Munyonyo-Salama'!I42,'28.09 Munyonyo-Salama-24h'!I42,'29.09 Munyonyo-Salama'!I42)</f>
        <v>2.7142857142857144</v>
      </c>
      <c r="J42" s="49">
        <f>AVERAGE('23.9.19-MUNYONYO-SALAMA'!J42,'24.09 MUNYONYO-SALAMA'!J42,'25.09 MUNYONYO-SALAMA'!J42,'27.09 Munyonyo-Salama'!J42,'26.09 Munyonyo-Salama'!J42,'28.09 Munyonyo-Salama-24h'!J42,'29.09 Munyonyo-Salama'!J42)</f>
        <v>0.7142857142857143</v>
      </c>
      <c r="K42" s="49">
        <f>AVERAGE('23.9.19-MUNYONYO-SALAMA'!K42,'24.09 MUNYONYO-SALAMA'!K42,'25.09 MUNYONYO-SALAMA'!K42,'27.09 Munyonyo-Salama'!K42,'26.09 Munyonyo-Salama'!K42,'28.09 Munyonyo-Salama-24h'!K42,'29.09 Munyonyo-Salama'!K42)</f>
        <v>0</v>
      </c>
      <c r="L42" s="49">
        <f>AVERAGE('23.9.19-MUNYONYO-SALAMA'!L42,'24.09 MUNYONYO-SALAMA'!L42,'25.09 MUNYONYO-SALAMA'!L42,'27.09 Munyonyo-Salama'!L42,'26.09 Munyonyo-Salama'!L42,'28.09 Munyonyo-Salama-24h'!L42,'29.09 Munyonyo-Salama'!L42)</f>
        <v>0</v>
      </c>
      <c r="M42" s="49">
        <f>AVERAGE('23.9.19-MUNYONYO-SALAMA'!M42,'24.09 MUNYONYO-SALAMA'!M42,'25.09 MUNYONYO-SALAMA'!M42,'27.09 Munyonyo-Salama'!M42,'26.09 Munyonyo-Salama'!M42,'28.09 Munyonyo-Salama-24h'!M42,'29.09 Munyonyo-Salama'!M42)</f>
        <v>34.142857142857146</v>
      </c>
      <c r="N42" s="49">
        <f>AVERAGE('23.9.19-MUNYONYO-SALAMA'!N42,'24.09 MUNYONYO-SALAMA'!N42,'25.09 MUNYONYO-SALAMA'!N42,'27.09 Munyonyo-Salama'!N42,'26.09 Munyonyo-Salama'!N42,'28.09 Munyonyo-Salama-24h'!N42,'29.09 Munyonyo-Salama'!N42)</f>
        <v>0</v>
      </c>
      <c r="O42" s="15">
        <f t="shared" si="0"/>
        <v>55.714285714285708</v>
      </c>
      <c r="P42" s="15">
        <f t="shared" si="1"/>
        <v>89.857142857142861</v>
      </c>
      <c r="R42" s="5" t="s">
        <v>160</v>
      </c>
      <c r="S42" s="48">
        <f>S41/S40</f>
        <v>1.6910183793781066</v>
      </c>
      <c r="T42" s="48">
        <f t="shared" ref="T42:AF42" si="36">T41/T40</f>
        <v>1.6417951541850222</v>
      </c>
      <c r="U42" s="48">
        <f t="shared" si="36"/>
        <v>1.4692737430167597</v>
      </c>
      <c r="V42" s="48">
        <f t="shared" si="36"/>
        <v>1.5094517958412099</v>
      </c>
      <c r="W42" s="48">
        <f t="shared" si="36"/>
        <v>1.2749999999999999</v>
      </c>
      <c r="X42" s="48">
        <f t="shared" si="36"/>
        <v>1.1590909090909092</v>
      </c>
      <c r="Y42" s="48">
        <f t="shared" si="36"/>
        <v>1.2979487179487179</v>
      </c>
      <c r="Z42" s="48">
        <f t="shared" si="36"/>
        <v>1.4958333333333333</v>
      </c>
      <c r="AA42" s="48">
        <f t="shared" si="36"/>
        <v>1.0921052631578947</v>
      </c>
      <c r="AB42" s="48">
        <f t="shared" si="36"/>
        <v>1.7000000000000002</v>
      </c>
      <c r="AC42" s="48">
        <f t="shared" si="36"/>
        <v>1.5334888477024349</v>
      </c>
      <c r="AD42" s="48">
        <f t="shared" si="36"/>
        <v>1</v>
      </c>
      <c r="AE42" s="66">
        <f t="shared" si="36"/>
        <v>1.5924353531455038</v>
      </c>
      <c r="AF42" s="66">
        <f t="shared" si="36"/>
        <v>1.5651343831399478</v>
      </c>
    </row>
    <row r="43" spans="2:32" ht="23.1" customHeight="1" x14ac:dyDescent="0.25">
      <c r="B43" s="23" t="s">
        <v>70</v>
      </c>
      <c r="C43" s="49">
        <f>AVERAGE('23.9.19-MUNYONYO-SALAMA'!C43,'24.09 MUNYONYO-SALAMA'!C43,'25.09 MUNYONYO-SALAMA'!C43,'27.09 Munyonyo-Salama'!C43,'26.09 Munyonyo-Salama'!C43,'28.09 Munyonyo-Salama-24h'!C43,'29.09 Munyonyo-Salama'!C43)</f>
        <v>23.142857142857142</v>
      </c>
      <c r="D43" s="49">
        <f>AVERAGE('23.9.19-MUNYONYO-SALAMA'!D43,'24.09 MUNYONYO-SALAMA'!D43,'25.09 MUNYONYO-SALAMA'!D43,'27.09 Munyonyo-Salama'!D43,'26.09 Munyonyo-Salama'!D43,'28.09 Munyonyo-Salama-24h'!D43,'29.09 Munyonyo-Salama'!D43)</f>
        <v>5.2857142857142856</v>
      </c>
      <c r="E43" s="49">
        <f>AVERAGE('23.9.19-MUNYONYO-SALAMA'!E43,'24.09 MUNYONYO-SALAMA'!E43,'25.09 MUNYONYO-SALAMA'!E43,'27.09 Munyonyo-Salama'!E43,'26.09 Munyonyo-Salama'!E43,'28.09 Munyonyo-Salama-24h'!E43,'29.09 Munyonyo-Salama'!E43)</f>
        <v>3.2857142857142856</v>
      </c>
      <c r="F43" s="49">
        <f>AVERAGE('23.9.19-MUNYONYO-SALAMA'!F43,'24.09 MUNYONYO-SALAMA'!F43,'25.09 MUNYONYO-SALAMA'!F43,'27.09 Munyonyo-Salama'!F43,'26.09 Munyonyo-Salama'!F43,'28.09 Munyonyo-Salama-24h'!F43,'29.09 Munyonyo-Salama'!F43)</f>
        <v>12.428571428571429</v>
      </c>
      <c r="G43" s="49">
        <f>AVERAGE('23.9.19-MUNYONYO-SALAMA'!G43,'24.09 MUNYONYO-SALAMA'!G43,'25.09 MUNYONYO-SALAMA'!G43,'27.09 Munyonyo-Salama'!G43,'26.09 Munyonyo-Salama'!G43,'28.09 Munyonyo-Salama-24h'!G43,'29.09 Munyonyo-Salama'!G43)</f>
        <v>2.7142857142857144</v>
      </c>
      <c r="H43" s="49">
        <f>AVERAGE('23.9.19-MUNYONYO-SALAMA'!H43,'24.09 MUNYONYO-SALAMA'!H43,'25.09 MUNYONYO-SALAMA'!H43,'27.09 Munyonyo-Salama'!H43,'26.09 Munyonyo-Salama'!H43,'28.09 Munyonyo-Salama-24h'!H43,'29.09 Munyonyo-Salama'!H43)</f>
        <v>0.14285714285714285</v>
      </c>
      <c r="I43" s="49">
        <f>AVERAGE('23.9.19-MUNYONYO-SALAMA'!I43,'24.09 MUNYONYO-SALAMA'!I43,'25.09 MUNYONYO-SALAMA'!I43,'27.09 Munyonyo-Salama'!I43,'26.09 Munyonyo-Salama'!I43,'28.09 Munyonyo-Salama-24h'!I43,'29.09 Munyonyo-Salama'!I43)</f>
        <v>1.8571428571428572</v>
      </c>
      <c r="J43" s="49">
        <f>AVERAGE('23.9.19-MUNYONYO-SALAMA'!J43,'24.09 MUNYONYO-SALAMA'!J43,'25.09 MUNYONYO-SALAMA'!J43,'27.09 Munyonyo-Salama'!J43,'26.09 Munyonyo-Salama'!J43,'28.09 Munyonyo-Salama-24h'!J43,'29.09 Munyonyo-Salama'!J43)</f>
        <v>0.42857142857142855</v>
      </c>
      <c r="K43" s="49">
        <f>AVERAGE('23.9.19-MUNYONYO-SALAMA'!K43,'24.09 MUNYONYO-SALAMA'!K43,'25.09 MUNYONYO-SALAMA'!K43,'27.09 Munyonyo-Salama'!K43,'26.09 Munyonyo-Salama'!K43,'28.09 Munyonyo-Salama-24h'!K43,'29.09 Munyonyo-Salama'!K43)</f>
        <v>0.14285714285714285</v>
      </c>
      <c r="L43" s="49">
        <f>AVERAGE('23.9.19-MUNYONYO-SALAMA'!L43,'24.09 MUNYONYO-SALAMA'!L43,'25.09 MUNYONYO-SALAMA'!L43,'27.09 Munyonyo-Salama'!L43,'26.09 Munyonyo-Salama'!L43,'28.09 Munyonyo-Salama-24h'!L43,'29.09 Munyonyo-Salama'!L43)</f>
        <v>0</v>
      </c>
      <c r="M43" s="49">
        <f>AVERAGE('23.9.19-MUNYONYO-SALAMA'!M43,'24.09 MUNYONYO-SALAMA'!M43,'25.09 MUNYONYO-SALAMA'!M43,'27.09 Munyonyo-Salama'!M43,'26.09 Munyonyo-Salama'!M43,'28.09 Munyonyo-Salama-24h'!M43,'29.09 Munyonyo-Salama'!M43)</f>
        <v>39.428571428571431</v>
      </c>
      <c r="N43" s="49">
        <f>AVERAGE('23.9.19-MUNYONYO-SALAMA'!N43,'24.09 MUNYONYO-SALAMA'!N43,'25.09 MUNYONYO-SALAMA'!N43,'27.09 Munyonyo-Salama'!N43,'26.09 Munyonyo-Salama'!N43,'28.09 Munyonyo-Salama-24h'!N43,'29.09 Munyonyo-Salama'!N43)</f>
        <v>0</v>
      </c>
      <c r="O43" s="15">
        <f t="shared" si="0"/>
        <v>49.428571428571431</v>
      </c>
      <c r="P43" s="15">
        <f t="shared" si="1"/>
        <v>88.857142857142861</v>
      </c>
    </row>
    <row r="44" spans="2:32" ht="23.1" customHeight="1" x14ac:dyDescent="0.25">
      <c r="B44" s="25" t="s">
        <v>71</v>
      </c>
      <c r="C44" s="49">
        <f>AVERAGE('23.9.19-MUNYONYO-SALAMA'!C44,'24.09 MUNYONYO-SALAMA'!C44,'25.09 MUNYONYO-SALAMA'!C44,'27.09 Munyonyo-Salama'!C44,'26.09 Munyonyo-Salama'!C44,'28.09 Munyonyo-Salama-24h'!C44,'29.09 Munyonyo-Salama'!C44)</f>
        <v>26.428571428571427</v>
      </c>
      <c r="D44" s="49">
        <f>AVERAGE('23.9.19-MUNYONYO-SALAMA'!D44,'24.09 MUNYONYO-SALAMA'!D44,'25.09 MUNYONYO-SALAMA'!D44,'27.09 Munyonyo-Salama'!D44,'26.09 Munyonyo-Salama'!D44,'28.09 Munyonyo-Salama-24h'!D44,'29.09 Munyonyo-Salama'!D44)</f>
        <v>6</v>
      </c>
      <c r="E44" s="49">
        <f>AVERAGE('23.9.19-MUNYONYO-SALAMA'!E44,'24.09 MUNYONYO-SALAMA'!E44,'25.09 MUNYONYO-SALAMA'!E44,'27.09 Munyonyo-Salama'!E44,'26.09 Munyonyo-Salama'!E44,'28.09 Munyonyo-Salama-24h'!E44,'29.09 Munyonyo-Salama'!E44)</f>
        <v>1.5714285714285714</v>
      </c>
      <c r="F44" s="49">
        <f>AVERAGE('23.9.19-MUNYONYO-SALAMA'!F44,'24.09 MUNYONYO-SALAMA'!F44,'25.09 MUNYONYO-SALAMA'!F44,'27.09 Munyonyo-Salama'!F44,'26.09 Munyonyo-Salama'!F44,'28.09 Munyonyo-Salama-24h'!F44,'29.09 Munyonyo-Salama'!F44)</f>
        <v>14.714285714285714</v>
      </c>
      <c r="G44" s="49">
        <f>AVERAGE('23.9.19-MUNYONYO-SALAMA'!G44,'24.09 MUNYONYO-SALAMA'!G44,'25.09 MUNYONYO-SALAMA'!G44,'27.09 Munyonyo-Salama'!G44,'26.09 Munyonyo-Salama'!G44,'28.09 Munyonyo-Salama-24h'!G44,'29.09 Munyonyo-Salama'!G44)</f>
        <v>0.2857142857142857</v>
      </c>
      <c r="H44" s="49">
        <f>AVERAGE('23.9.19-MUNYONYO-SALAMA'!H44,'24.09 MUNYONYO-SALAMA'!H44,'25.09 MUNYONYO-SALAMA'!H44,'27.09 Munyonyo-Salama'!H44,'26.09 Munyonyo-Salama'!H44,'28.09 Munyonyo-Salama-24h'!H44,'29.09 Munyonyo-Salama'!H44)</f>
        <v>0</v>
      </c>
      <c r="I44" s="49">
        <f>AVERAGE('23.9.19-MUNYONYO-SALAMA'!I44,'24.09 MUNYONYO-SALAMA'!I44,'25.09 MUNYONYO-SALAMA'!I44,'27.09 Munyonyo-Salama'!I44,'26.09 Munyonyo-Salama'!I44,'28.09 Munyonyo-Salama-24h'!I44,'29.09 Munyonyo-Salama'!I44)</f>
        <v>4</v>
      </c>
      <c r="J44" s="49">
        <f>AVERAGE('23.9.19-MUNYONYO-SALAMA'!J44,'24.09 MUNYONYO-SALAMA'!J44,'25.09 MUNYONYO-SALAMA'!J44,'27.09 Munyonyo-Salama'!J44,'26.09 Munyonyo-Salama'!J44,'28.09 Munyonyo-Salama-24h'!J44,'29.09 Munyonyo-Salama'!J44)</f>
        <v>0.5714285714285714</v>
      </c>
      <c r="K44" s="49">
        <f>AVERAGE('23.9.19-MUNYONYO-SALAMA'!K44,'24.09 MUNYONYO-SALAMA'!K44,'25.09 MUNYONYO-SALAMA'!K44,'27.09 Munyonyo-Salama'!K44,'26.09 Munyonyo-Salama'!K44,'28.09 Munyonyo-Salama-24h'!K44,'29.09 Munyonyo-Salama'!K44)</f>
        <v>0.14285714285714285</v>
      </c>
      <c r="L44" s="49">
        <f>AVERAGE('23.9.19-MUNYONYO-SALAMA'!L44,'24.09 MUNYONYO-SALAMA'!L44,'25.09 MUNYONYO-SALAMA'!L44,'27.09 Munyonyo-Salama'!L44,'26.09 Munyonyo-Salama'!L44,'28.09 Munyonyo-Salama-24h'!L44,'29.09 Munyonyo-Salama'!L44)</f>
        <v>0</v>
      </c>
      <c r="M44" s="49">
        <f>AVERAGE('23.9.19-MUNYONYO-SALAMA'!M44,'24.09 MUNYONYO-SALAMA'!M44,'25.09 MUNYONYO-SALAMA'!M44,'27.09 Munyonyo-Salama'!M44,'26.09 Munyonyo-Salama'!M44,'28.09 Munyonyo-Salama-24h'!M44,'29.09 Munyonyo-Salama'!M44)</f>
        <v>45.285714285714285</v>
      </c>
      <c r="N44" s="49">
        <f>AVERAGE('23.9.19-MUNYONYO-SALAMA'!N44,'24.09 MUNYONYO-SALAMA'!N44,'25.09 MUNYONYO-SALAMA'!N44,'27.09 Munyonyo-Salama'!N44,'26.09 Munyonyo-Salama'!N44,'28.09 Munyonyo-Salama-24h'!N44,'29.09 Munyonyo-Salama'!N44)</f>
        <v>0</v>
      </c>
      <c r="O44" s="15">
        <f t="shared" si="0"/>
        <v>53.714285714285715</v>
      </c>
      <c r="P44" s="15">
        <f t="shared" si="1"/>
        <v>99</v>
      </c>
    </row>
    <row r="45" spans="2:32" ht="23.1" customHeight="1" x14ac:dyDescent="0.25">
      <c r="B45" s="23" t="s">
        <v>72</v>
      </c>
      <c r="C45" s="49">
        <f>AVERAGE('23.9.19-MUNYONYO-SALAMA'!C45,'24.09 MUNYONYO-SALAMA'!C45,'25.09 MUNYONYO-SALAMA'!C45,'27.09 Munyonyo-Salama'!C45,'26.09 Munyonyo-Salama'!C45,'28.09 Munyonyo-Salama-24h'!C45,'29.09 Munyonyo-Salama'!C45)</f>
        <v>26.714285714285715</v>
      </c>
      <c r="D45" s="49">
        <f>AVERAGE('23.9.19-MUNYONYO-SALAMA'!D45,'24.09 MUNYONYO-SALAMA'!D45,'25.09 MUNYONYO-SALAMA'!D45,'27.09 Munyonyo-Salama'!D45,'26.09 Munyonyo-Salama'!D45,'28.09 Munyonyo-Salama-24h'!D45,'29.09 Munyonyo-Salama'!D45)</f>
        <v>5.5714285714285712</v>
      </c>
      <c r="E45" s="49">
        <f>AVERAGE('23.9.19-MUNYONYO-SALAMA'!E45,'24.09 MUNYONYO-SALAMA'!E45,'25.09 MUNYONYO-SALAMA'!E45,'27.09 Munyonyo-Salama'!E45,'26.09 Munyonyo-Salama'!E45,'28.09 Munyonyo-Salama-24h'!E45,'29.09 Munyonyo-Salama'!E45)</f>
        <v>2.1428571428571428</v>
      </c>
      <c r="F45" s="49">
        <f>AVERAGE('23.9.19-MUNYONYO-SALAMA'!F45,'24.09 MUNYONYO-SALAMA'!F45,'25.09 MUNYONYO-SALAMA'!F45,'27.09 Munyonyo-Salama'!F45,'26.09 Munyonyo-Salama'!F45,'28.09 Munyonyo-Salama-24h'!F45,'29.09 Munyonyo-Salama'!F45)</f>
        <v>14.714285714285714</v>
      </c>
      <c r="G45" s="49">
        <f>AVERAGE('23.9.19-MUNYONYO-SALAMA'!G45,'24.09 MUNYONYO-SALAMA'!G45,'25.09 MUNYONYO-SALAMA'!G45,'27.09 Munyonyo-Salama'!G45,'26.09 Munyonyo-Salama'!G45,'28.09 Munyonyo-Salama-24h'!G45,'29.09 Munyonyo-Salama'!G45)</f>
        <v>0.14285714285714285</v>
      </c>
      <c r="H45" s="49">
        <f>AVERAGE('23.9.19-MUNYONYO-SALAMA'!H45,'24.09 MUNYONYO-SALAMA'!H45,'25.09 MUNYONYO-SALAMA'!H45,'27.09 Munyonyo-Salama'!H45,'26.09 Munyonyo-Salama'!H45,'28.09 Munyonyo-Salama-24h'!H45,'29.09 Munyonyo-Salama'!H45)</f>
        <v>0.14285714285714285</v>
      </c>
      <c r="I45" s="49">
        <f>AVERAGE('23.9.19-MUNYONYO-SALAMA'!I45,'24.09 MUNYONYO-SALAMA'!I45,'25.09 MUNYONYO-SALAMA'!I45,'27.09 Munyonyo-Salama'!I45,'26.09 Munyonyo-Salama'!I45,'28.09 Munyonyo-Salama-24h'!I45,'29.09 Munyonyo-Salama'!I45)</f>
        <v>2.8571428571428572</v>
      </c>
      <c r="J45" s="49">
        <f>AVERAGE('23.9.19-MUNYONYO-SALAMA'!J45,'24.09 MUNYONYO-SALAMA'!J45,'25.09 MUNYONYO-SALAMA'!J45,'27.09 Munyonyo-Salama'!J45,'26.09 Munyonyo-Salama'!J45,'28.09 Munyonyo-Salama-24h'!J45,'29.09 Munyonyo-Salama'!J45)</f>
        <v>1</v>
      </c>
      <c r="K45" s="49">
        <f>AVERAGE('23.9.19-MUNYONYO-SALAMA'!K45,'24.09 MUNYONYO-SALAMA'!K45,'25.09 MUNYONYO-SALAMA'!K45,'27.09 Munyonyo-Salama'!K45,'26.09 Munyonyo-Salama'!K45,'28.09 Munyonyo-Salama-24h'!K45,'29.09 Munyonyo-Salama'!K45)</f>
        <v>0.14285714285714285</v>
      </c>
      <c r="L45" s="49">
        <f>AVERAGE('23.9.19-MUNYONYO-SALAMA'!L45,'24.09 MUNYONYO-SALAMA'!L45,'25.09 MUNYONYO-SALAMA'!L45,'27.09 Munyonyo-Salama'!L45,'26.09 Munyonyo-Salama'!L45,'28.09 Munyonyo-Salama-24h'!L45,'29.09 Munyonyo-Salama'!L45)</f>
        <v>0</v>
      </c>
      <c r="M45" s="49">
        <f>AVERAGE('23.9.19-MUNYONYO-SALAMA'!M45,'24.09 MUNYONYO-SALAMA'!M45,'25.09 MUNYONYO-SALAMA'!M45,'27.09 Munyonyo-Salama'!M45,'26.09 Munyonyo-Salama'!M45,'28.09 Munyonyo-Salama-24h'!M45,'29.09 Munyonyo-Salama'!M45)</f>
        <v>42.428571428571431</v>
      </c>
      <c r="N45" s="49">
        <f>AVERAGE('23.9.19-MUNYONYO-SALAMA'!N45,'24.09 MUNYONYO-SALAMA'!N45,'25.09 MUNYONYO-SALAMA'!N45,'27.09 Munyonyo-Salama'!N45,'26.09 Munyonyo-Salama'!N45,'28.09 Munyonyo-Salama-24h'!N45,'29.09 Munyonyo-Salama'!N45)</f>
        <v>0.14285714285714285</v>
      </c>
      <c r="O45" s="15">
        <f t="shared" si="0"/>
        <v>53.571428571428584</v>
      </c>
      <c r="P45" s="15">
        <f t="shared" si="1"/>
        <v>96</v>
      </c>
    </row>
    <row r="46" spans="2:32" ht="23.1" customHeight="1" x14ac:dyDescent="0.25">
      <c r="B46" s="24" t="s">
        <v>73</v>
      </c>
      <c r="C46" s="49">
        <f>AVERAGE('23.9.19-MUNYONYO-SALAMA'!C46,'24.09 MUNYONYO-SALAMA'!C46,'25.09 MUNYONYO-SALAMA'!C46,'27.09 Munyonyo-Salama'!C46,'26.09 Munyonyo-Salama'!C46,'28.09 Munyonyo-Salama-24h'!C46,'29.09 Munyonyo-Salama'!C46)</f>
        <v>24.285714285714285</v>
      </c>
      <c r="D46" s="49">
        <f>AVERAGE('23.9.19-MUNYONYO-SALAMA'!D46,'24.09 MUNYONYO-SALAMA'!D46,'25.09 MUNYONYO-SALAMA'!D46,'27.09 Munyonyo-Salama'!D46,'26.09 Munyonyo-Salama'!D46,'28.09 Munyonyo-Salama-24h'!D46,'29.09 Munyonyo-Salama'!D46)</f>
        <v>4</v>
      </c>
      <c r="E46" s="49">
        <f>AVERAGE('23.9.19-MUNYONYO-SALAMA'!E46,'24.09 MUNYONYO-SALAMA'!E46,'25.09 MUNYONYO-SALAMA'!E46,'27.09 Munyonyo-Salama'!E46,'26.09 Munyonyo-Salama'!E46,'28.09 Munyonyo-Salama-24h'!E46,'29.09 Munyonyo-Salama'!E46)</f>
        <v>2.2857142857142856</v>
      </c>
      <c r="F46" s="49">
        <f>AVERAGE('23.9.19-MUNYONYO-SALAMA'!F46,'24.09 MUNYONYO-SALAMA'!F46,'25.09 MUNYONYO-SALAMA'!F46,'27.09 Munyonyo-Salama'!F46,'26.09 Munyonyo-Salama'!F46,'28.09 Munyonyo-Salama-24h'!F46,'29.09 Munyonyo-Salama'!F46)</f>
        <v>17.714285714285715</v>
      </c>
      <c r="G46" s="49">
        <f>AVERAGE('23.9.19-MUNYONYO-SALAMA'!G46,'24.09 MUNYONYO-SALAMA'!G46,'25.09 MUNYONYO-SALAMA'!G46,'27.09 Munyonyo-Salama'!G46,'26.09 Munyonyo-Salama'!G46,'28.09 Munyonyo-Salama-24h'!G46,'29.09 Munyonyo-Salama'!G46)</f>
        <v>0.42857142857142855</v>
      </c>
      <c r="H46" s="49">
        <f>AVERAGE('23.9.19-MUNYONYO-SALAMA'!H46,'24.09 MUNYONYO-SALAMA'!H46,'25.09 MUNYONYO-SALAMA'!H46,'27.09 Munyonyo-Salama'!H46,'26.09 Munyonyo-Salama'!H46,'28.09 Munyonyo-Salama-24h'!H46,'29.09 Munyonyo-Salama'!H46)</f>
        <v>0</v>
      </c>
      <c r="I46" s="49">
        <f>AVERAGE('23.9.19-MUNYONYO-SALAMA'!I46,'24.09 MUNYONYO-SALAMA'!I46,'25.09 MUNYONYO-SALAMA'!I46,'27.09 Munyonyo-Salama'!I46,'26.09 Munyonyo-Salama'!I46,'28.09 Munyonyo-Salama-24h'!I46,'29.09 Munyonyo-Salama'!I46)</f>
        <v>3</v>
      </c>
      <c r="J46" s="49">
        <f>AVERAGE('23.9.19-MUNYONYO-SALAMA'!J46,'24.09 MUNYONYO-SALAMA'!J46,'25.09 MUNYONYO-SALAMA'!J46,'27.09 Munyonyo-Salama'!J46,'26.09 Munyonyo-Salama'!J46,'28.09 Munyonyo-Salama-24h'!J46,'29.09 Munyonyo-Salama'!J46)</f>
        <v>0.2857142857142857</v>
      </c>
      <c r="K46" s="49">
        <f>AVERAGE('23.9.19-MUNYONYO-SALAMA'!K46,'24.09 MUNYONYO-SALAMA'!K46,'25.09 MUNYONYO-SALAMA'!K46,'27.09 Munyonyo-Salama'!K46,'26.09 Munyonyo-Salama'!K46,'28.09 Munyonyo-Salama-24h'!K46,'29.09 Munyonyo-Salama'!K46)</f>
        <v>0</v>
      </c>
      <c r="L46" s="49">
        <f>AVERAGE('23.9.19-MUNYONYO-SALAMA'!L46,'24.09 MUNYONYO-SALAMA'!L46,'25.09 MUNYONYO-SALAMA'!L46,'27.09 Munyonyo-Salama'!L46,'26.09 Munyonyo-Salama'!L46,'28.09 Munyonyo-Salama-24h'!L46,'29.09 Munyonyo-Salama'!L46)</f>
        <v>0</v>
      </c>
      <c r="M46" s="49">
        <f>AVERAGE('23.9.19-MUNYONYO-SALAMA'!M46,'24.09 MUNYONYO-SALAMA'!M46,'25.09 MUNYONYO-SALAMA'!M46,'27.09 Munyonyo-Salama'!M46,'26.09 Munyonyo-Salama'!M46,'28.09 Munyonyo-Salama-24h'!M46,'29.09 Munyonyo-Salama'!M46)</f>
        <v>43.571428571428569</v>
      </c>
      <c r="N46" s="49">
        <f>AVERAGE('23.9.19-MUNYONYO-SALAMA'!N46,'24.09 MUNYONYO-SALAMA'!N46,'25.09 MUNYONYO-SALAMA'!N46,'27.09 Munyonyo-Salama'!N46,'26.09 Munyonyo-Salama'!N46,'28.09 Munyonyo-Salama-24h'!N46,'29.09 Munyonyo-Salama'!N46)</f>
        <v>0</v>
      </c>
      <c r="O46" s="15">
        <f t="shared" si="0"/>
        <v>52</v>
      </c>
      <c r="P46" s="15">
        <f t="shared" si="1"/>
        <v>95.571428571428569</v>
      </c>
      <c r="R46" s="8"/>
      <c r="T46"/>
    </row>
    <row r="47" spans="2:32" ht="23.1" customHeight="1" x14ac:dyDescent="0.25">
      <c r="B47" s="24" t="s">
        <v>74</v>
      </c>
      <c r="C47" s="49">
        <f>AVERAGE('23.9.19-MUNYONYO-SALAMA'!C47,'24.09 MUNYONYO-SALAMA'!C47,'25.09 MUNYONYO-SALAMA'!C47,'27.09 Munyonyo-Salama'!C47,'26.09 Munyonyo-Salama'!C47,'28.09 Munyonyo-Salama-24h'!C47,'29.09 Munyonyo-Salama'!C47)</f>
        <v>28.857142857142858</v>
      </c>
      <c r="D47" s="49">
        <f>AVERAGE('23.9.19-MUNYONYO-SALAMA'!D47,'24.09 MUNYONYO-SALAMA'!D47,'25.09 MUNYONYO-SALAMA'!D47,'27.09 Munyonyo-Salama'!D47,'26.09 Munyonyo-Salama'!D47,'28.09 Munyonyo-Salama-24h'!D47,'29.09 Munyonyo-Salama'!D47)</f>
        <v>6</v>
      </c>
      <c r="E47" s="49">
        <f>AVERAGE('23.9.19-MUNYONYO-SALAMA'!E47,'24.09 MUNYONYO-SALAMA'!E47,'25.09 MUNYONYO-SALAMA'!E47,'27.09 Munyonyo-Salama'!E47,'26.09 Munyonyo-Salama'!E47,'28.09 Munyonyo-Salama-24h'!E47,'29.09 Munyonyo-Salama'!E47)</f>
        <v>3.1428571428571428</v>
      </c>
      <c r="F47" s="49">
        <f>AVERAGE('23.9.19-MUNYONYO-SALAMA'!F47,'24.09 MUNYONYO-SALAMA'!F47,'25.09 MUNYONYO-SALAMA'!F47,'27.09 Munyonyo-Salama'!F47,'26.09 Munyonyo-Salama'!F47,'28.09 Munyonyo-Salama-24h'!F47,'29.09 Munyonyo-Salama'!F47)</f>
        <v>17</v>
      </c>
      <c r="G47" s="49">
        <f>AVERAGE('23.9.19-MUNYONYO-SALAMA'!G47,'24.09 MUNYONYO-SALAMA'!G47,'25.09 MUNYONYO-SALAMA'!G47,'27.09 Munyonyo-Salama'!G47,'26.09 Munyonyo-Salama'!G47,'28.09 Munyonyo-Salama-24h'!G47,'29.09 Munyonyo-Salama'!G47)</f>
        <v>0.2857142857142857</v>
      </c>
      <c r="H47" s="49">
        <f>AVERAGE('23.9.19-MUNYONYO-SALAMA'!H47,'24.09 MUNYONYO-SALAMA'!H47,'25.09 MUNYONYO-SALAMA'!H47,'27.09 Munyonyo-Salama'!H47,'26.09 Munyonyo-Salama'!H47,'28.09 Munyonyo-Salama-24h'!H47,'29.09 Munyonyo-Salama'!H47)</f>
        <v>0</v>
      </c>
      <c r="I47" s="49">
        <f>AVERAGE('23.9.19-MUNYONYO-SALAMA'!I47,'24.09 MUNYONYO-SALAMA'!I47,'25.09 MUNYONYO-SALAMA'!I47,'27.09 Munyonyo-Salama'!I47,'26.09 Munyonyo-Salama'!I47,'28.09 Munyonyo-Salama-24h'!I47,'29.09 Munyonyo-Salama'!I47)</f>
        <v>4.4285714285714288</v>
      </c>
      <c r="J47" s="49">
        <f>AVERAGE('23.9.19-MUNYONYO-SALAMA'!J47,'24.09 MUNYONYO-SALAMA'!J47,'25.09 MUNYONYO-SALAMA'!J47,'27.09 Munyonyo-Salama'!J47,'26.09 Munyonyo-Salama'!J47,'28.09 Munyonyo-Salama-24h'!J47,'29.09 Munyonyo-Salama'!J47)</f>
        <v>0.14285714285714285</v>
      </c>
      <c r="K47" s="49">
        <f>AVERAGE('23.9.19-MUNYONYO-SALAMA'!K47,'24.09 MUNYONYO-SALAMA'!K47,'25.09 MUNYONYO-SALAMA'!K47,'27.09 Munyonyo-Salama'!K47,'26.09 Munyonyo-Salama'!K47,'28.09 Munyonyo-Salama-24h'!K47,'29.09 Munyonyo-Salama'!K47)</f>
        <v>0</v>
      </c>
      <c r="L47" s="49">
        <f>AVERAGE('23.9.19-MUNYONYO-SALAMA'!L47,'24.09 MUNYONYO-SALAMA'!L47,'25.09 MUNYONYO-SALAMA'!L47,'27.09 Munyonyo-Salama'!L47,'26.09 Munyonyo-Salama'!L47,'28.09 Munyonyo-Salama-24h'!L47,'29.09 Munyonyo-Salama'!L47)</f>
        <v>0</v>
      </c>
      <c r="M47" s="49">
        <f>AVERAGE('23.9.19-MUNYONYO-SALAMA'!M47,'24.09 MUNYONYO-SALAMA'!M47,'25.09 MUNYONYO-SALAMA'!M47,'27.09 Munyonyo-Salama'!M47,'26.09 Munyonyo-Salama'!M47,'28.09 Munyonyo-Salama-24h'!M47,'29.09 Munyonyo-Salama'!M47)</f>
        <v>46.285714285714285</v>
      </c>
      <c r="N47" s="49">
        <f>AVERAGE('23.9.19-MUNYONYO-SALAMA'!N47,'24.09 MUNYONYO-SALAMA'!N47,'25.09 MUNYONYO-SALAMA'!N47,'27.09 Munyonyo-Salama'!N47,'26.09 Munyonyo-Salama'!N47,'28.09 Munyonyo-Salama-24h'!N47,'29.09 Munyonyo-Salama'!N47)</f>
        <v>0</v>
      </c>
      <c r="O47" s="15">
        <f t="shared" si="0"/>
        <v>59.857142857142868</v>
      </c>
      <c r="P47" s="15">
        <f t="shared" si="1"/>
        <v>106.14285714285715</v>
      </c>
      <c r="R47" s="8"/>
      <c r="T47"/>
    </row>
    <row r="48" spans="2:32" ht="23.1" customHeight="1" x14ac:dyDescent="0.25">
      <c r="B48" s="24" t="s">
        <v>75</v>
      </c>
      <c r="C48" s="49">
        <f>AVERAGE('23.9.19-MUNYONYO-SALAMA'!C48,'24.09 MUNYONYO-SALAMA'!C48,'25.09 MUNYONYO-SALAMA'!C48,'27.09 Munyonyo-Salama'!C48,'26.09 Munyonyo-Salama'!C48,'28.09 Munyonyo-Salama-24h'!C48,'29.09 Munyonyo-Salama'!C48)</f>
        <v>30.428571428571427</v>
      </c>
      <c r="D48" s="49">
        <f>AVERAGE('23.9.19-MUNYONYO-SALAMA'!D48,'24.09 MUNYONYO-SALAMA'!D48,'25.09 MUNYONYO-SALAMA'!D48,'27.09 Munyonyo-Salama'!D48,'26.09 Munyonyo-Salama'!D48,'28.09 Munyonyo-Salama-24h'!D48,'29.09 Munyonyo-Salama'!D48)</f>
        <v>5.5714285714285712</v>
      </c>
      <c r="E48" s="49">
        <f>AVERAGE('23.9.19-MUNYONYO-SALAMA'!E48,'24.09 MUNYONYO-SALAMA'!E48,'25.09 MUNYONYO-SALAMA'!E48,'27.09 Munyonyo-Salama'!E48,'26.09 Munyonyo-Salama'!E48,'28.09 Munyonyo-Salama-24h'!E48,'29.09 Munyonyo-Salama'!E48)</f>
        <v>3.2857142857142856</v>
      </c>
      <c r="F48" s="49">
        <f>AVERAGE('23.9.19-MUNYONYO-SALAMA'!F48,'24.09 MUNYONYO-SALAMA'!F48,'25.09 MUNYONYO-SALAMA'!F48,'27.09 Munyonyo-Salama'!F48,'26.09 Munyonyo-Salama'!F48,'28.09 Munyonyo-Salama-24h'!F48,'29.09 Munyonyo-Salama'!F48)</f>
        <v>15.857142857142858</v>
      </c>
      <c r="G48" s="49">
        <f>AVERAGE('23.9.19-MUNYONYO-SALAMA'!G48,'24.09 MUNYONYO-SALAMA'!G48,'25.09 MUNYONYO-SALAMA'!G48,'27.09 Munyonyo-Salama'!G48,'26.09 Munyonyo-Salama'!G48,'28.09 Munyonyo-Salama-24h'!G48,'29.09 Munyonyo-Salama'!G48)</f>
        <v>0.14285714285714285</v>
      </c>
      <c r="H48" s="49">
        <f>AVERAGE('23.9.19-MUNYONYO-SALAMA'!H48,'24.09 MUNYONYO-SALAMA'!H48,'25.09 MUNYONYO-SALAMA'!H48,'27.09 Munyonyo-Salama'!H48,'26.09 Munyonyo-Salama'!H48,'28.09 Munyonyo-Salama-24h'!H48,'29.09 Munyonyo-Salama'!H48)</f>
        <v>0.14285714285714285</v>
      </c>
      <c r="I48" s="49">
        <f>AVERAGE('23.9.19-MUNYONYO-SALAMA'!I48,'24.09 MUNYONYO-SALAMA'!I48,'25.09 MUNYONYO-SALAMA'!I48,'27.09 Munyonyo-Salama'!I48,'26.09 Munyonyo-Salama'!I48,'28.09 Munyonyo-Salama-24h'!I48,'29.09 Munyonyo-Salama'!I48)</f>
        <v>3.2857142857142856</v>
      </c>
      <c r="J48" s="49">
        <f>AVERAGE('23.9.19-MUNYONYO-SALAMA'!J48,'24.09 MUNYONYO-SALAMA'!J48,'25.09 MUNYONYO-SALAMA'!J48,'27.09 Munyonyo-Salama'!J48,'26.09 Munyonyo-Salama'!J48,'28.09 Munyonyo-Salama-24h'!J48,'29.09 Munyonyo-Salama'!J48)</f>
        <v>0.2857142857142857</v>
      </c>
      <c r="K48" s="49">
        <f>AVERAGE('23.9.19-MUNYONYO-SALAMA'!K48,'24.09 MUNYONYO-SALAMA'!K48,'25.09 MUNYONYO-SALAMA'!K48,'27.09 Munyonyo-Salama'!K48,'26.09 Munyonyo-Salama'!K48,'28.09 Munyonyo-Salama-24h'!K48,'29.09 Munyonyo-Salama'!K48)</f>
        <v>0.14285714285714285</v>
      </c>
      <c r="L48" s="49">
        <f>AVERAGE('23.9.19-MUNYONYO-SALAMA'!L48,'24.09 MUNYONYO-SALAMA'!L48,'25.09 MUNYONYO-SALAMA'!L48,'27.09 Munyonyo-Salama'!L48,'26.09 Munyonyo-Salama'!L48,'28.09 Munyonyo-Salama-24h'!L48,'29.09 Munyonyo-Salama'!L48)</f>
        <v>0</v>
      </c>
      <c r="M48" s="49">
        <f>AVERAGE('23.9.19-MUNYONYO-SALAMA'!M48,'24.09 MUNYONYO-SALAMA'!M48,'25.09 MUNYONYO-SALAMA'!M48,'27.09 Munyonyo-Salama'!M48,'26.09 Munyonyo-Salama'!M48,'28.09 Munyonyo-Salama-24h'!M48,'29.09 Munyonyo-Salama'!M48)</f>
        <v>41.714285714285715</v>
      </c>
      <c r="N48" s="49">
        <f>AVERAGE('23.9.19-MUNYONYO-SALAMA'!N48,'24.09 MUNYONYO-SALAMA'!N48,'25.09 MUNYONYO-SALAMA'!N48,'27.09 Munyonyo-Salama'!N48,'26.09 Munyonyo-Salama'!N48,'28.09 Munyonyo-Salama-24h'!N48,'29.09 Munyonyo-Salama'!N48)</f>
        <v>0</v>
      </c>
      <c r="O48" s="15">
        <f t="shared" si="0"/>
        <v>59.142857142857146</v>
      </c>
      <c r="P48" s="15">
        <f t="shared" si="1"/>
        <v>100.85714285714286</v>
      </c>
      <c r="R48" s="8"/>
      <c r="T48"/>
    </row>
    <row r="49" spans="2:20" ht="23.1" customHeight="1" x14ac:dyDescent="0.25">
      <c r="B49" s="23" t="s">
        <v>76</v>
      </c>
      <c r="C49" s="49">
        <f>AVERAGE('23.9.19-MUNYONYO-SALAMA'!C49,'24.09 MUNYONYO-SALAMA'!C49,'25.09 MUNYONYO-SALAMA'!C49,'27.09 Munyonyo-Salama'!C49,'26.09 Munyonyo-Salama'!C49,'28.09 Munyonyo-Salama-24h'!C49,'29.09 Munyonyo-Salama'!C49)</f>
        <v>27.571428571428573</v>
      </c>
      <c r="D49" s="49">
        <f>AVERAGE('23.9.19-MUNYONYO-SALAMA'!D49,'24.09 MUNYONYO-SALAMA'!D49,'25.09 MUNYONYO-SALAMA'!D49,'27.09 Munyonyo-Salama'!D49,'26.09 Munyonyo-Salama'!D49,'28.09 Munyonyo-Salama-24h'!D49,'29.09 Munyonyo-Salama'!D49)</f>
        <v>5.7142857142857144</v>
      </c>
      <c r="E49" s="49">
        <f>AVERAGE('23.9.19-MUNYONYO-SALAMA'!E49,'24.09 MUNYONYO-SALAMA'!E49,'25.09 MUNYONYO-SALAMA'!E49,'27.09 Munyonyo-Salama'!E49,'26.09 Munyonyo-Salama'!E49,'28.09 Munyonyo-Salama-24h'!E49,'29.09 Munyonyo-Salama'!E49)</f>
        <v>2.4285714285714284</v>
      </c>
      <c r="F49" s="49">
        <f>AVERAGE('23.9.19-MUNYONYO-SALAMA'!F49,'24.09 MUNYONYO-SALAMA'!F49,'25.09 MUNYONYO-SALAMA'!F49,'27.09 Munyonyo-Salama'!F49,'26.09 Munyonyo-Salama'!F49,'28.09 Munyonyo-Salama-24h'!F49,'29.09 Munyonyo-Salama'!F49)</f>
        <v>16.571428571428573</v>
      </c>
      <c r="G49" s="49">
        <f>AVERAGE('23.9.19-MUNYONYO-SALAMA'!G49,'24.09 MUNYONYO-SALAMA'!G49,'25.09 MUNYONYO-SALAMA'!G49,'27.09 Munyonyo-Salama'!G49,'26.09 Munyonyo-Salama'!G49,'28.09 Munyonyo-Salama-24h'!G49,'29.09 Munyonyo-Salama'!G49)</f>
        <v>0.2857142857142857</v>
      </c>
      <c r="H49" s="49">
        <f>AVERAGE('23.9.19-MUNYONYO-SALAMA'!H49,'24.09 MUNYONYO-SALAMA'!H49,'25.09 MUNYONYO-SALAMA'!H49,'27.09 Munyonyo-Salama'!H49,'26.09 Munyonyo-Salama'!H49,'28.09 Munyonyo-Salama-24h'!H49,'29.09 Munyonyo-Salama'!H49)</f>
        <v>0</v>
      </c>
      <c r="I49" s="49">
        <f>AVERAGE('23.9.19-MUNYONYO-SALAMA'!I49,'24.09 MUNYONYO-SALAMA'!I49,'25.09 MUNYONYO-SALAMA'!I49,'27.09 Munyonyo-Salama'!I49,'26.09 Munyonyo-Salama'!I49,'28.09 Munyonyo-Salama-24h'!I49,'29.09 Munyonyo-Salama'!I49)</f>
        <v>3.2857142857142856</v>
      </c>
      <c r="J49" s="49">
        <f>AVERAGE('23.9.19-MUNYONYO-SALAMA'!J49,'24.09 MUNYONYO-SALAMA'!J49,'25.09 MUNYONYO-SALAMA'!J49,'27.09 Munyonyo-Salama'!J49,'26.09 Munyonyo-Salama'!J49,'28.09 Munyonyo-Salama-24h'!J49,'29.09 Munyonyo-Salama'!J49)</f>
        <v>0.42857142857142855</v>
      </c>
      <c r="K49" s="49">
        <f>AVERAGE('23.9.19-MUNYONYO-SALAMA'!K49,'24.09 MUNYONYO-SALAMA'!K49,'25.09 MUNYONYO-SALAMA'!K49,'27.09 Munyonyo-Salama'!K49,'26.09 Munyonyo-Salama'!K49,'28.09 Munyonyo-Salama-24h'!K49,'29.09 Munyonyo-Salama'!K49)</f>
        <v>0</v>
      </c>
      <c r="L49" s="49">
        <f>AVERAGE('23.9.19-MUNYONYO-SALAMA'!L49,'24.09 MUNYONYO-SALAMA'!L49,'25.09 MUNYONYO-SALAMA'!L49,'27.09 Munyonyo-Salama'!L49,'26.09 Munyonyo-Salama'!L49,'28.09 Munyonyo-Salama-24h'!L49,'29.09 Munyonyo-Salama'!L49)</f>
        <v>0</v>
      </c>
      <c r="M49" s="49">
        <f>AVERAGE('23.9.19-MUNYONYO-SALAMA'!M49,'24.09 MUNYONYO-SALAMA'!M49,'25.09 MUNYONYO-SALAMA'!M49,'27.09 Munyonyo-Salama'!M49,'26.09 Munyonyo-Salama'!M49,'28.09 Munyonyo-Salama-24h'!M49,'29.09 Munyonyo-Salama'!M49)</f>
        <v>49.428571428571431</v>
      </c>
      <c r="N49" s="49">
        <f>AVERAGE('23.9.19-MUNYONYO-SALAMA'!N49,'24.09 MUNYONYO-SALAMA'!N49,'25.09 MUNYONYO-SALAMA'!N49,'27.09 Munyonyo-Salama'!N49,'26.09 Munyonyo-Salama'!N49,'28.09 Munyonyo-Salama-24h'!N49,'29.09 Munyonyo-Salama'!N49)</f>
        <v>0</v>
      </c>
      <c r="O49" s="15">
        <f t="shared" si="0"/>
        <v>56.285714285714292</v>
      </c>
      <c r="P49" s="15">
        <f t="shared" si="1"/>
        <v>105.71428571428572</v>
      </c>
      <c r="R49" s="8"/>
      <c r="T49"/>
    </row>
    <row r="50" spans="2:20" ht="23.1" customHeight="1" x14ac:dyDescent="0.25">
      <c r="B50" s="24" t="s">
        <v>77</v>
      </c>
      <c r="C50" s="49">
        <f>AVERAGE('23.9.19-MUNYONYO-SALAMA'!C50,'24.09 MUNYONYO-SALAMA'!C50,'25.09 MUNYONYO-SALAMA'!C50,'27.09 Munyonyo-Salama'!C50,'26.09 Munyonyo-Salama'!C50,'28.09 Munyonyo-Salama-24h'!C50,'29.09 Munyonyo-Salama'!C50)</f>
        <v>24.857142857142858</v>
      </c>
      <c r="D50" s="49">
        <f>AVERAGE('23.9.19-MUNYONYO-SALAMA'!D50,'24.09 MUNYONYO-SALAMA'!D50,'25.09 MUNYONYO-SALAMA'!D50,'27.09 Munyonyo-Salama'!D50,'26.09 Munyonyo-Salama'!D50,'28.09 Munyonyo-Salama-24h'!D50,'29.09 Munyonyo-Salama'!D50)</f>
        <v>7.7142857142857144</v>
      </c>
      <c r="E50" s="49">
        <f>AVERAGE('23.9.19-MUNYONYO-SALAMA'!E50,'24.09 MUNYONYO-SALAMA'!E50,'25.09 MUNYONYO-SALAMA'!E50,'27.09 Munyonyo-Salama'!E50,'26.09 Munyonyo-Salama'!E50,'28.09 Munyonyo-Salama-24h'!E50,'29.09 Munyonyo-Salama'!E50)</f>
        <v>3</v>
      </c>
      <c r="F50" s="49">
        <f>AVERAGE('23.9.19-MUNYONYO-SALAMA'!F50,'24.09 MUNYONYO-SALAMA'!F50,'25.09 MUNYONYO-SALAMA'!F50,'27.09 Munyonyo-Salama'!F50,'26.09 Munyonyo-Salama'!F50,'28.09 Munyonyo-Salama-24h'!F50,'29.09 Munyonyo-Salama'!F50)</f>
        <v>15.428571428571429</v>
      </c>
      <c r="G50" s="49">
        <f>AVERAGE('23.9.19-MUNYONYO-SALAMA'!G50,'24.09 MUNYONYO-SALAMA'!G50,'25.09 MUNYONYO-SALAMA'!G50,'27.09 Munyonyo-Salama'!G50,'26.09 Munyonyo-Salama'!G50,'28.09 Munyonyo-Salama-24h'!G50,'29.09 Munyonyo-Salama'!G50)</f>
        <v>0.14285714285714285</v>
      </c>
      <c r="H50" s="49">
        <f>AVERAGE('23.9.19-MUNYONYO-SALAMA'!H50,'24.09 MUNYONYO-SALAMA'!H50,'25.09 MUNYONYO-SALAMA'!H50,'27.09 Munyonyo-Salama'!H50,'26.09 Munyonyo-Salama'!H50,'28.09 Munyonyo-Salama-24h'!H50,'29.09 Munyonyo-Salama'!H50)</f>
        <v>0</v>
      </c>
      <c r="I50" s="49">
        <f>AVERAGE('23.9.19-MUNYONYO-SALAMA'!I50,'24.09 MUNYONYO-SALAMA'!I50,'25.09 MUNYONYO-SALAMA'!I50,'27.09 Munyonyo-Salama'!I50,'26.09 Munyonyo-Salama'!I50,'28.09 Munyonyo-Salama-24h'!I50,'29.09 Munyonyo-Salama'!I50)</f>
        <v>3.4285714285714284</v>
      </c>
      <c r="J50" s="49">
        <f>AVERAGE('23.9.19-MUNYONYO-SALAMA'!J50,'24.09 MUNYONYO-SALAMA'!J50,'25.09 MUNYONYO-SALAMA'!J50,'27.09 Munyonyo-Salama'!J50,'26.09 Munyonyo-Salama'!J50,'28.09 Munyonyo-Salama-24h'!J50,'29.09 Munyonyo-Salama'!J50)</f>
        <v>0.14285714285714285</v>
      </c>
      <c r="K50" s="49">
        <f>AVERAGE('23.9.19-MUNYONYO-SALAMA'!K50,'24.09 MUNYONYO-SALAMA'!K50,'25.09 MUNYONYO-SALAMA'!K50,'27.09 Munyonyo-Salama'!K50,'26.09 Munyonyo-Salama'!K50,'28.09 Munyonyo-Salama-24h'!K50,'29.09 Munyonyo-Salama'!K50)</f>
        <v>0.14285714285714285</v>
      </c>
      <c r="L50" s="49">
        <f>AVERAGE('23.9.19-MUNYONYO-SALAMA'!L50,'24.09 MUNYONYO-SALAMA'!L50,'25.09 MUNYONYO-SALAMA'!L50,'27.09 Munyonyo-Salama'!L50,'26.09 Munyonyo-Salama'!L50,'28.09 Munyonyo-Salama-24h'!L50,'29.09 Munyonyo-Salama'!L50)</f>
        <v>0</v>
      </c>
      <c r="M50" s="49">
        <f>AVERAGE('23.9.19-MUNYONYO-SALAMA'!M50,'24.09 MUNYONYO-SALAMA'!M50,'25.09 MUNYONYO-SALAMA'!M50,'27.09 Munyonyo-Salama'!M50,'26.09 Munyonyo-Salama'!M50,'28.09 Munyonyo-Salama-24h'!M50,'29.09 Munyonyo-Salama'!M50)</f>
        <v>44.285714285714285</v>
      </c>
      <c r="N50" s="49">
        <f>AVERAGE('23.9.19-MUNYONYO-SALAMA'!N50,'24.09 MUNYONYO-SALAMA'!N50,'25.09 MUNYONYO-SALAMA'!N50,'27.09 Munyonyo-Salama'!N50,'26.09 Munyonyo-Salama'!N50,'28.09 Munyonyo-Salama-24h'!N50,'29.09 Munyonyo-Salama'!N50)</f>
        <v>0</v>
      </c>
      <c r="O50" s="15">
        <f t="shared" si="0"/>
        <v>54.857142857142868</v>
      </c>
      <c r="P50" s="15">
        <f t="shared" si="1"/>
        <v>99.142857142857153</v>
      </c>
      <c r="R50" s="8"/>
      <c r="T50"/>
    </row>
    <row r="51" spans="2:20" ht="23.1" customHeight="1" x14ac:dyDescent="0.25">
      <c r="B51" s="24" t="s">
        <v>78</v>
      </c>
      <c r="C51" s="49">
        <f>AVERAGE('23.9.19-MUNYONYO-SALAMA'!C51,'24.09 MUNYONYO-SALAMA'!C51,'25.09 MUNYONYO-SALAMA'!C51,'27.09 Munyonyo-Salama'!C51,'26.09 Munyonyo-Salama'!C51,'28.09 Munyonyo-Salama-24h'!C51,'29.09 Munyonyo-Salama'!C51)</f>
        <v>30.142857142857142</v>
      </c>
      <c r="D51" s="49">
        <f>AVERAGE('23.9.19-MUNYONYO-SALAMA'!D51,'24.09 MUNYONYO-SALAMA'!D51,'25.09 MUNYONYO-SALAMA'!D51,'27.09 Munyonyo-Salama'!D51,'26.09 Munyonyo-Salama'!D51,'28.09 Munyonyo-Salama-24h'!D51,'29.09 Munyonyo-Salama'!D51)</f>
        <v>5.7142857142857144</v>
      </c>
      <c r="E51" s="49">
        <f>AVERAGE('23.9.19-MUNYONYO-SALAMA'!E51,'24.09 MUNYONYO-SALAMA'!E51,'25.09 MUNYONYO-SALAMA'!E51,'27.09 Munyonyo-Salama'!E51,'26.09 Munyonyo-Salama'!E51,'28.09 Munyonyo-Salama-24h'!E51,'29.09 Munyonyo-Salama'!E51)</f>
        <v>3.7142857142857144</v>
      </c>
      <c r="F51" s="49">
        <f>AVERAGE('23.9.19-MUNYONYO-SALAMA'!F51,'24.09 MUNYONYO-SALAMA'!F51,'25.09 MUNYONYO-SALAMA'!F51,'27.09 Munyonyo-Salama'!F51,'26.09 Munyonyo-Salama'!F51,'28.09 Munyonyo-Salama-24h'!F51,'29.09 Munyonyo-Salama'!F51)</f>
        <v>15</v>
      </c>
      <c r="G51" s="49">
        <f>AVERAGE('23.9.19-MUNYONYO-SALAMA'!G51,'24.09 MUNYONYO-SALAMA'!G51,'25.09 MUNYONYO-SALAMA'!G51,'27.09 Munyonyo-Salama'!G51,'26.09 Munyonyo-Salama'!G51,'28.09 Munyonyo-Salama-24h'!G51,'29.09 Munyonyo-Salama'!G51)</f>
        <v>0.7142857142857143</v>
      </c>
      <c r="H51" s="49">
        <f>AVERAGE('23.9.19-MUNYONYO-SALAMA'!H51,'24.09 MUNYONYO-SALAMA'!H51,'25.09 MUNYONYO-SALAMA'!H51,'27.09 Munyonyo-Salama'!H51,'26.09 Munyonyo-Salama'!H51,'28.09 Munyonyo-Salama-24h'!H51,'29.09 Munyonyo-Salama'!H51)</f>
        <v>0.5714285714285714</v>
      </c>
      <c r="I51" s="49">
        <f>AVERAGE('23.9.19-MUNYONYO-SALAMA'!I51,'24.09 MUNYONYO-SALAMA'!I51,'25.09 MUNYONYO-SALAMA'!I51,'27.09 Munyonyo-Salama'!I51,'26.09 Munyonyo-Salama'!I51,'28.09 Munyonyo-Salama-24h'!I51,'29.09 Munyonyo-Salama'!I51)</f>
        <v>2.1428571428571428</v>
      </c>
      <c r="J51" s="49">
        <f>AVERAGE('23.9.19-MUNYONYO-SALAMA'!J51,'24.09 MUNYONYO-SALAMA'!J51,'25.09 MUNYONYO-SALAMA'!J51,'27.09 Munyonyo-Salama'!J51,'26.09 Munyonyo-Salama'!J51,'28.09 Munyonyo-Salama-24h'!J51,'29.09 Munyonyo-Salama'!J51)</f>
        <v>0.2857142857142857</v>
      </c>
      <c r="K51" s="49">
        <f>AVERAGE('23.9.19-MUNYONYO-SALAMA'!K51,'24.09 MUNYONYO-SALAMA'!K51,'25.09 MUNYONYO-SALAMA'!K51,'27.09 Munyonyo-Salama'!K51,'26.09 Munyonyo-Salama'!K51,'28.09 Munyonyo-Salama-24h'!K51,'29.09 Munyonyo-Salama'!K51)</f>
        <v>0.2857142857142857</v>
      </c>
      <c r="L51" s="49">
        <f>AVERAGE('23.9.19-MUNYONYO-SALAMA'!L51,'24.09 MUNYONYO-SALAMA'!L51,'25.09 MUNYONYO-SALAMA'!L51,'27.09 Munyonyo-Salama'!L51,'26.09 Munyonyo-Salama'!L51,'28.09 Munyonyo-Salama-24h'!L51,'29.09 Munyonyo-Salama'!L51)</f>
        <v>0.14285714285714285</v>
      </c>
      <c r="M51" s="49">
        <f>AVERAGE('23.9.19-MUNYONYO-SALAMA'!M51,'24.09 MUNYONYO-SALAMA'!M51,'25.09 MUNYONYO-SALAMA'!M51,'27.09 Munyonyo-Salama'!M51,'26.09 Munyonyo-Salama'!M51,'28.09 Munyonyo-Salama-24h'!M51,'29.09 Munyonyo-Salama'!M51)</f>
        <v>47.285714285714285</v>
      </c>
      <c r="N51" s="49">
        <f>AVERAGE('23.9.19-MUNYONYO-SALAMA'!N51,'24.09 MUNYONYO-SALAMA'!N51,'25.09 MUNYONYO-SALAMA'!N51,'27.09 Munyonyo-Salama'!N51,'26.09 Munyonyo-Salama'!N51,'28.09 Munyonyo-Salama-24h'!N51,'29.09 Munyonyo-Salama'!N51)</f>
        <v>0</v>
      </c>
      <c r="O51" s="15">
        <f t="shared" si="0"/>
        <v>58.714285714285715</v>
      </c>
      <c r="P51" s="15">
        <f t="shared" si="1"/>
        <v>106</v>
      </c>
      <c r="R51" s="8"/>
      <c r="T51"/>
    </row>
    <row r="52" spans="2:20" ht="23.1" customHeight="1" x14ac:dyDescent="0.25">
      <c r="B52" s="24" t="s">
        <v>79</v>
      </c>
      <c r="C52" s="49">
        <f>AVERAGE('23.9.19-MUNYONYO-SALAMA'!C52,'24.09 MUNYONYO-SALAMA'!C52,'25.09 MUNYONYO-SALAMA'!C52,'27.09 Munyonyo-Salama'!C52,'26.09 Munyonyo-Salama'!C52,'28.09 Munyonyo-Salama-24h'!C52,'29.09 Munyonyo-Salama'!C52)</f>
        <v>30.857142857142858</v>
      </c>
      <c r="D52" s="49">
        <f>AVERAGE('23.9.19-MUNYONYO-SALAMA'!D52,'24.09 MUNYONYO-SALAMA'!D52,'25.09 MUNYONYO-SALAMA'!D52,'27.09 Munyonyo-Salama'!D52,'26.09 Munyonyo-Salama'!D52,'28.09 Munyonyo-Salama-24h'!D52,'29.09 Munyonyo-Salama'!D52)</f>
        <v>7.5714285714285712</v>
      </c>
      <c r="E52" s="49">
        <f>AVERAGE('23.9.19-MUNYONYO-SALAMA'!E52,'24.09 MUNYONYO-SALAMA'!E52,'25.09 MUNYONYO-SALAMA'!E52,'27.09 Munyonyo-Salama'!E52,'26.09 Munyonyo-Salama'!E52,'28.09 Munyonyo-Salama-24h'!E52,'29.09 Munyonyo-Salama'!E52)</f>
        <v>3.2857142857142856</v>
      </c>
      <c r="F52" s="49">
        <f>AVERAGE('23.9.19-MUNYONYO-SALAMA'!F52,'24.09 MUNYONYO-SALAMA'!F52,'25.09 MUNYONYO-SALAMA'!F52,'27.09 Munyonyo-Salama'!F52,'26.09 Munyonyo-Salama'!F52,'28.09 Munyonyo-Salama-24h'!F52,'29.09 Munyonyo-Salama'!F52)</f>
        <v>18.428571428571427</v>
      </c>
      <c r="G52" s="49">
        <f>AVERAGE('23.9.19-MUNYONYO-SALAMA'!G52,'24.09 MUNYONYO-SALAMA'!G52,'25.09 MUNYONYO-SALAMA'!G52,'27.09 Munyonyo-Salama'!G52,'26.09 Munyonyo-Salama'!G52,'28.09 Munyonyo-Salama-24h'!G52,'29.09 Munyonyo-Salama'!G52)</f>
        <v>0.8571428571428571</v>
      </c>
      <c r="H52" s="49">
        <f>AVERAGE('23.9.19-MUNYONYO-SALAMA'!H52,'24.09 MUNYONYO-SALAMA'!H52,'25.09 MUNYONYO-SALAMA'!H52,'27.09 Munyonyo-Salama'!H52,'26.09 Munyonyo-Salama'!H52,'28.09 Munyonyo-Salama-24h'!H52,'29.09 Munyonyo-Salama'!H52)</f>
        <v>0</v>
      </c>
      <c r="I52" s="49">
        <f>AVERAGE('23.9.19-MUNYONYO-SALAMA'!I52,'24.09 MUNYONYO-SALAMA'!I52,'25.09 MUNYONYO-SALAMA'!I52,'27.09 Munyonyo-Salama'!I52,'26.09 Munyonyo-Salama'!I52,'28.09 Munyonyo-Salama-24h'!I52,'29.09 Munyonyo-Salama'!I52)</f>
        <v>4.1428571428571432</v>
      </c>
      <c r="J52" s="49">
        <f>AVERAGE('23.9.19-MUNYONYO-SALAMA'!J52,'24.09 MUNYONYO-SALAMA'!J52,'25.09 MUNYONYO-SALAMA'!J52,'27.09 Munyonyo-Salama'!J52,'26.09 Munyonyo-Salama'!J52,'28.09 Munyonyo-Salama-24h'!J52,'29.09 Munyonyo-Salama'!J52)</f>
        <v>0.14285714285714285</v>
      </c>
      <c r="K52" s="49">
        <f>AVERAGE('23.9.19-MUNYONYO-SALAMA'!K52,'24.09 MUNYONYO-SALAMA'!K52,'25.09 MUNYONYO-SALAMA'!K52,'27.09 Munyonyo-Salama'!K52,'26.09 Munyonyo-Salama'!K52,'28.09 Munyonyo-Salama-24h'!K52,'29.09 Munyonyo-Salama'!K52)</f>
        <v>0</v>
      </c>
      <c r="L52" s="49">
        <f>AVERAGE('23.9.19-MUNYONYO-SALAMA'!L52,'24.09 MUNYONYO-SALAMA'!L52,'25.09 MUNYONYO-SALAMA'!L52,'27.09 Munyonyo-Salama'!L52,'26.09 Munyonyo-Salama'!L52,'28.09 Munyonyo-Salama-24h'!L52,'29.09 Munyonyo-Salama'!L52)</f>
        <v>0</v>
      </c>
      <c r="M52" s="49">
        <f>AVERAGE('23.9.19-MUNYONYO-SALAMA'!M52,'24.09 MUNYONYO-SALAMA'!M52,'25.09 MUNYONYO-SALAMA'!M52,'27.09 Munyonyo-Salama'!M52,'26.09 Munyonyo-Salama'!M52,'28.09 Munyonyo-Salama-24h'!M52,'29.09 Munyonyo-Salama'!M52)</f>
        <v>53.571428571428569</v>
      </c>
      <c r="N52" s="49">
        <f>AVERAGE('23.9.19-MUNYONYO-SALAMA'!N52,'24.09 MUNYONYO-SALAMA'!N52,'25.09 MUNYONYO-SALAMA'!N52,'27.09 Munyonyo-Salama'!N52,'26.09 Munyonyo-Salama'!N52,'28.09 Munyonyo-Salama-24h'!N52,'29.09 Munyonyo-Salama'!N52)</f>
        <v>0</v>
      </c>
      <c r="O52" s="15">
        <f t="shared" si="0"/>
        <v>65.285714285714278</v>
      </c>
      <c r="P52" s="15">
        <f t="shared" si="1"/>
        <v>118.85714285714285</v>
      </c>
      <c r="R52" s="8"/>
      <c r="T52"/>
    </row>
    <row r="53" spans="2:20" ht="23.1" customHeight="1" x14ac:dyDescent="0.25">
      <c r="B53" s="23" t="s">
        <v>80</v>
      </c>
      <c r="C53" s="49">
        <f>AVERAGE('23.9.19-MUNYONYO-SALAMA'!C53,'24.09 MUNYONYO-SALAMA'!C53,'25.09 MUNYONYO-SALAMA'!C53,'27.09 Munyonyo-Salama'!C53,'26.09 Munyonyo-Salama'!C53,'28.09 Munyonyo-Salama-24h'!C53,'29.09 Munyonyo-Salama'!C53)</f>
        <v>32.571428571428569</v>
      </c>
      <c r="D53" s="49">
        <f>AVERAGE('23.9.19-MUNYONYO-SALAMA'!D53,'24.09 MUNYONYO-SALAMA'!D53,'25.09 MUNYONYO-SALAMA'!D53,'27.09 Munyonyo-Salama'!D53,'26.09 Munyonyo-Salama'!D53,'28.09 Munyonyo-Salama-24h'!D53,'29.09 Munyonyo-Salama'!D53)</f>
        <v>6.2857142857142856</v>
      </c>
      <c r="E53" s="49">
        <f>AVERAGE('23.9.19-MUNYONYO-SALAMA'!E53,'24.09 MUNYONYO-SALAMA'!E53,'25.09 MUNYONYO-SALAMA'!E53,'27.09 Munyonyo-Salama'!E53,'26.09 Munyonyo-Salama'!E53,'28.09 Munyonyo-Salama-24h'!E53,'29.09 Munyonyo-Salama'!E53)</f>
        <v>4.4285714285714288</v>
      </c>
      <c r="F53" s="49">
        <f>AVERAGE('23.9.19-MUNYONYO-SALAMA'!F53,'24.09 MUNYONYO-SALAMA'!F53,'25.09 MUNYONYO-SALAMA'!F53,'27.09 Munyonyo-Salama'!F53,'26.09 Munyonyo-Salama'!F53,'28.09 Munyonyo-Salama-24h'!F53,'29.09 Munyonyo-Salama'!F53)</f>
        <v>16.571428571428573</v>
      </c>
      <c r="G53" s="49">
        <f>AVERAGE('23.9.19-MUNYONYO-SALAMA'!G53,'24.09 MUNYONYO-SALAMA'!G53,'25.09 MUNYONYO-SALAMA'!G53,'27.09 Munyonyo-Salama'!G53,'26.09 Munyonyo-Salama'!G53,'28.09 Munyonyo-Salama-24h'!G53,'29.09 Munyonyo-Salama'!G53)</f>
        <v>0.2857142857142857</v>
      </c>
      <c r="H53" s="49">
        <f>AVERAGE('23.9.19-MUNYONYO-SALAMA'!H53,'24.09 MUNYONYO-SALAMA'!H53,'25.09 MUNYONYO-SALAMA'!H53,'27.09 Munyonyo-Salama'!H53,'26.09 Munyonyo-Salama'!H53,'28.09 Munyonyo-Salama-24h'!H53,'29.09 Munyonyo-Salama'!H53)</f>
        <v>0.2857142857142857</v>
      </c>
      <c r="I53" s="49">
        <f>AVERAGE('23.9.19-MUNYONYO-SALAMA'!I53,'24.09 MUNYONYO-SALAMA'!I53,'25.09 MUNYONYO-SALAMA'!I53,'27.09 Munyonyo-Salama'!I53,'26.09 Munyonyo-Salama'!I53,'28.09 Munyonyo-Salama-24h'!I53,'29.09 Munyonyo-Salama'!I53)</f>
        <v>3.8571428571428572</v>
      </c>
      <c r="J53" s="49">
        <f>AVERAGE('23.9.19-MUNYONYO-SALAMA'!J53,'24.09 MUNYONYO-SALAMA'!J53,'25.09 MUNYONYO-SALAMA'!J53,'27.09 Munyonyo-Salama'!J53,'26.09 Munyonyo-Salama'!J53,'28.09 Munyonyo-Salama-24h'!J53,'29.09 Munyonyo-Salama'!J53)</f>
        <v>0.8571428571428571</v>
      </c>
      <c r="K53" s="49">
        <f>AVERAGE('23.9.19-MUNYONYO-SALAMA'!K53,'24.09 MUNYONYO-SALAMA'!K53,'25.09 MUNYONYO-SALAMA'!K53,'27.09 Munyonyo-Salama'!K53,'26.09 Munyonyo-Salama'!K53,'28.09 Munyonyo-Salama-24h'!K53,'29.09 Munyonyo-Salama'!K53)</f>
        <v>0</v>
      </c>
      <c r="L53" s="49">
        <f>AVERAGE('23.9.19-MUNYONYO-SALAMA'!L53,'24.09 MUNYONYO-SALAMA'!L53,'25.09 MUNYONYO-SALAMA'!L53,'27.09 Munyonyo-Salama'!L53,'26.09 Munyonyo-Salama'!L53,'28.09 Munyonyo-Salama-24h'!L53,'29.09 Munyonyo-Salama'!L53)</f>
        <v>0.2857142857142857</v>
      </c>
      <c r="M53" s="49">
        <f>AVERAGE('23.9.19-MUNYONYO-SALAMA'!M53,'24.09 MUNYONYO-SALAMA'!M53,'25.09 MUNYONYO-SALAMA'!M53,'27.09 Munyonyo-Salama'!M53,'26.09 Munyonyo-Salama'!M53,'28.09 Munyonyo-Salama-24h'!M53,'29.09 Munyonyo-Salama'!M53)</f>
        <v>47.857142857142854</v>
      </c>
      <c r="N53" s="49">
        <f>AVERAGE('23.9.19-MUNYONYO-SALAMA'!N53,'24.09 MUNYONYO-SALAMA'!N53,'25.09 MUNYONYO-SALAMA'!N53,'27.09 Munyonyo-Salama'!N53,'26.09 Munyonyo-Salama'!N53,'28.09 Munyonyo-Salama-24h'!N53,'29.09 Munyonyo-Salama'!N53)</f>
        <v>0</v>
      </c>
      <c r="O53" s="15">
        <f t="shared" si="0"/>
        <v>65.428571428571445</v>
      </c>
      <c r="P53" s="15">
        <f t="shared" si="1"/>
        <v>113.28571428571431</v>
      </c>
      <c r="R53" s="8"/>
      <c r="T53"/>
    </row>
    <row r="54" spans="2:20" ht="23.1" customHeight="1" x14ac:dyDescent="0.25">
      <c r="B54" s="23" t="s">
        <v>81</v>
      </c>
      <c r="C54" s="49">
        <f>AVERAGE('23.9.19-MUNYONYO-SALAMA'!C54,'24.09 MUNYONYO-SALAMA'!C54,'25.09 MUNYONYO-SALAMA'!C54,'27.09 Munyonyo-Salama'!C54,'26.09 Munyonyo-Salama'!C54,'28.09 Munyonyo-Salama-24h'!C54,'29.09 Munyonyo-Salama'!C54)</f>
        <v>34.142857142857146</v>
      </c>
      <c r="D54" s="49">
        <f>AVERAGE('23.9.19-MUNYONYO-SALAMA'!D54,'24.09 MUNYONYO-SALAMA'!D54,'25.09 MUNYONYO-SALAMA'!D54,'27.09 Munyonyo-Salama'!D54,'26.09 Munyonyo-Salama'!D54,'28.09 Munyonyo-Salama-24h'!D54,'29.09 Munyonyo-Salama'!D54)</f>
        <v>5.7142857142857144</v>
      </c>
      <c r="E54" s="49">
        <f>AVERAGE('23.9.19-MUNYONYO-SALAMA'!E54,'24.09 MUNYONYO-SALAMA'!E54,'25.09 MUNYONYO-SALAMA'!E54,'27.09 Munyonyo-Salama'!E54,'26.09 Munyonyo-Salama'!E54,'28.09 Munyonyo-Salama-24h'!E54,'29.09 Munyonyo-Salama'!E54)</f>
        <v>4.8571428571428568</v>
      </c>
      <c r="F54" s="49">
        <f>AVERAGE('23.9.19-MUNYONYO-SALAMA'!F54,'24.09 MUNYONYO-SALAMA'!F54,'25.09 MUNYONYO-SALAMA'!F54,'27.09 Munyonyo-Salama'!F54,'26.09 Munyonyo-Salama'!F54,'28.09 Munyonyo-Salama-24h'!F54,'29.09 Munyonyo-Salama'!F54)</f>
        <v>20.142857142857142</v>
      </c>
      <c r="G54" s="49">
        <f>AVERAGE('23.9.19-MUNYONYO-SALAMA'!G54,'24.09 MUNYONYO-SALAMA'!G54,'25.09 MUNYONYO-SALAMA'!G54,'27.09 Munyonyo-Salama'!G54,'26.09 Munyonyo-Salama'!G54,'28.09 Munyonyo-Salama-24h'!G54,'29.09 Munyonyo-Salama'!G54)</f>
        <v>0.5714285714285714</v>
      </c>
      <c r="H54" s="49">
        <f>AVERAGE('23.9.19-MUNYONYO-SALAMA'!H54,'24.09 MUNYONYO-SALAMA'!H54,'25.09 MUNYONYO-SALAMA'!H54,'27.09 Munyonyo-Salama'!H54,'26.09 Munyonyo-Salama'!H54,'28.09 Munyonyo-Salama-24h'!H54,'29.09 Munyonyo-Salama'!H54)</f>
        <v>0</v>
      </c>
      <c r="I54" s="49">
        <f>AVERAGE('23.9.19-MUNYONYO-SALAMA'!I54,'24.09 MUNYONYO-SALAMA'!I54,'25.09 MUNYONYO-SALAMA'!I54,'27.09 Munyonyo-Salama'!I54,'26.09 Munyonyo-Salama'!I54,'28.09 Munyonyo-Salama-24h'!I54,'29.09 Munyonyo-Salama'!I54)</f>
        <v>2.7142857142857144</v>
      </c>
      <c r="J54" s="49">
        <f>AVERAGE('23.9.19-MUNYONYO-SALAMA'!J54,'24.09 MUNYONYO-SALAMA'!J54,'25.09 MUNYONYO-SALAMA'!J54,'27.09 Munyonyo-Salama'!J54,'26.09 Munyonyo-Salama'!J54,'28.09 Munyonyo-Salama-24h'!J54,'29.09 Munyonyo-Salama'!J54)</f>
        <v>0.42857142857142855</v>
      </c>
      <c r="K54" s="49">
        <f>AVERAGE('23.9.19-MUNYONYO-SALAMA'!K54,'24.09 MUNYONYO-SALAMA'!K54,'25.09 MUNYONYO-SALAMA'!K54,'27.09 Munyonyo-Salama'!K54,'26.09 Munyonyo-Salama'!K54,'28.09 Munyonyo-Salama-24h'!K54,'29.09 Munyonyo-Salama'!K54)</f>
        <v>0</v>
      </c>
      <c r="L54" s="49">
        <f>AVERAGE('23.9.19-MUNYONYO-SALAMA'!L54,'24.09 MUNYONYO-SALAMA'!L54,'25.09 MUNYONYO-SALAMA'!L54,'27.09 Munyonyo-Salama'!L54,'26.09 Munyonyo-Salama'!L54,'28.09 Munyonyo-Salama-24h'!L54,'29.09 Munyonyo-Salama'!L54)</f>
        <v>0.14285714285714285</v>
      </c>
      <c r="M54" s="49">
        <f>AVERAGE('23.9.19-MUNYONYO-SALAMA'!M54,'24.09 MUNYONYO-SALAMA'!M54,'25.09 MUNYONYO-SALAMA'!M54,'27.09 Munyonyo-Salama'!M54,'26.09 Munyonyo-Salama'!M54,'28.09 Munyonyo-Salama-24h'!M54,'29.09 Munyonyo-Salama'!M54)</f>
        <v>53.428571428571431</v>
      </c>
      <c r="N54" s="49">
        <f>AVERAGE('23.9.19-MUNYONYO-SALAMA'!N54,'24.09 MUNYONYO-SALAMA'!N54,'25.09 MUNYONYO-SALAMA'!N54,'27.09 Munyonyo-Salama'!N54,'26.09 Munyonyo-Salama'!N54,'28.09 Munyonyo-Salama-24h'!N54,'29.09 Munyonyo-Salama'!N54)</f>
        <v>0</v>
      </c>
      <c r="O54" s="15">
        <f t="shared" si="0"/>
        <v>68.714285714285708</v>
      </c>
      <c r="P54" s="15">
        <f t="shared" si="1"/>
        <v>122.14285714285714</v>
      </c>
      <c r="R54" s="8"/>
      <c r="T54"/>
    </row>
    <row r="55" spans="2:20" ht="23.1" customHeight="1" x14ac:dyDescent="0.25">
      <c r="B55" s="23" t="s">
        <v>82</v>
      </c>
      <c r="C55" s="49">
        <f>AVERAGE('23.9.19-MUNYONYO-SALAMA'!C55,'24.09 MUNYONYO-SALAMA'!C55,'25.09 MUNYONYO-SALAMA'!C55,'27.09 Munyonyo-Salama'!C55,'26.09 Munyonyo-Salama'!C55,'28.09 Munyonyo-Salama-24h'!C55,'29.09 Munyonyo-Salama'!C55)</f>
        <v>32.142857142857146</v>
      </c>
      <c r="D55" s="49">
        <f>AVERAGE('23.9.19-MUNYONYO-SALAMA'!D55,'24.09 MUNYONYO-SALAMA'!D55,'25.09 MUNYONYO-SALAMA'!D55,'27.09 Munyonyo-Salama'!D55,'26.09 Munyonyo-Salama'!D55,'28.09 Munyonyo-Salama-24h'!D55,'29.09 Munyonyo-Salama'!D55)</f>
        <v>6.5714285714285712</v>
      </c>
      <c r="E55" s="49">
        <f>AVERAGE('23.9.19-MUNYONYO-SALAMA'!E55,'24.09 MUNYONYO-SALAMA'!E55,'25.09 MUNYONYO-SALAMA'!E55,'27.09 Munyonyo-Salama'!E55,'26.09 Munyonyo-Salama'!E55,'28.09 Munyonyo-Salama-24h'!E55,'29.09 Munyonyo-Salama'!E55)</f>
        <v>4</v>
      </c>
      <c r="F55" s="49">
        <f>AVERAGE('23.9.19-MUNYONYO-SALAMA'!F55,'24.09 MUNYONYO-SALAMA'!F55,'25.09 MUNYONYO-SALAMA'!F55,'27.09 Munyonyo-Salama'!F55,'26.09 Munyonyo-Salama'!F55,'28.09 Munyonyo-Salama-24h'!F55,'29.09 Munyonyo-Salama'!F55)</f>
        <v>21.571428571428573</v>
      </c>
      <c r="G55" s="49">
        <f>AVERAGE('23.9.19-MUNYONYO-SALAMA'!G55,'24.09 MUNYONYO-SALAMA'!G55,'25.09 MUNYONYO-SALAMA'!G55,'27.09 Munyonyo-Salama'!G55,'26.09 Munyonyo-Salama'!G55,'28.09 Munyonyo-Salama-24h'!G55,'29.09 Munyonyo-Salama'!G55)</f>
        <v>0.5714285714285714</v>
      </c>
      <c r="H55" s="49">
        <f>AVERAGE('23.9.19-MUNYONYO-SALAMA'!H55,'24.09 MUNYONYO-SALAMA'!H55,'25.09 MUNYONYO-SALAMA'!H55,'27.09 Munyonyo-Salama'!H55,'26.09 Munyonyo-Salama'!H55,'28.09 Munyonyo-Salama-24h'!H55,'29.09 Munyonyo-Salama'!H55)</f>
        <v>0</v>
      </c>
      <c r="I55" s="49">
        <f>AVERAGE('23.9.19-MUNYONYO-SALAMA'!I55,'24.09 MUNYONYO-SALAMA'!I55,'25.09 MUNYONYO-SALAMA'!I55,'27.09 Munyonyo-Salama'!I55,'26.09 Munyonyo-Salama'!I55,'28.09 Munyonyo-Salama-24h'!I55,'29.09 Munyonyo-Salama'!I55)</f>
        <v>3.4285714285714284</v>
      </c>
      <c r="J55" s="49">
        <f>AVERAGE('23.9.19-MUNYONYO-SALAMA'!J55,'24.09 MUNYONYO-SALAMA'!J55,'25.09 MUNYONYO-SALAMA'!J55,'27.09 Munyonyo-Salama'!J55,'26.09 Munyonyo-Salama'!J55,'28.09 Munyonyo-Salama-24h'!J55,'29.09 Munyonyo-Salama'!J55)</f>
        <v>0</v>
      </c>
      <c r="K55" s="49">
        <f>AVERAGE('23.9.19-MUNYONYO-SALAMA'!K55,'24.09 MUNYONYO-SALAMA'!K55,'25.09 MUNYONYO-SALAMA'!K55,'27.09 Munyonyo-Salama'!K55,'26.09 Munyonyo-Salama'!K55,'28.09 Munyonyo-Salama-24h'!K55,'29.09 Munyonyo-Salama'!K55)</f>
        <v>0</v>
      </c>
      <c r="L55" s="49">
        <f>AVERAGE('23.9.19-MUNYONYO-SALAMA'!L55,'24.09 MUNYONYO-SALAMA'!L55,'25.09 MUNYONYO-SALAMA'!L55,'27.09 Munyonyo-Salama'!L55,'26.09 Munyonyo-Salama'!L55,'28.09 Munyonyo-Salama-24h'!L55,'29.09 Munyonyo-Salama'!L55)</f>
        <v>0.14285714285714285</v>
      </c>
      <c r="M55" s="49">
        <f>AVERAGE('23.9.19-MUNYONYO-SALAMA'!M55,'24.09 MUNYONYO-SALAMA'!M55,'25.09 MUNYONYO-SALAMA'!M55,'27.09 Munyonyo-Salama'!M55,'26.09 Munyonyo-Salama'!M55,'28.09 Munyonyo-Salama-24h'!M55,'29.09 Munyonyo-Salama'!M55)</f>
        <v>54.857142857142854</v>
      </c>
      <c r="N55" s="49">
        <f>AVERAGE('23.9.19-MUNYONYO-SALAMA'!N55,'24.09 MUNYONYO-SALAMA'!N55,'25.09 MUNYONYO-SALAMA'!N55,'27.09 Munyonyo-Salama'!N55,'26.09 Munyonyo-Salama'!N55,'28.09 Munyonyo-Salama-24h'!N55,'29.09 Munyonyo-Salama'!N55)</f>
        <v>0</v>
      </c>
      <c r="O55" s="15">
        <f t="shared" si="0"/>
        <v>68.428571428571431</v>
      </c>
      <c r="P55" s="15">
        <f t="shared" si="1"/>
        <v>123.28571428571428</v>
      </c>
      <c r="R55" s="8"/>
      <c r="T55"/>
    </row>
    <row r="56" spans="2:20" ht="23.1" customHeight="1" x14ac:dyDescent="0.25">
      <c r="B56" s="23" t="s">
        <v>83</v>
      </c>
      <c r="C56" s="49">
        <f>AVERAGE('23.9.19-MUNYONYO-SALAMA'!C56,'24.09 MUNYONYO-SALAMA'!C56,'25.09 MUNYONYO-SALAMA'!C56,'27.09 Munyonyo-Salama'!C56,'26.09 Munyonyo-Salama'!C56,'28.09 Munyonyo-Salama-24h'!C56,'29.09 Munyonyo-Salama'!C56)</f>
        <v>33.428571428571431</v>
      </c>
      <c r="D56" s="49">
        <f>AVERAGE('23.9.19-MUNYONYO-SALAMA'!D56,'24.09 MUNYONYO-SALAMA'!D56,'25.09 MUNYONYO-SALAMA'!D56,'27.09 Munyonyo-Salama'!D56,'26.09 Munyonyo-Salama'!D56,'28.09 Munyonyo-Salama-24h'!D56,'29.09 Munyonyo-Salama'!D56)</f>
        <v>6.5714285714285712</v>
      </c>
      <c r="E56" s="49">
        <f>AVERAGE('23.9.19-MUNYONYO-SALAMA'!E56,'24.09 MUNYONYO-SALAMA'!E56,'25.09 MUNYONYO-SALAMA'!E56,'27.09 Munyonyo-Salama'!E56,'26.09 Munyonyo-Salama'!E56,'28.09 Munyonyo-Salama-24h'!E56,'29.09 Munyonyo-Salama'!E56)</f>
        <v>4.7142857142857144</v>
      </c>
      <c r="F56" s="49">
        <f>AVERAGE('23.9.19-MUNYONYO-SALAMA'!F56,'24.09 MUNYONYO-SALAMA'!F56,'25.09 MUNYONYO-SALAMA'!F56,'27.09 Munyonyo-Salama'!F56,'26.09 Munyonyo-Salama'!F56,'28.09 Munyonyo-Salama-24h'!F56,'29.09 Munyonyo-Salama'!F56)</f>
        <v>22</v>
      </c>
      <c r="G56" s="49">
        <f>AVERAGE('23.9.19-MUNYONYO-SALAMA'!G56,'24.09 MUNYONYO-SALAMA'!G56,'25.09 MUNYONYO-SALAMA'!G56,'27.09 Munyonyo-Salama'!G56,'26.09 Munyonyo-Salama'!G56,'28.09 Munyonyo-Salama-24h'!G56,'29.09 Munyonyo-Salama'!G56)</f>
        <v>0</v>
      </c>
      <c r="H56" s="49">
        <f>AVERAGE('23.9.19-MUNYONYO-SALAMA'!H56,'24.09 MUNYONYO-SALAMA'!H56,'25.09 MUNYONYO-SALAMA'!H56,'27.09 Munyonyo-Salama'!H56,'26.09 Munyonyo-Salama'!H56,'28.09 Munyonyo-Salama-24h'!H56,'29.09 Munyonyo-Salama'!H56)</f>
        <v>0</v>
      </c>
      <c r="I56" s="49">
        <f>AVERAGE('23.9.19-MUNYONYO-SALAMA'!I56,'24.09 MUNYONYO-SALAMA'!I56,'25.09 MUNYONYO-SALAMA'!I56,'27.09 Munyonyo-Salama'!I56,'26.09 Munyonyo-Salama'!I56,'28.09 Munyonyo-Salama-24h'!I56,'29.09 Munyonyo-Salama'!I56)</f>
        <v>2.4285714285714284</v>
      </c>
      <c r="J56" s="49">
        <f>AVERAGE('23.9.19-MUNYONYO-SALAMA'!J56,'24.09 MUNYONYO-SALAMA'!J56,'25.09 MUNYONYO-SALAMA'!J56,'27.09 Munyonyo-Salama'!J56,'26.09 Munyonyo-Salama'!J56,'28.09 Munyonyo-Salama-24h'!J56,'29.09 Munyonyo-Salama'!J56)</f>
        <v>0.2857142857142857</v>
      </c>
      <c r="K56" s="49">
        <f>AVERAGE('23.9.19-MUNYONYO-SALAMA'!K56,'24.09 MUNYONYO-SALAMA'!K56,'25.09 MUNYONYO-SALAMA'!K56,'27.09 Munyonyo-Salama'!K56,'26.09 Munyonyo-Salama'!K56,'28.09 Munyonyo-Salama-24h'!K56,'29.09 Munyonyo-Salama'!K56)</f>
        <v>0.2857142857142857</v>
      </c>
      <c r="L56" s="49">
        <f>AVERAGE('23.9.19-MUNYONYO-SALAMA'!L56,'24.09 MUNYONYO-SALAMA'!L56,'25.09 MUNYONYO-SALAMA'!L56,'27.09 Munyonyo-Salama'!L56,'26.09 Munyonyo-Salama'!L56,'28.09 Munyonyo-Salama-24h'!L56,'29.09 Munyonyo-Salama'!L56)</f>
        <v>0</v>
      </c>
      <c r="M56" s="49">
        <f>AVERAGE('23.9.19-MUNYONYO-SALAMA'!M56,'24.09 MUNYONYO-SALAMA'!M56,'25.09 MUNYONYO-SALAMA'!M56,'27.09 Munyonyo-Salama'!M56,'26.09 Munyonyo-Salama'!M56,'28.09 Munyonyo-Salama-24h'!M56,'29.09 Munyonyo-Salama'!M56)</f>
        <v>51.285714285714285</v>
      </c>
      <c r="N56" s="49">
        <f>AVERAGE('23.9.19-MUNYONYO-SALAMA'!N56,'24.09 MUNYONYO-SALAMA'!N56,'25.09 MUNYONYO-SALAMA'!N56,'27.09 Munyonyo-Salama'!N56,'26.09 Munyonyo-Salama'!N56,'28.09 Munyonyo-Salama-24h'!N56,'29.09 Munyonyo-Salama'!N56)</f>
        <v>0</v>
      </c>
      <c r="O56" s="15">
        <f t="shared" si="0"/>
        <v>69.714285714285737</v>
      </c>
      <c r="P56" s="15">
        <f t="shared" si="1"/>
        <v>121.00000000000003</v>
      </c>
      <c r="R56" s="8"/>
      <c r="T56"/>
    </row>
    <row r="57" spans="2:20" ht="23.1" customHeight="1" x14ac:dyDescent="0.25">
      <c r="B57" s="23" t="s">
        <v>84</v>
      </c>
      <c r="C57" s="49">
        <f>AVERAGE('23.9.19-MUNYONYO-SALAMA'!C57,'24.09 MUNYONYO-SALAMA'!C57,'25.09 MUNYONYO-SALAMA'!C57,'27.09 Munyonyo-Salama'!C57,'26.09 Munyonyo-Salama'!C57,'28.09 Munyonyo-Salama-24h'!C57,'29.09 Munyonyo-Salama'!C57)</f>
        <v>31.142857142857142</v>
      </c>
      <c r="D57" s="49">
        <f>AVERAGE('23.9.19-MUNYONYO-SALAMA'!D57,'24.09 MUNYONYO-SALAMA'!D57,'25.09 MUNYONYO-SALAMA'!D57,'27.09 Munyonyo-Salama'!D57,'26.09 Munyonyo-Salama'!D57,'28.09 Munyonyo-Salama-24h'!D57,'29.09 Munyonyo-Salama'!D57)</f>
        <v>4.2857142857142856</v>
      </c>
      <c r="E57" s="49">
        <f>AVERAGE('23.9.19-MUNYONYO-SALAMA'!E57,'24.09 MUNYONYO-SALAMA'!E57,'25.09 MUNYONYO-SALAMA'!E57,'27.09 Munyonyo-Salama'!E57,'26.09 Munyonyo-Salama'!E57,'28.09 Munyonyo-Salama-24h'!E57,'29.09 Munyonyo-Salama'!E57)</f>
        <v>6</v>
      </c>
      <c r="F57" s="49">
        <f>AVERAGE('23.9.19-MUNYONYO-SALAMA'!F57,'24.09 MUNYONYO-SALAMA'!F57,'25.09 MUNYONYO-SALAMA'!F57,'27.09 Munyonyo-Salama'!F57,'26.09 Munyonyo-Salama'!F57,'28.09 Munyonyo-Salama-24h'!F57,'29.09 Munyonyo-Salama'!F57)</f>
        <v>16.714285714285715</v>
      </c>
      <c r="G57" s="49">
        <f>AVERAGE('23.9.19-MUNYONYO-SALAMA'!G57,'24.09 MUNYONYO-SALAMA'!G57,'25.09 MUNYONYO-SALAMA'!G57,'27.09 Munyonyo-Salama'!G57,'26.09 Munyonyo-Salama'!G57,'28.09 Munyonyo-Salama-24h'!G57,'29.09 Munyonyo-Salama'!G57)</f>
        <v>0.5714285714285714</v>
      </c>
      <c r="H57" s="49">
        <f>AVERAGE('23.9.19-MUNYONYO-SALAMA'!H57,'24.09 MUNYONYO-SALAMA'!H57,'25.09 MUNYONYO-SALAMA'!H57,'27.09 Munyonyo-Salama'!H57,'26.09 Munyonyo-Salama'!H57,'28.09 Munyonyo-Salama-24h'!H57,'29.09 Munyonyo-Salama'!H57)</f>
        <v>0</v>
      </c>
      <c r="I57" s="49">
        <f>AVERAGE('23.9.19-MUNYONYO-SALAMA'!I57,'24.09 MUNYONYO-SALAMA'!I57,'25.09 MUNYONYO-SALAMA'!I57,'27.09 Munyonyo-Salama'!I57,'26.09 Munyonyo-Salama'!I57,'28.09 Munyonyo-Salama-24h'!I57,'29.09 Munyonyo-Salama'!I57)</f>
        <v>1.8571428571428572</v>
      </c>
      <c r="J57" s="49">
        <f>AVERAGE('23.9.19-MUNYONYO-SALAMA'!J57,'24.09 MUNYONYO-SALAMA'!J57,'25.09 MUNYONYO-SALAMA'!J57,'27.09 Munyonyo-Salama'!J57,'26.09 Munyonyo-Salama'!J57,'28.09 Munyonyo-Salama-24h'!J57,'29.09 Munyonyo-Salama'!J57)</f>
        <v>0.2857142857142857</v>
      </c>
      <c r="K57" s="49">
        <f>AVERAGE('23.9.19-MUNYONYO-SALAMA'!K57,'24.09 MUNYONYO-SALAMA'!K57,'25.09 MUNYONYO-SALAMA'!K57,'27.09 Munyonyo-Salama'!K57,'26.09 Munyonyo-Salama'!K57,'28.09 Munyonyo-Salama-24h'!K57,'29.09 Munyonyo-Salama'!K57)</f>
        <v>0.14285714285714285</v>
      </c>
      <c r="L57" s="49">
        <f>AVERAGE('23.9.19-MUNYONYO-SALAMA'!L57,'24.09 MUNYONYO-SALAMA'!L57,'25.09 MUNYONYO-SALAMA'!L57,'27.09 Munyonyo-Salama'!L57,'26.09 Munyonyo-Salama'!L57,'28.09 Munyonyo-Salama-24h'!L57,'29.09 Munyonyo-Salama'!L57)</f>
        <v>0.14285714285714285</v>
      </c>
      <c r="M57" s="49">
        <f>AVERAGE('23.9.19-MUNYONYO-SALAMA'!M57,'24.09 MUNYONYO-SALAMA'!M57,'25.09 MUNYONYO-SALAMA'!M57,'27.09 Munyonyo-Salama'!M57,'26.09 Munyonyo-Salama'!M57,'28.09 Munyonyo-Salama-24h'!M57,'29.09 Munyonyo-Salama'!M57)</f>
        <v>51</v>
      </c>
      <c r="N57" s="49">
        <f>AVERAGE('23.9.19-MUNYONYO-SALAMA'!N57,'24.09 MUNYONYO-SALAMA'!N57,'25.09 MUNYONYO-SALAMA'!N57,'27.09 Munyonyo-Salama'!N57,'26.09 Munyonyo-Salama'!N57,'28.09 Munyonyo-Salama-24h'!N57,'29.09 Munyonyo-Salama'!N57)</f>
        <v>0</v>
      </c>
      <c r="O57" s="15">
        <f t="shared" si="0"/>
        <v>61.142857142857146</v>
      </c>
      <c r="P57" s="15">
        <f t="shared" si="1"/>
        <v>112.14285714285714</v>
      </c>
      <c r="R57" s="8"/>
      <c r="T57"/>
    </row>
    <row r="58" spans="2:20" ht="23.1" customHeight="1" x14ac:dyDescent="0.25">
      <c r="B58" s="23" t="s">
        <v>99</v>
      </c>
      <c r="C58" s="49">
        <f>AVERAGE('26.09 Munyonyo-Salama'!C58,'28.09 Munyonyo-Salama-24h'!C58)</f>
        <v>32</v>
      </c>
      <c r="D58" s="49">
        <f>AVERAGE('26.09 Munyonyo-Salama'!D58,'28.09 Munyonyo-Salama-24h'!D58)</f>
        <v>6.5</v>
      </c>
      <c r="E58" s="49">
        <f>AVERAGE('26.09 Munyonyo-Salama'!E58,'28.09 Munyonyo-Salama-24h'!E58)</f>
        <v>2.5</v>
      </c>
      <c r="F58" s="49">
        <f>AVERAGE('26.09 Munyonyo-Salama'!F58,'28.09 Munyonyo-Salama-24h'!F58)</f>
        <v>17</v>
      </c>
      <c r="G58" s="49">
        <f>AVERAGE('26.09 Munyonyo-Salama'!G58,'28.09 Munyonyo-Salama-24h'!G58)</f>
        <v>0.5</v>
      </c>
      <c r="H58" s="49">
        <f>AVERAGE('26.09 Munyonyo-Salama'!H58,'28.09 Munyonyo-Salama-24h'!H58)</f>
        <v>0</v>
      </c>
      <c r="I58" s="49">
        <f>AVERAGE('26.09 Munyonyo-Salama'!I58,'28.09 Munyonyo-Salama-24h'!I58)</f>
        <v>1.5</v>
      </c>
      <c r="J58" s="49">
        <f>AVERAGE('26.09 Munyonyo-Salama'!J58,'28.09 Munyonyo-Salama-24h'!J58)</f>
        <v>0</v>
      </c>
      <c r="K58" s="49">
        <f>AVERAGE('26.09 Munyonyo-Salama'!K58,'28.09 Munyonyo-Salama-24h'!K58)</f>
        <v>0</v>
      </c>
      <c r="L58" s="49">
        <f>AVERAGE('26.09 Munyonyo-Salama'!L58,'28.09 Munyonyo-Salama-24h'!L58)</f>
        <v>0</v>
      </c>
      <c r="M58" s="49">
        <f>AVERAGE('26.09 Munyonyo-Salama'!M58,'28.09 Munyonyo-Salama-24h'!M58)</f>
        <v>56</v>
      </c>
      <c r="N58" s="49">
        <f>AVERAGE('26.09 Munyonyo-Salama'!N58,'28.09 Munyonyo-Salama-24h'!N58)</f>
        <v>0</v>
      </c>
      <c r="O58" s="15">
        <f t="shared" si="0"/>
        <v>60</v>
      </c>
      <c r="P58" s="15">
        <f t="shared" si="1"/>
        <v>116</v>
      </c>
      <c r="R58" s="8"/>
      <c r="T58"/>
    </row>
    <row r="59" spans="2:20" ht="23.1" customHeight="1" x14ac:dyDescent="0.25">
      <c r="B59" s="23" t="s">
        <v>100</v>
      </c>
      <c r="C59" s="49">
        <f>AVERAGE('26.09 Munyonyo-Salama'!C59,'28.09 Munyonyo-Salama-24h'!C59)</f>
        <v>36</v>
      </c>
      <c r="D59" s="49">
        <f>AVERAGE('26.09 Munyonyo-Salama'!D59,'28.09 Munyonyo-Salama-24h'!D59)</f>
        <v>7</v>
      </c>
      <c r="E59" s="49">
        <f>AVERAGE('26.09 Munyonyo-Salama'!E59,'28.09 Munyonyo-Salama-24h'!E59)</f>
        <v>5.5</v>
      </c>
      <c r="F59" s="49">
        <f>AVERAGE('26.09 Munyonyo-Salama'!F59,'28.09 Munyonyo-Salama-24h'!F59)</f>
        <v>15</v>
      </c>
      <c r="G59" s="49">
        <f>AVERAGE('26.09 Munyonyo-Salama'!G59,'28.09 Munyonyo-Salama-24h'!G59)</f>
        <v>0.5</v>
      </c>
      <c r="H59" s="49">
        <f>AVERAGE('26.09 Munyonyo-Salama'!H59,'28.09 Munyonyo-Salama-24h'!H59)</f>
        <v>0</v>
      </c>
      <c r="I59" s="49">
        <f>AVERAGE('26.09 Munyonyo-Salama'!I59,'28.09 Munyonyo-Salama-24h'!I59)</f>
        <v>2</v>
      </c>
      <c r="J59" s="49">
        <f>AVERAGE('26.09 Munyonyo-Salama'!J59,'28.09 Munyonyo-Salama-24h'!J59)</f>
        <v>0</v>
      </c>
      <c r="K59" s="49">
        <f>AVERAGE('26.09 Munyonyo-Salama'!K59,'28.09 Munyonyo-Salama-24h'!K59)</f>
        <v>0</v>
      </c>
      <c r="L59" s="49">
        <f>AVERAGE('26.09 Munyonyo-Salama'!L59,'28.09 Munyonyo-Salama-24h'!L59)</f>
        <v>0</v>
      </c>
      <c r="M59" s="49">
        <f>AVERAGE('26.09 Munyonyo-Salama'!M59,'28.09 Munyonyo-Salama-24h'!M59)</f>
        <v>63</v>
      </c>
      <c r="N59" s="49">
        <f>AVERAGE('26.09 Munyonyo-Salama'!N59,'28.09 Munyonyo-Salama-24h'!N59)</f>
        <v>0</v>
      </c>
      <c r="O59" s="15">
        <f t="shared" si="0"/>
        <v>66</v>
      </c>
      <c r="P59" s="15">
        <f t="shared" si="1"/>
        <v>129</v>
      </c>
      <c r="R59" s="8"/>
      <c r="T59"/>
    </row>
    <row r="60" spans="2:20" ht="23.1" customHeight="1" x14ac:dyDescent="0.25">
      <c r="B60" s="23" t="s">
        <v>101</v>
      </c>
      <c r="C60" s="49">
        <f>AVERAGE('26.09 Munyonyo-Salama'!C60,'28.09 Munyonyo-Salama-24h'!C60)</f>
        <v>45</v>
      </c>
      <c r="D60" s="49">
        <f>AVERAGE('26.09 Munyonyo-Salama'!D60,'28.09 Munyonyo-Salama-24h'!D60)</f>
        <v>7</v>
      </c>
      <c r="E60" s="49">
        <f>AVERAGE('26.09 Munyonyo-Salama'!E60,'28.09 Munyonyo-Salama-24h'!E60)</f>
        <v>2.5</v>
      </c>
      <c r="F60" s="49">
        <f>AVERAGE('26.09 Munyonyo-Salama'!F60,'28.09 Munyonyo-Salama-24h'!F60)</f>
        <v>24</v>
      </c>
      <c r="G60" s="49">
        <f>AVERAGE('26.09 Munyonyo-Salama'!G60,'28.09 Munyonyo-Salama-24h'!G60)</f>
        <v>1</v>
      </c>
      <c r="H60" s="49">
        <f>AVERAGE('26.09 Munyonyo-Salama'!H60,'28.09 Munyonyo-Salama-24h'!H60)</f>
        <v>0</v>
      </c>
      <c r="I60" s="49">
        <f>AVERAGE('26.09 Munyonyo-Salama'!I60,'28.09 Munyonyo-Salama-24h'!I60)</f>
        <v>2</v>
      </c>
      <c r="J60" s="49">
        <f>AVERAGE('26.09 Munyonyo-Salama'!J60,'28.09 Munyonyo-Salama-24h'!J60)</f>
        <v>1</v>
      </c>
      <c r="K60" s="49">
        <f>AVERAGE('26.09 Munyonyo-Salama'!K60,'28.09 Munyonyo-Salama-24h'!K60)</f>
        <v>0</v>
      </c>
      <c r="L60" s="49">
        <f>AVERAGE('26.09 Munyonyo-Salama'!L60,'28.09 Munyonyo-Salama-24h'!L60)</f>
        <v>0.5</v>
      </c>
      <c r="M60" s="49">
        <f>AVERAGE('26.09 Munyonyo-Salama'!M60,'28.09 Munyonyo-Salama-24h'!M60)</f>
        <v>62.5</v>
      </c>
      <c r="N60" s="49">
        <f>AVERAGE('26.09 Munyonyo-Salama'!N60,'28.09 Munyonyo-Salama-24h'!N60)</f>
        <v>0</v>
      </c>
      <c r="O60" s="15">
        <f t="shared" si="0"/>
        <v>83</v>
      </c>
      <c r="P60" s="15">
        <f t="shared" si="1"/>
        <v>145.5</v>
      </c>
      <c r="R60" s="8"/>
      <c r="T60"/>
    </row>
    <row r="61" spans="2:20" ht="23.1" customHeight="1" x14ac:dyDescent="0.25">
      <c r="B61" s="23" t="s">
        <v>102</v>
      </c>
      <c r="C61" s="49">
        <f>AVERAGE('26.09 Munyonyo-Salama'!C61,'28.09 Munyonyo-Salama-24h'!C61)</f>
        <v>28</v>
      </c>
      <c r="D61" s="49">
        <f>AVERAGE('26.09 Munyonyo-Salama'!D61,'28.09 Munyonyo-Salama-24h'!D61)</f>
        <v>6.5</v>
      </c>
      <c r="E61" s="49">
        <f>AVERAGE('26.09 Munyonyo-Salama'!E61,'28.09 Munyonyo-Salama-24h'!E61)</f>
        <v>1.5</v>
      </c>
      <c r="F61" s="49">
        <f>AVERAGE('26.09 Munyonyo-Salama'!F61,'28.09 Munyonyo-Salama-24h'!F61)</f>
        <v>17.5</v>
      </c>
      <c r="G61" s="49">
        <f>AVERAGE('26.09 Munyonyo-Salama'!G61,'28.09 Munyonyo-Salama-24h'!G61)</f>
        <v>0</v>
      </c>
      <c r="H61" s="49">
        <f>AVERAGE('26.09 Munyonyo-Salama'!H61,'28.09 Munyonyo-Salama-24h'!H61)</f>
        <v>0</v>
      </c>
      <c r="I61" s="49">
        <f>AVERAGE('26.09 Munyonyo-Salama'!I61,'28.09 Munyonyo-Salama-24h'!I61)</f>
        <v>4</v>
      </c>
      <c r="J61" s="49">
        <f>AVERAGE('26.09 Munyonyo-Salama'!J61,'28.09 Munyonyo-Salama-24h'!J61)</f>
        <v>0.5</v>
      </c>
      <c r="K61" s="49">
        <f>AVERAGE('26.09 Munyonyo-Salama'!K61,'28.09 Munyonyo-Salama-24h'!K61)</f>
        <v>0</v>
      </c>
      <c r="L61" s="49">
        <f>AVERAGE('26.09 Munyonyo-Salama'!L61,'28.09 Munyonyo-Salama-24h'!L61)</f>
        <v>0</v>
      </c>
      <c r="M61" s="49">
        <f>AVERAGE('26.09 Munyonyo-Salama'!M61,'28.09 Munyonyo-Salama-24h'!M61)</f>
        <v>52</v>
      </c>
      <c r="N61" s="49">
        <f>AVERAGE('26.09 Munyonyo-Salama'!N61,'28.09 Munyonyo-Salama-24h'!N61)</f>
        <v>0</v>
      </c>
      <c r="O61" s="15">
        <f t="shared" si="0"/>
        <v>58</v>
      </c>
      <c r="P61" s="15">
        <f t="shared" si="1"/>
        <v>110</v>
      </c>
      <c r="R61" s="8"/>
      <c r="T61"/>
    </row>
    <row r="62" spans="2:20" ht="23.1" customHeight="1" x14ac:dyDescent="0.25">
      <c r="B62" s="23" t="s">
        <v>107</v>
      </c>
      <c r="C62" s="49">
        <f>AVERAGE('26.09 Munyonyo-Salama'!C62,'28.09 Munyonyo-Salama-24h'!C62)</f>
        <v>42</v>
      </c>
      <c r="D62" s="49">
        <f>AVERAGE('26.09 Munyonyo-Salama'!D62,'28.09 Munyonyo-Salama-24h'!D62)</f>
        <v>8.5</v>
      </c>
      <c r="E62" s="49">
        <f>AVERAGE('26.09 Munyonyo-Salama'!E62,'28.09 Munyonyo-Salama-24h'!E62)</f>
        <v>2.5</v>
      </c>
      <c r="F62" s="49">
        <f>AVERAGE('26.09 Munyonyo-Salama'!F62,'28.09 Munyonyo-Salama-24h'!F62)</f>
        <v>20</v>
      </c>
      <c r="G62" s="49">
        <f>AVERAGE('26.09 Munyonyo-Salama'!G62,'28.09 Munyonyo-Salama-24h'!G62)</f>
        <v>0.5</v>
      </c>
      <c r="H62" s="49">
        <f>AVERAGE('26.09 Munyonyo-Salama'!H62,'28.09 Munyonyo-Salama-24h'!H62)</f>
        <v>0</v>
      </c>
      <c r="I62" s="49">
        <f>AVERAGE('26.09 Munyonyo-Salama'!I62,'28.09 Munyonyo-Salama-24h'!I62)</f>
        <v>2</v>
      </c>
      <c r="J62" s="49">
        <f>AVERAGE('26.09 Munyonyo-Salama'!J62,'28.09 Munyonyo-Salama-24h'!J62)</f>
        <v>1</v>
      </c>
      <c r="K62" s="49">
        <f>AVERAGE('26.09 Munyonyo-Salama'!K62,'28.09 Munyonyo-Salama-24h'!K62)</f>
        <v>0</v>
      </c>
      <c r="L62" s="49">
        <f>AVERAGE('26.09 Munyonyo-Salama'!L62,'28.09 Munyonyo-Salama-24h'!L62)</f>
        <v>0</v>
      </c>
      <c r="M62" s="49">
        <f>AVERAGE('26.09 Munyonyo-Salama'!M62,'28.09 Munyonyo-Salama-24h'!M62)</f>
        <v>56</v>
      </c>
      <c r="N62" s="49">
        <f>AVERAGE('26.09 Munyonyo-Salama'!N62,'28.09 Munyonyo-Salama-24h'!N62)</f>
        <v>0</v>
      </c>
      <c r="O62" s="15">
        <f t="shared" si="0"/>
        <v>76.5</v>
      </c>
      <c r="P62" s="15">
        <f t="shared" si="1"/>
        <v>132.5</v>
      </c>
      <c r="R62" s="8"/>
      <c r="T62"/>
    </row>
    <row r="63" spans="2:20" ht="23.1" customHeight="1" x14ac:dyDescent="0.25">
      <c r="B63" s="23" t="s">
        <v>108</v>
      </c>
      <c r="C63" s="49">
        <f>AVERAGE('26.09 Munyonyo-Salama'!C63,'28.09 Munyonyo-Salama-24h'!C63)</f>
        <v>32</v>
      </c>
      <c r="D63" s="49">
        <f>AVERAGE('26.09 Munyonyo-Salama'!D63,'28.09 Munyonyo-Salama-24h'!D63)</f>
        <v>6</v>
      </c>
      <c r="E63" s="49">
        <f>AVERAGE('26.09 Munyonyo-Salama'!E63,'28.09 Munyonyo-Salama-24h'!E63)</f>
        <v>1.5</v>
      </c>
      <c r="F63" s="49">
        <f>AVERAGE('26.09 Munyonyo-Salama'!F63,'28.09 Munyonyo-Salama-24h'!F63)</f>
        <v>15.5</v>
      </c>
      <c r="G63" s="49">
        <f>AVERAGE('26.09 Munyonyo-Salama'!G63,'28.09 Munyonyo-Salama-24h'!G63)</f>
        <v>0</v>
      </c>
      <c r="H63" s="49">
        <f>AVERAGE('26.09 Munyonyo-Salama'!H63,'28.09 Munyonyo-Salama-24h'!H63)</f>
        <v>0</v>
      </c>
      <c r="I63" s="49">
        <f>AVERAGE('26.09 Munyonyo-Salama'!I63,'28.09 Munyonyo-Salama-24h'!I63)</f>
        <v>2</v>
      </c>
      <c r="J63" s="49">
        <f>AVERAGE('26.09 Munyonyo-Salama'!J63,'28.09 Munyonyo-Salama-24h'!J63)</f>
        <v>1</v>
      </c>
      <c r="K63" s="49">
        <f>AVERAGE('26.09 Munyonyo-Salama'!K63,'28.09 Munyonyo-Salama-24h'!K63)</f>
        <v>0</v>
      </c>
      <c r="L63" s="49">
        <f>AVERAGE('26.09 Munyonyo-Salama'!L63,'28.09 Munyonyo-Salama-24h'!L63)</f>
        <v>0</v>
      </c>
      <c r="M63" s="49">
        <f>AVERAGE('26.09 Munyonyo-Salama'!M63,'28.09 Munyonyo-Salama-24h'!M63)</f>
        <v>46.5</v>
      </c>
      <c r="N63" s="49">
        <f>AVERAGE('26.09 Munyonyo-Salama'!N63,'28.09 Munyonyo-Salama-24h'!N63)</f>
        <v>0</v>
      </c>
      <c r="O63" s="15">
        <f t="shared" si="0"/>
        <v>58</v>
      </c>
      <c r="P63" s="15">
        <f t="shared" si="1"/>
        <v>104.5</v>
      </c>
      <c r="R63" s="8"/>
      <c r="T63"/>
    </row>
    <row r="64" spans="2:20" ht="23.1" customHeight="1" x14ac:dyDescent="0.25">
      <c r="B64" s="23" t="s">
        <v>109</v>
      </c>
      <c r="C64" s="49">
        <f>AVERAGE('26.09 Munyonyo-Salama'!C64,'28.09 Munyonyo-Salama-24h'!C64)</f>
        <v>40</v>
      </c>
      <c r="D64" s="49">
        <f>AVERAGE('26.09 Munyonyo-Salama'!D64,'28.09 Munyonyo-Salama-24h'!D64)</f>
        <v>8.5</v>
      </c>
      <c r="E64" s="49">
        <f>AVERAGE('26.09 Munyonyo-Salama'!E64,'28.09 Munyonyo-Salama-24h'!E64)</f>
        <v>3.5</v>
      </c>
      <c r="F64" s="49">
        <f>AVERAGE('26.09 Munyonyo-Salama'!F64,'28.09 Munyonyo-Salama-24h'!F64)</f>
        <v>21.5</v>
      </c>
      <c r="G64" s="49">
        <f>AVERAGE('26.09 Munyonyo-Salama'!G64,'28.09 Munyonyo-Salama-24h'!G64)</f>
        <v>0</v>
      </c>
      <c r="H64" s="49">
        <f>AVERAGE('26.09 Munyonyo-Salama'!H64,'28.09 Munyonyo-Salama-24h'!H64)</f>
        <v>0</v>
      </c>
      <c r="I64" s="49">
        <f>AVERAGE('26.09 Munyonyo-Salama'!I64,'28.09 Munyonyo-Salama-24h'!I64)</f>
        <v>2.5</v>
      </c>
      <c r="J64" s="49">
        <f>AVERAGE('26.09 Munyonyo-Salama'!J64,'28.09 Munyonyo-Salama-24h'!J64)</f>
        <v>1</v>
      </c>
      <c r="K64" s="49">
        <f>AVERAGE('26.09 Munyonyo-Salama'!K64,'28.09 Munyonyo-Salama-24h'!K64)</f>
        <v>0</v>
      </c>
      <c r="L64" s="49">
        <f>AVERAGE('26.09 Munyonyo-Salama'!L64,'28.09 Munyonyo-Salama-24h'!L64)</f>
        <v>0</v>
      </c>
      <c r="M64" s="49">
        <f>AVERAGE('26.09 Munyonyo-Salama'!M64,'28.09 Munyonyo-Salama-24h'!M64)</f>
        <v>48</v>
      </c>
      <c r="N64" s="49">
        <f>AVERAGE('26.09 Munyonyo-Salama'!N64,'28.09 Munyonyo-Salama-24h'!N64)</f>
        <v>0</v>
      </c>
      <c r="O64" s="15">
        <f t="shared" si="0"/>
        <v>77</v>
      </c>
      <c r="P64" s="15">
        <f t="shared" si="1"/>
        <v>125</v>
      </c>
      <c r="R64" s="8"/>
      <c r="T64"/>
    </row>
    <row r="65" spans="2:20" ht="23.1" customHeight="1" x14ac:dyDescent="0.25">
      <c r="B65" s="23" t="s">
        <v>158</v>
      </c>
      <c r="C65" s="49">
        <f>AVERAGE('26.09 Munyonyo-Salama'!C65,'28.09 Munyonyo-Salama-24h'!C65)</f>
        <v>46.5</v>
      </c>
      <c r="D65" s="49">
        <f>AVERAGE('26.09 Munyonyo-Salama'!D65,'28.09 Munyonyo-Salama-24h'!D65)</f>
        <v>4.5</v>
      </c>
      <c r="E65" s="49">
        <f>AVERAGE('26.09 Munyonyo-Salama'!E65,'28.09 Munyonyo-Salama-24h'!E65)</f>
        <v>3.5</v>
      </c>
      <c r="F65" s="49">
        <f>AVERAGE('26.09 Munyonyo-Salama'!F65,'28.09 Munyonyo-Salama-24h'!F65)</f>
        <v>22</v>
      </c>
      <c r="G65" s="49">
        <f>AVERAGE('26.09 Munyonyo-Salama'!G65,'28.09 Munyonyo-Salama-24h'!G65)</f>
        <v>0</v>
      </c>
      <c r="H65" s="49">
        <f>AVERAGE('26.09 Munyonyo-Salama'!H65,'28.09 Munyonyo-Salama-24h'!H65)</f>
        <v>0.5</v>
      </c>
      <c r="I65" s="49">
        <f>AVERAGE('26.09 Munyonyo-Salama'!I65,'28.09 Munyonyo-Salama-24h'!I65)</f>
        <v>1</v>
      </c>
      <c r="J65" s="49">
        <f>AVERAGE('26.09 Munyonyo-Salama'!J65,'28.09 Munyonyo-Salama-24h'!J65)</f>
        <v>0</v>
      </c>
      <c r="K65" s="49">
        <f>AVERAGE('26.09 Munyonyo-Salama'!K65,'28.09 Munyonyo-Salama-24h'!K65)</f>
        <v>0</v>
      </c>
      <c r="L65" s="49">
        <f>AVERAGE('26.09 Munyonyo-Salama'!L65,'28.09 Munyonyo-Salama-24h'!L65)</f>
        <v>0</v>
      </c>
      <c r="M65" s="49">
        <f>AVERAGE('26.09 Munyonyo-Salama'!M65,'28.09 Munyonyo-Salama-24h'!M65)</f>
        <v>40</v>
      </c>
      <c r="N65" s="49">
        <f>AVERAGE('26.09 Munyonyo-Salama'!N65,'28.09 Munyonyo-Salama-24h'!N65)</f>
        <v>0</v>
      </c>
      <c r="O65" s="15">
        <f t="shared" si="0"/>
        <v>78</v>
      </c>
      <c r="P65" s="15">
        <f t="shared" si="1"/>
        <v>118</v>
      </c>
      <c r="R65" s="8"/>
      <c r="T65"/>
    </row>
    <row r="66" spans="2:20" ht="23.1" customHeight="1" x14ac:dyDescent="0.25">
      <c r="B66" s="23" t="s">
        <v>103</v>
      </c>
      <c r="C66" s="49">
        <f>AVERAGE('26.09 Munyonyo-Salama'!C66,'28.09 Munyonyo-Salama-24h'!C66)</f>
        <v>37</v>
      </c>
      <c r="D66" s="49">
        <f>AVERAGE('26.09 Munyonyo-Salama'!D66,'28.09 Munyonyo-Salama-24h'!D66)</f>
        <v>4</v>
      </c>
      <c r="E66" s="49">
        <f>AVERAGE('26.09 Munyonyo-Salama'!E66,'28.09 Munyonyo-Salama-24h'!E66)</f>
        <v>4.5</v>
      </c>
      <c r="F66" s="49">
        <f>AVERAGE('26.09 Munyonyo-Salama'!F66,'28.09 Munyonyo-Salama-24h'!F66)</f>
        <v>19.5</v>
      </c>
      <c r="G66" s="49">
        <f>AVERAGE('26.09 Munyonyo-Salama'!G66,'28.09 Munyonyo-Salama-24h'!G66)</f>
        <v>0.5</v>
      </c>
      <c r="H66" s="49">
        <f>AVERAGE('26.09 Munyonyo-Salama'!H66,'28.09 Munyonyo-Salama-24h'!H66)</f>
        <v>0</v>
      </c>
      <c r="I66" s="49">
        <f>AVERAGE('26.09 Munyonyo-Salama'!I66,'28.09 Munyonyo-Salama-24h'!I66)</f>
        <v>1.5</v>
      </c>
      <c r="J66" s="49">
        <f>AVERAGE('26.09 Munyonyo-Salama'!J66,'28.09 Munyonyo-Salama-24h'!J66)</f>
        <v>0</v>
      </c>
      <c r="K66" s="49">
        <f>AVERAGE('26.09 Munyonyo-Salama'!K66,'28.09 Munyonyo-Salama-24h'!K66)</f>
        <v>0</v>
      </c>
      <c r="L66" s="49">
        <f>AVERAGE('26.09 Munyonyo-Salama'!L66,'28.09 Munyonyo-Salama-24h'!L66)</f>
        <v>0</v>
      </c>
      <c r="M66" s="49">
        <f>AVERAGE('26.09 Munyonyo-Salama'!M66,'28.09 Munyonyo-Salama-24h'!M66)</f>
        <v>44.5</v>
      </c>
      <c r="N66" s="49">
        <f>AVERAGE('26.09 Munyonyo-Salama'!N66,'28.09 Munyonyo-Salama-24h'!N66)</f>
        <v>0</v>
      </c>
      <c r="O66" s="15">
        <f t="shared" si="0"/>
        <v>67</v>
      </c>
      <c r="P66" s="15">
        <f t="shared" si="1"/>
        <v>111.5</v>
      </c>
      <c r="R66" s="8"/>
      <c r="T66"/>
    </row>
    <row r="67" spans="2:20" ht="23.1" customHeight="1" x14ac:dyDescent="0.25">
      <c r="B67" s="23" t="s">
        <v>104</v>
      </c>
      <c r="C67" s="49">
        <f>AVERAGE('26.09 Munyonyo-Salama'!C67,'28.09 Munyonyo-Salama-24h'!C67)</f>
        <v>43.5</v>
      </c>
      <c r="D67" s="49">
        <f>AVERAGE('26.09 Munyonyo-Salama'!D67,'28.09 Munyonyo-Salama-24h'!D67)</f>
        <v>8</v>
      </c>
      <c r="E67" s="49">
        <f>AVERAGE('26.09 Munyonyo-Salama'!E67,'28.09 Munyonyo-Salama-24h'!E67)</f>
        <v>3</v>
      </c>
      <c r="F67" s="49">
        <f>AVERAGE('26.09 Munyonyo-Salama'!F67,'28.09 Munyonyo-Salama-24h'!F67)</f>
        <v>20</v>
      </c>
      <c r="G67" s="49">
        <f>AVERAGE('26.09 Munyonyo-Salama'!G67,'28.09 Munyonyo-Salama-24h'!G67)</f>
        <v>0</v>
      </c>
      <c r="H67" s="49">
        <f>AVERAGE('26.09 Munyonyo-Salama'!H67,'28.09 Munyonyo-Salama-24h'!H67)</f>
        <v>0</v>
      </c>
      <c r="I67" s="49">
        <f>AVERAGE('26.09 Munyonyo-Salama'!I67,'28.09 Munyonyo-Salama-24h'!I67)</f>
        <v>2</v>
      </c>
      <c r="J67" s="49">
        <f>AVERAGE('26.09 Munyonyo-Salama'!J67,'28.09 Munyonyo-Salama-24h'!J67)</f>
        <v>0.5</v>
      </c>
      <c r="K67" s="49">
        <f>AVERAGE('26.09 Munyonyo-Salama'!K67,'28.09 Munyonyo-Salama-24h'!K67)</f>
        <v>0</v>
      </c>
      <c r="L67" s="49">
        <f>AVERAGE('26.09 Munyonyo-Salama'!L67,'28.09 Munyonyo-Salama-24h'!L67)</f>
        <v>0</v>
      </c>
      <c r="M67" s="49">
        <f>AVERAGE('26.09 Munyonyo-Salama'!M67,'28.09 Munyonyo-Salama-24h'!M67)</f>
        <v>56</v>
      </c>
      <c r="N67" s="49">
        <f>AVERAGE('26.09 Munyonyo-Salama'!N67,'28.09 Munyonyo-Salama-24h'!N67)</f>
        <v>0</v>
      </c>
      <c r="O67" s="15">
        <f t="shared" si="0"/>
        <v>77</v>
      </c>
      <c r="P67" s="15">
        <f t="shared" si="1"/>
        <v>133</v>
      </c>
      <c r="R67" s="8"/>
      <c r="T67"/>
    </row>
    <row r="68" spans="2:20" ht="23.1" customHeight="1" x14ac:dyDescent="0.25">
      <c r="B68" s="23" t="s">
        <v>105</v>
      </c>
      <c r="C68" s="49">
        <f>AVERAGE('26.09 Munyonyo-Salama'!C68,'28.09 Munyonyo-Salama-24h'!C68)</f>
        <v>25.5</v>
      </c>
      <c r="D68" s="49">
        <f>AVERAGE('26.09 Munyonyo-Salama'!D68,'28.09 Munyonyo-Salama-24h'!D68)</f>
        <v>8.5</v>
      </c>
      <c r="E68" s="49">
        <f>AVERAGE('26.09 Munyonyo-Salama'!E68,'28.09 Munyonyo-Salama-24h'!E68)</f>
        <v>4</v>
      </c>
      <c r="F68" s="49">
        <f>AVERAGE('26.09 Munyonyo-Salama'!F68,'28.09 Munyonyo-Salama-24h'!F68)</f>
        <v>15.5</v>
      </c>
      <c r="G68" s="49">
        <f>AVERAGE('26.09 Munyonyo-Salama'!G68,'28.09 Munyonyo-Salama-24h'!G68)</f>
        <v>0</v>
      </c>
      <c r="H68" s="49">
        <f>AVERAGE('26.09 Munyonyo-Salama'!H68,'28.09 Munyonyo-Salama-24h'!H68)</f>
        <v>0</v>
      </c>
      <c r="I68" s="49">
        <f>AVERAGE('26.09 Munyonyo-Salama'!I68,'28.09 Munyonyo-Salama-24h'!I68)</f>
        <v>2</v>
      </c>
      <c r="J68" s="49">
        <f>AVERAGE('26.09 Munyonyo-Salama'!J68,'28.09 Munyonyo-Salama-24h'!J68)</f>
        <v>0.5</v>
      </c>
      <c r="K68" s="49">
        <f>AVERAGE('26.09 Munyonyo-Salama'!K68,'28.09 Munyonyo-Salama-24h'!K68)</f>
        <v>0</v>
      </c>
      <c r="L68" s="49">
        <f>AVERAGE('26.09 Munyonyo-Salama'!L68,'28.09 Munyonyo-Salama-24h'!L68)</f>
        <v>0</v>
      </c>
      <c r="M68" s="49">
        <f>AVERAGE('26.09 Munyonyo-Salama'!M68,'28.09 Munyonyo-Salama-24h'!M68)</f>
        <v>47.5</v>
      </c>
      <c r="N68" s="49">
        <f>AVERAGE('26.09 Munyonyo-Salama'!N68,'28.09 Munyonyo-Salama-24h'!N68)</f>
        <v>0</v>
      </c>
      <c r="O68" s="15">
        <f t="shared" si="0"/>
        <v>56</v>
      </c>
      <c r="P68" s="15">
        <f t="shared" si="1"/>
        <v>103.5</v>
      </c>
      <c r="R68" s="8"/>
      <c r="T68"/>
    </row>
    <row r="69" spans="2:20" ht="23.1" customHeight="1" x14ac:dyDescent="0.25">
      <c r="B69" s="23" t="s">
        <v>106</v>
      </c>
      <c r="C69" s="49">
        <f>AVERAGE('26.09 Munyonyo-Salama'!C69,'28.09 Munyonyo-Salama-24h'!C69)</f>
        <v>28</v>
      </c>
      <c r="D69" s="49">
        <f>AVERAGE('26.09 Munyonyo-Salama'!D69,'28.09 Munyonyo-Salama-24h'!D69)</f>
        <v>9</v>
      </c>
      <c r="E69" s="49">
        <f>AVERAGE('26.09 Munyonyo-Salama'!E69,'28.09 Munyonyo-Salama-24h'!E69)</f>
        <v>1.5</v>
      </c>
      <c r="F69" s="49">
        <f>AVERAGE('26.09 Munyonyo-Salama'!F69,'28.09 Munyonyo-Salama-24h'!F69)</f>
        <v>17.5</v>
      </c>
      <c r="G69" s="49">
        <f>AVERAGE('26.09 Munyonyo-Salama'!G69,'28.09 Munyonyo-Salama-24h'!G69)</f>
        <v>0.5</v>
      </c>
      <c r="H69" s="49">
        <f>AVERAGE('26.09 Munyonyo-Salama'!H69,'28.09 Munyonyo-Salama-24h'!H69)</f>
        <v>0</v>
      </c>
      <c r="I69" s="49">
        <f>AVERAGE('26.09 Munyonyo-Salama'!I69,'28.09 Munyonyo-Salama-24h'!I69)</f>
        <v>2.5</v>
      </c>
      <c r="J69" s="49">
        <f>AVERAGE('26.09 Munyonyo-Salama'!J69,'28.09 Munyonyo-Salama-24h'!J69)</f>
        <v>0</v>
      </c>
      <c r="K69" s="49">
        <f>AVERAGE('26.09 Munyonyo-Salama'!K69,'28.09 Munyonyo-Salama-24h'!K69)</f>
        <v>0.5</v>
      </c>
      <c r="L69" s="49">
        <f>AVERAGE('26.09 Munyonyo-Salama'!L69,'28.09 Munyonyo-Salama-24h'!L69)</f>
        <v>0</v>
      </c>
      <c r="M69" s="49">
        <f>AVERAGE('26.09 Munyonyo-Salama'!M69,'28.09 Munyonyo-Salama-24h'!M69)</f>
        <v>41</v>
      </c>
      <c r="N69" s="49">
        <f>AVERAGE('26.09 Munyonyo-Salama'!N69,'28.09 Munyonyo-Salama-24h'!N69)</f>
        <v>0</v>
      </c>
      <c r="O69" s="15">
        <f t="shared" si="0"/>
        <v>59.5</v>
      </c>
      <c r="P69" s="15">
        <f t="shared" si="1"/>
        <v>100.5</v>
      </c>
      <c r="R69" s="8"/>
      <c r="T69"/>
    </row>
    <row r="70" spans="2:20" ht="23.1" customHeight="1" x14ac:dyDescent="0.25">
      <c r="B70" s="23" t="s">
        <v>110</v>
      </c>
      <c r="C70" s="49">
        <f>AVERAGE('26.09 Munyonyo-Salama'!C70,'28.09 Munyonyo-Salama-24h'!C70)</f>
        <v>31.5</v>
      </c>
      <c r="D70" s="49">
        <f>AVERAGE('26.09 Munyonyo-Salama'!D70,'28.09 Munyonyo-Salama-24h'!D70)</f>
        <v>9.5</v>
      </c>
      <c r="E70" s="49">
        <f>AVERAGE('26.09 Munyonyo-Salama'!E70,'28.09 Munyonyo-Salama-24h'!E70)</f>
        <v>4</v>
      </c>
      <c r="F70" s="49">
        <f>AVERAGE('26.09 Munyonyo-Salama'!F70,'28.09 Munyonyo-Salama-24h'!F70)</f>
        <v>16</v>
      </c>
      <c r="G70" s="49">
        <f>AVERAGE('26.09 Munyonyo-Salama'!G70,'28.09 Munyonyo-Salama-24h'!G70)</f>
        <v>0</v>
      </c>
      <c r="H70" s="49">
        <f>AVERAGE('26.09 Munyonyo-Salama'!H70,'28.09 Munyonyo-Salama-24h'!H70)</f>
        <v>0</v>
      </c>
      <c r="I70" s="49">
        <f>AVERAGE('26.09 Munyonyo-Salama'!I70,'28.09 Munyonyo-Salama-24h'!I70)</f>
        <v>2</v>
      </c>
      <c r="J70" s="49">
        <f>AVERAGE('26.09 Munyonyo-Salama'!J70,'28.09 Munyonyo-Salama-24h'!J70)</f>
        <v>0.5</v>
      </c>
      <c r="K70" s="49">
        <f>AVERAGE('26.09 Munyonyo-Salama'!K70,'28.09 Munyonyo-Salama-24h'!K70)</f>
        <v>0</v>
      </c>
      <c r="L70" s="49">
        <f>AVERAGE('26.09 Munyonyo-Salama'!L70,'28.09 Munyonyo-Salama-24h'!L70)</f>
        <v>0</v>
      </c>
      <c r="M70" s="49">
        <f>AVERAGE('26.09 Munyonyo-Salama'!M70,'28.09 Munyonyo-Salama-24h'!M70)</f>
        <v>48.5</v>
      </c>
      <c r="N70" s="49">
        <f>AVERAGE('26.09 Munyonyo-Salama'!N70,'28.09 Munyonyo-Salama-24h'!N70)</f>
        <v>0</v>
      </c>
      <c r="O70" s="15">
        <f t="shared" si="0"/>
        <v>63.5</v>
      </c>
      <c r="P70" s="15">
        <f t="shared" si="1"/>
        <v>112</v>
      </c>
      <c r="R70" s="8"/>
      <c r="T70"/>
    </row>
    <row r="71" spans="2:20" ht="23.1" customHeight="1" x14ac:dyDescent="0.25">
      <c r="B71" s="23" t="s">
        <v>111</v>
      </c>
      <c r="C71" s="49">
        <f>AVERAGE('26.09 Munyonyo-Salama'!C71,'28.09 Munyonyo-Salama-24h'!C71)</f>
        <v>31</v>
      </c>
      <c r="D71" s="49">
        <f>AVERAGE('26.09 Munyonyo-Salama'!D71,'28.09 Munyonyo-Salama-24h'!D71)</f>
        <v>3.5</v>
      </c>
      <c r="E71" s="49">
        <f>AVERAGE('26.09 Munyonyo-Salama'!E71,'28.09 Munyonyo-Salama-24h'!E71)</f>
        <v>3</v>
      </c>
      <c r="F71" s="49">
        <f>AVERAGE('26.09 Munyonyo-Salama'!F71,'28.09 Munyonyo-Salama-24h'!F71)</f>
        <v>16.5</v>
      </c>
      <c r="G71" s="49">
        <f>AVERAGE('26.09 Munyonyo-Salama'!G71,'28.09 Munyonyo-Salama-24h'!G71)</f>
        <v>0</v>
      </c>
      <c r="H71" s="49">
        <f>AVERAGE('26.09 Munyonyo-Salama'!H71,'28.09 Munyonyo-Salama-24h'!H71)</f>
        <v>0</v>
      </c>
      <c r="I71" s="49">
        <f>AVERAGE('26.09 Munyonyo-Salama'!I71,'28.09 Munyonyo-Salama-24h'!I71)</f>
        <v>1.5</v>
      </c>
      <c r="J71" s="49">
        <f>AVERAGE('26.09 Munyonyo-Salama'!J71,'28.09 Munyonyo-Salama-24h'!J71)</f>
        <v>0</v>
      </c>
      <c r="K71" s="49">
        <f>AVERAGE('26.09 Munyonyo-Salama'!K71,'28.09 Munyonyo-Salama-24h'!K71)</f>
        <v>0</v>
      </c>
      <c r="L71" s="49">
        <f>AVERAGE('26.09 Munyonyo-Salama'!L71,'28.09 Munyonyo-Salama-24h'!L71)</f>
        <v>0</v>
      </c>
      <c r="M71" s="49">
        <f>AVERAGE('26.09 Munyonyo-Salama'!M71,'28.09 Munyonyo-Salama-24h'!M71)</f>
        <v>48</v>
      </c>
      <c r="N71" s="49">
        <f>AVERAGE('26.09 Munyonyo-Salama'!N71,'28.09 Munyonyo-Salama-24h'!N71)</f>
        <v>0</v>
      </c>
      <c r="O71" s="15">
        <f t="shared" si="0"/>
        <v>55.5</v>
      </c>
      <c r="P71" s="15">
        <f t="shared" si="1"/>
        <v>103.5</v>
      </c>
      <c r="R71" s="8"/>
      <c r="T71"/>
    </row>
    <row r="72" spans="2:20" ht="23.1" customHeight="1" x14ac:dyDescent="0.25">
      <c r="B72" s="23" t="s">
        <v>112</v>
      </c>
      <c r="C72" s="49">
        <f>AVERAGE('26.09 Munyonyo-Salama'!C72,'28.09 Munyonyo-Salama-24h'!C72)</f>
        <v>36</v>
      </c>
      <c r="D72" s="49">
        <f>AVERAGE('26.09 Munyonyo-Salama'!D72,'28.09 Munyonyo-Salama-24h'!D72)</f>
        <v>7.5</v>
      </c>
      <c r="E72" s="49">
        <f>AVERAGE('26.09 Munyonyo-Salama'!E72,'28.09 Munyonyo-Salama-24h'!E72)</f>
        <v>1</v>
      </c>
      <c r="F72" s="49">
        <f>AVERAGE('26.09 Munyonyo-Salama'!F72,'28.09 Munyonyo-Salama-24h'!F72)</f>
        <v>13</v>
      </c>
      <c r="G72" s="49">
        <f>AVERAGE('26.09 Munyonyo-Salama'!G72,'28.09 Munyonyo-Salama-24h'!G72)</f>
        <v>0</v>
      </c>
      <c r="H72" s="49">
        <f>AVERAGE('26.09 Munyonyo-Salama'!H72,'28.09 Munyonyo-Salama-24h'!H72)</f>
        <v>0</v>
      </c>
      <c r="I72" s="49">
        <f>AVERAGE('26.09 Munyonyo-Salama'!I72,'28.09 Munyonyo-Salama-24h'!I72)</f>
        <v>1</v>
      </c>
      <c r="J72" s="49">
        <f>AVERAGE('26.09 Munyonyo-Salama'!J72,'28.09 Munyonyo-Salama-24h'!J72)</f>
        <v>0</v>
      </c>
      <c r="K72" s="49">
        <f>AVERAGE('26.09 Munyonyo-Salama'!K72,'28.09 Munyonyo-Salama-24h'!K72)</f>
        <v>0</v>
      </c>
      <c r="L72" s="49">
        <f>AVERAGE('26.09 Munyonyo-Salama'!L72,'28.09 Munyonyo-Salama-24h'!L72)</f>
        <v>0.5</v>
      </c>
      <c r="M72" s="49">
        <f>AVERAGE('26.09 Munyonyo-Salama'!M72,'28.09 Munyonyo-Salama-24h'!M72)</f>
        <v>47</v>
      </c>
      <c r="N72" s="49">
        <f>AVERAGE('26.09 Munyonyo-Salama'!N72,'28.09 Munyonyo-Salama-24h'!N72)</f>
        <v>0</v>
      </c>
      <c r="O72" s="15">
        <f t="shared" si="0"/>
        <v>59</v>
      </c>
      <c r="P72" s="15">
        <f t="shared" si="1"/>
        <v>106</v>
      </c>
      <c r="R72" s="8"/>
      <c r="T72"/>
    </row>
    <row r="73" spans="2:20" ht="23.1" customHeight="1" x14ac:dyDescent="0.25">
      <c r="B73" s="23" t="s">
        <v>113</v>
      </c>
      <c r="C73" s="49">
        <f>AVERAGE('26.09 Munyonyo-Salama'!C73,'28.09 Munyonyo-Salama-24h'!C73)</f>
        <v>25.5</v>
      </c>
      <c r="D73" s="49">
        <f>AVERAGE('26.09 Munyonyo-Salama'!D73,'28.09 Munyonyo-Salama-24h'!D73)</f>
        <v>6</v>
      </c>
      <c r="E73" s="49">
        <f>AVERAGE('26.09 Munyonyo-Salama'!E73,'28.09 Munyonyo-Salama-24h'!E73)</f>
        <v>2.5</v>
      </c>
      <c r="F73" s="49">
        <f>AVERAGE('26.09 Munyonyo-Salama'!F73,'28.09 Munyonyo-Salama-24h'!F73)</f>
        <v>12.5</v>
      </c>
      <c r="G73" s="49">
        <f>AVERAGE('26.09 Munyonyo-Salama'!G73,'28.09 Munyonyo-Salama-24h'!G73)</f>
        <v>0</v>
      </c>
      <c r="H73" s="49">
        <f>AVERAGE('26.09 Munyonyo-Salama'!H73,'28.09 Munyonyo-Salama-24h'!H73)</f>
        <v>0</v>
      </c>
      <c r="I73" s="49">
        <f>AVERAGE('26.09 Munyonyo-Salama'!I73,'28.09 Munyonyo-Salama-24h'!I73)</f>
        <v>1</v>
      </c>
      <c r="J73" s="49">
        <f>AVERAGE('26.09 Munyonyo-Salama'!J73,'28.09 Munyonyo-Salama-24h'!J73)</f>
        <v>0.5</v>
      </c>
      <c r="K73" s="49">
        <f>AVERAGE('26.09 Munyonyo-Salama'!K73,'28.09 Munyonyo-Salama-24h'!K73)</f>
        <v>0</v>
      </c>
      <c r="L73" s="49">
        <f>AVERAGE('26.09 Munyonyo-Salama'!L73,'28.09 Munyonyo-Salama-24h'!L73)</f>
        <v>0</v>
      </c>
      <c r="M73" s="49">
        <f>AVERAGE('26.09 Munyonyo-Salama'!M73,'28.09 Munyonyo-Salama-24h'!M73)</f>
        <v>40</v>
      </c>
      <c r="N73" s="49">
        <f>AVERAGE('26.09 Munyonyo-Salama'!N73,'28.09 Munyonyo-Salama-24h'!N73)</f>
        <v>0</v>
      </c>
      <c r="O73" s="15">
        <f t="shared" si="0"/>
        <v>48</v>
      </c>
      <c r="P73" s="15">
        <f t="shared" si="1"/>
        <v>88</v>
      </c>
      <c r="R73" s="8"/>
      <c r="T73"/>
    </row>
    <row r="74" spans="2:20" ht="23.1" customHeight="1" x14ac:dyDescent="0.25">
      <c r="B74" s="23" t="s">
        <v>114</v>
      </c>
      <c r="C74" s="49">
        <f>AVERAGE('26.09 Munyonyo-Salama'!C74,'28.09 Munyonyo-Salama-24h'!C74)</f>
        <v>18</v>
      </c>
      <c r="D74" s="49">
        <f>AVERAGE('26.09 Munyonyo-Salama'!D74,'28.09 Munyonyo-Salama-24h'!D74)</f>
        <v>5.5</v>
      </c>
      <c r="E74" s="49">
        <f>AVERAGE('26.09 Munyonyo-Salama'!E74,'28.09 Munyonyo-Salama-24h'!E74)</f>
        <v>2</v>
      </c>
      <c r="F74" s="49">
        <f>AVERAGE('26.09 Munyonyo-Salama'!F74,'28.09 Munyonyo-Salama-24h'!F74)</f>
        <v>6.5</v>
      </c>
      <c r="G74" s="49">
        <f>AVERAGE('26.09 Munyonyo-Salama'!G74,'28.09 Munyonyo-Salama-24h'!G74)</f>
        <v>0</v>
      </c>
      <c r="H74" s="49">
        <f>AVERAGE('26.09 Munyonyo-Salama'!H74,'28.09 Munyonyo-Salama-24h'!H74)</f>
        <v>0</v>
      </c>
      <c r="I74" s="49">
        <f>AVERAGE('26.09 Munyonyo-Salama'!I74,'28.09 Munyonyo-Salama-24h'!I74)</f>
        <v>0</v>
      </c>
      <c r="J74" s="49">
        <f>AVERAGE('26.09 Munyonyo-Salama'!J74,'28.09 Munyonyo-Salama-24h'!J74)</f>
        <v>0</v>
      </c>
      <c r="K74" s="49">
        <f>AVERAGE('26.09 Munyonyo-Salama'!K74,'28.09 Munyonyo-Salama-24h'!K74)</f>
        <v>0</v>
      </c>
      <c r="L74" s="49">
        <f>AVERAGE('26.09 Munyonyo-Salama'!L74,'28.09 Munyonyo-Salama-24h'!L74)</f>
        <v>0</v>
      </c>
      <c r="M74" s="49">
        <f>AVERAGE('26.09 Munyonyo-Salama'!M74,'28.09 Munyonyo-Salama-24h'!M74)</f>
        <v>33.5</v>
      </c>
      <c r="N74" s="49">
        <f>AVERAGE('26.09 Munyonyo-Salama'!N74,'28.09 Munyonyo-Salama-24h'!N74)</f>
        <v>0</v>
      </c>
      <c r="O74" s="15">
        <f t="shared" ref="O74:O105" si="37">SUM(C74:L74,N74)</f>
        <v>32</v>
      </c>
      <c r="P74" s="15">
        <f t="shared" ref="P74:P105" si="38">SUM(C74:N74)</f>
        <v>65.5</v>
      </c>
      <c r="R74" s="8"/>
      <c r="T74"/>
    </row>
    <row r="75" spans="2:20" ht="23.1" customHeight="1" x14ac:dyDescent="0.25">
      <c r="B75" s="23" t="s">
        <v>115</v>
      </c>
      <c r="C75" s="49">
        <f>AVERAGE('26.09 Munyonyo-Salama'!C75,'28.09 Munyonyo-Salama-24h'!C75)</f>
        <v>23.5</v>
      </c>
      <c r="D75" s="49">
        <f>AVERAGE('26.09 Munyonyo-Salama'!D75,'28.09 Munyonyo-Salama-24h'!D75)</f>
        <v>1</v>
      </c>
      <c r="E75" s="49">
        <f>AVERAGE('26.09 Munyonyo-Salama'!E75,'28.09 Munyonyo-Salama-24h'!E75)</f>
        <v>2.5</v>
      </c>
      <c r="F75" s="49">
        <f>AVERAGE('26.09 Munyonyo-Salama'!F75,'28.09 Munyonyo-Salama-24h'!F75)</f>
        <v>11.5</v>
      </c>
      <c r="G75" s="49">
        <f>AVERAGE('26.09 Munyonyo-Salama'!G75,'28.09 Munyonyo-Salama-24h'!G75)</f>
        <v>0</v>
      </c>
      <c r="H75" s="49">
        <f>AVERAGE('26.09 Munyonyo-Salama'!H75,'28.09 Munyonyo-Salama-24h'!H75)</f>
        <v>0</v>
      </c>
      <c r="I75" s="49">
        <f>AVERAGE('26.09 Munyonyo-Salama'!I75,'28.09 Munyonyo-Salama-24h'!I75)</f>
        <v>2</v>
      </c>
      <c r="J75" s="49">
        <f>AVERAGE('26.09 Munyonyo-Salama'!J75,'28.09 Munyonyo-Salama-24h'!J75)</f>
        <v>0</v>
      </c>
      <c r="K75" s="49">
        <f>AVERAGE('26.09 Munyonyo-Salama'!K75,'28.09 Munyonyo-Salama-24h'!K75)</f>
        <v>0</v>
      </c>
      <c r="L75" s="49">
        <f>AVERAGE('26.09 Munyonyo-Salama'!L75,'28.09 Munyonyo-Salama-24h'!L75)</f>
        <v>0</v>
      </c>
      <c r="M75" s="49">
        <f>AVERAGE('26.09 Munyonyo-Salama'!M75,'28.09 Munyonyo-Salama-24h'!M75)</f>
        <v>37.5</v>
      </c>
      <c r="N75" s="49">
        <f>AVERAGE('26.09 Munyonyo-Salama'!N75,'28.09 Munyonyo-Salama-24h'!N75)</f>
        <v>0</v>
      </c>
      <c r="O75" s="15">
        <f t="shared" si="37"/>
        <v>40.5</v>
      </c>
      <c r="P75" s="15">
        <f t="shared" si="38"/>
        <v>78</v>
      </c>
      <c r="R75" s="8"/>
      <c r="T75"/>
    </row>
    <row r="76" spans="2:20" ht="23.1" customHeight="1" x14ac:dyDescent="0.25">
      <c r="B76" s="23" t="s">
        <v>116</v>
      </c>
      <c r="C76" s="49">
        <f>AVERAGE('26.09 Munyonyo-Salama'!C76,'28.09 Munyonyo-Salama-24h'!C76)</f>
        <v>16</v>
      </c>
      <c r="D76" s="49">
        <f>AVERAGE('26.09 Munyonyo-Salama'!D76,'28.09 Munyonyo-Salama-24h'!D76)</f>
        <v>5</v>
      </c>
      <c r="E76" s="49">
        <f>AVERAGE('26.09 Munyonyo-Salama'!E76,'28.09 Munyonyo-Salama-24h'!E76)</f>
        <v>1</v>
      </c>
      <c r="F76" s="49">
        <f>AVERAGE('26.09 Munyonyo-Salama'!F76,'28.09 Munyonyo-Salama-24h'!F76)</f>
        <v>5</v>
      </c>
      <c r="G76" s="49">
        <f>AVERAGE('26.09 Munyonyo-Salama'!G76,'28.09 Munyonyo-Salama-24h'!G76)</f>
        <v>0</v>
      </c>
      <c r="H76" s="49">
        <f>AVERAGE('26.09 Munyonyo-Salama'!H76,'28.09 Munyonyo-Salama-24h'!H76)</f>
        <v>0</v>
      </c>
      <c r="I76" s="49">
        <f>AVERAGE('26.09 Munyonyo-Salama'!I76,'28.09 Munyonyo-Salama-24h'!I76)</f>
        <v>0</v>
      </c>
      <c r="J76" s="49">
        <f>AVERAGE('26.09 Munyonyo-Salama'!J76,'28.09 Munyonyo-Salama-24h'!J76)</f>
        <v>0</v>
      </c>
      <c r="K76" s="49">
        <f>AVERAGE('26.09 Munyonyo-Salama'!K76,'28.09 Munyonyo-Salama-24h'!K76)</f>
        <v>0</v>
      </c>
      <c r="L76" s="49">
        <f>AVERAGE('26.09 Munyonyo-Salama'!L76,'28.09 Munyonyo-Salama-24h'!L76)</f>
        <v>0</v>
      </c>
      <c r="M76" s="49">
        <f>AVERAGE('26.09 Munyonyo-Salama'!M76,'28.09 Munyonyo-Salama-24h'!M76)</f>
        <v>22.5</v>
      </c>
      <c r="N76" s="49">
        <f>AVERAGE('26.09 Munyonyo-Salama'!N76,'28.09 Munyonyo-Salama-24h'!N76)</f>
        <v>0</v>
      </c>
      <c r="O76" s="15">
        <f t="shared" si="37"/>
        <v>27</v>
      </c>
      <c r="P76" s="15">
        <f t="shared" si="38"/>
        <v>49.5</v>
      </c>
      <c r="R76" s="8"/>
      <c r="T76"/>
    </row>
    <row r="77" spans="2:20" ht="23.1" customHeight="1" x14ac:dyDescent="0.25">
      <c r="B77" s="23" t="s">
        <v>117</v>
      </c>
      <c r="C77" s="49">
        <f>AVERAGE('26.09 Munyonyo-Salama'!C77,'28.09 Munyonyo-Salama-24h'!C77)</f>
        <v>19.5</v>
      </c>
      <c r="D77" s="49">
        <f>AVERAGE('26.09 Munyonyo-Salama'!D77,'28.09 Munyonyo-Salama-24h'!D77)</f>
        <v>4.5</v>
      </c>
      <c r="E77" s="49">
        <f>AVERAGE('26.09 Munyonyo-Salama'!E77,'28.09 Munyonyo-Salama-24h'!E77)</f>
        <v>1.5</v>
      </c>
      <c r="F77" s="49">
        <f>AVERAGE('26.09 Munyonyo-Salama'!F77,'28.09 Munyonyo-Salama-24h'!F77)</f>
        <v>3</v>
      </c>
      <c r="G77" s="49">
        <f>AVERAGE('26.09 Munyonyo-Salama'!G77,'28.09 Munyonyo-Salama-24h'!G77)</f>
        <v>0</v>
      </c>
      <c r="H77" s="49">
        <f>AVERAGE('26.09 Munyonyo-Salama'!H77,'28.09 Munyonyo-Salama-24h'!H77)</f>
        <v>0</v>
      </c>
      <c r="I77" s="49">
        <f>AVERAGE('26.09 Munyonyo-Salama'!I77,'28.09 Munyonyo-Salama-24h'!I77)</f>
        <v>1</v>
      </c>
      <c r="J77" s="49">
        <f>AVERAGE('26.09 Munyonyo-Salama'!J77,'28.09 Munyonyo-Salama-24h'!J77)</f>
        <v>0</v>
      </c>
      <c r="K77" s="49">
        <f>AVERAGE('26.09 Munyonyo-Salama'!K77,'28.09 Munyonyo-Salama-24h'!K77)</f>
        <v>0</v>
      </c>
      <c r="L77" s="49">
        <f>AVERAGE('26.09 Munyonyo-Salama'!L77,'28.09 Munyonyo-Salama-24h'!L77)</f>
        <v>0</v>
      </c>
      <c r="M77" s="49">
        <f>AVERAGE('26.09 Munyonyo-Salama'!M77,'28.09 Munyonyo-Salama-24h'!M77)</f>
        <v>30</v>
      </c>
      <c r="N77" s="49">
        <f>AVERAGE('26.09 Munyonyo-Salama'!N77,'28.09 Munyonyo-Salama-24h'!N77)</f>
        <v>0</v>
      </c>
      <c r="O77" s="15">
        <f t="shared" si="37"/>
        <v>29.5</v>
      </c>
      <c r="P77" s="15">
        <f t="shared" si="38"/>
        <v>59.5</v>
      </c>
      <c r="R77" s="8"/>
      <c r="T77"/>
    </row>
    <row r="78" spans="2:20" ht="23.1" customHeight="1" x14ac:dyDescent="0.25">
      <c r="B78" s="24" t="s">
        <v>118</v>
      </c>
      <c r="C78" s="49">
        <f>AVERAGE('26.09 Munyonyo-Salama'!C78,'28.09 Munyonyo-Salama-24h'!C78)</f>
        <v>17</v>
      </c>
      <c r="D78" s="49">
        <f>AVERAGE('26.09 Munyonyo-Salama'!D78,'28.09 Munyonyo-Salama-24h'!D78)</f>
        <v>3</v>
      </c>
      <c r="E78" s="49">
        <f>AVERAGE('26.09 Munyonyo-Salama'!E78,'28.09 Munyonyo-Salama-24h'!E78)</f>
        <v>1.5</v>
      </c>
      <c r="F78" s="49">
        <f>AVERAGE('26.09 Munyonyo-Salama'!F78,'28.09 Munyonyo-Salama-24h'!F78)</f>
        <v>3</v>
      </c>
      <c r="G78" s="49">
        <f>AVERAGE('26.09 Munyonyo-Salama'!G78,'28.09 Munyonyo-Salama-24h'!G78)</f>
        <v>0</v>
      </c>
      <c r="H78" s="49">
        <f>AVERAGE('26.09 Munyonyo-Salama'!H78,'28.09 Munyonyo-Salama-24h'!H78)</f>
        <v>0</v>
      </c>
      <c r="I78" s="49">
        <f>AVERAGE('26.09 Munyonyo-Salama'!I78,'28.09 Munyonyo-Salama-24h'!I78)</f>
        <v>0.5</v>
      </c>
      <c r="J78" s="49">
        <f>AVERAGE('26.09 Munyonyo-Salama'!J78,'28.09 Munyonyo-Salama-24h'!J78)</f>
        <v>0</v>
      </c>
      <c r="K78" s="49">
        <f>AVERAGE('26.09 Munyonyo-Salama'!K78,'28.09 Munyonyo-Salama-24h'!K78)</f>
        <v>0</v>
      </c>
      <c r="L78" s="49">
        <f>AVERAGE('26.09 Munyonyo-Salama'!L78,'28.09 Munyonyo-Salama-24h'!L78)</f>
        <v>0</v>
      </c>
      <c r="M78" s="49">
        <f>AVERAGE('26.09 Munyonyo-Salama'!M78,'28.09 Munyonyo-Salama-24h'!M78)</f>
        <v>30</v>
      </c>
      <c r="N78" s="49">
        <f>AVERAGE('26.09 Munyonyo-Salama'!N78,'28.09 Munyonyo-Salama-24h'!N78)</f>
        <v>0</v>
      </c>
      <c r="O78" s="15">
        <f t="shared" si="37"/>
        <v>25</v>
      </c>
      <c r="P78" s="15">
        <f t="shared" si="38"/>
        <v>55</v>
      </c>
      <c r="R78" s="8"/>
      <c r="T78"/>
    </row>
    <row r="79" spans="2:20" ht="23.1" customHeight="1" x14ac:dyDescent="0.25">
      <c r="B79" s="23" t="s">
        <v>119</v>
      </c>
      <c r="C79" s="49">
        <f>AVERAGE('26.09 Munyonyo-Salama'!C79,'28.09 Munyonyo-Salama-24h'!C79)</f>
        <v>13.5</v>
      </c>
      <c r="D79" s="49">
        <f>AVERAGE('26.09 Munyonyo-Salama'!D79,'28.09 Munyonyo-Salama-24h'!D79)</f>
        <v>1.5</v>
      </c>
      <c r="E79" s="49">
        <f>AVERAGE('26.09 Munyonyo-Salama'!E79,'28.09 Munyonyo-Salama-24h'!E79)</f>
        <v>0</v>
      </c>
      <c r="F79" s="49">
        <f>AVERAGE('26.09 Munyonyo-Salama'!F79,'28.09 Munyonyo-Salama-24h'!F79)</f>
        <v>2</v>
      </c>
      <c r="G79" s="49">
        <f>AVERAGE('26.09 Munyonyo-Salama'!G79,'28.09 Munyonyo-Salama-24h'!G79)</f>
        <v>0</v>
      </c>
      <c r="H79" s="49">
        <f>AVERAGE('26.09 Munyonyo-Salama'!H79,'28.09 Munyonyo-Salama-24h'!H79)</f>
        <v>0</v>
      </c>
      <c r="I79" s="49">
        <f>AVERAGE('26.09 Munyonyo-Salama'!I79,'28.09 Munyonyo-Salama-24h'!I79)</f>
        <v>1</v>
      </c>
      <c r="J79" s="49">
        <f>AVERAGE('26.09 Munyonyo-Salama'!J79,'28.09 Munyonyo-Salama-24h'!J79)</f>
        <v>0</v>
      </c>
      <c r="K79" s="49">
        <f>AVERAGE('26.09 Munyonyo-Salama'!K79,'28.09 Munyonyo-Salama-24h'!K79)</f>
        <v>0</v>
      </c>
      <c r="L79" s="49">
        <f>AVERAGE('26.09 Munyonyo-Salama'!L79,'28.09 Munyonyo-Salama-24h'!L79)</f>
        <v>0</v>
      </c>
      <c r="M79" s="49">
        <f>AVERAGE('26.09 Munyonyo-Salama'!M79,'28.09 Munyonyo-Salama-24h'!M79)</f>
        <v>20.5</v>
      </c>
      <c r="N79" s="49">
        <f>AVERAGE('26.09 Munyonyo-Salama'!N79,'28.09 Munyonyo-Salama-24h'!N79)</f>
        <v>0</v>
      </c>
      <c r="O79" s="15">
        <f t="shared" si="37"/>
        <v>18</v>
      </c>
      <c r="P79" s="15">
        <f t="shared" si="38"/>
        <v>38.5</v>
      </c>
      <c r="R79" s="8"/>
      <c r="T79"/>
    </row>
    <row r="80" spans="2:20" ht="23.1" customHeight="1" x14ac:dyDescent="0.25">
      <c r="B80" s="25" t="s">
        <v>120</v>
      </c>
      <c r="C80" s="49">
        <f>AVERAGE('26.09 Munyonyo-Salama'!C80,'28.09 Munyonyo-Salama-24h'!C80)</f>
        <v>14.5</v>
      </c>
      <c r="D80" s="49">
        <f>AVERAGE('26.09 Munyonyo-Salama'!D80,'28.09 Munyonyo-Salama-24h'!D80)</f>
        <v>1</v>
      </c>
      <c r="E80" s="49">
        <f>AVERAGE('26.09 Munyonyo-Salama'!E80,'28.09 Munyonyo-Salama-24h'!E80)</f>
        <v>0</v>
      </c>
      <c r="F80" s="49">
        <f>AVERAGE('26.09 Munyonyo-Salama'!F80,'28.09 Munyonyo-Salama-24h'!F80)</f>
        <v>4</v>
      </c>
      <c r="G80" s="49">
        <f>AVERAGE('26.09 Munyonyo-Salama'!G80,'28.09 Munyonyo-Salama-24h'!G80)</f>
        <v>0</v>
      </c>
      <c r="H80" s="49">
        <f>AVERAGE('26.09 Munyonyo-Salama'!H80,'28.09 Munyonyo-Salama-24h'!H80)</f>
        <v>0</v>
      </c>
      <c r="I80" s="49">
        <f>AVERAGE('26.09 Munyonyo-Salama'!I80,'28.09 Munyonyo-Salama-24h'!I80)</f>
        <v>0</v>
      </c>
      <c r="J80" s="49">
        <f>AVERAGE('26.09 Munyonyo-Salama'!J80,'28.09 Munyonyo-Salama-24h'!J80)</f>
        <v>0</v>
      </c>
      <c r="K80" s="49">
        <f>AVERAGE('26.09 Munyonyo-Salama'!K80,'28.09 Munyonyo-Salama-24h'!K80)</f>
        <v>0</v>
      </c>
      <c r="L80" s="49">
        <f>AVERAGE('26.09 Munyonyo-Salama'!L80,'28.09 Munyonyo-Salama-24h'!L80)</f>
        <v>0</v>
      </c>
      <c r="M80" s="49">
        <f>AVERAGE('26.09 Munyonyo-Salama'!M80,'28.09 Munyonyo-Salama-24h'!M80)</f>
        <v>22.5</v>
      </c>
      <c r="N80" s="49">
        <f>AVERAGE('26.09 Munyonyo-Salama'!N80,'28.09 Munyonyo-Salama-24h'!N80)</f>
        <v>0</v>
      </c>
      <c r="O80" s="15">
        <f t="shared" si="37"/>
        <v>19.5</v>
      </c>
      <c r="P80" s="15">
        <f t="shared" si="38"/>
        <v>42</v>
      </c>
      <c r="R80" s="8"/>
      <c r="T80"/>
    </row>
    <row r="81" spans="2:20" ht="23.1" customHeight="1" x14ac:dyDescent="0.25">
      <c r="B81" s="23" t="s">
        <v>121</v>
      </c>
      <c r="C81" s="49">
        <f>AVERAGE('26.09 Munyonyo-Salama'!C81,'28.09 Munyonyo-Salama-24h'!C81)</f>
        <v>7.5</v>
      </c>
      <c r="D81" s="49">
        <f>AVERAGE('26.09 Munyonyo-Salama'!D81,'28.09 Munyonyo-Salama-24h'!D81)</f>
        <v>1</v>
      </c>
      <c r="E81" s="49">
        <f>AVERAGE('26.09 Munyonyo-Salama'!E81,'28.09 Munyonyo-Salama-24h'!E81)</f>
        <v>0</v>
      </c>
      <c r="F81" s="49">
        <f>AVERAGE('26.09 Munyonyo-Salama'!F81,'28.09 Munyonyo-Salama-24h'!F81)</f>
        <v>1</v>
      </c>
      <c r="G81" s="49">
        <f>AVERAGE('26.09 Munyonyo-Salama'!G81,'28.09 Munyonyo-Salama-24h'!G81)</f>
        <v>0</v>
      </c>
      <c r="H81" s="49">
        <f>AVERAGE('26.09 Munyonyo-Salama'!H81,'28.09 Munyonyo-Salama-24h'!H81)</f>
        <v>0</v>
      </c>
      <c r="I81" s="49">
        <f>AVERAGE('26.09 Munyonyo-Salama'!I81,'28.09 Munyonyo-Salama-24h'!I81)</f>
        <v>0</v>
      </c>
      <c r="J81" s="49">
        <f>AVERAGE('26.09 Munyonyo-Salama'!J81,'28.09 Munyonyo-Salama-24h'!J81)</f>
        <v>0</v>
      </c>
      <c r="K81" s="49">
        <f>AVERAGE('26.09 Munyonyo-Salama'!K81,'28.09 Munyonyo-Salama-24h'!K81)</f>
        <v>0</v>
      </c>
      <c r="L81" s="49">
        <f>AVERAGE('26.09 Munyonyo-Salama'!L81,'28.09 Munyonyo-Salama-24h'!L81)</f>
        <v>0</v>
      </c>
      <c r="M81" s="49">
        <f>AVERAGE('26.09 Munyonyo-Salama'!M81,'28.09 Munyonyo-Salama-24h'!M81)</f>
        <v>8.5</v>
      </c>
      <c r="N81" s="49">
        <f>AVERAGE('26.09 Munyonyo-Salama'!N81,'28.09 Munyonyo-Salama-24h'!N81)</f>
        <v>0</v>
      </c>
      <c r="O81" s="15">
        <f t="shared" si="37"/>
        <v>9.5</v>
      </c>
      <c r="P81" s="15">
        <f t="shared" si="38"/>
        <v>18</v>
      </c>
      <c r="R81" s="8"/>
      <c r="T81"/>
    </row>
    <row r="82" spans="2:20" ht="23.1" customHeight="1" x14ac:dyDescent="0.25">
      <c r="B82" s="24" t="s">
        <v>122</v>
      </c>
      <c r="C82" s="49">
        <f>AVERAGE('26.09 Munyonyo-Salama'!C82,'28.09 Munyonyo-Salama-24h'!C82)</f>
        <v>16</v>
      </c>
      <c r="D82" s="49">
        <f>AVERAGE('26.09 Munyonyo-Salama'!D82,'28.09 Munyonyo-Salama-24h'!D82)</f>
        <v>1</v>
      </c>
      <c r="E82" s="49">
        <f>AVERAGE('26.09 Munyonyo-Salama'!E82,'28.09 Munyonyo-Salama-24h'!E82)</f>
        <v>0.5</v>
      </c>
      <c r="F82" s="49">
        <f>AVERAGE('26.09 Munyonyo-Salama'!F82,'28.09 Munyonyo-Salama-24h'!F82)</f>
        <v>1.5</v>
      </c>
      <c r="G82" s="49">
        <f>AVERAGE('26.09 Munyonyo-Salama'!G82,'28.09 Munyonyo-Salama-24h'!G82)</f>
        <v>0</v>
      </c>
      <c r="H82" s="49">
        <f>AVERAGE('26.09 Munyonyo-Salama'!H82,'28.09 Munyonyo-Salama-24h'!H82)</f>
        <v>0</v>
      </c>
      <c r="I82" s="49">
        <f>AVERAGE('26.09 Munyonyo-Salama'!I82,'28.09 Munyonyo-Salama-24h'!I82)</f>
        <v>0.5</v>
      </c>
      <c r="J82" s="49">
        <f>AVERAGE('26.09 Munyonyo-Salama'!J82,'28.09 Munyonyo-Salama-24h'!J82)</f>
        <v>0</v>
      </c>
      <c r="K82" s="49">
        <f>AVERAGE('26.09 Munyonyo-Salama'!K82,'28.09 Munyonyo-Salama-24h'!K82)</f>
        <v>0</v>
      </c>
      <c r="L82" s="49">
        <f>AVERAGE('26.09 Munyonyo-Salama'!L82,'28.09 Munyonyo-Salama-24h'!L82)</f>
        <v>0</v>
      </c>
      <c r="M82" s="49">
        <f>AVERAGE('26.09 Munyonyo-Salama'!M82,'28.09 Munyonyo-Salama-24h'!M82)</f>
        <v>9</v>
      </c>
      <c r="N82" s="49">
        <f>AVERAGE('26.09 Munyonyo-Salama'!N82,'28.09 Munyonyo-Salama-24h'!N82)</f>
        <v>0</v>
      </c>
      <c r="O82" s="15">
        <f t="shared" si="37"/>
        <v>19.5</v>
      </c>
      <c r="P82" s="15">
        <f t="shared" si="38"/>
        <v>28.5</v>
      </c>
      <c r="R82" s="8"/>
      <c r="T82"/>
    </row>
    <row r="83" spans="2:20" ht="23.1" customHeight="1" x14ac:dyDescent="0.25">
      <c r="B83" s="23" t="s">
        <v>123</v>
      </c>
      <c r="C83" s="49">
        <f>AVERAGE('26.09 Munyonyo-Salama'!C83,'28.09 Munyonyo-Salama-24h'!C83)</f>
        <v>7.5</v>
      </c>
      <c r="D83" s="49">
        <f>AVERAGE('26.09 Munyonyo-Salama'!D83,'28.09 Munyonyo-Salama-24h'!D83)</f>
        <v>0.5</v>
      </c>
      <c r="E83" s="49">
        <f>AVERAGE('26.09 Munyonyo-Salama'!E83,'28.09 Munyonyo-Salama-24h'!E83)</f>
        <v>1</v>
      </c>
      <c r="F83" s="49">
        <f>AVERAGE('26.09 Munyonyo-Salama'!F83,'28.09 Munyonyo-Salama-24h'!F83)</f>
        <v>0.5</v>
      </c>
      <c r="G83" s="49">
        <f>AVERAGE('26.09 Munyonyo-Salama'!G83,'28.09 Munyonyo-Salama-24h'!G83)</f>
        <v>0</v>
      </c>
      <c r="H83" s="49">
        <f>AVERAGE('26.09 Munyonyo-Salama'!H83,'28.09 Munyonyo-Salama-24h'!H83)</f>
        <v>0</v>
      </c>
      <c r="I83" s="49">
        <f>AVERAGE('26.09 Munyonyo-Salama'!I83,'28.09 Munyonyo-Salama-24h'!I83)</f>
        <v>0</v>
      </c>
      <c r="J83" s="49">
        <f>AVERAGE('26.09 Munyonyo-Salama'!J83,'28.09 Munyonyo-Salama-24h'!J83)</f>
        <v>0</v>
      </c>
      <c r="K83" s="49">
        <f>AVERAGE('26.09 Munyonyo-Salama'!K83,'28.09 Munyonyo-Salama-24h'!K83)</f>
        <v>0</v>
      </c>
      <c r="L83" s="49">
        <f>AVERAGE('26.09 Munyonyo-Salama'!L83,'28.09 Munyonyo-Salama-24h'!L83)</f>
        <v>0</v>
      </c>
      <c r="M83" s="49">
        <f>AVERAGE('26.09 Munyonyo-Salama'!M83,'28.09 Munyonyo-Salama-24h'!M83)</f>
        <v>14</v>
      </c>
      <c r="N83" s="49">
        <f>AVERAGE('26.09 Munyonyo-Salama'!N83,'28.09 Munyonyo-Salama-24h'!N83)</f>
        <v>0</v>
      </c>
      <c r="O83" s="15">
        <f t="shared" si="37"/>
        <v>9.5</v>
      </c>
      <c r="P83" s="15">
        <f t="shared" si="38"/>
        <v>23.5</v>
      </c>
      <c r="R83" s="8"/>
      <c r="T83"/>
    </row>
    <row r="84" spans="2:20" ht="23.1" customHeight="1" x14ac:dyDescent="0.25">
      <c r="B84" s="25" t="s">
        <v>124</v>
      </c>
      <c r="C84" s="49">
        <f>AVERAGE('26.09 Munyonyo-Salama'!C84,'28.09 Munyonyo-Salama-24h'!C84)</f>
        <v>4.5</v>
      </c>
      <c r="D84" s="49">
        <f>AVERAGE('26.09 Munyonyo-Salama'!D84,'28.09 Munyonyo-Salama-24h'!D84)</f>
        <v>0.5</v>
      </c>
      <c r="E84" s="49">
        <f>AVERAGE('26.09 Munyonyo-Salama'!E84,'28.09 Munyonyo-Salama-24h'!E84)</f>
        <v>0</v>
      </c>
      <c r="F84" s="49">
        <f>AVERAGE('26.09 Munyonyo-Salama'!F84,'28.09 Munyonyo-Salama-24h'!F84)</f>
        <v>0.5</v>
      </c>
      <c r="G84" s="49">
        <f>AVERAGE('26.09 Munyonyo-Salama'!G84,'28.09 Munyonyo-Salama-24h'!G84)</f>
        <v>0</v>
      </c>
      <c r="H84" s="49">
        <f>AVERAGE('26.09 Munyonyo-Salama'!H84,'28.09 Munyonyo-Salama-24h'!H84)</f>
        <v>0</v>
      </c>
      <c r="I84" s="49">
        <f>AVERAGE('26.09 Munyonyo-Salama'!I84,'28.09 Munyonyo-Salama-24h'!I84)</f>
        <v>1</v>
      </c>
      <c r="J84" s="49">
        <f>AVERAGE('26.09 Munyonyo-Salama'!J84,'28.09 Munyonyo-Salama-24h'!J84)</f>
        <v>0</v>
      </c>
      <c r="K84" s="49">
        <f>AVERAGE('26.09 Munyonyo-Salama'!K84,'28.09 Munyonyo-Salama-24h'!K84)</f>
        <v>0</v>
      </c>
      <c r="L84" s="49">
        <f>AVERAGE('26.09 Munyonyo-Salama'!L84,'28.09 Munyonyo-Salama-24h'!L84)</f>
        <v>0</v>
      </c>
      <c r="M84" s="49">
        <f>AVERAGE('26.09 Munyonyo-Salama'!M84,'28.09 Munyonyo-Salama-24h'!M84)</f>
        <v>10</v>
      </c>
      <c r="N84" s="49">
        <f>AVERAGE('26.09 Munyonyo-Salama'!N84,'28.09 Munyonyo-Salama-24h'!N84)</f>
        <v>0</v>
      </c>
      <c r="O84" s="15">
        <f t="shared" si="37"/>
        <v>6.5</v>
      </c>
      <c r="P84" s="15">
        <f t="shared" si="38"/>
        <v>16.5</v>
      </c>
      <c r="R84" s="8"/>
      <c r="T84"/>
    </row>
    <row r="85" spans="2:20" ht="23.1" customHeight="1" x14ac:dyDescent="0.25">
      <c r="B85" s="23" t="s">
        <v>125</v>
      </c>
      <c r="C85" s="49">
        <f>AVERAGE('26.09 Munyonyo-Salama'!C85,'28.09 Munyonyo-Salama-24h'!C85)</f>
        <v>2</v>
      </c>
      <c r="D85" s="49">
        <f>AVERAGE('26.09 Munyonyo-Salama'!D85,'28.09 Munyonyo-Salama-24h'!D85)</f>
        <v>2</v>
      </c>
      <c r="E85" s="49">
        <f>AVERAGE('26.09 Munyonyo-Salama'!E85,'28.09 Munyonyo-Salama-24h'!E85)</f>
        <v>1</v>
      </c>
      <c r="F85" s="49">
        <f>AVERAGE('26.09 Munyonyo-Salama'!F85,'28.09 Munyonyo-Salama-24h'!F85)</f>
        <v>0</v>
      </c>
      <c r="G85" s="49">
        <f>AVERAGE('26.09 Munyonyo-Salama'!G85,'28.09 Munyonyo-Salama-24h'!G85)</f>
        <v>0</v>
      </c>
      <c r="H85" s="49">
        <f>AVERAGE('26.09 Munyonyo-Salama'!H85,'28.09 Munyonyo-Salama-24h'!H85)</f>
        <v>0</v>
      </c>
      <c r="I85" s="49">
        <f>AVERAGE('26.09 Munyonyo-Salama'!I85,'28.09 Munyonyo-Salama-24h'!I85)</f>
        <v>0.5</v>
      </c>
      <c r="J85" s="49">
        <f>AVERAGE('26.09 Munyonyo-Salama'!J85,'28.09 Munyonyo-Salama-24h'!J85)</f>
        <v>0</v>
      </c>
      <c r="K85" s="49">
        <f>AVERAGE('26.09 Munyonyo-Salama'!K85,'28.09 Munyonyo-Salama-24h'!K85)</f>
        <v>0</v>
      </c>
      <c r="L85" s="49">
        <f>AVERAGE('26.09 Munyonyo-Salama'!L85,'28.09 Munyonyo-Salama-24h'!L85)</f>
        <v>0</v>
      </c>
      <c r="M85" s="49">
        <f>AVERAGE('26.09 Munyonyo-Salama'!M85,'28.09 Munyonyo-Salama-24h'!M85)</f>
        <v>4</v>
      </c>
      <c r="N85" s="49">
        <f>AVERAGE('26.09 Munyonyo-Salama'!N85,'28.09 Munyonyo-Salama-24h'!N85)</f>
        <v>0</v>
      </c>
      <c r="O85" s="15">
        <f t="shared" si="37"/>
        <v>5.5</v>
      </c>
      <c r="P85" s="15">
        <f t="shared" si="38"/>
        <v>9.5</v>
      </c>
      <c r="R85" s="8"/>
      <c r="T85"/>
    </row>
    <row r="86" spans="2:20" ht="23.1" customHeight="1" x14ac:dyDescent="0.25">
      <c r="B86" s="24" t="s">
        <v>126</v>
      </c>
      <c r="C86" s="49">
        <f>AVERAGE('26.09 Munyonyo-Salama'!C86,'28.09 Munyonyo-Salama-24h'!C86)</f>
        <v>4</v>
      </c>
      <c r="D86" s="49">
        <f>AVERAGE('26.09 Munyonyo-Salama'!D86,'28.09 Munyonyo-Salama-24h'!D86)</f>
        <v>1.5</v>
      </c>
      <c r="E86" s="49">
        <f>AVERAGE('26.09 Munyonyo-Salama'!E86,'28.09 Munyonyo-Salama-24h'!E86)</f>
        <v>0</v>
      </c>
      <c r="F86" s="49">
        <f>AVERAGE('26.09 Munyonyo-Salama'!F86,'28.09 Munyonyo-Salama-24h'!F86)</f>
        <v>0</v>
      </c>
      <c r="G86" s="49">
        <f>AVERAGE('26.09 Munyonyo-Salama'!G86,'28.09 Munyonyo-Salama-24h'!G86)</f>
        <v>0</v>
      </c>
      <c r="H86" s="49">
        <f>AVERAGE('26.09 Munyonyo-Salama'!H86,'28.09 Munyonyo-Salama-24h'!H86)</f>
        <v>0</v>
      </c>
      <c r="I86" s="49">
        <f>AVERAGE('26.09 Munyonyo-Salama'!I86,'28.09 Munyonyo-Salama-24h'!I86)</f>
        <v>0.5</v>
      </c>
      <c r="J86" s="49">
        <f>AVERAGE('26.09 Munyonyo-Salama'!J86,'28.09 Munyonyo-Salama-24h'!J86)</f>
        <v>0</v>
      </c>
      <c r="K86" s="49">
        <f>AVERAGE('26.09 Munyonyo-Salama'!K86,'28.09 Munyonyo-Salama-24h'!K86)</f>
        <v>0</v>
      </c>
      <c r="L86" s="49">
        <f>AVERAGE('26.09 Munyonyo-Salama'!L86,'28.09 Munyonyo-Salama-24h'!L86)</f>
        <v>0</v>
      </c>
      <c r="M86" s="49">
        <f>AVERAGE('26.09 Munyonyo-Salama'!M86,'28.09 Munyonyo-Salama-24h'!M86)</f>
        <v>4.5</v>
      </c>
      <c r="N86" s="49">
        <f>AVERAGE('26.09 Munyonyo-Salama'!N86,'28.09 Munyonyo-Salama-24h'!N86)</f>
        <v>0</v>
      </c>
      <c r="O86" s="15">
        <f t="shared" si="37"/>
        <v>6</v>
      </c>
      <c r="P86" s="15">
        <f t="shared" si="38"/>
        <v>10.5</v>
      </c>
      <c r="R86" s="8"/>
      <c r="T86"/>
    </row>
    <row r="87" spans="2:20" ht="23.1" customHeight="1" x14ac:dyDescent="0.25">
      <c r="B87" s="23" t="s">
        <v>127</v>
      </c>
      <c r="C87" s="49">
        <f>AVERAGE('26.09 Munyonyo-Salama'!C87,'28.09 Munyonyo-Salama-24h'!C87)</f>
        <v>4</v>
      </c>
      <c r="D87" s="49">
        <f>AVERAGE('26.09 Munyonyo-Salama'!D87,'28.09 Munyonyo-Salama-24h'!D87)</f>
        <v>1.5</v>
      </c>
      <c r="E87" s="49">
        <f>AVERAGE('26.09 Munyonyo-Salama'!E87,'28.09 Munyonyo-Salama-24h'!E87)</f>
        <v>0</v>
      </c>
      <c r="F87" s="49">
        <f>AVERAGE('26.09 Munyonyo-Salama'!F87,'28.09 Munyonyo-Salama-24h'!F87)</f>
        <v>0</v>
      </c>
      <c r="G87" s="49">
        <f>AVERAGE('26.09 Munyonyo-Salama'!G87,'28.09 Munyonyo-Salama-24h'!G87)</f>
        <v>0</v>
      </c>
      <c r="H87" s="49">
        <f>AVERAGE('26.09 Munyonyo-Salama'!H87,'28.09 Munyonyo-Salama-24h'!H87)</f>
        <v>0</v>
      </c>
      <c r="I87" s="49">
        <f>AVERAGE('26.09 Munyonyo-Salama'!I87,'28.09 Munyonyo-Salama-24h'!I87)</f>
        <v>0</v>
      </c>
      <c r="J87" s="49">
        <f>AVERAGE('26.09 Munyonyo-Salama'!J87,'28.09 Munyonyo-Salama-24h'!J87)</f>
        <v>0.5</v>
      </c>
      <c r="K87" s="49">
        <f>AVERAGE('26.09 Munyonyo-Salama'!K87,'28.09 Munyonyo-Salama-24h'!K87)</f>
        <v>0</v>
      </c>
      <c r="L87" s="49">
        <f>AVERAGE('26.09 Munyonyo-Salama'!L87,'28.09 Munyonyo-Salama-24h'!L87)</f>
        <v>0</v>
      </c>
      <c r="M87" s="49">
        <f>AVERAGE('26.09 Munyonyo-Salama'!M87,'28.09 Munyonyo-Salama-24h'!M87)</f>
        <v>6.5</v>
      </c>
      <c r="N87" s="49">
        <f>AVERAGE('26.09 Munyonyo-Salama'!N87,'28.09 Munyonyo-Salama-24h'!N87)</f>
        <v>0</v>
      </c>
      <c r="O87" s="15">
        <f t="shared" si="37"/>
        <v>6</v>
      </c>
      <c r="P87" s="15">
        <f t="shared" si="38"/>
        <v>12.5</v>
      </c>
      <c r="R87" s="8"/>
      <c r="T87"/>
    </row>
    <row r="88" spans="2:20" ht="23.1" customHeight="1" x14ac:dyDescent="0.25">
      <c r="B88" s="25" t="s">
        <v>128</v>
      </c>
      <c r="C88" s="49">
        <f>AVERAGE('26.09 Munyonyo-Salama'!C88,'28.09 Munyonyo-Salama-24h'!C88)</f>
        <v>3.5</v>
      </c>
      <c r="D88" s="49">
        <f>AVERAGE('26.09 Munyonyo-Salama'!D88,'28.09 Munyonyo-Salama-24h'!D88)</f>
        <v>1</v>
      </c>
      <c r="E88" s="49">
        <f>AVERAGE('26.09 Munyonyo-Salama'!E88,'28.09 Munyonyo-Salama-24h'!E88)</f>
        <v>0</v>
      </c>
      <c r="F88" s="49">
        <f>AVERAGE('26.09 Munyonyo-Salama'!F88,'28.09 Munyonyo-Salama-24h'!F88)</f>
        <v>0.5</v>
      </c>
      <c r="G88" s="49">
        <f>AVERAGE('26.09 Munyonyo-Salama'!G88,'28.09 Munyonyo-Salama-24h'!G88)</f>
        <v>0</v>
      </c>
      <c r="H88" s="49">
        <f>AVERAGE('26.09 Munyonyo-Salama'!H88,'28.09 Munyonyo-Salama-24h'!H88)</f>
        <v>0</v>
      </c>
      <c r="I88" s="49">
        <f>AVERAGE('26.09 Munyonyo-Salama'!I88,'28.09 Munyonyo-Salama-24h'!I88)</f>
        <v>0</v>
      </c>
      <c r="J88" s="49">
        <f>AVERAGE('26.09 Munyonyo-Salama'!J88,'28.09 Munyonyo-Salama-24h'!J88)</f>
        <v>0</v>
      </c>
      <c r="K88" s="49">
        <f>AVERAGE('26.09 Munyonyo-Salama'!K88,'28.09 Munyonyo-Salama-24h'!K88)</f>
        <v>0</v>
      </c>
      <c r="L88" s="49">
        <f>AVERAGE('26.09 Munyonyo-Salama'!L88,'28.09 Munyonyo-Salama-24h'!L88)</f>
        <v>0</v>
      </c>
      <c r="M88" s="49">
        <f>AVERAGE('26.09 Munyonyo-Salama'!M88,'28.09 Munyonyo-Salama-24h'!M88)</f>
        <v>5.5</v>
      </c>
      <c r="N88" s="49">
        <f>AVERAGE('26.09 Munyonyo-Salama'!N88,'28.09 Munyonyo-Salama-24h'!N88)</f>
        <v>0</v>
      </c>
      <c r="O88" s="15">
        <f t="shared" si="37"/>
        <v>5</v>
      </c>
      <c r="P88" s="15">
        <f t="shared" si="38"/>
        <v>10.5</v>
      </c>
      <c r="R88" s="8"/>
      <c r="T88"/>
    </row>
    <row r="89" spans="2:20" ht="23.1" customHeight="1" x14ac:dyDescent="0.25">
      <c r="B89" s="23" t="s">
        <v>129</v>
      </c>
      <c r="C89" s="49">
        <f>AVERAGE('26.09 Munyonyo-Salama'!C89,'28.09 Munyonyo-Salama-24h'!C89)</f>
        <v>3.5</v>
      </c>
      <c r="D89" s="49">
        <f>AVERAGE('26.09 Munyonyo-Salama'!D89,'28.09 Munyonyo-Salama-24h'!D89)</f>
        <v>1</v>
      </c>
      <c r="E89" s="49">
        <f>AVERAGE('26.09 Munyonyo-Salama'!E89,'28.09 Munyonyo-Salama-24h'!E89)</f>
        <v>0.5</v>
      </c>
      <c r="F89" s="49">
        <f>AVERAGE('26.09 Munyonyo-Salama'!F89,'28.09 Munyonyo-Salama-24h'!F89)</f>
        <v>0</v>
      </c>
      <c r="G89" s="49">
        <f>AVERAGE('26.09 Munyonyo-Salama'!G89,'28.09 Munyonyo-Salama-24h'!G89)</f>
        <v>0</v>
      </c>
      <c r="H89" s="49">
        <f>AVERAGE('26.09 Munyonyo-Salama'!H89,'28.09 Munyonyo-Salama-24h'!H89)</f>
        <v>0</v>
      </c>
      <c r="I89" s="49">
        <f>AVERAGE('26.09 Munyonyo-Salama'!I89,'28.09 Munyonyo-Salama-24h'!I89)</f>
        <v>1</v>
      </c>
      <c r="J89" s="49">
        <f>AVERAGE('26.09 Munyonyo-Salama'!J89,'28.09 Munyonyo-Salama-24h'!J89)</f>
        <v>0</v>
      </c>
      <c r="K89" s="49">
        <f>AVERAGE('26.09 Munyonyo-Salama'!K89,'28.09 Munyonyo-Salama-24h'!K89)</f>
        <v>0</v>
      </c>
      <c r="L89" s="49">
        <f>AVERAGE('26.09 Munyonyo-Salama'!L89,'28.09 Munyonyo-Salama-24h'!L89)</f>
        <v>0</v>
      </c>
      <c r="M89" s="49">
        <f>AVERAGE('26.09 Munyonyo-Salama'!M89,'28.09 Munyonyo-Salama-24h'!M89)</f>
        <v>9</v>
      </c>
      <c r="N89" s="49">
        <f>AVERAGE('26.09 Munyonyo-Salama'!N89,'28.09 Munyonyo-Salama-24h'!N89)</f>
        <v>0</v>
      </c>
      <c r="O89" s="15">
        <f t="shared" si="37"/>
        <v>6</v>
      </c>
      <c r="P89" s="15">
        <f t="shared" si="38"/>
        <v>15</v>
      </c>
      <c r="R89" s="8"/>
      <c r="T89"/>
    </row>
    <row r="90" spans="2:20" ht="23.1" customHeight="1" x14ac:dyDescent="0.25">
      <c r="B90" s="24" t="s">
        <v>130</v>
      </c>
      <c r="C90" s="49">
        <f>AVERAGE('26.09 Munyonyo-Salama'!C90,'28.09 Munyonyo-Salama-24h'!C90)</f>
        <v>5.5</v>
      </c>
      <c r="D90" s="49">
        <f>AVERAGE('26.09 Munyonyo-Salama'!D90,'28.09 Munyonyo-Salama-24h'!D90)</f>
        <v>0.5</v>
      </c>
      <c r="E90" s="49">
        <f>AVERAGE('26.09 Munyonyo-Salama'!E90,'28.09 Munyonyo-Salama-24h'!E90)</f>
        <v>0.5</v>
      </c>
      <c r="F90" s="49">
        <f>AVERAGE('26.09 Munyonyo-Salama'!F90,'28.09 Munyonyo-Salama-24h'!F90)</f>
        <v>0</v>
      </c>
      <c r="G90" s="49">
        <f>AVERAGE('26.09 Munyonyo-Salama'!G90,'28.09 Munyonyo-Salama-24h'!G90)</f>
        <v>0</v>
      </c>
      <c r="H90" s="49">
        <f>AVERAGE('26.09 Munyonyo-Salama'!H90,'28.09 Munyonyo-Salama-24h'!H90)</f>
        <v>0</v>
      </c>
      <c r="I90" s="49">
        <f>AVERAGE('26.09 Munyonyo-Salama'!I90,'28.09 Munyonyo-Salama-24h'!I90)</f>
        <v>0</v>
      </c>
      <c r="J90" s="49">
        <f>AVERAGE('26.09 Munyonyo-Salama'!J90,'28.09 Munyonyo-Salama-24h'!J90)</f>
        <v>0</v>
      </c>
      <c r="K90" s="49">
        <f>AVERAGE('26.09 Munyonyo-Salama'!K90,'28.09 Munyonyo-Salama-24h'!K90)</f>
        <v>0</v>
      </c>
      <c r="L90" s="49">
        <f>AVERAGE('26.09 Munyonyo-Salama'!L90,'28.09 Munyonyo-Salama-24h'!L90)</f>
        <v>0</v>
      </c>
      <c r="M90" s="49">
        <f>AVERAGE('26.09 Munyonyo-Salama'!M90,'28.09 Munyonyo-Salama-24h'!M90)</f>
        <v>4</v>
      </c>
      <c r="N90" s="49">
        <f>AVERAGE('26.09 Munyonyo-Salama'!N90,'28.09 Munyonyo-Salama-24h'!N90)</f>
        <v>0</v>
      </c>
      <c r="O90" s="15">
        <f t="shared" si="37"/>
        <v>6.5</v>
      </c>
      <c r="P90" s="15">
        <f t="shared" si="38"/>
        <v>10.5</v>
      </c>
      <c r="R90" s="8"/>
      <c r="T90"/>
    </row>
    <row r="91" spans="2:20" ht="23.1" customHeight="1" x14ac:dyDescent="0.25">
      <c r="B91" s="23" t="s">
        <v>131</v>
      </c>
      <c r="C91" s="49">
        <f>AVERAGE('26.09 Munyonyo-Salama'!C91,'28.09 Munyonyo-Salama-24h'!C91)</f>
        <v>1.5</v>
      </c>
      <c r="D91" s="49">
        <f>AVERAGE('26.09 Munyonyo-Salama'!D91,'28.09 Munyonyo-Salama-24h'!D91)</f>
        <v>1.5</v>
      </c>
      <c r="E91" s="49">
        <f>AVERAGE('26.09 Munyonyo-Salama'!E91,'28.09 Munyonyo-Salama-24h'!E91)</f>
        <v>0</v>
      </c>
      <c r="F91" s="49">
        <f>AVERAGE('26.09 Munyonyo-Salama'!F91,'28.09 Munyonyo-Salama-24h'!F91)</f>
        <v>0</v>
      </c>
      <c r="G91" s="49">
        <f>AVERAGE('26.09 Munyonyo-Salama'!G91,'28.09 Munyonyo-Salama-24h'!G91)</f>
        <v>0</v>
      </c>
      <c r="H91" s="49">
        <f>AVERAGE('26.09 Munyonyo-Salama'!H91,'28.09 Munyonyo-Salama-24h'!H91)</f>
        <v>0</v>
      </c>
      <c r="I91" s="49">
        <f>AVERAGE('26.09 Munyonyo-Salama'!I91,'28.09 Munyonyo-Salama-24h'!I91)</f>
        <v>0.5</v>
      </c>
      <c r="J91" s="49">
        <f>AVERAGE('26.09 Munyonyo-Salama'!J91,'28.09 Munyonyo-Salama-24h'!J91)</f>
        <v>0</v>
      </c>
      <c r="K91" s="49">
        <f>AVERAGE('26.09 Munyonyo-Salama'!K91,'28.09 Munyonyo-Salama-24h'!K91)</f>
        <v>0</v>
      </c>
      <c r="L91" s="49">
        <f>AVERAGE('26.09 Munyonyo-Salama'!L91,'28.09 Munyonyo-Salama-24h'!L91)</f>
        <v>0</v>
      </c>
      <c r="M91" s="49">
        <f>AVERAGE('26.09 Munyonyo-Salama'!M91,'28.09 Munyonyo-Salama-24h'!M91)</f>
        <v>5.5</v>
      </c>
      <c r="N91" s="49">
        <f>AVERAGE('26.09 Munyonyo-Salama'!N91,'28.09 Munyonyo-Salama-24h'!N91)</f>
        <v>0</v>
      </c>
      <c r="O91" s="15">
        <f t="shared" si="37"/>
        <v>3.5</v>
      </c>
      <c r="P91" s="15">
        <f t="shared" si="38"/>
        <v>9</v>
      </c>
      <c r="R91" s="8"/>
      <c r="T91"/>
    </row>
    <row r="92" spans="2:20" ht="23.1" customHeight="1" x14ac:dyDescent="0.25">
      <c r="B92" s="25" t="s">
        <v>132</v>
      </c>
      <c r="C92" s="49">
        <f>AVERAGE('26.09 Munyonyo-Salama'!C92,'28.09 Munyonyo-Salama-24h'!C92)</f>
        <v>6.5</v>
      </c>
      <c r="D92" s="49">
        <f>AVERAGE('26.09 Munyonyo-Salama'!D92,'28.09 Munyonyo-Salama-24h'!D92)</f>
        <v>1.5</v>
      </c>
      <c r="E92" s="49">
        <f>AVERAGE('26.09 Munyonyo-Salama'!E92,'28.09 Munyonyo-Salama-24h'!E92)</f>
        <v>1</v>
      </c>
      <c r="F92" s="49">
        <f>AVERAGE('26.09 Munyonyo-Salama'!F92,'28.09 Munyonyo-Salama-24h'!F92)</f>
        <v>0</v>
      </c>
      <c r="G92" s="49">
        <f>AVERAGE('26.09 Munyonyo-Salama'!G92,'28.09 Munyonyo-Salama-24h'!G92)</f>
        <v>0</v>
      </c>
      <c r="H92" s="49">
        <f>AVERAGE('26.09 Munyonyo-Salama'!H92,'28.09 Munyonyo-Salama-24h'!H92)</f>
        <v>0</v>
      </c>
      <c r="I92" s="49">
        <f>AVERAGE('26.09 Munyonyo-Salama'!I92,'28.09 Munyonyo-Salama-24h'!I92)</f>
        <v>0</v>
      </c>
      <c r="J92" s="49">
        <f>AVERAGE('26.09 Munyonyo-Salama'!J92,'28.09 Munyonyo-Salama-24h'!J92)</f>
        <v>0.5</v>
      </c>
      <c r="K92" s="49">
        <f>AVERAGE('26.09 Munyonyo-Salama'!K92,'28.09 Munyonyo-Salama-24h'!K92)</f>
        <v>0</v>
      </c>
      <c r="L92" s="49">
        <f>AVERAGE('26.09 Munyonyo-Salama'!L92,'28.09 Munyonyo-Salama-24h'!L92)</f>
        <v>0</v>
      </c>
      <c r="M92" s="49">
        <f>AVERAGE('26.09 Munyonyo-Salama'!M92,'28.09 Munyonyo-Salama-24h'!M92)</f>
        <v>3</v>
      </c>
      <c r="N92" s="49">
        <f>AVERAGE('26.09 Munyonyo-Salama'!N92,'28.09 Munyonyo-Salama-24h'!N92)</f>
        <v>0</v>
      </c>
      <c r="O92" s="15">
        <f t="shared" si="37"/>
        <v>9.5</v>
      </c>
      <c r="P92" s="15">
        <f t="shared" si="38"/>
        <v>12.5</v>
      </c>
      <c r="R92" s="8"/>
      <c r="T92"/>
    </row>
    <row r="93" spans="2:20" ht="23.1" customHeight="1" x14ac:dyDescent="0.25">
      <c r="B93" s="23" t="s">
        <v>133</v>
      </c>
      <c r="C93" s="49">
        <f>AVERAGE('26.09 Munyonyo-Salama'!C93,'28.09 Munyonyo-Salama-24h'!C93)</f>
        <v>3.5</v>
      </c>
      <c r="D93" s="49">
        <f>AVERAGE('26.09 Munyonyo-Salama'!D93,'28.09 Munyonyo-Salama-24h'!D93)</f>
        <v>1</v>
      </c>
      <c r="E93" s="49">
        <f>AVERAGE('26.09 Munyonyo-Salama'!E93,'28.09 Munyonyo-Salama-24h'!E93)</f>
        <v>0.5</v>
      </c>
      <c r="F93" s="49">
        <f>AVERAGE('26.09 Munyonyo-Salama'!F93,'28.09 Munyonyo-Salama-24h'!F93)</f>
        <v>0</v>
      </c>
      <c r="G93" s="49">
        <f>AVERAGE('26.09 Munyonyo-Salama'!G93,'28.09 Munyonyo-Salama-24h'!G93)</f>
        <v>0</v>
      </c>
      <c r="H93" s="49">
        <f>AVERAGE('26.09 Munyonyo-Salama'!H93,'28.09 Munyonyo-Salama-24h'!H93)</f>
        <v>0</v>
      </c>
      <c r="I93" s="49">
        <f>AVERAGE('26.09 Munyonyo-Salama'!I93,'28.09 Munyonyo-Salama-24h'!I93)</f>
        <v>0</v>
      </c>
      <c r="J93" s="49">
        <f>AVERAGE('26.09 Munyonyo-Salama'!J93,'28.09 Munyonyo-Salama-24h'!J93)</f>
        <v>0.5</v>
      </c>
      <c r="K93" s="49">
        <f>AVERAGE('26.09 Munyonyo-Salama'!K93,'28.09 Munyonyo-Salama-24h'!K93)</f>
        <v>0</v>
      </c>
      <c r="L93" s="49">
        <f>AVERAGE('26.09 Munyonyo-Salama'!L93,'28.09 Munyonyo-Salama-24h'!L93)</f>
        <v>0</v>
      </c>
      <c r="M93" s="49">
        <f>AVERAGE('26.09 Munyonyo-Salama'!M93,'28.09 Munyonyo-Salama-24h'!M93)</f>
        <v>4.5</v>
      </c>
      <c r="N93" s="49">
        <f>AVERAGE('26.09 Munyonyo-Salama'!N93,'28.09 Munyonyo-Salama-24h'!N93)</f>
        <v>0</v>
      </c>
      <c r="O93" s="15">
        <f t="shared" si="37"/>
        <v>5.5</v>
      </c>
      <c r="P93" s="15">
        <f t="shared" si="38"/>
        <v>10</v>
      </c>
      <c r="R93" s="8"/>
      <c r="T93"/>
    </row>
    <row r="94" spans="2:20" ht="23.1" customHeight="1" x14ac:dyDescent="0.25">
      <c r="B94" s="24" t="s">
        <v>134</v>
      </c>
      <c r="C94" s="49">
        <f>AVERAGE('26.09 Munyonyo-Salama'!C94,'28.09 Munyonyo-Salama-24h'!C94)</f>
        <v>5</v>
      </c>
      <c r="D94" s="49">
        <f>AVERAGE('26.09 Munyonyo-Salama'!D94,'28.09 Munyonyo-Salama-24h'!D94)</f>
        <v>1</v>
      </c>
      <c r="E94" s="49">
        <f>AVERAGE('26.09 Munyonyo-Salama'!E94,'28.09 Munyonyo-Salama-24h'!E94)</f>
        <v>0.5</v>
      </c>
      <c r="F94" s="49">
        <f>AVERAGE('26.09 Munyonyo-Salama'!F94,'28.09 Munyonyo-Salama-24h'!F94)</f>
        <v>0</v>
      </c>
      <c r="G94" s="49">
        <f>AVERAGE('26.09 Munyonyo-Salama'!G94,'28.09 Munyonyo-Salama-24h'!G94)</f>
        <v>0</v>
      </c>
      <c r="H94" s="49">
        <f>AVERAGE('26.09 Munyonyo-Salama'!H94,'28.09 Munyonyo-Salama-24h'!H94)</f>
        <v>0</v>
      </c>
      <c r="I94" s="49">
        <f>AVERAGE('26.09 Munyonyo-Salama'!I94,'28.09 Munyonyo-Salama-24h'!I94)</f>
        <v>0</v>
      </c>
      <c r="J94" s="49">
        <f>AVERAGE('26.09 Munyonyo-Salama'!J94,'28.09 Munyonyo-Salama-24h'!J94)</f>
        <v>0</v>
      </c>
      <c r="K94" s="49">
        <f>AVERAGE('26.09 Munyonyo-Salama'!K94,'28.09 Munyonyo-Salama-24h'!K94)</f>
        <v>0</v>
      </c>
      <c r="L94" s="49">
        <f>AVERAGE('26.09 Munyonyo-Salama'!L94,'28.09 Munyonyo-Salama-24h'!L94)</f>
        <v>0</v>
      </c>
      <c r="M94" s="49">
        <f>AVERAGE('26.09 Munyonyo-Salama'!M94,'28.09 Munyonyo-Salama-24h'!M94)</f>
        <v>2.5</v>
      </c>
      <c r="N94" s="49">
        <f>AVERAGE('26.09 Munyonyo-Salama'!N94,'28.09 Munyonyo-Salama-24h'!N94)</f>
        <v>0</v>
      </c>
      <c r="O94" s="15">
        <f t="shared" si="37"/>
        <v>6.5</v>
      </c>
      <c r="P94" s="15">
        <f t="shared" si="38"/>
        <v>9</v>
      </c>
      <c r="R94" s="8"/>
      <c r="T94"/>
    </row>
    <row r="95" spans="2:20" ht="23.1" customHeight="1" x14ac:dyDescent="0.25">
      <c r="B95" s="23" t="s">
        <v>135</v>
      </c>
      <c r="C95" s="49">
        <f>AVERAGE('26.09 Munyonyo-Salama'!C95,'28.09 Munyonyo-Salama-24h'!C95)</f>
        <v>3.5</v>
      </c>
      <c r="D95" s="49">
        <f>AVERAGE('26.09 Munyonyo-Salama'!D95,'28.09 Munyonyo-Salama-24h'!D95)</f>
        <v>0.5</v>
      </c>
      <c r="E95" s="49">
        <f>AVERAGE('26.09 Munyonyo-Salama'!E95,'28.09 Munyonyo-Salama-24h'!E95)</f>
        <v>1</v>
      </c>
      <c r="F95" s="49">
        <f>AVERAGE('26.09 Munyonyo-Salama'!F95,'28.09 Munyonyo-Salama-24h'!F95)</f>
        <v>0</v>
      </c>
      <c r="G95" s="49">
        <f>AVERAGE('26.09 Munyonyo-Salama'!G95,'28.09 Munyonyo-Salama-24h'!G95)</f>
        <v>0</v>
      </c>
      <c r="H95" s="49">
        <f>AVERAGE('26.09 Munyonyo-Salama'!H95,'28.09 Munyonyo-Salama-24h'!H95)</f>
        <v>0</v>
      </c>
      <c r="I95" s="49">
        <f>AVERAGE('26.09 Munyonyo-Salama'!I95,'28.09 Munyonyo-Salama-24h'!I95)</f>
        <v>0</v>
      </c>
      <c r="J95" s="49">
        <f>AVERAGE('26.09 Munyonyo-Salama'!J95,'28.09 Munyonyo-Salama-24h'!J95)</f>
        <v>0</v>
      </c>
      <c r="K95" s="49">
        <f>AVERAGE('26.09 Munyonyo-Salama'!K95,'28.09 Munyonyo-Salama-24h'!K95)</f>
        <v>0</v>
      </c>
      <c r="L95" s="49">
        <f>AVERAGE('26.09 Munyonyo-Salama'!L95,'28.09 Munyonyo-Salama-24h'!L95)</f>
        <v>0</v>
      </c>
      <c r="M95" s="49">
        <f>AVERAGE('26.09 Munyonyo-Salama'!M95,'28.09 Munyonyo-Salama-24h'!M95)</f>
        <v>2</v>
      </c>
      <c r="N95" s="49">
        <f>AVERAGE('26.09 Munyonyo-Salama'!N95,'28.09 Munyonyo-Salama-24h'!N95)</f>
        <v>0</v>
      </c>
      <c r="O95" s="15">
        <f t="shared" si="37"/>
        <v>5</v>
      </c>
      <c r="P95" s="15">
        <f t="shared" si="38"/>
        <v>7</v>
      </c>
      <c r="R95" s="8"/>
      <c r="T95"/>
    </row>
    <row r="96" spans="2:20" ht="23.1" customHeight="1" x14ac:dyDescent="0.25">
      <c r="B96" s="25" t="s">
        <v>136</v>
      </c>
      <c r="C96" s="49">
        <f>AVERAGE('26.09 Munyonyo-Salama'!C96,'28.09 Munyonyo-Salama-24h'!C96)</f>
        <v>4.5</v>
      </c>
      <c r="D96" s="49">
        <f>AVERAGE('26.09 Munyonyo-Salama'!D96,'28.09 Munyonyo-Salama-24h'!D96)</f>
        <v>0</v>
      </c>
      <c r="E96" s="49">
        <f>AVERAGE('26.09 Munyonyo-Salama'!E96,'28.09 Munyonyo-Salama-24h'!E96)</f>
        <v>0</v>
      </c>
      <c r="F96" s="49">
        <f>AVERAGE('26.09 Munyonyo-Salama'!F96,'28.09 Munyonyo-Salama-24h'!F96)</f>
        <v>0.5</v>
      </c>
      <c r="G96" s="49">
        <f>AVERAGE('26.09 Munyonyo-Salama'!G96,'28.09 Munyonyo-Salama-24h'!G96)</f>
        <v>0</v>
      </c>
      <c r="H96" s="49">
        <f>AVERAGE('26.09 Munyonyo-Salama'!H96,'28.09 Munyonyo-Salama-24h'!H96)</f>
        <v>0</v>
      </c>
      <c r="I96" s="49">
        <f>AVERAGE('26.09 Munyonyo-Salama'!I96,'28.09 Munyonyo-Salama-24h'!I96)</f>
        <v>0</v>
      </c>
      <c r="J96" s="49">
        <f>AVERAGE('26.09 Munyonyo-Salama'!J96,'28.09 Munyonyo-Salama-24h'!J96)</f>
        <v>0</v>
      </c>
      <c r="K96" s="49">
        <f>AVERAGE('26.09 Munyonyo-Salama'!K96,'28.09 Munyonyo-Salama-24h'!K96)</f>
        <v>0</v>
      </c>
      <c r="L96" s="49">
        <f>AVERAGE('26.09 Munyonyo-Salama'!L96,'28.09 Munyonyo-Salama-24h'!L96)</f>
        <v>0</v>
      </c>
      <c r="M96" s="49">
        <f>AVERAGE('26.09 Munyonyo-Salama'!M96,'28.09 Munyonyo-Salama-24h'!M96)</f>
        <v>6</v>
      </c>
      <c r="N96" s="49">
        <f>AVERAGE('26.09 Munyonyo-Salama'!N96,'28.09 Munyonyo-Salama-24h'!N96)</f>
        <v>0</v>
      </c>
      <c r="O96" s="15">
        <f t="shared" si="37"/>
        <v>5</v>
      </c>
      <c r="P96" s="15">
        <f t="shared" si="38"/>
        <v>11</v>
      </c>
      <c r="R96" s="8"/>
      <c r="T96"/>
    </row>
    <row r="97" spans="2:20" ht="23.1" customHeight="1" x14ac:dyDescent="0.25">
      <c r="B97" s="23" t="s">
        <v>137</v>
      </c>
      <c r="C97" s="49">
        <f>AVERAGE('26.09 Munyonyo-Salama'!C97,'28.09 Munyonyo-Salama-24h'!C97)</f>
        <v>4.5</v>
      </c>
      <c r="D97" s="49">
        <f>AVERAGE('26.09 Munyonyo-Salama'!D97,'28.09 Munyonyo-Salama-24h'!D97)</f>
        <v>1</v>
      </c>
      <c r="E97" s="49">
        <f>AVERAGE('26.09 Munyonyo-Salama'!E97,'28.09 Munyonyo-Salama-24h'!E97)</f>
        <v>0.5</v>
      </c>
      <c r="F97" s="49">
        <f>AVERAGE('26.09 Munyonyo-Salama'!F97,'28.09 Munyonyo-Salama-24h'!F97)</f>
        <v>1.5</v>
      </c>
      <c r="G97" s="49">
        <f>AVERAGE('26.09 Munyonyo-Salama'!G97,'28.09 Munyonyo-Salama-24h'!G97)</f>
        <v>0</v>
      </c>
      <c r="H97" s="49">
        <f>AVERAGE('26.09 Munyonyo-Salama'!H97,'28.09 Munyonyo-Salama-24h'!H97)</f>
        <v>0</v>
      </c>
      <c r="I97" s="49">
        <f>AVERAGE('26.09 Munyonyo-Salama'!I97,'28.09 Munyonyo-Salama-24h'!I97)</f>
        <v>0</v>
      </c>
      <c r="J97" s="49">
        <f>AVERAGE('26.09 Munyonyo-Salama'!J97,'28.09 Munyonyo-Salama-24h'!J97)</f>
        <v>0</v>
      </c>
      <c r="K97" s="49">
        <f>AVERAGE('26.09 Munyonyo-Salama'!K97,'28.09 Munyonyo-Salama-24h'!K97)</f>
        <v>0</v>
      </c>
      <c r="L97" s="49">
        <f>AVERAGE('26.09 Munyonyo-Salama'!L97,'28.09 Munyonyo-Salama-24h'!L97)</f>
        <v>0</v>
      </c>
      <c r="M97" s="49">
        <f>AVERAGE('26.09 Munyonyo-Salama'!M97,'28.09 Munyonyo-Salama-24h'!M97)</f>
        <v>3.5</v>
      </c>
      <c r="N97" s="49">
        <f>AVERAGE('26.09 Munyonyo-Salama'!N97,'28.09 Munyonyo-Salama-24h'!N97)</f>
        <v>0</v>
      </c>
      <c r="O97" s="15">
        <f t="shared" si="37"/>
        <v>7.5</v>
      </c>
      <c r="P97" s="15">
        <f t="shared" si="38"/>
        <v>11</v>
      </c>
      <c r="R97" s="8"/>
      <c r="T97"/>
    </row>
    <row r="98" spans="2:20" ht="23.1" customHeight="1" x14ac:dyDescent="0.25">
      <c r="B98" s="24" t="s">
        <v>138</v>
      </c>
      <c r="C98" s="49">
        <f>AVERAGE('26.09 Munyonyo-Salama'!C98,'28.09 Munyonyo-Salama-24h'!C98)</f>
        <v>4</v>
      </c>
      <c r="D98" s="49">
        <f>AVERAGE('26.09 Munyonyo-Salama'!D98,'28.09 Munyonyo-Salama-24h'!D98)</f>
        <v>0</v>
      </c>
      <c r="E98" s="49">
        <f>AVERAGE('26.09 Munyonyo-Salama'!E98,'28.09 Munyonyo-Salama-24h'!E98)</f>
        <v>0.5</v>
      </c>
      <c r="F98" s="49">
        <f>AVERAGE('26.09 Munyonyo-Salama'!F98,'28.09 Munyonyo-Salama-24h'!F98)</f>
        <v>3.5</v>
      </c>
      <c r="G98" s="49">
        <f>AVERAGE('26.09 Munyonyo-Salama'!G98,'28.09 Munyonyo-Salama-24h'!G98)</f>
        <v>0</v>
      </c>
      <c r="H98" s="49">
        <f>AVERAGE('26.09 Munyonyo-Salama'!H98,'28.09 Munyonyo-Salama-24h'!H98)</f>
        <v>0</v>
      </c>
      <c r="I98" s="49">
        <f>AVERAGE('26.09 Munyonyo-Salama'!I98,'28.09 Munyonyo-Salama-24h'!I98)</f>
        <v>0</v>
      </c>
      <c r="J98" s="49">
        <f>AVERAGE('26.09 Munyonyo-Salama'!J98,'28.09 Munyonyo-Salama-24h'!J98)</f>
        <v>0</v>
      </c>
      <c r="K98" s="49">
        <f>AVERAGE('26.09 Munyonyo-Salama'!K98,'28.09 Munyonyo-Salama-24h'!K98)</f>
        <v>0</v>
      </c>
      <c r="L98" s="49">
        <f>AVERAGE('26.09 Munyonyo-Salama'!L98,'28.09 Munyonyo-Salama-24h'!L98)</f>
        <v>0</v>
      </c>
      <c r="M98" s="49">
        <f>AVERAGE('26.09 Munyonyo-Salama'!M98,'28.09 Munyonyo-Salama-24h'!M98)</f>
        <v>4</v>
      </c>
      <c r="N98" s="49">
        <f>AVERAGE('26.09 Munyonyo-Salama'!N98,'28.09 Munyonyo-Salama-24h'!N98)</f>
        <v>0</v>
      </c>
      <c r="O98" s="15">
        <f t="shared" si="37"/>
        <v>8</v>
      </c>
      <c r="P98" s="15">
        <f t="shared" si="38"/>
        <v>12</v>
      </c>
      <c r="R98" s="8"/>
      <c r="T98"/>
    </row>
    <row r="99" spans="2:20" ht="23.1" customHeight="1" x14ac:dyDescent="0.25">
      <c r="B99" s="23" t="s">
        <v>139</v>
      </c>
      <c r="C99" s="49">
        <f>AVERAGE('26.09 Munyonyo-Salama'!C99,'28.09 Munyonyo-Salama-24h'!C99)</f>
        <v>5.5</v>
      </c>
      <c r="D99" s="49">
        <f>AVERAGE('26.09 Munyonyo-Salama'!D99,'28.09 Munyonyo-Salama-24h'!D99)</f>
        <v>0.5</v>
      </c>
      <c r="E99" s="49">
        <f>AVERAGE('26.09 Munyonyo-Salama'!E99,'28.09 Munyonyo-Salama-24h'!E99)</f>
        <v>0</v>
      </c>
      <c r="F99" s="49">
        <f>AVERAGE('26.09 Munyonyo-Salama'!F99,'28.09 Munyonyo-Salama-24h'!F99)</f>
        <v>5.5</v>
      </c>
      <c r="G99" s="49">
        <f>AVERAGE('26.09 Munyonyo-Salama'!G99,'28.09 Munyonyo-Salama-24h'!G99)</f>
        <v>0</v>
      </c>
      <c r="H99" s="49">
        <f>AVERAGE('26.09 Munyonyo-Salama'!H99,'28.09 Munyonyo-Salama-24h'!H99)</f>
        <v>0</v>
      </c>
      <c r="I99" s="49">
        <f>AVERAGE('26.09 Munyonyo-Salama'!I99,'28.09 Munyonyo-Salama-24h'!I99)</f>
        <v>0</v>
      </c>
      <c r="J99" s="49">
        <f>AVERAGE('26.09 Munyonyo-Salama'!J99,'28.09 Munyonyo-Salama-24h'!J99)</f>
        <v>0</v>
      </c>
      <c r="K99" s="49">
        <f>AVERAGE('26.09 Munyonyo-Salama'!K99,'28.09 Munyonyo-Salama-24h'!K99)</f>
        <v>0</v>
      </c>
      <c r="L99" s="49">
        <f>AVERAGE('26.09 Munyonyo-Salama'!L99,'28.09 Munyonyo-Salama-24h'!L99)</f>
        <v>0</v>
      </c>
      <c r="M99" s="49">
        <f>AVERAGE('26.09 Munyonyo-Salama'!M99,'28.09 Munyonyo-Salama-24h'!M99)</f>
        <v>8</v>
      </c>
      <c r="N99" s="49">
        <f>AVERAGE('26.09 Munyonyo-Salama'!N99,'28.09 Munyonyo-Salama-24h'!N99)</f>
        <v>0</v>
      </c>
      <c r="O99" s="15">
        <f t="shared" si="37"/>
        <v>11.5</v>
      </c>
      <c r="P99" s="15">
        <f t="shared" si="38"/>
        <v>19.5</v>
      </c>
      <c r="R99" s="8"/>
      <c r="T99"/>
    </row>
    <row r="100" spans="2:20" ht="23.1" customHeight="1" x14ac:dyDescent="0.25">
      <c r="B100" s="25" t="s">
        <v>140</v>
      </c>
      <c r="C100" s="49">
        <f>AVERAGE('26.09 Munyonyo-Salama'!C100,'28.09 Munyonyo-Salama-24h'!C100)</f>
        <v>4.5</v>
      </c>
      <c r="D100" s="49">
        <f>AVERAGE('26.09 Munyonyo-Salama'!D100,'28.09 Munyonyo-Salama-24h'!D100)</f>
        <v>0</v>
      </c>
      <c r="E100" s="49">
        <f>AVERAGE('26.09 Munyonyo-Salama'!E100,'28.09 Munyonyo-Salama-24h'!E100)</f>
        <v>2</v>
      </c>
      <c r="F100" s="49">
        <f>AVERAGE('26.09 Munyonyo-Salama'!F100,'28.09 Munyonyo-Salama-24h'!F100)</f>
        <v>6</v>
      </c>
      <c r="G100" s="49">
        <f>AVERAGE('26.09 Munyonyo-Salama'!G100,'28.09 Munyonyo-Salama-24h'!G100)</f>
        <v>0.5</v>
      </c>
      <c r="H100" s="49">
        <f>AVERAGE('26.09 Munyonyo-Salama'!H100,'28.09 Munyonyo-Salama-24h'!H100)</f>
        <v>0</v>
      </c>
      <c r="I100" s="49">
        <f>AVERAGE('26.09 Munyonyo-Salama'!I100,'28.09 Munyonyo-Salama-24h'!I100)</f>
        <v>0</v>
      </c>
      <c r="J100" s="49">
        <f>AVERAGE('26.09 Munyonyo-Salama'!J100,'28.09 Munyonyo-Salama-24h'!J100)</f>
        <v>0.5</v>
      </c>
      <c r="K100" s="49">
        <f>AVERAGE('26.09 Munyonyo-Salama'!K100,'28.09 Munyonyo-Salama-24h'!K100)</f>
        <v>0</v>
      </c>
      <c r="L100" s="49">
        <f>AVERAGE('26.09 Munyonyo-Salama'!L100,'28.09 Munyonyo-Salama-24h'!L100)</f>
        <v>0</v>
      </c>
      <c r="M100" s="49">
        <f>AVERAGE('26.09 Munyonyo-Salama'!M100,'28.09 Munyonyo-Salama-24h'!M100)</f>
        <v>11</v>
      </c>
      <c r="N100" s="49">
        <f>AVERAGE('26.09 Munyonyo-Salama'!N100,'28.09 Munyonyo-Salama-24h'!N100)</f>
        <v>0</v>
      </c>
      <c r="O100" s="15">
        <f t="shared" si="37"/>
        <v>13.5</v>
      </c>
      <c r="P100" s="15">
        <f t="shared" si="38"/>
        <v>24.5</v>
      </c>
      <c r="R100" s="8"/>
      <c r="T100"/>
    </row>
    <row r="101" spans="2:20" ht="23.1" customHeight="1" x14ac:dyDescent="0.25">
      <c r="B101" s="23" t="s">
        <v>141</v>
      </c>
      <c r="C101" s="49">
        <f>AVERAGE('26.09 Munyonyo-Salama'!C101,'28.09 Munyonyo-Salama-24h'!C101)</f>
        <v>7.5</v>
      </c>
      <c r="D101" s="49">
        <f>AVERAGE('26.09 Munyonyo-Salama'!D101,'28.09 Munyonyo-Salama-24h'!D101)</f>
        <v>0.5</v>
      </c>
      <c r="E101" s="49">
        <f>AVERAGE('26.09 Munyonyo-Salama'!E101,'28.09 Munyonyo-Salama-24h'!E101)</f>
        <v>1.5</v>
      </c>
      <c r="F101" s="49">
        <f>AVERAGE('26.09 Munyonyo-Salama'!F101,'28.09 Munyonyo-Salama-24h'!F101)</f>
        <v>3.5</v>
      </c>
      <c r="G101" s="49">
        <f>AVERAGE('26.09 Munyonyo-Salama'!G101,'28.09 Munyonyo-Salama-24h'!G101)</f>
        <v>0</v>
      </c>
      <c r="H101" s="49">
        <f>AVERAGE('26.09 Munyonyo-Salama'!H101,'28.09 Munyonyo-Salama-24h'!H101)</f>
        <v>0</v>
      </c>
      <c r="I101" s="49">
        <f>AVERAGE('26.09 Munyonyo-Salama'!I101,'28.09 Munyonyo-Salama-24h'!I101)</f>
        <v>0</v>
      </c>
      <c r="J101" s="49">
        <f>AVERAGE('26.09 Munyonyo-Salama'!J101,'28.09 Munyonyo-Salama-24h'!J101)</f>
        <v>0</v>
      </c>
      <c r="K101" s="49">
        <f>AVERAGE('26.09 Munyonyo-Salama'!K101,'28.09 Munyonyo-Salama-24h'!K101)</f>
        <v>0</v>
      </c>
      <c r="L101" s="49">
        <f>AVERAGE('26.09 Munyonyo-Salama'!L101,'28.09 Munyonyo-Salama-24h'!L101)</f>
        <v>0</v>
      </c>
      <c r="M101" s="49">
        <f>AVERAGE('26.09 Munyonyo-Salama'!M101,'28.09 Munyonyo-Salama-24h'!M101)</f>
        <v>8.5</v>
      </c>
      <c r="N101" s="49">
        <f>AVERAGE('26.09 Munyonyo-Salama'!N101,'28.09 Munyonyo-Salama-24h'!N101)</f>
        <v>0</v>
      </c>
      <c r="O101" s="15">
        <f t="shared" si="37"/>
        <v>13</v>
      </c>
      <c r="P101" s="15">
        <f t="shared" si="38"/>
        <v>21.5</v>
      </c>
      <c r="R101" s="8"/>
      <c r="T101"/>
    </row>
    <row r="102" spans="2:20" ht="23.1" customHeight="1" x14ac:dyDescent="0.25">
      <c r="B102" s="24" t="s">
        <v>142</v>
      </c>
      <c r="C102" s="49">
        <f>AVERAGE('26.09 Munyonyo-Salama'!C102,'28.09 Munyonyo-Salama-24h'!C102)</f>
        <v>4.5</v>
      </c>
      <c r="D102" s="49">
        <f>AVERAGE('26.09 Munyonyo-Salama'!D102,'28.09 Munyonyo-Salama-24h'!D102)</f>
        <v>1</v>
      </c>
      <c r="E102" s="49">
        <f>AVERAGE('26.09 Munyonyo-Salama'!E102,'28.09 Munyonyo-Salama-24h'!E102)</f>
        <v>0.5</v>
      </c>
      <c r="F102" s="49">
        <f>AVERAGE('26.09 Munyonyo-Salama'!F102,'28.09 Munyonyo-Salama-24h'!F102)</f>
        <v>6.5</v>
      </c>
      <c r="G102" s="49">
        <f>AVERAGE('26.09 Munyonyo-Salama'!G102,'28.09 Munyonyo-Salama-24h'!G102)</f>
        <v>0</v>
      </c>
      <c r="H102" s="49">
        <f>AVERAGE('26.09 Munyonyo-Salama'!H102,'28.09 Munyonyo-Salama-24h'!H102)</f>
        <v>0</v>
      </c>
      <c r="I102" s="49">
        <f>AVERAGE('26.09 Munyonyo-Salama'!I102,'28.09 Munyonyo-Salama-24h'!I102)</f>
        <v>0</v>
      </c>
      <c r="J102" s="49">
        <f>AVERAGE('26.09 Munyonyo-Salama'!J102,'28.09 Munyonyo-Salama-24h'!J102)</f>
        <v>0</v>
      </c>
      <c r="K102" s="49">
        <f>AVERAGE('26.09 Munyonyo-Salama'!K102,'28.09 Munyonyo-Salama-24h'!K102)</f>
        <v>0</v>
      </c>
      <c r="L102" s="49">
        <f>AVERAGE('26.09 Munyonyo-Salama'!L102,'28.09 Munyonyo-Salama-24h'!L102)</f>
        <v>0</v>
      </c>
      <c r="M102" s="49">
        <f>AVERAGE('26.09 Munyonyo-Salama'!M102,'28.09 Munyonyo-Salama-24h'!M102)</f>
        <v>2.5</v>
      </c>
      <c r="N102" s="49">
        <f>AVERAGE('26.09 Munyonyo-Salama'!N102,'28.09 Munyonyo-Salama-24h'!N102)</f>
        <v>0</v>
      </c>
      <c r="O102" s="15">
        <f t="shared" si="37"/>
        <v>12.5</v>
      </c>
      <c r="P102" s="15">
        <f t="shared" si="38"/>
        <v>15</v>
      </c>
      <c r="R102" s="8"/>
      <c r="T102"/>
    </row>
    <row r="103" spans="2:20" ht="23.1" customHeight="1" x14ac:dyDescent="0.25">
      <c r="B103" s="23" t="s">
        <v>143</v>
      </c>
      <c r="C103" s="49">
        <f>AVERAGE('26.09 Munyonyo-Salama'!C103,'28.09 Munyonyo-Salama-24h'!C103)</f>
        <v>14</v>
      </c>
      <c r="D103" s="49">
        <f>AVERAGE('26.09 Munyonyo-Salama'!D103,'28.09 Munyonyo-Salama-24h'!D103)</f>
        <v>3</v>
      </c>
      <c r="E103" s="49">
        <f>AVERAGE('26.09 Munyonyo-Salama'!E103,'28.09 Munyonyo-Salama-24h'!E103)</f>
        <v>1</v>
      </c>
      <c r="F103" s="49">
        <f>AVERAGE('26.09 Munyonyo-Salama'!F103,'28.09 Munyonyo-Salama-24h'!F103)</f>
        <v>11</v>
      </c>
      <c r="G103" s="49">
        <f>AVERAGE('26.09 Munyonyo-Salama'!G103,'28.09 Munyonyo-Salama-24h'!G103)</f>
        <v>0</v>
      </c>
      <c r="H103" s="49">
        <f>AVERAGE('26.09 Munyonyo-Salama'!H103,'28.09 Munyonyo-Salama-24h'!H103)</f>
        <v>0</v>
      </c>
      <c r="I103" s="49">
        <f>AVERAGE('26.09 Munyonyo-Salama'!I103,'28.09 Munyonyo-Salama-24h'!I103)</f>
        <v>0</v>
      </c>
      <c r="J103" s="49">
        <f>AVERAGE('26.09 Munyonyo-Salama'!J103,'28.09 Munyonyo-Salama-24h'!J103)</f>
        <v>0</v>
      </c>
      <c r="K103" s="49">
        <f>AVERAGE('26.09 Munyonyo-Salama'!K103,'28.09 Munyonyo-Salama-24h'!K103)</f>
        <v>0</v>
      </c>
      <c r="L103" s="49">
        <f>AVERAGE('26.09 Munyonyo-Salama'!L103,'28.09 Munyonyo-Salama-24h'!L103)</f>
        <v>0</v>
      </c>
      <c r="M103" s="49">
        <f>AVERAGE('26.09 Munyonyo-Salama'!M103,'28.09 Munyonyo-Salama-24h'!M103)</f>
        <v>12.5</v>
      </c>
      <c r="N103" s="49">
        <f>AVERAGE('26.09 Munyonyo-Salama'!N103,'28.09 Munyonyo-Salama-24h'!N103)</f>
        <v>0</v>
      </c>
      <c r="O103" s="15">
        <f t="shared" si="37"/>
        <v>29</v>
      </c>
      <c r="P103" s="15">
        <f t="shared" si="38"/>
        <v>41.5</v>
      </c>
      <c r="R103" s="8"/>
      <c r="T103"/>
    </row>
    <row r="104" spans="2:20" ht="23.1" customHeight="1" x14ac:dyDescent="0.25">
      <c r="B104" s="25" t="s">
        <v>144</v>
      </c>
      <c r="C104" s="49">
        <f>AVERAGE('26.09 Munyonyo-Salama'!C104,'28.09 Munyonyo-Salama-24h'!C104)</f>
        <v>17.5</v>
      </c>
      <c r="D104" s="49">
        <f>AVERAGE('26.09 Munyonyo-Salama'!D104,'28.09 Munyonyo-Salama-24h'!D104)</f>
        <v>3</v>
      </c>
      <c r="E104" s="49">
        <f>AVERAGE('26.09 Munyonyo-Salama'!E104,'28.09 Munyonyo-Salama-24h'!E104)</f>
        <v>2.5</v>
      </c>
      <c r="F104" s="49">
        <f>AVERAGE('26.09 Munyonyo-Salama'!F104,'28.09 Munyonyo-Salama-24h'!F104)</f>
        <v>9</v>
      </c>
      <c r="G104" s="49">
        <f>AVERAGE('26.09 Munyonyo-Salama'!G104,'28.09 Munyonyo-Salama-24h'!G104)</f>
        <v>0.5</v>
      </c>
      <c r="H104" s="49">
        <f>AVERAGE('26.09 Munyonyo-Salama'!H104,'28.09 Munyonyo-Salama-24h'!H104)</f>
        <v>0</v>
      </c>
      <c r="I104" s="49">
        <f>AVERAGE('26.09 Munyonyo-Salama'!I104,'28.09 Munyonyo-Salama-24h'!I104)</f>
        <v>1.5</v>
      </c>
      <c r="J104" s="49">
        <f>AVERAGE('26.09 Munyonyo-Salama'!J104,'28.09 Munyonyo-Salama-24h'!J104)</f>
        <v>0</v>
      </c>
      <c r="K104" s="49">
        <f>AVERAGE('26.09 Munyonyo-Salama'!K104,'28.09 Munyonyo-Salama-24h'!K104)</f>
        <v>0</v>
      </c>
      <c r="L104" s="49">
        <f>AVERAGE('26.09 Munyonyo-Salama'!L104,'28.09 Munyonyo-Salama-24h'!L104)</f>
        <v>0</v>
      </c>
      <c r="M104" s="49">
        <f>AVERAGE('26.09 Munyonyo-Salama'!M104,'28.09 Munyonyo-Salama-24h'!M104)</f>
        <v>22.5</v>
      </c>
      <c r="N104" s="49">
        <f>AVERAGE('26.09 Munyonyo-Salama'!N104,'28.09 Munyonyo-Salama-24h'!N104)</f>
        <v>0</v>
      </c>
      <c r="O104" s="15">
        <f t="shared" si="37"/>
        <v>34</v>
      </c>
      <c r="P104" s="15">
        <f t="shared" si="38"/>
        <v>56.5</v>
      </c>
      <c r="R104" s="8"/>
      <c r="T104"/>
    </row>
    <row r="105" spans="2:20" ht="23.1" customHeight="1" x14ac:dyDescent="0.25">
      <c r="B105" s="23" t="s">
        <v>145</v>
      </c>
      <c r="C105" s="49">
        <f>AVERAGE('26.09 Munyonyo-Salama'!C105,'28.09 Munyonyo-Salama-24h'!C105)</f>
        <v>28</v>
      </c>
      <c r="D105" s="49">
        <f>AVERAGE('26.09 Munyonyo-Salama'!D105,'28.09 Munyonyo-Salama-24h'!D105)</f>
        <v>9.5</v>
      </c>
      <c r="E105" s="49">
        <f>AVERAGE('26.09 Munyonyo-Salama'!E105,'28.09 Munyonyo-Salama-24h'!E105)</f>
        <v>2</v>
      </c>
      <c r="F105" s="49">
        <f>AVERAGE('26.09 Munyonyo-Salama'!F105,'28.09 Munyonyo-Salama-24h'!F105)</f>
        <v>16</v>
      </c>
      <c r="G105" s="49">
        <f>AVERAGE('26.09 Munyonyo-Salama'!G105,'28.09 Munyonyo-Salama-24h'!G105)</f>
        <v>1</v>
      </c>
      <c r="H105" s="49">
        <f>AVERAGE('26.09 Munyonyo-Salama'!H105,'28.09 Munyonyo-Salama-24h'!H105)</f>
        <v>0</v>
      </c>
      <c r="I105" s="49">
        <f>AVERAGE('26.09 Munyonyo-Salama'!I105,'28.09 Munyonyo-Salama-24h'!I105)</f>
        <v>1</v>
      </c>
      <c r="J105" s="49">
        <f>AVERAGE('26.09 Munyonyo-Salama'!J105,'28.09 Munyonyo-Salama-24h'!J105)</f>
        <v>0</v>
      </c>
      <c r="K105" s="49">
        <f>AVERAGE('26.09 Munyonyo-Salama'!K105,'28.09 Munyonyo-Salama-24h'!K105)</f>
        <v>0</v>
      </c>
      <c r="L105" s="49">
        <f>AVERAGE('26.09 Munyonyo-Salama'!L105,'28.09 Munyonyo-Salama-24h'!L105)</f>
        <v>0</v>
      </c>
      <c r="M105" s="49">
        <f>AVERAGE('26.09 Munyonyo-Salama'!M105,'28.09 Munyonyo-Salama-24h'!M105)</f>
        <v>28.5</v>
      </c>
      <c r="N105" s="49">
        <f>AVERAGE('26.09 Munyonyo-Salama'!N105,'28.09 Munyonyo-Salama-24h'!N105)</f>
        <v>0</v>
      </c>
      <c r="O105" s="15">
        <f t="shared" si="37"/>
        <v>57.5</v>
      </c>
      <c r="P105" s="15">
        <f t="shared" si="38"/>
        <v>86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2089.8571428571427</v>
      </c>
      <c r="D106" s="16">
        <f t="shared" ref="D106:P106" si="39">SUM(D10:D105)</f>
        <v>425.9285714285715</v>
      </c>
      <c r="E106" s="16">
        <f t="shared" si="39"/>
        <v>225.42857142857142</v>
      </c>
      <c r="F106" s="16">
        <f t="shared" si="39"/>
        <v>1140.7142857142853</v>
      </c>
      <c r="G106" s="16">
        <f t="shared" si="39"/>
        <v>25.500000000000007</v>
      </c>
      <c r="H106" s="16">
        <f t="shared" si="39"/>
        <v>3.6428571428571423</v>
      </c>
      <c r="I106" s="16">
        <f t="shared" si="39"/>
        <v>180.78571428571428</v>
      </c>
      <c r="J106" s="16">
        <f t="shared" si="39"/>
        <v>25.642857142857142</v>
      </c>
      <c r="K106" s="16">
        <f t="shared" si="39"/>
        <v>5.9285714285714288</v>
      </c>
      <c r="L106" s="16">
        <f t="shared" si="39"/>
        <v>2.4285714285714284</v>
      </c>
      <c r="M106" s="16">
        <f t="shared" si="39"/>
        <v>3427.7857142857138</v>
      </c>
      <c r="N106" s="16">
        <f t="shared" si="39"/>
        <v>0.14285714285714285</v>
      </c>
      <c r="O106" s="16">
        <f t="shared" si="39"/>
        <v>4126.0000000000009</v>
      </c>
      <c r="P106" s="16">
        <f t="shared" si="39"/>
        <v>7553.7857142857147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0">C106/$P$106</f>
        <v>0.27666354618781497</v>
      </c>
      <c r="D107" s="43">
        <f t="shared" si="40"/>
        <v>5.638610724991254E-2</v>
      </c>
      <c r="E107" s="43">
        <f t="shared" si="40"/>
        <v>2.9843125017729989E-2</v>
      </c>
      <c r="F107" s="43">
        <f t="shared" si="40"/>
        <v>0.15101226442748664</v>
      </c>
      <c r="G107" s="43">
        <f t="shared" si="40"/>
        <v>3.3757907577090019E-3</v>
      </c>
      <c r="H107" s="43">
        <f t="shared" si="40"/>
        <v>4.8225582252985722E-4</v>
      </c>
      <c r="I107" s="43">
        <f t="shared" si="40"/>
        <v>2.3933127192609191E-2</v>
      </c>
      <c r="J107" s="43">
        <f t="shared" si="40"/>
        <v>3.3947027507493874E-3</v>
      </c>
      <c r="K107" s="43">
        <f t="shared" si="40"/>
        <v>7.8484771117604229E-4</v>
      </c>
      <c r="L107" s="43">
        <f t="shared" si="40"/>
        <v>3.2150388168657152E-4</v>
      </c>
      <c r="M107" s="43">
        <f t="shared" si="40"/>
        <v>0.45378381700755527</v>
      </c>
      <c r="N107" s="43">
        <f t="shared" si="40"/>
        <v>1.891199304038656E-5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0.50650924451215273</v>
      </c>
      <c r="D108" s="44">
        <f t="shared" ref="D108:N108" si="41">D106/$O$106</f>
        <v>0.10323038570736098</v>
      </c>
      <c r="E108" s="44">
        <f t="shared" si="41"/>
        <v>5.4636105532857818E-2</v>
      </c>
      <c r="F108" s="44">
        <f t="shared" si="41"/>
        <v>0.27646977356138758</v>
      </c>
      <c r="G108" s="44">
        <f t="shared" si="41"/>
        <v>6.1803199224430448E-3</v>
      </c>
      <c r="H108" s="44">
        <f t="shared" si="41"/>
        <v>8.8290284606329166E-4</v>
      </c>
      <c r="I108" s="44">
        <f t="shared" si="41"/>
        <v>4.3816217713454737E-2</v>
      </c>
      <c r="J108" s="44">
        <f t="shared" si="41"/>
        <v>6.2149435634651327E-3</v>
      </c>
      <c r="K108" s="44">
        <f t="shared" si="41"/>
        <v>1.4368811024167299E-3</v>
      </c>
      <c r="L108" s="44">
        <f t="shared" si="41"/>
        <v>5.8860189737552785E-4</v>
      </c>
      <c r="M108" s="44"/>
      <c r="N108" s="44">
        <f t="shared" si="41"/>
        <v>3.4623641022089871E-5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S31" zoomScale="60" workbookViewId="0">
      <selection activeCell="AA100" sqref="AA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0" t="s">
        <v>23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spans="2:32" ht="20.100000000000001" customHeight="1" x14ac:dyDescent="0.25">
      <c r="B2" s="71" t="s">
        <v>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2:32" ht="20.100000000000001" customHeight="1" x14ac:dyDescent="0.25">
      <c r="B3" s="22" t="s">
        <v>96</v>
      </c>
      <c r="C3" s="75" t="str">
        <f>'29.09 Munyonyo-Salama'!C3:G3</f>
        <v>MCC - C2 - STN-51 - SALAMA ROAD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0" t="s">
        <v>163</v>
      </c>
      <c r="E5" s="81"/>
      <c r="F5" s="41" t="s">
        <v>1</v>
      </c>
      <c r="G5" s="77" t="str">
        <f>'Avg Week Munyonyo-Salama'!G5:H5</f>
        <v>MUNYONYO P/S</v>
      </c>
      <c r="H5" s="78"/>
      <c r="I5" s="14"/>
      <c r="J5" s="2" t="s">
        <v>5</v>
      </c>
      <c r="K5" s="77" t="str">
        <f>'Avg Week Munyonyo-Salama'!K5:L5</f>
        <v>OLOYA</v>
      </c>
      <c r="L5" s="78"/>
      <c r="M5" s="10"/>
      <c r="N5" s="10"/>
      <c r="O5" s="3"/>
      <c r="P5" s="3"/>
    </row>
    <row r="6" spans="2:32" ht="23.25" customHeight="1" x14ac:dyDescent="0.25">
      <c r="C6" s="2" t="s">
        <v>4</v>
      </c>
      <c r="D6" s="82" t="s">
        <v>161</v>
      </c>
      <c r="E6" s="83"/>
      <c r="F6" s="2" t="s">
        <v>2</v>
      </c>
      <c r="G6" s="82" t="s">
        <v>161</v>
      </c>
      <c r="H6" s="83"/>
      <c r="J6" s="2" t="s">
        <v>21</v>
      </c>
      <c r="K6" s="77" t="str">
        <f>'Avg Week Munyonyo-Salama'!K6:L6</f>
        <v>STEVE</v>
      </c>
      <c r="L6" s="7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Salama-Munyonyo'!C10+'Avg Week Munyonyo-Salama'!C10</f>
        <v>44.857142857142854</v>
      </c>
      <c r="D10" s="49">
        <f>'Avg Week Salama-Munyonyo'!D10+'Avg Week Munyonyo-Salama'!D10</f>
        <v>15.142857142857142</v>
      </c>
      <c r="E10" s="49">
        <f>'Avg Week Salama-Munyonyo'!E10+'Avg Week Munyonyo-Salama'!E10</f>
        <v>5.4285714285714288</v>
      </c>
      <c r="F10" s="49">
        <f>'Avg Week Salama-Munyonyo'!F10+'Avg Week Munyonyo-Salama'!F10</f>
        <v>30.571428571428569</v>
      </c>
      <c r="G10" s="49">
        <f>'Avg Week Salama-Munyonyo'!G10+'Avg Week Munyonyo-Salama'!G10</f>
        <v>3.7142857142857144</v>
      </c>
      <c r="H10" s="49">
        <f>'Avg Week Salama-Munyonyo'!H10+'Avg Week Munyonyo-Salama'!H10</f>
        <v>0.14285714285714285</v>
      </c>
      <c r="I10" s="49">
        <f>'Avg Week Salama-Munyonyo'!I10+'Avg Week Munyonyo-Salama'!I10</f>
        <v>2.2857142857142856</v>
      </c>
      <c r="J10" s="49">
        <f>'Avg Week Salama-Munyonyo'!J10+'Avg Week Munyonyo-Salama'!J10</f>
        <v>0.2857142857142857</v>
      </c>
      <c r="K10" s="49">
        <f>'Avg Week Salama-Munyonyo'!K10+'Avg Week Munyonyo-Salama'!K10</f>
        <v>0.14285714285714285</v>
      </c>
      <c r="L10" s="49">
        <f>'Avg Week Salama-Munyonyo'!L10+'Avg Week Munyonyo-Salama'!L10</f>
        <v>0</v>
      </c>
      <c r="M10" s="49">
        <f>'Avg Week Salama-Munyonyo'!M10+'Avg Week Munyonyo-Salama'!M10</f>
        <v>71.428571428571431</v>
      </c>
      <c r="N10" s="49">
        <f>'Avg Week Salama-Munyonyo'!N10+'Avg Week Munyonyo-Salama'!N10</f>
        <v>0</v>
      </c>
      <c r="O10" s="15">
        <f t="shared" ref="O10:O73" si="0">SUM(C10:L10,N10)</f>
        <v>102.57142857142857</v>
      </c>
      <c r="P10" s="15">
        <f t="shared" ref="P10:P73" si="1">SUM(C10:N10)</f>
        <v>174</v>
      </c>
      <c r="R10" s="1" t="s">
        <v>6</v>
      </c>
      <c r="S10" s="17">
        <f t="shared" ref="S10:AF10" si="2">SUM(C10:C13)</f>
        <v>209.85714285714283</v>
      </c>
      <c r="T10" s="17">
        <f t="shared" si="2"/>
        <v>43.714285714285715</v>
      </c>
      <c r="U10" s="17">
        <f t="shared" si="2"/>
        <v>20.428571428571431</v>
      </c>
      <c r="V10" s="17">
        <f t="shared" si="2"/>
        <v>144</v>
      </c>
      <c r="W10" s="17">
        <f t="shared" si="2"/>
        <v>5.4285714285714288</v>
      </c>
      <c r="X10" s="17">
        <f t="shared" si="2"/>
        <v>0.42857142857142855</v>
      </c>
      <c r="Y10" s="17">
        <f t="shared" si="2"/>
        <v>16.285714285714285</v>
      </c>
      <c r="Z10" s="17">
        <f t="shared" si="2"/>
        <v>2</v>
      </c>
      <c r="AA10" s="17">
        <f t="shared" si="2"/>
        <v>0.2857142857142857</v>
      </c>
      <c r="AB10" s="17">
        <f t="shared" si="2"/>
        <v>0.14285714285714285</v>
      </c>
      <c r="AC10" s="17">
        <f t="shared" si="2"/>
        <v>300.14285714285711</v>
      </c>
      <c r="AD10" s="17">
        <f t="shared" si="2"/>
        <v>0</v>
      </c>
      <c r="AE10" s="31">
        <f t="shared" si="2"/>
        <v>442.57142857142856</v>
      </c>
      <c r="AF10" s="31">
        <f t="shared" si="2"/>
        <v>742.71428571428578</v>
      </c>
    </row>
    <row r="11" spans="2:32" s="6" customFormat="1" ht="23.1" customHeight="1" x14ac:dyDescent="0.25">
      <c r="B11" s="23" t="s">
        <v>38</v>
      </c>
      <c r="C11" s="49">
        <f>'Avg Week Salama-Munyonyo'!C11+'Avg Week Munyonyo-Salama'!C11</f>
        <v>59.285714285714278</v>
      </c>
      <c r="D11" s="49">
        <f>'Avg Week Salama-Munyonyo'!D11+'Avg Week Munyonyo-Salama'!D11</f>
        <v>12</v>
      </c>
      <c r="E11" s="49">
        <f>'Avg Week Salama-Munyonyo'!E11+'Avg Week Munyonyo-Salama'!E11</f>
        <v>4</v>
      </c>
      <c r="F11" s="49">
        <f>'Avg Week Salama-Munyonyo'!F11+'Avg Week Munyonyo-Salama'!F11</f>
        <v>39.571428571428569</v>
      </c>
      <c r="G11" s="49">
        <f>'Avg Week Salama-Munyonyo'!G11+'Avg Week Munyonyo-Salama'!G11</f>
        <v>0.71428571428571419</v>
      </c>
      <c r="H11" s="49">
        <f>'Avg Week Salama-Munyonyo'!H11+'Avg Week Munyonyo-Salama'!H11</f>
        <v>0.14285714285714285</v>
      </c>
      <c r="I11" s="49">
        <f>'Avg Week Salama-Munyonyo'!I11+'Avg Week Munyonyo-Salama'!I11</f>
        <v>4.5714285714285712</v>
      </c>
      <c r="J11" s="49">
        <f>'Avg Week Salama-Munyonyo'!J11+'Avg Week Munyonyo-Salama'!J11</f>
        <v>0.42857142857142855</v>
      </c>
      <c r="K11" s="49">
        <f>'Avg Week Salama-Munyonyo'!K11+'Avg Week Munyonyo-Salama'!K11</f>
        <v>0</v>
      </c>
      <c r="L11" s="49">
        <f>'Avg Week Salama-Munyonyo'!L11+'Avg Week Munyonyo-Salama'!L11</f>
        <v>0</v>
      </c>
      <c r="M11" s="49">
        <f>'Avg Week Salama-Munyonyo'!M11+'Avg Week Munyonyo-Salama'!M11</f>
        <v>70.428571428571431</v>
      </c>
      <c r="N11" s="49">
        <f>'Avg Week Salama-Munyonyo'!N11+'Avg Week Munyonyo-Salama'!N11</f>
        <v>0</v>
      </c>
      <c r="O11" s="15">
        <f t="shared" si="0"/>
        <v>120.71428571428569</v>
      </c>
      <c r="P11" s="15">
        <f t="shared" si="1"/>
        <v>191.14285714285711</v>
      </c>
      <c r="R11" s="1" t="s">
        <v>7</v>
      </c>
      <c r="S11" s="17">
        <f t="shared" ref="S11:AF11" si="3">SUM(C14:C17)</f>
        <v>193.14285714285714</v>
      </c>
      <c r="T11" s="17">
        <f t="shared" si="3"/>
        <v>34.571428571428569</v>
      </c>
      <c r="U11" s="17">
        <f t="shared" si="3"/>
        <v>24.571428571428569</v>
      </c>
      <c r="V11" s="17">
        <f t="shared" si="3"/>
        <v>165.28571428571428</v>
      </c>
      <c r="W11" s="17">
        <f t="shared" si="3"/>
        <v>1.5714285714285712</v>
      </c>
      <c r="X11" s="17">
        <f t="shared" si="3"/>
        <v>0.71428571428571419</v>
      </c>
      <c r="Y11" s="17">
        <f t="shared" si="3"/>
        <v>17.142857142857142</v>
      </c>
      <c r="Z11" s="17">
        <f t="shared" si="3"/>
        <v>2.9999999999999996</v>
      </c>
      <c r="AA11" s="17">
        <f t="shared" si="3"/>
        <v>0.5714285714285714</v>
      </c>
      <c r="AB11" s="17">
        <f t="shared" si="3"/>
        <v>0</v>
      </c>
      <c r="AC11" s="17">
        <f t="shared" si="3"/>
        <v>352.85714285714289</v>
      </c>
      <c r="AD11" s="17">
        <f t="shared" si="3"/>
        <v>0</v>
      </c>
      <c r="AE11" s="31">
        <f t="shared" si="3"/>
        <v>440.57142857142861</v>
      </c>
      <c r="AF11" s="31">
        <f t="shared" si="3"/>
        <v>793.42857142857144</v>
      </c>
    </row>
    <row r="12" spans="2:32" ht="23.1" customHeight="1" x14ac:dyDescent="0.25">
      <c r="B12" s="23" t="s">
        <v>39</v>
      </c>
      <c r="C12" s="49">
        <f>'Avg Week Salama-Munyonyo'!C12+'Avg Week Munyonyo-Salama'!C12</f>
        <v>53</v>
      </c>
      <c r="D12" s="49">
        <f>'Avg Week Salama-Munyonyo'!D12+'Avg Week Munyonyo-Salama'!D12</f>
        <v>9.8571428571428577</v>
      </c>
      <c r="E12" s="49">
        <f>'Avg Week Salama-Munyonyo'!E12+'Avg Week Munyonyo-Salama'!E12</f>
        <v>5.4285714285714288</v>
      </c>
      <c r="F12" s="49">
        <f>'Avg Week Salama-Munyonyo'!F12+'Avg Week Munyonyo-Salama'!F12</f>
        <v>34.571428571428569</v>
      </c>
      <c r="G12" s="49">
        <f>'Avg Week Salama-Munyonyo'!G12+'Avg Week Munyonyo-Salama'!G12</f>
        <v>0.42857142857142855</v>
      </c>
      <c r="H12" s="49">
        <f>'Avg Week Salama-Munyonyo'!H12+'Avg Week Munyonyo-Salama'!H12</f>
        <v>0.14285714285714285</v>
      </c>
      <c r="I12" s="49">
        <f>'Avg Week Salama-Munyonyo'!I12+'Avg Week Munyonyo-Salama'!I12</f>
        <v>3.7142857142857144</v>
      </c>
      <c r="J12" s="49">
        <f>'Avg Week Salama-Munyonyo'!J12+'Avg Week Munyonyo-Salama'!J12</f>
        <v>0.42857142857142855</v>
      </c>
      <c r="K12" s="49">
        <f>'Avg Week Salama-Munyonyo'!K12+'Avg Week Munyonyo-Salama'!K12</f>
        <v>0</v>
      </c>
      <c r="L12" s="49">
        <f>'Avg Week Salama-Munyonyo'!L12+'Avg Week Munyonyo-Salama'!L12</f>
        <v>0.14285714285714285</v>
      </c>
      <c r="M12" s="49">
        <f>'Avg Week Salama-Munyonyo'!M12+'Avg Week Munyonyo-Salama'!M12</f>
        <v>76.142857142857139</v>
      </c>
      <c r="N12" s="49">
        <f>'Avg Week Salama-Munyonyo'!N12+'Avg Week Munyonyo-Salama'!N12</f>
        <v>0</v>
      </c>
      <c r="O12" s="15">
        <f t="shared" si="0"/>
        <v>107.71428571428571</v>
      </c>
      <c r="P12" s="15">
        <f t="shared" si="1"/>
        <v>183.85714285714283</v>
      </c>
      <c r="R12" s="1" t="s">
        <v>8</v>
      </c>
      <c r="S12" s="17">
        <f t="shared" ref="S12:AF12" si="4">SUM(C18:C21)</f>
        <v>161.42857142857144</v>
      </c>
      <c r="T12" s="17">
        <f t="shared" si="4"/>
        <v>31.714285714285715</v>
      </c>
      <c r="U12" s="17">
        <f t="shared" si="4"/>
        <v>21</v>
      </c>
      <c r="V12" s="17">
        <f t="shared" si="4"/>
        <v>143.42857142857142</v>
      </c>
      <c r="W12" s="17">
        <f t="shared" si="4"/>
        <v>0.5714285714285714</v>
      </c>
      <c r="X12" s="17">
        <f t="shared" si="4"/>
        <v>0.5714285714285714</v>
      </c>
      <c r="Y12" s="17">
        <f t="shared" si="4"/>
        <v>13</v>
      </c>
      <c r="Z12" s="17">
        <f t="shared" si="4"/>
        <v>4.5714285714285721</v>
      </c>
      <c r="AA12" s="17">
        <f t="shared" si="4"/>
        <v>0.42857142857142855</v>
      </c>
      <c r="AB12" s="17">
        <f t="shared" si="4"/>
        <v>0</v>
      </c>
      <c r="AC12" s="17">
        <f t="shared" si="4"/>
        <v>355.99999999999994</v>
      </c>
      <c r="AD12" s="17">
        <f t="shared" si="4"/>
        <v>0</v>
      </c>
      <c r="AE12" s="31">
        <f t="shared" si="4"/>
        <v>376.71428571428572</v>
      </c>
      <c r="AF12" s="31">
        <f t="shared" si="4"/>
        <v>732.71428571428567</v>
      </c>
    </row>
    <row r="13" spans="2:32" ht="23.1" customHeight="1" x14ac:dyDescent="0.25">
      <c r="B13" s="23" t="s">
        <v>40</v>
      </c>
      <c r="C13" s="49">
        <f>'Avg Week Salama-Munyonyo'!C13+'Avg Week Munyonyo-Salama'!C13</f>
        <v>52.714285714285708</v>
      </c>
      <c r="D13" s="49">
        <f>'Avg Week Salama-Munyonyo'!D13+'Avg Week Munyonyo-Salama'!D13</f>
        <v>6.7142857142857144</v>
      </c>
      <c r="E13" s="49">
        <f>'Avg Week Salama-Munyonyo'!E13+'Avg Week Munyonyo-Salama'!E13</f>
        <v>5.5714285714285712</v>
      </c>
      <c r="F13" s="49">
        <f>'Avg Week Salama-Munyonyo'!F13+'Avg Week Munyonyo-Salama'!F13</f>
        <v>39.285714285714292</v>
      </c>
      <c r="G13" s="49">
        <f>'Avg Week Salama-Munyonyo'!G13+'Avg Week Munyonyo-Salama'!G13</f>
        <v>0.5714285714285714</v>
      </c>
      <c r="H13" s="49">
        <f>'Avg Week Salama-Munyonyo'!H13+'Avg Week Munyonyo-Salama'!H13</f>
        <v>0</v>
      </c>
      <c r="I13" s="49">
        <f>'Avg Week Salama-Munyonyo'!I13+'Avg Week Munyonyo-Salama'!I13</f>
        <v>5.7142857142857144</v>
      </c>
      <c r="J13" s="49">
        <f>'Avg Week Salama-Munyonyo'!J13+'Avg Week Munyonyo-Salama'!J13</f>
        <v>0.8571428571428571</v>
      </c>
      <c r="K13" s="49">
        <f>'Avg Week Salama-Munyonyo'!K13+'Avg Week Munyonyo-Salama'!K13</f>
        <v>0.14285714285714285</v>
      </c>
      <c r="L13" s="49">
        <f>'Avg Week Salama-Munyonyo'!L13+'Avg Week Munyonyo-Salama'!L13</f>
        <v>0</v>
      </c>
      <c r="M13" s="49">
        <f>'Avg Week Salama-Munyonyo'!M13+'Avg Week Munyonyo-Salama'!M13</f>
        <v>82.142857142857139</v>
      </c>
      <c r="N13" s="49">
        <f>'Avg Week Salama-Munyonyo'!N13+'Avg Week Munyonyo-Salama'!N13</f>
        <v>0</v>
      </c>
      <c r="O13" s="15">
        <f t="shared" si="0"/>
        <v>111.57142857142857</v>
      </c>
      <c r="P13" s="15">
        <f t="shared" si="1"/>
        <v>193.71428571428572</v>
      </c>
      <c r="R13" s="1" t="s">
        <v>9</v>
      </c>
      <c r="S13" s="17">
        <f t="shared" ref="S13:AF13" si="5">SUM(C22:C25)</f>
        <v>159.57142857142856</v>
      </c>
      <c r="T13" s="17">
        <f t="shared" si="5"/>
        <v>25.571428571428573</v>
      </c>
      <c r="U13" s="17">
        <f t="shared" si="5"/>
        <v>18.571428571428569</v>
      </c>
      <c r="V13" s="17">
        <f t="shared" si="5"/>
        <v>114.28571428571428</v>
      </c>
      <c r="W13" s="17">
        <f t="shared" si="5"/>
        <v>0.99999999999999989</v>
      </c>
      <c r="X13" s="17">
        <f t="shared" si="5"/>
        <v>0.14285714285714285</v>
      </c>
      <c r="Y13" s="17">
        <f t="shared" si="5"/>
        <v>20.142857142857142</v>
      </c>
      <c r="Z13" s="17">
        <f t="shared" si="5"/>
        <v>2.2857142857142856</v>
      </c>
      <c r="AA13" s="17">
        <f t="shared" si="5"/>
        <v>1.1428571428571428</v>
      </c>
      <c r="AB13" s="17">
        <f t="shared" si="5"/>
        <v>0.14285714285714285</v>
      </c>
      <c r="AC13" s="17">
        <f t="shared" si="5"/>
        <v>334.14285714285717</v>
      </c>
      <c r="AD13" s="17">
        <f t="shared" si="5"/>
        <v>0</v>
      </c>
      <c r="AE13" s="31">
        <f t="shared" si="5"/>
        <v>342.85714285714289</v>
      </c>
      <c r="AF13" s="31">
        <f t="shared" si="5"/>
        <v>677</v>
      </c>
    </row>
    <row r="14" spans="2:32" ht="23.1" customHeight="1" x14ac:dyDescent="0.25">
      <c r="B14" s="23" t="s">
        <v>41</v>
      </c>
      <c r="C14" s="49">
        <f>'Avg Week Salama-Munyonyo'!C14+'Avg Week Munyonyo-Salama'!C14</f>
        <v>48.571428571428569</v>
      </c>
      <c r="D14" s="49">
        <f>'Avg Week Salama-Munyonyo'!D14+'Avg Week Munyonyo-Salama'!D14</f>
        <v>7.8571428571428577</v>
      </c>
      <c r="E14" s="49">
        <f>'Avg Week Salama-Munyonyo'!E14+'Avg Week Munyonyo-Salama'!E14</f>
        <v>5</v>
      </c>
      <c r="F14" s="49">
        <f>'Avg Week Salama-Munyonyo'!F14+'Avg Week Munyonyo-Salama'!F14</f>
        <v>45.428571428571431</v>
      </c>
      <c r="G14" s="49">
        <f>'Avg Week Salama-Munyonyo'!G14+'Avg Week Munyonyo-Salama'!G14</f>
        <v>0.2857142857142857</v>
      </c>
      <c r="H14" s="49">
        <f>'Avg Week Salama-Munyonyo'!H14+'Avg Week Munyonyo-Salama'!H14</f>
        <v>0.14285714285714285</v>
      </c>
      <c r="I14" s="49">
        <f>'Avg Week Salama-Munyonyo'!I14+'Avg Week Munyonyo-Salama'!I14</f>
        <v>6.2857142857142865</v>
      </c>
      <c r="J14" s="49">
        <f>'Avg Week Salama-Munyonyo'!J14+'Avg Week Munyonyo-Salama'!J14</f>
        <v>1.2857142857142856</v>
      </c>
      <c r="K14" s="49">
        <f>'Avg Week Salama-Munyonyo'!K14+'Avg Week Munyonyo-Salama'!K14</f>
        <v>0.2857142857142857</v>
      </c>
      <c r="L14" s="49">
        <f>'Avg Week Salama-Munyonyo'!L14+'Avg Week Munyonyo-Salama'!L14</f>
        <v>0</v>
      </c>
      <c r="M14" s="49">
        <f>'Avg Week Salama-Munyonyo'!M14+'Avg Week Munyonyo-Salama'!M14</f>
        <v>80.857142857142861</v>
      </c>
      <c r="N14" s="49">
        <f>'Avg Week Salama-Munyonyo'!N14+'Avg Week Munyonyo-Salama'!N14</f>
        <v>0</v>
      </c>
      <c r="O14" s="15">
        <f t="shared" si="0"/>
        <v>115.14285714285717</v>
      </c>
      <c r="P14" s="15">
        <f t="shared" si="1"/>
        <v>196.00000000000003</v>
      </c>
      <c r="R14" s="1" t="s">
        <v>10</v>
      </c>
      <c r="S14" s="17">
        <f t="shared" ref="S14:AF14" si="6">SUM(C26:C29)</f>
        <v>155.85714285714283</v>
      </c>
      <c r="T14" s="17">
        <f t="shared" si="6"/>
        <v>31</v>
      </c>
      <c r="U14" s="17">
        <f t="shared" si="6"/>
        <v>20.571428571428569</v>
      </c>
      <c r="V14" s="17">
        <f t="shared" si="6"/>
        <v>111.14285714285714</v>
      </c>
      <c r="W14" s="17">
        <f t="shared" si="6"/>
        <v>1.1428571428571428</v>
      </c>
      <c r="X14" s="17">
        <f t="shared" si="6"/>
        <v>0.14285714285714285</v>
      </c>
      <c r="Y14" s="17">
        <f t="shared" si="6"/>
        <v>25</v>
      </c>
      <c r="Z14" s="17">
        <f t="shared" si="6"/>
        <v>2.5714285714285712</v>
      </c>
      <c r="AA14" s="17">
        <f t="shared" si="6"/>
        <v>0.42857142857142855</v>
      </c>
      <c r="AB14" s="17">
        <f t="shared" si="6"/>
        <v>0.42857142857142855</v>
      </c>
      <c r="AC14" s="17">
        <f t="shared" si="6"/>
        <v>346.85714285714289</v>
      </c>
      <c r="AD14" s="17">
        <f t="shared" si="6"/>
        <v>0</v>
      </c>
      <c r="AE14" s="31">
        <f t="shared" si="6"/>
        <v>348.28571428571433</v>
      </c>
      <c r="AF14" s="31">
        <f t="shared" si="6"/>
        <v>695.14285714285711</v>
      </c>
    </row>
    <row r="15" spans="2:32" ht="23.1" customHeight="1" x14ac:dyDescent="0.25">
      <c r="B15" s="23" t="s">
        <v>42</v>
      </c>
      <c r="C15" s="49">
        <f>'Avg Week Salama-Munyonyo'!C15+'Avg Week Munyonyo-Salama'!C15</f>
        <v>48.571428571428569</v>
      </c>
      <c r="D15" s="49">
        <f>'Avg Week Salama-Munyonyo'!D15+'Avg Week Munyonyo-Salama'!D15</f>
        <v>7.2857142857142865</v>
      </c>
      <c r="E15" s="49">
        <f>'Avg Week Salama-Munyonyo'!E15+'Avg Week Munyonyo-Salama'!E15</f>
        <v>4.1428571428571432</v>
      </c>
      <c r="F15" s="49">
        <f>'Avg Week Salama-Munyonyo'!F15+'Avg Week Munyonyo-Salama'!F15</f>
        <v>46.571428571428569</v>
      </c>
      <c r="G15" s="49">
        <f>'Avg Week Salama-Munyonyo'!G15+'Avg Week Munyonyo-Salama'!G15</f>
        <v>0.42857142857142855</v>
      </c>
      <c r="H15" s="49">
        <f>'Avg Week Salama-Munyonyo'!H15+'Avg Week Munyonyo-Salama'!H15</f>
        <v>0.14285714285714285</v>
      </c>
      <c r="I15" s="49">
        <f>'Avg Week Salama-Munyonyo'!I15+'Avg Week Munyonyo-Salama'!I15</f>
        <v>3.5714285714285712</v>
      </c>
      <c r="J15" s="49">
        <f>'Avg Week Salama-Munyonyo'!J15+'Avg Week Munyonyo-Salama'!J15</f>
        <v>0.2857142857142857</v>
      </c>
      <c r="K15" s="49">
        <f>'Avg Week Salama-Munyonyo'!K15+'Avg Week Munyonyo-Salama'!K15</f>
        <v>0</v>
      </c>
      <c r="L15" s="49">
        <f>'Avg Week Salama-Munyonyo'!L15+'Avg Week Munyonyo-Salama'!L15</f>
        <v>0</v>
      </c>
      <c r="M15" s="49">
        <f>'Avg Week Salama-Munyonyo'!M15+'Avg Week Munyonyo-Salama'!M15</f>
        <v>88.714285714285722</v>
      </c>
      <c r="N15" s="49">
        <f>'Avg Week Salama-Munyonyo'!N15+'Avg Week Munyonyo-Salama'!N15</f>
        <v>0</v>
      </c>
      <c r="O15" s="15">
        <f t="shared" si="0"/>
        <v>111</v>
      </c>
      <c r="P15" s="15">
        <f t="shared" si="1"/>
        <v>199.71428571428572</v>
      </c>
      <c r="R15" s="1" t="s">
        <v>11</v>
      </c>
      <c r="S15" s="17">
        <f t="shared" ref="S15:AF15" si="7">SUM(C30:C33)</f>
        <v>169</v>
      </c>
      <c r="T15" s="17">
        <f t="shared" si="7"/>
        <v>30.142857142857142</v>
      </c>
      <c r="U15" s="17">
        <f t="shared" si="7"/>
        <v>23.714285714285715</v>
      </c>
      <c r="V15" s="17">
        <f t="shared" si="7"/>
        <v>119.14285714285714</v>
      </c>
      <c r="W15" s="17">
        <f t="shared" si="7"/>
        <v>6.4285714285714279</v>
      </c>
      <c r="X15" s="17">
        <f t="shared" si="7"/>
        <v>0.42857142857142855</v>
      </c>
      <c r="Y15" s="17">
        <f t="shared" si="7"/>
        <v>27.571428571428569</v>
      </c>
      <c r="Z15" s="17">
        <f t="shared" si="7"/>
        <v>4.4285714285714288</v>
      </c>
      <c r="AA15" s="17">
        <f t="shared" si="7"/>
        <v>1.1428571428571428</v>
      </c>
      <c r="AB15" s="17">
        <f t="shared" si="7"/>
        <v>0.42857142857142855</v>
      </c>
      <c r="AC15" s="17">
        <f t="shared" si="7"/>
        <v>283.85714285714283</v>
      </c>
      <c r="AD15" s="17">
        <f t="shared" si="7"/>
        <v>0</v>
      </c>
      <c r="AE15" s="31">
        <f t="shared" si="7"/>
        <v>382.42857142857144</v>
      </c>
      <c r="AF15" s="31">
        <f t="shared" si="7"/>
        <v>666.28571428571433</v>
      </c>
    </row>
    <row r="16" spans="2:32" ht="23.1" customHeight="1" x14ac:dyDescent="0.25">
      <c r="B16" s="23" t="s">
        <v>43</v>
      </c>
      <c r="C16" s="49">
        <f>'Avg Week Salama-Munyonyo'!C16+'Avg Week Munyonyo-Salama'!C16</f>
        <v>49.857142857142861</v>
      </c>
      <c r="D16" s="49">
        <f>'Avg Week Salama-Munyonyo'!D16+'Avg Week Munyonyo-Salama'!D16</f>
        <v>10.428571428571429</v>
      </c>
      <c r="E16" s="49">
        <f>'Avg Week Salama-Munyonyo'!E16+'Avg Week Munyonyo-Salama'!E16</f>
        <v>6</v>
      </c>
      <c r="F16" s="49">
        <f>'Avg Week Salama-Munyonyo'!F16+'Avg Week Munyonyo-Salama'!F16</f>
        <v>34.428571428571431</v>
      </c>
      <c r="G16" s="49">
        <f>'Avg Week Salama-Munyonyo'!G16+'Avg Week Munyonyo-Salama'!G16</f>
        <v>0.71428571428571419</v>
      </c>
      <c r="H16" s="49">
        <f>'Avg Week Salama-Munyonyo'!H16+'Avg Week Munyonyo-Salama'!H16</f>
        <v>0</v>
      </c>
      <c r="I16" s="49">
        <f>'Avg Week Salama-Munyonyo'!I16+'Avg Week Munyonyo-Salama'!I16</f>
        <v>4.2857142857142856</v>
      </c>
      <c r="J16" s="49">
        <f>'Avg Week Salama-Munyonyo'!J16+'Avg Week Munyonyo-Salama'!J16</f>
        <v>0.14285714285714285</v>
      </c>
      <c r="K16" s="49">
        <f>'Avg Week Salama-Munyonyo'!K16+'Avg Week Munyonyo-Salama'!K16</f>
        <v>0.2857142857142857</v>
      </c>
      <c r="L16" s="49">
        <f>'Avg Week Salama-Munyonyo'!L16+'Avg Week Munyonyo-Salama'!L16</f>
        <v>0</v>
      </c>
      <c r="M16" s="49">
        <f>'Avg Week Salama-Munyonyo'!M16+'Avg Week Munyonyo-Salama'!M16</f>
        <v>92.142857142857139</v>
      </c>
      <c r="N16" s="49">
        <f>'Avg Week Salama-Munyonyo'!N16+'Avg Week Munyonyo-Salama'!N16</f>
        <v>0</v>
      </c>
      <c r="O16" s="15">
        <f t="shared" si="0"/>
        <v>106.14285714285715</v>
      </c>
      <c r="P16" s="15">
        <f t="shared" si="1"/>
        <v>198.28571428571428</v>
      </c>
      <c r="R16" s="1" t="s">
        <v>12</v>
      </c>
      <c r="S16" s="17">
        <f t="shared" ref="S16:AF16" si="8">SUM(C34:C37)</f>
        <v>168.71428571428572</v>
      </c>
      <c r="T16" s="17">
        <f t="shared" si="8"/>
        <v>31.285714285714285</v>
      </c>
      <c r="U16" s="17">
        <f t="shared" si="8"/>
        <v>20.857142857142858</v>
      </c>
      <c r="V16" s="17">
        <f t="shared" si="8"/>
        <v>117.42857142857143</v>
      </c>
      <c r="W16" s="17">
        <f t="shared" si="8"/>
        <v>2</v>
      </c>
      <c r="X16" s="17">
        <f t="shared" si="8"/>
        <v>0.14285714285714285</v>
      </c>
      <c r="Y16" s="17">
        <f t="shared" si="8"/>
        <v>26</v>
      </c>
      <c r="Z16" s="17">
        <f t="shared" si="8"/>
        <v>3.5714285714285707</v>
      </c>
      <c r="AA16" s="17">
        <f t="shared" si="8"/>
        <v>0.5714285714285714</v>
      </c>
      <c r="AB16" s="17">
        <f t="shared" si="8"/>
        <v>0.2857142857142857</v>
      </c>
      <c r="AC16" s="17">
        <f t="shared" si="8"/>
        <v>303.85714285714283</v>
      </c>
      <c r="AD16" s="17">
        <f t="shared" si="8"/>
        <v>0</v>
      </c>
      <c r="AE16" s="31">
        <f t="shared" si="8"/>
        <v>370.85714285714289</v>
      </c>
      <c r="AF16" s="31">
        <f t="shared" si="8"/>
        <v>674.71428571428578</v>
      </c>
    </row>
    <row r="17" spans="2:32" ht="23.1" customHeight="1" x14ac:dyDescent="0.25">
      <c r="B17" s="23" t="s">
        <v>44</v>
      </c>
      <c r="C17" s="49">
        <f>'Avg Week Salama-Munyonyo'!C17+'Avg Week Munyonyo-Salama'!C17</f>
        <v>46.142857142857139</v>
      </c>
      <c r="D17" s="49">
        <f>'Avg Week Salama-Munyonyo'!D17+'Avg Week Munyonyo-Salama'!D17</f>
        <v>9</v>
      </c>
      <c r="E17" s="49">
        <f>'Avg Week Salama-Munyonyo'!E17+'Avg Week Munyonyo-Salama'!E17</f>
        <v>9.4285714285714288</v>
      </c>
      <c r="F17" s="49">
        <f>'Avg Week Salama-Munyonyo'!F17+'Avg Week Munyonyo-Salama'!F17</f>
        <v>38.857142857142861</v>
      </c>
      <c r="G17" s="49">
        <f>'Avg Week Salama-Munyonyo'!G17+'Avg Week Munyonyo-Salama'!G17</f>
        <v>0.14285714285714285</v>
      </c>
      <c r="H17" s="49">
        <f>'Avg Week Salama-Munyonyo'!H17+'Avg Week Munyonyo-Salama'!H17</f>
        <v>0.42857142857142855</v>
      </c>
      <c r="I17" s="49">
        <f>'Avg Week Salama-Munyonyo'!I17+'Avg Week Munyonyo-Salama'!I17</f>
        <v>3</v>
      </c>
      <c r="J17" s="49">
        <f>'Avg Week Salama-Munyonyo'!J17+'Avg Week Munyonyo-Salama'!J17</f>
        <v>1.2857142857142856</v>
      </c>
      <c r="K17" s="49">
        <f>'Avg Week Salama-Munyonyo'!K17+'Avg Week Munyonyo-Salama'!K17</f>
        <v>0</v>
      </c>
      <c r="L17" s="49">
        <f>'Avg Week Salama-Munyonyo'!L17+'Avg Week Munyonyo-Salama'!L17</f>
        <v>0</v>
      </c>
      <c r="M17" s="49">
        <f>'Avg Week Salama-Munyonyo'!M17+'Avg Week Munyonyo-Salama'!M17</f>
        <v>91.142857142857139</v>
      </c>
      <c r="N17" s="49">
        <f>'Avg Week Salama-Munyonyo'!N17+'Avg Week Munyonyo-Salama'!N17</f>
        <v>0</v>
      </c>
      <c r="O17" s="15">
        <f t="shared" si="0"/>
        <v>108.28571428571429</v>
      </c>
      <c r="P17" s="15">
        <f t="shared" si="1"/>
        <v>199.42857142857144</v>
      </c>
      <c r="R17" s="1" t="s">
        <v>13</v>
      </c>
      <c r="S17" s="17">
        <f t="shared" ref="S17:AF17" si="9">SUM(C38:C41)</f>
        <v>211.14285714285714</v>
      </c>
      <c r="T17" s="17">
        <f t="shared" si="9"/>
        <v>35.571428571428569</v>
      </c>
      <c r="U17" s="17">
        <f t="shared" si="9"/>
        <v>21</v>
      </c>
      <c r="V17" s="17">
        <f t="shared" si="9"/>
        <v>117.85714285714286</v>
      </c>
      <c r="W17" s="17">
        <f t="shared" si="9"/>
        <v>1.1428571428571428</v>
      </c>
      <c r="X17" s="17">
        <f t="shared" si="9"/>
        <v>0</v>
      </c>
      <c r="Y17" s="17">
        <f t="shared" si="9"/>
        <v>26.714285714285712</v>
      </c>
      <c r="Z17" s="17">
        <f t="shared" si="9"/>
        <v>4.1428571428571423</v>
      </c>
      <c r="AA17" s="17">
        <f t="shared" si="9"/>
        <v>0.8571428571428571</v>
      </c>
      <c r="AB17" s="17">
        <f t="shared" si="9"/>
        <v>0.71428571428571419</v>
      </c>
      <c r="AC17" s="17">
        <f t="shared" si="9"/>
        <v>286.28571428571428</v>
      </c>
      <c r="AD17" s="17">
        <f t="shared" si="9"/>
        <v>0.14285714285714285</v>
      </c>
      <c r="AE17" s="31">
        <f t="shared" si="9"/>
        <v>419.28571428571428</v>
      </c>
      <c r="AF17" s="31">
        <f t="shared" si="9"/>
        <v>705.57142857142867</v>
      </c>
    </row>
    <row r="18" spans="2:32" ht="23.1" customHeight="1" x14ac:dyDescent="0.25">
      <c r="B18" s="23" t="s">
        <v>45</v>
      </c>
      <c r="C18" s="49">
        <f>'Avg Week Salama-Munyonyo'!C18+'Avg Week Munyonyo-Salama'!C18</f>
        <v>40.285714285714285</v>
      </c>
      <c r="D18" s="49">
        <f>'Avg Week Salama-Munyonyo'!D18+'Avg Week Munyonyo-Salama'!D18</f>
        <v>8.7142857142857135</v>
      </c>
      <c r="E18" s="49">
        <f>'Avg Week Salama-Munyonyo'!E18+'Avg Week Munyonyo-Salama'!E18</f>
        <v>5.8571428571428568</v>
      </c>
      <c r="F18" s="49">
        <f>'Avg Week Salama-Munyonyo'!F18+'Avg Week Munyonyo-Salama'!F18</f>
        <v>42</v>
      </c>
      <c r="G18" s="49">
        <f>'Avg Week Salama-Munyonyo'!G18+'Avg Week Munyonyo-Salama'!G18</f>
        <v>0</v>
      </c>
      <c r="H18" s="49">
        <f>'Avg Week Salama-Munyonyo'!H18+'Avg Week Munyonyo-Salama'!H18</f>
        <v>0.2857142857142857</v>
      </c>
      <c r="I18" s="49">
        <f>'Avg Week Salama-Munyonyo'!I18+'Avg Week Munyonyo-Salama'!I18</f>
        <v>2.4285714285714288</v>
      </c>
      <c r="J18" s="49">
        <f>'Avg Week Salama-Munyonyo'!J18+'Avg Week Munyonyo-Salama'!J18</f>
        <v>0.7142857142857143</v>
      </c>
      <c r="K18" s="49">
        <f>'Avg Week Salama-Munyonyo'!K18+'Avg Week Munyonyo-Salama'!K18</f>
        <v>0.14285714285714285</v>
      </c>
      <c r="L18" s="49">
        <f>'Avg Week Salama-Munyonyo'!L18+'Avg Week Munyonyo-Salama'!L18</f>
        <v>0</v>
      </c>
      <c r="M18" s="49">
        <f>'Avg Week Salama-Munyonyo'!M18+'Avg Week Munyonyo-Salama'!M18</f>
        <v>87.142857142857139</v>
      </c>
      <c r="N18" s="49">
        <f>'Avg Week Salama-Munyonyo'!N18+'Avg Week Munyonyo-Salama'!N18</f>
        <v>0</v>
      </c>
      <c r="O18" s="15">
        <f t="shared" si="0"/>
        <v>100.42857142857143</v>
      </c>
      <c r="P18" s="15">
        <f t="shared" si="1"/>
        <v>187.57142857142856</v>
      </c>
      <c r="R18" s="1" t="s">
        <v>14</v>
      </c>
      <c r="S18" s="17">
        <f t="shared" ref="S18:AF18" si="10">SUM(C42:C45)</f>
        <v>226.3095238095238</v>
      </c>
      <c r="T18" s="17">
        <f t="shared" si="10"/>
        <v>42.285714285714285</v>
      </c>
      <c r="U18" s="17">
        <f t="shared" si="10"/>
        <v>20.142857142857142</v>
      </c>
      <c r="V18" s="17">
        <f t="shared" si="10"/>
        <v>120.57142857142857</v>
      </c>
      <c r="W18" s="17">
        <f t="shared" si="10"/>
        <v>4</v>
      </c>
      <c r="X18" s="17">
        <f t="shared" si="10"/>
        <v>0.5714285714285714</v>
      </c>
      <c r="Y18" s="17">
        <f t="shared" si="10"/>
        <v>21.571428571428569</v>
      </c>
      <c r="Z18" s="17">
        <f t="shared" si="10"/>
        <v>4.1428571428571423</v>
      </c>
      <c r="AA18" s="17">
        <f t="shared" si="10"/>
        <v>0.42857142857142855</v>
      </c>
      <c r="AB18" s="17">
        <f t="shared" si="10"/>
        <v>0.42857142857142855</v>
      </c>
      <c r="AC18" s="17">
        <f t="shared" si="10"/>
        <v>295.28571428571433</v>
      </c>
      <c r="AD18" s="17">
        <f t="shared" si="10"/>
        <v>0.14285714285714285</v>
      </c>
      <c r="AE18" s="31">
        <f t="shared" si="10"/>
        <v>440.59523809523807</v>
      </c>
      <c r="AF18" s="31">
        <f t="shared" si="10"/>
        <v>735.88095238095241</v>
      </c>
    </row>
    <row r="19" spans="2:32" ht="23.1" customHeight="1" x14ac:dyDescent="0.25">
      <c r="B19" s="23" t="s">
        <v>46</v>
      </c>
      <c r="C19" s="49">
        <f>'Avg Week Salama-Munyonyo'!C19+'Avg Week Munyonyo-Salama'!C19</f>
        <v>39.571428571428569</v>
      </c>
      <c r="D19" s="49">
        <f>'Avg Week Salama-Munyonyo'!D19+'Avg Week Munyonyo-Salama'!D19</f>
        <v>8</v>
      </c>
      <c r="E19" s="49">
        <f>'Avg Week Salama-Munyonyo'!E19+'Avg Week Munyonyo-Salama'!E19</f>
        <v>4.5714285714285712</v>
      </c>
      <c r="F19" s="49">
        <f>'Avg Week Salama-Munyonyo'!F19+'Avg Week Munyonyo-Salama'!F19</f>
        <v>37</v>
      </c>
      <c r="G19" s="49">
        <f>'Avg Week Salama-Munyonyo'!G19+'Avg Week Munyonyo-Salama'!G19</f>
        <v>0</v>
      </c>
      <c r="H19" s="49">
        <f>'Avg Week Salama-Munyonyo'!H19+'Avg Week Munyonyo-Salama'!H19</f>
        <v>0</v>
      </c>
      <c r="I19" s="49">
        <f>'Avg Week Salama-Munyonyo'!I19+'Avg Week Munyonyo-Salama'!I19</f>
        <v>2.714285714285714</v>
      </c>
      <c r="J19" s="49">
        <f>'Avg Week Salama-Munyonyo'!J19+'Avg Week Munyonyo-Salama'!J19</f>
        <v>0.85714285714285721</v>
      </c>
      <c r="K19" s="49">
        <f>'Avg Week Salama-Munyonyo'!K19+'Avg Week Munyonyo-Salama'!K19</f>
        <v>0.2857142857142857</v>
      </c>
      <c r="L19" s="49">
        <f>'Avg Week Salama-Munyonyo'!L19+'Avg Week Munyonyo-Salama'!L19</f>
        <v>0</v>
      </c>
      <c r="M19" s="49">
        <f>'Avg Week Salama-Munyonyo'!M19+'Avg Week Munyonyo-Salama'!M19</f>
        <v>92.714285714285708</v>
      </c>
      <c r="N19" s="49">
        <f>'Avg Week Salama-Munyonyo'!N19+'Avg Week Munyonyo-Salama'!N19</f>
        <v>0</v>
      </c>
      <c r="O19" s="15">
        <f t="shared" si="0"/>
        <v>93</v>
      </c>
      <c r="P19" s="15">
        <f t="shared" si="1"/>
        <v>185.71428571428572</v>
      </c>
      <c r="R19" s="1" t="s">
        <v>15</v>
      </c>
      <c r="S19" s="17">
        <f t="shared" ref="S19:AF19" si="11">SUM(C46:C49)</f>
        <v>259.85714285714283</v>
      </c>
      <c r="T19" s="17">
        <f t="shared" si="11"/>
        <v>35.428571428571431</v>
      </c>
      <c r="U19" s="17">
        <f t="shared" si="11"/>
        <v>19.571428571428569</v>
      </c>
      <c r="V19" s="17">
        <f t="shared" si="11"/>
        <v>142.85714285714286</v>
      </c>
      <c r="W19" s="17">
        <f t="shared" si="11"/>
        <v>1.5714285714285712</v>
      </c>
      <c r="X19" s="17">
        <f t="shared" si="11"/>
        <v>0.5714285714285714</v>
      </c>
      <c r="Y19" s="17">
        <f t="shared" si="11"/>
        <v>23.571428571428573</v>
      </c>
      <c r="Z19" s="17">
        <f t="shared" si="11"/>
        <v>1.857142857142857</v>
      </c>
      <c r="AA19" s="17">
        <f t="shared" si="11"/>
        <v>0.42857142857142855</v>
      </c>
      <c r="AB19" s="17">
        <f t="shared" si="11"/>
        <v>0</v>
      </c>
      <c r="AC19" s="17">
        <f t="shared" si="11"/>
        <v>310.57142857142856</v>
      </c>
      <c r="AD19" s="17">
        <f t="shared" si="11"/>
        <v>0</v>
      </c>
      <c r="AE19" s="31">
        <f t="shared" si="11"/>
        <v>485.71428571428572</v>
      </c>
      <c r="AF19" s="31">
        <f t="shared" si="11"/>
        <v>796.28571428571433</v>
      </c>
    </row>
    <row r="20" spans="2:32" ht="23.1" customHeight="1" x14ac:dyDescent="0.25">
      <c r="B20" s="23" t="s">
        <v>47</v>
      </c>
      <c r="C20" s="49">
        <f>'Avg Week Salama-Munyonyo'!C20+'Avg Week Munyonyo-Salama'!C20</f>
        <v>37</v>
      </c>
      <c r="D20" s="49">
        <f>'Avg Week Salama-Munyonyo'!D20+'Avg Week Munyonyo-Salama'!D20</f>
        <v>6.4285714285714288</v>
      </c>
      <c r="E20" s="49">
        <f>'Avg Week Salama-Munyonyo'!E20+'Avg Week Munyonyo-Salama'!E20</f>
        <v>5.4285714285714288</v>
      </c>
      <c r="F20" s="49">
        <f>'Avg Week Salama-Munyonyo'!F20+'Avg Week Munyonyo-Salama'!F20</f>
        <v>34.571428571428569</v>
      </c>
      <c r="G20" s="49">
        <f>'Avg Week Salama-Munyonyo'!G20+'Avg Week Munyonyo-Salama'!G20</f>
        <v>0.5714285714285714</v>
      </c>
      <c r="H20" s="49">
        <f>'Avg Week Salama-Munyonyo'!H20+'Avg Week Munyonyo-Salama'!H20</f>
        <v>0</v>
      </c>
      <c r="I20" s="49">
        <f>'Avg Week Salama-Munyonyo'!I20+'Avg Week Munyonyo-Salama'!I20</f>
        <v>3.1428571428571428</v>
      </c>
      <c r="J20" s="49">
        <f>'Avg Week Salama-Munyonyo'!J20+'Avg Week Munyonyo-Salama'!J20</f>
        <v>1.5714285714285714</v>
      </c>
      <c r="K20" s="49">
        <f>'Avg Week Salama-Munyonyo'!K20+'Avg Week Munyonyo-Salama'!K20</f>
        <v>0</v>
      </c>
      <c r="L20" s="49">
        <f>'Avg Week Salama-Munyonyo'!L20+'Avg Week Munyonyo-Salama'!L20</f>
        <v>0</v>
      </c>
      <c r="M20" s="49">
        <f>'Avg Week Salama-Munyonyo'!M20+'Avg Week Munyonyo-Salama'!M20</f>
        <v>81.571428571428569</v>
      </c>
      <c r="N20" s="49">
        <f>'Avg Week Salama-Munyonyo'!N20+'Avg Week Munyonyo-Salama'!N20</f>
        <v>0</v>
      </c>
      <c r="O20" s="15">
        <f t="shared" si="0"/>
        <v>88.714285714285708</v>
      </c>
      <c r="P20" s="15">
        <f t="shared" si="1"/>
        <v>170.28571428571428</v>
      </c>
      <c r="R20" s="1" t="s">
        <v>16</v>
      </c>
      <c r="S20" s="17">
        <f t="shared" ref="S20:AF20" si="12">SUM(C50:C53)</f>
        <v>260.42857142857144</v>
      </c>
      <c r="T20" s="17">
        <f t="shared" si="12"/>
        <v>47.571428571428569</v>
      </c>
      <c r="U20" s="17">
        <f t="shared" si="12"/>
        <v>27.571428571428569</v>
      </c>
      <c r="V20" s="17">
        <f t="shared" si="12"/>
        <v>147</v>
      </c>
      <c r="W20" s="17">
        <f t="shared" si="12"/>
        <v>3</v>
      </c>
      <c r="X20" s="17">
        <f t="shared" si="12"/>
        <v>0.8571428571428571</v>
      </c>
      <c r="Y20" s="17">
        <f t="shared" si="12"/>
        <v>21.428571428571427</v>
      </c>
      <c r="Z20" s="17">
        <f t="shared" si="12"/>
        <v>3.4285714285714284</v>
      </c>
      <c r="AA20" s="17">
        <f t="shared" si="12"/>
        <v>0.42857142857142855</v>
      </c>
      <c r="AB20" s="17">
        <f t="shared" si="12"/>
        <v>0.42857142857142855</v>
      </c>
      <c r="AC20" s="17">
        <f t="shared" si="12"/>
        <v>318.57142857142856</v>
      </c>
      <c r="AD20" s="17">
        <f t="shared" si="12"/>
        <v>0</v>
      </c>
      <c r="AE20" s="31">
        <f t="shared" si="12"/>
        <v>512.14285714285711</v>
      </c>
      <c r="AF20" s="31">
        <f t="shared" si="12"/>
        <v>830.71428571428567</v>
      </c>
    </row>
    <row r="21" spans="2:32" ht="23.1" customHeight="1" x14ac:dyDescent="0.25">
      <c r="B21" s="23" t="s">
        <v>48</v>
      </c>
      <c r="C21" s="49">
        <f>'Avg Week Salama-Munyonyo'!C21+'Avg Week Munyonyo-Salama'!C21</f>
        <v>44.571428571428569</v>
      </c>
      <c r="D21" s="49">
        <f>'Avg Week Salama-Munyonyo'!D21+'Avg Week Munyonyo-Salama'!D21</f>
        <v>8.5714285714285712</v>
      </c>
      <c r="E21" s="49">
        <f>'Avg Week Salama-Munyonyo'!E21+'Avg Week Munyonyo-Salama'!E21</f>
        <v>5.1428571428571432</v>
      </c>
      <c r="F21" s="49">
        <f>'Avg Week Salama-Munyonyo'!F21+'Avg Week Munyonyo-Salama'!F21</f>
        <v>29.857142857142858</v>
      </c>
      <c r="G21" s="49">
        <f>'Avg Week Salama-Munyonyo'!G21+'Avg Week Munyonyo-Salama'!G21</f>
        <v>0</v>
      </c>
      <c r="H21" s="49">
        <f>'Avg Week Salama-Munyonyo'!H21+'Avg Week Munyonyo-Salama'!H21</f>
        <v>0.2857142857142857</v>
      </c>
      <c r="I21" s="49">
        <f>'Avg Week Salama-Munyonyo'!I21+'Avg Week Munyonyo-Salama'!I21</f>
        <v>4.7142857142857144</v>
      </c>
      <c r="J21" s="49">
        <f>'Avg Week Salama-Munyonyo'!J21+'Avg Week Munyonyo-Salama'!J21</f>
        <v>1.4285714285714286</v>
      </c>
      <c r="K21" s="49">
        <f>'Avg Week Salama-Munyonyo'!K21+'Avg Week Munyonyo-Salama'!K21</f>
        <v>0</v>
      </c>
      <c r="L21" s="49">
        <f>'Avg Week Salama-Munyonyo'!L21+'Avg Week Munyonyo-Salama'!L21</f>
        <v>0</v>
      </c>
      <c r="M21" s="49">
        <f>'Avg Week Salama-Munyonyo'!M21+'Avg Week Munyonyo-Salama'!M21</f>
        <v>94.571428571428569</v>
      </c>
      <c r="N21" s="49">
        <f>'Avg Week Salama-Munyonyo'!N21+'Avg Week Munyonyo-Salama'!N21</f>
        <v>0</v>
      </c>
      <c r="O21" s="15">
        <f t="shared" si="0"/>
        <v>94.571428571428569</v>
      </c>
      <c r="P21" s="15">
        <f t="shared" si="1"/>
        <v>189.14285714285714</v>
      </c>
      <c r="R21" s="36" t="s">
        <v>20</v>
      </c>
      <c r="S21" s="34">
        <f t="shared" ref="S21:AF21" si="13">SUM(C54:C57)</f>
        <v>298.85714285714283</v>
      </c>
      <c r="T21" s="17">
        <f t="shared" si="13"/>
        <v>43.142857142857146</v>
      </c>
      <c r="U21" s="17">
        <f t="shared" si="13"/>
        <v>37.571428571428569</v>
      </c>
      <c r="V21" s="17">
        <f t="shared" si="13"/>
        <v>174.14285714285717</v>
      </c>
      <c r="W21" s="17">
        <f t="shared" si="13"/>
        <v>3.1666666666666665</v>
      </c>
      <c r="X21" s="17">
        <f t="shared" si="13"/>
        <v>0.14285714285714285</v>
      </c>
      <c r="Y21" s="17">
        <f t="shared" si="13"/>
        <v>19.857142857142854</v>
      </c>
      <c r="Z21" s="17">
        <f t="shared" si="13"/>
        <v>2.4285714285714284</v>
      </c>
      <c r="AA21" s="17">
        <f t="shared" si="13"/>
        <v>1</v>
      </c>
      <c r="AB21" s="17">
        <f t="shared" si="13"/>
        <v>0.42857142857142855</v>
      </c>
      <c r="AC21" s="17">
        <f t="shared" si="13"/>
        <v>362.85714285714278</v>
      </c>
      <c r="AD21" s="17">
        <f t="shared" si="13"/>
        <v>0</v>
      </c>
      <c r="AE21" s="31">
        <f t="shared" si="13"/>
        <v>580.73809523809518</v>
      </c>
      <c r="AF21" s="31">
        <f t="shared" si="13"/>
        <v>943.59523809523796</v>
      </c>
    </row>
    <row r="22" spans="2:32" ht="23.1" customHeight="1" x14ac:dyDescent="0.25">
      <c r="B22" s="23" t="s">
        <v>49</v>
      </c>
      <c r="C22" s="49">
        <f>'Avg Week Salama-Munyonyo'!C22+'Avg Week Munyonyo-Salama'!C22</f>
        <v>37.857142857142854</v>
      </c>
      <c r="D22" s="49">
        <f>'Avg Week Salama-Munyonyo'!D22+'Avg Week Munyonyo-Salama'!D22</f>
        <v>6.8571428571428568</v>
      </c>
      <c r="E22" s="49">
        <f>'Avg Week Salama-Munyonyo'!E22+'Avg Week Munyonyo-Salama'!E22</f>
        <v>4.1428571428571423</v>
      </c>
      <c r="F22" s="49">
        <f>'Avg Week Salama-Munyonyo'!F22+'Avg Week Munyonyo-Salama'!F22</f>
        <v>35</v>
      </c>
      <c r="G22" s="49">
        <f>'Avg Week Salama-Munyonyo'!G22+'Avg Week Munyonyo-Salama'!G22</f>
        <v>0.2857142857142857</v>
      </c>
      <c r="H22" s="49">
        <f>'Avg Week Salama-Munyonyo'!H22+'Avg Week Munyonyo-Salama'!H22</f>
        <v>0.14285714285714285</v>
      </c>
      <c r="I22" s="49">
        <f>'Avg Week Salama-Munyonyo'!I22+'Avg Week Munyonyo-Salama'!I22</f>
        <v>5</v>
      </c>
      <c r="J22" s="49">
        <f>'Avg Week Salama-Munyonyo'!J22+'Avg Week Munyonyo-Salama'!J22</f>
        <v>1</v>
      </c>
      <c r="K22" s="49">
        <f>'Avg Week Salama-Munyonyo'!K22+'Avg Week Munyonyo-Salama'!K22</f>
        <v>0.2857142857142857</v>
      </c>
      <c r="L22" s="49">
        <f>'Avg Week Salama-Munyonyo'!L22+'Avg Week Munyonyo-Salama'!L22</f>
        <v>0</v>
      </c>
      <c r="M22" s="49">
        <f>'Avg Week Salama-Munyonyo'!M22+'Avg Week Munyonyo-Salama'!M22</f>
        <v>82.857142857142861</v>
      </c>
      <c r="N22" s="49">
        <f>'Avg Week Salama-Munyonyo'!N22+'Avg Week Munyonyo-Salama'!N22</f>
        <v>0</v>
      </c>
      <c r="O22" s="15">
        <f t="shared" si="0"/>
        <v>90.571428571428569</v>
      </c>
      <c r="P22" s="15">
        <f t="shared" si="1"/>
        <v>173.42857142857144</v>
      </c>
      <c r="R22" s="1" t="s">
        <v>146</v>
      </c>
      <c r="S22" s="34">
        <f>SUM(C58:C61)</f>
        <v>351</v>
      </c>
      <c r="T22" s="34">
        <f t="shared" ref="T22:AF22" si="14">SUM(D58:D61)</f>
        <v>57.5</v>
      </c>
      <c r="U22" s="34">
        <f t="shared" si="14"/>
        <v>34</v>
      </c>
      <c r="V22" s="34">
        <f t="shared" si="14"/>
        <v>162</v>
      </c>
      <c r="W22" s="34">
        <f t="shared" si="14"/>
        <v>2.5</v>
      </c>
      <c r="X22" s="34">
        <f t="shared" si="14"/>
        <v>0.5</v>
      </c>
      <c r="Y22" s="34">
        <f t="shared" si="14"/>
        <v>17</v>
      </c>
      <c r="Z22" s="34">
        <f t="shared" si="14"/>
        <v>4</v>
      </c>
      <c r="AA22" s="34">
        <f t="shared" si="14"/>
        <v>0</v>
      </c>
      <c r="AB22" s="34">
        <f t="shared" si="14"/>
        <v>0.5</v>
      </c>
      <c r="AC22" s="34">
        <f t="shared" si="14"/>
        <v>440</v>
      </c>
      <c r="AD22" s="34">
        <f t="shared" si="14"/>
        <v>0</v>
      </c>
      <c r="AE22" s="31">
        <f t="shared" si="14"/>
        <v>629</v>
      </c>
      <c r="AF22" s="31">
        <f t="shared" si="14"/>
        <v>1069</v>
      </c>
    </row>
    <row r="23" spans="2:32" ht="23.1" customHeight="1" x14ac:dyDescent="0.25">
      <c r="B23" s="23" t="s">
        <v>50</v>
      </c>
      <c r="C23" s="49">
        <f>'Avg Week Salama-Munyonyo'!C23+'Avg Week Munyonyo-Salama'!C23</f>
        <v>43.714285714285715</v>
      </c>
      <c r="D23" s="49">
        <f>'Avg Week Salama-Munyonyo'!D23+'Avg Week Munyonyo-Salama'!D23</f>
        <v>6.8571428571428577</v>
      </c>
      <c r="E23" s="49">
        <f>'Avg Week Salama-Munyonyo'!E23+'Avg Week Munyonyo-Salama'!E23</f>
        <v>5.5714285714285712</v>
      </c>
      <c r="F23" s="49">
        <f>'Avg Week Salama-Munyonyo'!F23+'Avg Week Munyonyo-Salama'!F23</f>
        <v>26.857142857142854</v>
      </c>
      <c r="G23" s="49">
        <f>'Avg Week Salama-Munyonyo'!G23+'Avg Week Munyonyo-Salama'!G23</f>
        <v>0.42857142857142855</v>
      </c>
      <c r="H23" s="49">
        <f>'Avg Week Salama-Munyonyo'!H23+'Avg Week Munyonyo-Salama'!H23</f>
        <v>0</v>
      </c>
      <c r="I23" s="49">
        <f>'Avg Week Salama-Munyonyo'!I23+'Avg Week Munyonyo-Salama'!I23</f>
        <v>4.8571428571428577</v>
      </c>
      <c r="J23" s="49">
        <f>'Avg Week Salama-Munyonyo'!J23+'Avg Week Munyonyo-Salama'!J23</f>
        <v>0.2857142857142857</v>
      </c>
      <c r="K23" s="49">
        <f>'Avg Week Salama-Munyonyo'!K23+'Avg Week Munyonyo-Salama'!K23</f>
        <v>0.14285714285714285</v>
      </c>
      <c r="L23" s="49">
        <f>'Avg Week Salama-Munyonyo'!L23+'Avg Week Munyonyo-Salama'!L23</f>
        <v>0</v>
      </c>
      <c r="M23" s="49">
        <f>'Avg Week Salama-Munyonyo'!M23+'Avg Week Munyonyo-Salama'!M23</f>
        <v>95.714285714285722</v>
      </c>
      <c r="N23" s="49">
        <f>'Avg Week Salama-Munyonyo'!N23+'Avg Week Munyonyo-Salama'!N23</f>
        <v>0</v>
      </c>
      <c r="O23" s="15">
        <f t="shared" si="0"/>
        <v>88.714285714285722</v>
      </c>
      <c r="P23" s="15">
        <f t="shared" si="1"/>
        <v>184.42857142857144</v>
      </c>
      <c r="R23" s="1" t="s">
        <v>147</v>
      </c>
      <c r="S23" s="34">
        <f>SUM(C62:C65)</f>
        <v>333.5</v>
      </c>
      <c r="T23" s="34">
        <f t="shared" ref="T23:AF23" si="15">SUM(D62:D65)</f>
        <v>56.5</v>
      </c>
      <c r="U23" s="34">
        <f t="shared" si="15"/>
        <v>22</v>
      </c>
      <c r="V23" s="34">
        <f t="shared" si="15"/>
        <v>169</v>
      </c>
      <c r="W23" s="34">
        <f t="shared" si="15"/>
        <v>1</v>
      </c>
      <c r="X23" s="34">
        <f t="shared" si="15"/>
        <v>0.5</v>
      </c>
      <c r="Y23" s="34">
        <f t="shared" si="15"/>
        <v>17.5</v>
      </c>
      <c r="Z23" s="34">
        <f t="shared" si="15"/>
        <v>5</v>
      </c>
      <c r="AA23" s="34">
        <f t="shared" si="15"/>
        <v>0</v>
      </c>
      <c r="AB23" s="34">
        <f t="shared" si="15"/>
        <v>0</v>
      </c>
      <c r="AC23" s="34">
        <f t="shared" si="15"/>
        <v>399.5</v>
      </c>
      <c r="AD23" s="34">
        <f t="shared" si="15"/>
        <v>0</v>
      </c>
      <c r="AE23" s="31">
        <f t="shared" si="15"/>
        <v>605</v>
      </c>
      <c r="AF23" s="31">
        <f t="shared" si="15"/>
        <v>1004.5</v>
      </c>
    </row>
    <row r="24" spans="2:32" ht="23.1" customHeight="1" x14ac:dyDescent="0.25">
      <c r="B24" s="23" t="s">
        <v>51</v>
      </c>
      <c r="C24" s="49">
        <f>'Avg Week Salama-Munyonyo'!C24+'Avg Week Munyonyo-Salama'!C24</f>
        <v>36.857142857142861</v>
      </c>
      <c r="D24" s="49">
        <f>'Avg Week Salama-Munyonyo'!D24+'Avg Week Munyonyo-Salama'!D24</f>
        <v>6</v>
      </c>
      <c r="E24" s="49">
        <f>'Avg Week Salama-Munyonyo'!E24+'Avg Week Munyonyo-Salama'!E24</f>
        <v>4.2857142857142856</v>
      </c>
      <c r="F24" s="49">
        <f>'Avg Week Salama-Munyonyo'!F24+'Avg Week Munyonyo-Salama'!F24</f>
        <v>22.142857142857142</v>
      </c>
      <c r="G24" s="49">
        <f>'Avg Week Salama-Munyonyo'!G24+'Avg Week Munyonyo-Salama'!G24</f>
        <v>0</v>
      </c>
      <c r="H24" s="49">
        <f>'Avg Week Salama-Munyonyo'!H24+'Avg Week Munyonyo-Salama'!H24</f>
        <v>0</v>
      </c>
      <c r="I24" s="49">
        <f>'Avg Week Salama-Munyonyo'!I24+'Avg Week Munyonyo-Salama'!I24</f>
        <v>4.2857142857142856</v>
      </c>
      <c r="J24" s="49">
        <f>'Avg Week Salama-Munyonyo'!J24+'Avg Week Munyonyo-Salama'!J24</f>
        <v>0.5714285714285714</v>
      </c>
      <c r="K24" s="49">
        <f>'Avg Week Salama-Munyonyo'!K24+'Avg Week Munyonyo-Salama'!K24</f>
        <v>0.42857142857142855</v>
      </c>
      <c r="L24" s="49">
        <f>'Avg Week Salama-Munyonyo'!L24+'Avg Week Munyonyo-Salama'!L24</f>
        <v>0</v>
      </c>
      <c r="M24" s="49">
        <f>'Avg Week Salama-Munyonyo'!M24+'Avg Week Munyonyo-Salama'!M24</f>
        <v>76</v>
      </c>
      <c r="N24" s="49">
        <f>'Avg Week Salama-Munyonyo'!N24+'Avg Week Munyonyo-Salama'!N24</f>
        <v>0</v>
      </c>
      <c r="O24" s="15">
        <f t="shared" si="0"/>
        <v>74.571428571428584</v>
      </c>
      <c r="P24" s="15">
        <f t="shared" si="1"/>
        <v>150.57142857142858</v>
      </c>
      <c r="R24" s="1" t="s">
        <v>148</v>
      </c>
      <c r="S24" s="34">
        <f>SUM(C66:C69)</f>
        <v>276</v>
      </c>
      <c r="T24" s="34">
        <f t="shared" ref="T24:AF24" si="16">SUM(D66:D69)</f>
        <v>43.5</v>
      </c>
      <c r="U24" s="34">
        <f t="shared" si="16"/>
        <v>24.5</v>
      </c>
      <c r="V24" s="34">
        <f t="shared" si="16"/>
        <v>161.5</v>
      </c>
      <c r="W24" s="34">
        <f t="shared" si="16"/>
        <v>1</v>
      </c>
      <c r="X24" s="34">
        <f t="shared" si="16"/>
        <v>0</v>
      </c>
      <c r="Y24" s="34">
        <f t="shared" si="16"/>
        <v>17</v>
      </c>
      <c r="Z24" s="34">
        <f t="shared" si="16"/>
        <v>3.5</v>
      </c>
      <c r="AA24" s="34">
        <f t="shared" si="16"/>
        <v>0.5</v>
      </c>
      <c r="AB24" s="34">
        <f t="shared" si="16"/>
        <v>0</v>
      </c>
      <c r="AC24" s="34">
        <f t="shared" si="16"/>
        <v>374</v>
      </c>
      <c r="AD24" s="34">
        <f t="shared" si="16"/>
        <v>0</v>
      </c>
      <c r="AE24" s="31">
        <f>SUM(O66:O69)</f>
        <v>527.5</v>
      </c>
      <c r="AF24" s="31">
        <f t="shared" si="16"/>
        <v>901.5</v>
      </c>
    </row>
    <row r="25" spans="2:32" ht="23.1" customHeight="1" x14ac:dyDescent="0.25">
      <c r="B25" s="23" t="s">
        <v>52</v>
      </c>
      <c r="C25" s="49">
        <f>'Avg Week Salama-Munyonyo'!C25+'Avg Week Munyonyo-Salama'!C25</f>
        <v>41.142857142857139</v>
      </c>
      <c r="D25" s="49">
        <f>'Avg Week Salama-Munyonyo'!D25+'Avg Week Munyonyo-Salama'!D25</f>
        <v>5.8571428571428577</v>
      </c>
      <c r="E25" s="49">
        <f>'Avg Week Salama-Munyonyo'!E25+'Avg Week Munyonyo-Salama'!E25</f>
        <v>4.5714285714285712</v>
      </c>
      <c r="F25" s="49">
        <f>'Avg Week Salama-Munyonyo'!F25+'Avg Week Munyonyo-Salama'!F25</f>
        <v>30.285714285714285</v>
      </c>
      <c r="G25" s="49">
        <f>'Avg Week Salama-Munyonyo'!G25+'Avg Week Munyonyo-Salama'!G25</f>
        <v>0.2857142857142857</v>
      </c>
      <c r="H25" s="49">
        <f>'Avg Week Salama-Munyonyo'!H25+'Avg Week Munyonyo-Salama'!H25</f>
        <v>0</v>
      </c>
      <c r="I25" s="49">
        <f>'Avg Week Salama-Munyonyo'!I25+'Avg Week Munyonyo-Salama'!I25</f>
        <v>6</v>
      </c>
      <c r="J25" s="49">
        <f>'Avg Week Salama-Munyonyo'!J25+'Avg Week Munyonyo-Salama'!J25</f>
        <v>0.42857142857142855</v>
      </c>
      <c r="K25" s="49">
        <f>'Avg Week Salama-Munyonyo'!K25+'Avg Week Munyonyo-Salama'!K25</f>
        <v>0.2857142857142857</v>
      </c>
      <c r="L25" s="49">
        <f>'Avg Week Salama-Munyonyo'!L25+'Avg Week Munyonyo-Salama'!L25</f>
        <v>0.14285714285714285</v>
      </c>
      <c r="M25" s="49">
        <f>'Avg Week Salama-Munyonyo'!M25+'Avg Week Munyonyo-Salama'!M25</f>
        <v>79.571428571428584</v>
      </c>
      <c r="N25" s="49">
        <f>'Avg Week Salama-Munyonyo'!N25+'Avg Week Munyonyo-Salama'!N25</f>
        <v>0</v>
      </c>
      <c r="O25" s="15">
        <f t="shared" si="0"/>
        <v>89.000000000000014</v>
      </c>
      <c r="P25" s="15">
        <f t="shared" si="1"/>
        <v>168.57142857142861</v>
      </c>
      <c r="R25" s="1" t="s">
        <v>149</v>
      </c>
      <c r="S25" s="34">
        <f>SUM(C70:C73)</f>
        <v>256.5</v>
      </c>
      <c r="T25" s="34">
        <f t="shared" ref="T25:AF25" si="17">SUM(D70:D73)</f>
        <v>36.5</v>
      </c>
      <c r="U25" s="34">
        <f t="shared" si="17"/>
        <v>17</v>
      </c>
      <c r="V25" s="34">
        <f t="shared" si="17"/>
        <v>151</v>
      </c>
      <c r="W25" s="34">
        <f t="shared" si="17"/>
        <v>0.5</v>
      </c>
      <c r="X25" s="34">
        <f t="shared" si="17"/>
        <v>0</v>
      </c>
      <c r="Y25" s="34">
        <f t="shared" si="17"/>
        <v>8.5</v>
      </c>
      <c r="Z25" s="34">
        <f t="shared" si="17"/>
        <v>1</v>
      </c>
      <c r="AA25" s="34">
        <f t="shared" si="17"/>
        <v>0</v>
      </c>
      <c r="AB25" s="34">
        <f t="shared" si="17"/>
        <v>0.5</v>
      </c>
      <c r="AC25" s="34">
        <f t="shared" si="17"/>
        <v>390.5</v>
      </c>
      <c r="AD25" s="34">
        <f t="shared" si="17"/>
        <v>0</v>
      </c>
      <c r="AE25" s="31">
        <f t="shared" si="17"/>
        <v>471.5</v>
      </c>
      <c r="AF25" s="31">
        <f t="shared" si="17"/>
        <v>862</v>
      </c>
    </row>
    <row r="26" spans="2:32" ht="23.1" customHeight="1" x14ac:dyDescent="0.25">
      <c r="B26" s="23" t="s">
        <v>53</v>
      </c>
      <c r="C26" s="49">
        <f>'Avg Week Salama-Munyonyo'!C26+'Avg Week Munyonyo-Salama'!C26</f>
        <v>39.571428571428569</v>
      </c>
      <c r="D26" s="49">
        <f>'Avg Week Salama-Munyonyo'!D26+'Avg Week Munyonyo-Salama'!D26</f>
        <v>9.7142857142857135</v>
      </c>
      <c r="E26" s="49">
        <f>'Avg Week Salama-Munyonyo'!E26+'Avg Week Munyonyo-Salama'!E26</f>
        <v>5.8571428571428577</v>
      </c>
      <c r="F26" s="49">
        <f>'Avg Week Salama-Munyonyo'!F26+'Avg Week Munyonyo-Salama'!F26</f>
        <v>31</v>
      </c>
      <c r="G26" s="49">
        <f>'Avg Week Salama-Munyonyo'!G26+'Avg Week Munyonyo-Salama'!G26</f>
        <v>0.14285714285714285</v>
      </c>
      <c r="H26" s="49">
        <f>'Avg Week Salama-Munyonyo'!H26+'Avg Week Munyonyo-Salama'!H26</f>
        <v>0</v>
      </c>
      <c r="I26" s="49">
        <f>'Avg Week Salama-Munyonyo'!I26+'Avg Week Munyonyo-Salama'!I26</f>
        <v>6.8571428571428577</v>
      </c>
      <c r="J26" s="49">
        <f>'Avg Week Salama-Munyonyo'!J26+'Avg Week Munyonyo-Salama'!J26</f>
        <v>0.2857142857142857</v>
      </c>
      <c r="K26" s="49">
        <f>'Avg Week Salama-Munyonyo'!K26+'Avg Week Munyonyo-Salama'!K26</f>
        <v>0.14285714285714285</v>
      </c>
      <c r="L26" s="49">
        <f>'Avg Week Salama-Munyonyo'!L26+'Avg Week Munyonyo-Salama'!L26</f>
        <v>0</v>
      </c>
      <c r="M26" s="49">
        <f>'Avg Week Salama-Munyonyo'!M26+'Avg Week Munyonyo-Salama'!M26</f>
        <v>91.857142857142861</v>
      </c>
      <c r="N26" s="49">
        <f>'Avg Week Salama-Munyonyo'!N26+'Avg Week Munyonyo-Salama'!N26</f>
        <v>0</v>
      </c>
      <c r="O26" s="15">
        <f t="shared" si="0"/>
        <v>93.571428571428569</v>
      </c>
      <c r="P26" s="15">
        <f t="shared" si="1"/>
        <v>185.42857142857144</v>
      </c>
      <c r="R26" s="1" t="s">
        <v>150</v>
      </c>
      <c r="S26" s="34">
        <f>SUM(C74:C77)</f>
        <v>183.5</v>
      </c>
      <c r="T26" s="34">
        <f t="shared" ref="T26:AF26" si="18">SUM(D74:D77)</f>
        <v>24.5</v>
      </c>
      <c r="U26" s="34">
        <f t="shared" si="18"/>
        <v>12.5</v>
      </c>
      <c r="V26" s="34">
        <f t="shared" si="18"/>
        <v>76.5</v>
      </c>
      <c r="W26" s="34">
        <f t="shared" si="18"/>
        <v>0</v>
      </c>
      <c r="X26" s="34">
        <f t="shared" si="18"/>
        <v>0</v>
      </c>
      <c r="Y26" s="34">
        <f t="shared" si="18"/>
        <v>4.5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266</v>
      </c>
      <c r="AD26" s="34">
        <f t="shared" si="18"/>
        <v>0</v>
      </c>
      <c r="AE26" s="31">
        <f t="shared" si="18"/>
        <v>302</v>
      </c>
      <c r="AF26" s="31">
        <f t="shared" si="18"/>
        <v>568</v>
      </c>
    </row>
    <row r="27" spans="2:32" ht="23.1" customHeight="1" x14ac:dyDescent="0.25">
      <c r="B27" s="23" t="s">
        <v>54</v>
      </c>
      <c r="C27" s="49">
        <f>'Avg Week Salama-Munyonyo'!C27+'Avg Week Munyonyo-Salama'!C27</f>
        <v>39.142857142857139</v>
      </c>
      <c r="D27" s="49">
        <f>'Avg Week Salama-Munyonyo'!D27+'Avg Week Munyonyo-Salama'!D27</f>
        <v>6.4285714285714288</v>
      </c>
      <c r="E27" s="49">
        <f>'Avg Week Salama-Munyonyo'!E27+'Avg Week Munyonyo-Salama'!E27</f>
        <v>5.2857142857142856</v>
      </c>
      <c r="F27" s="49">
        <f>'Avg Week Salama-Munyonyo'!F27+'Avg Week Munyonyo-Salama'!F27</f>
        <v>28</v>
      </c>
      <c r="G27" s="49">
        <f>'Avg Week Salama-Munyonyo'!G27+'Avg Week Munyonyo-Salama'!G27</f>
        <v>0.42857142857142855</v>
      </c>
      <c r="H27" s="49">
        <f>'Avg Week Salama-Munyonyo'!H27+'Avg Week Munyonyo-Salama'!H27</f>
        <v>0.14285714285714285</v>
      </c>
      <c r="I27" s="49">
        <f>'Avg Week Salama-Munyonyo'!I27+'Avg Week Munyonyo-Salama'!I27</f>
        <v>5.1428571428571423</v>
      </c>
      <c r="J27" s="49">
        <f>'Avg Week Salama-Munyonyo'!J27+'Avg Week Munyonyo-Salama'!J27</f>
        <v>1.1428571428571428</v>
      </c>
      <c r="K27" s="49">
        <f>'Avg Week Salama-Munyonyo'!K27+'Avg Week Munyonyo-Salama'!K27</f>
        <v>0</v>
      </c>
      <c r="L27" s="49">
        <f>'Avg Week Salama-Munyonyo'!L27+'Avg Week Munyonyo-Salama'!L27</f>
        <v>0.42857142857142855</v>
      </c>
      <c r="M27" s="49">
        <f>'Avg Week Salama-Munyonyo'!M27+'Avg Week Munyonyo-Salama'!M27</f>
        <v>87.142857142857139</v>
      </c>
      <c r="N27" s="49">
        <f>'Avg Week Salama-Munyonyo'!N27+'Avg Week Munyonyo-Salama'!N27</f>
        <v>0</v>
      </c>
      <c r="O27" s="15">
        <f t="shared" si="0"/>
        <v>86.142857142857139</v>
      </c>
      <c r="P27" s="15">
        <f t="shared" si="1"/>
        <v>173.28571428571428</v>
      </c>
      <c r="R27" s="1" t="s">
        <v>151</v>
      </c>
      <c r="S27" s="34">
        <f>SUM(C78:C81)</f>
        <v>103</v>
      </c>
      <c r="T27" s="34">
        <f t="shared" ref="T27:AF27" si="19">SUM(D78:D81)</f>
        <v>9</v>
      </c>
      <c r="U27" s="34">
        <f t="shared" si="19"/>
        <v>4</v>
      </c>
      <c r="V27" s="34">
        <f t="shared" si="19"/>
        <v>19.5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0.5</v>
      </c>
      <c r="AA27" s="34">
        <f t="shared" si="19"/>
        <v>0</v>
      </c>
      <c r="AB27" s="34">
        <f t="shared" si="19"/>
        <v>0</v>
      </c>
      <c r="AC27" s="34">
        <f t="shared" si="19"/>
        <v>171</v>
      </c>
      <c r="AD27" s="34">
        <f t="shared" si="19"/>
        <v>0</v>
      </c>
      <c r="AE27" s="31">
        <f t="shared" si="19"/>
        <v>138</v>
      </c>
      <c r="AF27" s="31">
        <f t="shared" si="19"/>
        <v>309</v>
      </c>
    </row>
    <row r="28" spans="2:32" ht="23.1" customHeight="1" x14ac:dyDescent="0.25">
      <c r="B28" s="23" t="s">
        <v>55</v>
      </c>
      <c r="C28" s="49">
        <f>'Avg Week Salama-Munyonyo'!C28+'Avg Week Munyonyo-Salama'!C28</f>
        <v>37.142857142857139</v>
      </c>
      <c r="D28" s="49">
        <f>'Avg Week Salama-Munyonyo'!D28+'Avg Week Munyonyo-Salama'!D28</f>
        <v>7.5714285714285712</v>
      </c>
      <c r="E28" s="49">
        <f>'Avg Week Salama-Munyonyo'!E28+'Avg Week Munyonyo-Salama'!E28</f>
        <v>4.1428571428571432</v>
      </c>
      <c r="F28" s="49">
        <f>'Avg Week Salama-Munyonyo'!F28+'Avg Week Munyonyo-Salama'!F28</f>
        <v>25</v>
      </c>
      <c r="G28" s="49">
        <f>'Avg Week Salama-Munyonyo'!G28+'Avg Week Munyonyo-Salama'!G28</f>
        <v>0.2857142857142857</v>
      </c>
      <c r="H28" s="49">
        <f>'Avg Week Salama-Munyonyo'!H28+'Avg Week Munyonyo-Salama'!H28</f>
        <v>0</v>
      </c>
      <c r="I28" s="49">
        <f>'Avg Week Salama-Munyonyo'!I28+'Avg Week Munyonyo-Salama'!I28</f>
        <v>6.5714285714285712</v>
      </c>
      <c r="J28" s="49">
        <f>'Avg Week Salama-Munyonyo'!J28+'Avg Week Munyonyo-Salama'!J28</f>
        <v>0.5714285714285714</v>
      </c>
      <c r="K28" s="49">
        <f>'Avg Week Salama-Munyonyo'!K28+'Avg Week Munyonyo-Salama'!K28</f>
        <v>0.2857142857142857</v>
      </c>
      <c r="L28" s="49">
        <f>'Avg Week Salama-Munyonyo'!L28+'Avg Week Munyonyo-Salama'!L28</f>
        <v>0</v>
      </c>
      <c r="M28" s="49">
        <f>'Avg Week Salama-Munyonyo'!M28+'Avg Week Munyonyo-Salama'!M28</f>
        <v>84.714285714285708</v>
      </c>
      <c r="N28" s="49">
        <f>'Avg Week Salama-Munyonyo'!N28+'Avg Week Munyonyo-Salama'!N28</f>
        <v>0</v>
      </c>
      <c r="O28" s="15">
        <f t="shared" si="0"/>
        <v>81.571428571428584</v>
      </c>
      <c r="P28" s="15">
        <f t="shared" si="1"/>
        <v>166.28571428571428</v>
      </c>
      <c r="R28" s="1" t="s">
        <v>152</v>
      </c>
      <c r="S28" s="34">
        <f>SUM(C82:C85)</f>
        <v>54.5</v>
      </c>
      <c r="T28" s="34">
        <f t="shared" ref="T28:AF28" si="20">SUM(D82:D85)</f>
        <v>6</v>
      </c>
      <c r="U28" s="34">
        <f t="shared" si="20"/>
        <v>3.5</v>
      </c>
      <c r="V28" s="34">
        <f t="shared" si="20"/>
        <v>8.5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92</v>
      </c>
      <c r="AD28" s="34">
        <f t="shared" si="20"/>
        <v>0</v>
      </c>
      <c r="AE28" s="31">
        <f t="shared" si="20"/>
        <v>75.5</v>
      </c>
      <c r="AF28" s="31">
        <f t="shared" si="20"/>
        <v>167.5</v>
      </c>
    </row>
    <row r="29" spans="2:32" ht="23.1" customHeight="1" x14ac:dyDescent="0.25">
      <c r="B29" s="23" t="s">
        <v>56</v>
      </c>
      <c r="C29" s="49">
        <f>'Avg Week Salama-Munyonyo'!C29+'Avg Week Munyonyo-Salama'!C29</f>
        <v>40</v>
      </c>
      <c r="D29" s="49">
        <f>'Avg Week Salama-Munyonyo'!D29+'Avg Week Munyonyo-Salama'!D29</f>
        <v>7.2857142857142865</v>
      </c>
      <c r="E29" s="49">
        <f>'Avg Week Salama-Munyonyo'!E29+'Avg Week Munyonyo-Salama'!E29</f>
        <v>5.2857142857142856</v>
      </c>
      <c r="F29" s="49">
        <f>'Avg Week Salama-Munyonyo'!F29+'Avg Week Munyonyo-Salama'!F29</f>
        <v>27.142857142857146</v>
      </c>
      <c r="G29" s="49">
        <f>'Avg Week Salama-Munyonyo'!G29+'Avg Week Munyonyo-Salama'!G29</f>
        <v>0.2857142857142857</v>
      </c>
      <c r="H29" s="49">
        <f>'Avg Week Salama-Munyonyo'!H29+'Avg Week Munyonyo-Salama'!H29</f>
        <v>0</v>
      </c>
      <c r="I29" s="49">
        <f>'Avg Week Salama-Munyonyo'!I29+'Avg Week Munyonyo-Salama'!I29</f>
        <v>6.4285714285714288</v>
      </c>
      <c r="J29" s="49">
        <f>'Avg Week Salama-Munyonyo'!J29+'Avg Week Munyonyo-Salama'!J29</f>
        <v>0.5714285714285714</v>
      </c>
      <c r="K29" s="49">
        <f>'Avg Week Salama-Munyonyo'!K29+'Avg Week Munyonyo-Salama'!K29</f>
        <v>0</v>
      </c>
      <c r="L29" s="49">
        <f>'Avg Week Salama-Munyonyo'!L29+'Avg Week Munyonyo-Salama'!L29</f>
        <v>0</v>
      </c>
      <c r="M29" s="49">
        <f>'Avg Week Salama-Munyonyo'!M29+'Avg Week Munyonyo-Salama'!M29</f>
        <v>83.142857142857139</v>
      </c>
      <c r="N29" s="49">
        <f>'Avg Week Salama-Munyonyo'!N29+'Avg Week Munyonyo-Salama'!N29</f>
        <v>0</v>
      </c>
      <c r="O29" s="15">
        <f t="shared" si="0"/>
        <v>87.000000000000014</v>
      </c>
      <c r="P29" s="15">
        <f t="shared" si="1"/>
        <v>170.14285714285717</v>
      </c>
      <c r="R29" s="1" t="s">
        <v>153</v>
      </c>
      <c r="S29" s="34">
        <f>SUM(C86:C89)</f>
        <v>35.5</v>
      </c>
      <c r="T29" s="34">
        <f t="shared" ref="T29:AF29" si="21">SUM(D86:D89)</f>
        <v>9</v>
      </c>
      <c r="U29" s="34">
        <f t="shared" si="21"/>
        <v>2.5</v>
      </c>
      <c r="V29" s="34">
        <f t="shared" si="21"/>
        <v>1.5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48</v>
      </c>
      <c r="AD29" s="34">
        <f t="shared" si="21"/>
        <v>0</v>
      </c>
      <c r="AE29" s="31">
        <f t="shared" si="21"/>
        <v>51.5</v>
      </c>
      <c r="AF29" s="31">
        <f t="shared" si="21"/>
        <v>99.5</v>
      </c>
    </row>
    <row r="30" spans="2:32" ht="23.1" customHeight="1" x14ac:dyDescent="0.25">
      <c r="B30" s="23" t="s">
        <v>57</v>
      </c>
      <c r="C30" s="49">
        <f>'Avg Week Salama-Munyonyo'!C30+'Avg Week Munyonyo-Salama'!C30</f>
        <v>41</v>
      </c>
      <c r="D30" s="49">
        <f>'Avg Week Salama-Munyonyo'!D30+'Avg Week Munyonyo-Salama'!D30</f>
        <v>6.2857142857142865</v>
      </c>
      <c r="E30" s="49">
        <f>'Avg Week Salama-Munyonyo'!E30+'Avg Week Munyonyo-Salama'!E30</f>
        <v>5.8571428571428568</v>
      </c>
      <c r="F30" s="49">
        <f>'Avg Week Salama-Munyonyo'!F30+'Avg Week Munyonyo-Salama'!F30</f>
        <v>33.857142857142854</v>
      </c>
      <c r="G30" s="49">
        <f>'Avg Week Salama-Munyonyo'!G30+'Avg Week Munyonyo-Salama'!G30</f>
        <v>1.4285714285714286</v>
      </c>
      <c r="H30" s="49">
        <f>'Avg Week Salama-Munyonyo'!H30+'Avg Week Munyonyo-Salama'!H30</f>
        <v>0</v>
      </c>
      <c r="I30" s="49">
        <f>'Avg Week Salama-Munyonyo'!I30+'Avg Week Munyonyo-Salama'!I30</f>
        <v>6.7142857142857144</v>
      </c>
      <c r="J30" s="49">
        <f>'Avg Week Salama-Munyonyo'!J30+'Avg Week Munyonyo-Salama'!J30</f>
        <v>0.71428571428571419</v>
      </c>
      <c r="K30" s="49">
        <f>'Avg Week Salama-Munyonyo'!K30+'Avg Week Munyonyo-Salama'!K30</f>
        <v>0.2857142857142857</v>
      </c>
      <c r="L30" s="49">
        <f>'Avg Week Salama-Munyonyo'!L30+'Avg Week Munyonyo-Salama'!L30</f>
        <v>0</v>
      </c>
      <c r="M30" s="49">
        <f>'Avg Week Salama-Munyonyo'!M30+'Avg Week Munyonyo-Salama'!M30</f>
        <v>71.571428571428569</v>
      </c>
      <c r="N30" s="49">
        <f>'Avg Week Salama-Munyonyo'!N30+'Avg Week Munyonyo-Salama'!N30</f>
        <v>0</v>
      </c>
      <c r="O30" s="15">
        <f t="shared" si="0"/>
        <v>96.142857142857139</v>
      </c>
      <c r="P30" s="15">
        <f t="shared" si="1"/>
        <v>167.71428571428572</v>
      </c>
      <c r="R30" s="1" t="s">
        <v>154</v>
      </c>
      <c r="S30" s="34">
        <f>SUM(C90:C93)</f>
        <v>31.5</v>
      </c>
      <c r="T30" s="34">
        <f t="shared" ref="T30:AF30" si="22">SUM(D90:D93)</f>
        <v>6</v>
      </c>
      <c r="U30" s="34">
        <f t="shared" si="22"/>
        <v>2.5</v>
      </c>
      <c r="V30" s="34">
        <f>SUM(F90:F93)</f>
        <v>1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>SUM(J90:J93)</f>
        <v>1.5</v>
      </c>
      <c r="AA30" s="34">
        <f t="shared" si="22"/>
        <v>0</v>
      </c>
      <c r="AB30" s="34">
        <f t="shared" si="22"/>
        <v>0.5</v>
      </c>
      <c r="AC30" s="34">
        <f t="shared" si="22"/>
        <v>35.5</v>
      </c>
      <c r="AD30" s="34">
        <f t="shared" si="22"/>
        <v>0</v>
      </c>
      <c r="AE30" s="31">
        <f t="shared" si="22"/>
        <v>43.5</v>
      </c>
      <c r="AF30" s="31">
        <f t="shared" si="22"/>
        <v>79</v>
      </c>
    </row>
    <row r="31" spans="2:32" ht="23.1" customHeight="1" x14ac:dyDescent="0.25">
      <c r="B31" s="24" t="s">
        <v>58</v>
      </c>
      <c r="C31" s="49">
        <f>'Avg Week Salama-Munyonyo'!C31+'Avg Week Munyonyo-Salama'!C31</f>
        <v>46.428571428571431</v>
      </c>
      <c r="D31" s="49">
        <f>'Avg Week Salama-Munyonyo'!D31+'Avg Week Munyonyo-Salama'!D31</f>
        <v>9.4285714285714288</v>
      </c>
      <c r="E31" s="49">
        <f>'Avg Week Salama-Munyonyo'!E31+'Avg Week Munyonyo-Salama'!E31</f>
        <v>6.7142857142857135</v>
      </c>
      <c r="F31" s="49">
        <f>'Avg Week Salama-Munyonyo'!F31+'Avg Week Munyonyo-Salama'!F31</f>
        <v>30.571428571428569</v>
      </c>
      <c r="G31" s="49">
        <f>'Avg Week Salama-Munyonyo'!G31+'Avg Week Munyonyo-Salama'!G31</f>
        <v>2.1428571428571428</v>
      </c>
      <c r="H31" s="49">
        <f>'Avg Week Salama-Munyonyo'!H31+'Avg Week Munyonyo-Salama'!H31</f>
        <v>0.14285714285714285</v>
      </c>
      <c r="I31" s="49">
        <f>'Avg Week Salama-Munyonyo'!I31+'Avg Week Munyonyo-Salama'!I31</f>
        <v>7.4285714285714288</v>
      </c>
      <c r="J31" s="49">
        <f>'Avg Week Salama-Munyonyo'!J31+'Avg Week Munyonyo-Salama'!J31</f>
        <v>0.71428571428571419</v>
      </c>
      <c r="K31" s="49">
        <f>'Avg Week Salama-Munyonyo'!K31+'Avg Week Munyonyo-Salama'!K31</f>
        <v>0</v>
      </c>
      <c r="L31" s="49">
        <f>'Avg Week Salama-Munyonyo'!L31+'Avg Week Munyonyo-Salama'!L31</f>
        <v>0</v>
      </c>
      <c r="M31" s="49">
        <f>'Avg Week Salama-Munyonyo'!M31+'Avg Week Munyonyo-Salama'!M31</f>
        <v>69.714285714285708</v>
      </c>
      <c r="N31" s="49">
        <f>'Avg Week Salama-Munyonyo'!N31+'Avg Week Munyonyo-Salama'!N31</f>
        <v>0</v>
      </c>
      <c r="O31" s="15">
        <f t="shared" si="0"/>
        <v>103.57142857142856</v>
      </c>
      <c r="P31" s="15">
        <f t="shared" si="1"/>
        <v>173.28571428571428</v>
      </c>
      <c r="R31" s="1" t="s">
        <v>155</v>
      </c>
      <c r="S31" s="34">
        <f>SUM(C94:C97)</f>
        <v>31</v>
      </c>
      <c r="T31" s="34">
        <f t="shared" ref="T31:AF31" si="23">SUM(D94:D97)</f>
        <v>4</v>
      </c>
      <c r="U31" s="34">
        <f t="shared" si="23"/>
        <v>3</v>
      </c>
      <c r="V31" s="34">
        <f t="shared" si="23"/>
        <v>3</v>
      </c>
      <c r="W31" s="34">
        <f t="shared" si="23"/>
        <v>0.5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27</v>
      </c>
      <c r="AD31" s="34">
        <f t="shared" si="23"/>
        <v>0</v>
      </c>
      <c r="AE31" s="31">
        <f t="shared" si="23"/>
        <v>42</v>
      </c>
      <c r="AF31" s="31">
        <f t="shared" si="23"/>
        <v>69</v>
      </c>
    </row>
    <row r="32" spans="2:32" ht="23.1" customHeight="1" x14ac:dyDescent="0.25">
      <c r="B32" s="24" t="s">
        <v>59</v>
      </c>
      <c r="C32" s="49">
        <f>'Avg Week Salama-Munyonyo'!C32+'Avg Week Munyonyo-Salama'!C32</f>
        <v>43.142857142857139</v>
      </c>
      <c r="D32" s="49">
        <f>'Avg Week Salama-Munyonyo'!D32+'Avg Week Munyonyo-Salama'!D32</f>
        <v>7.2857142857142856</v>
      </c>
      <c r="E32" s="49">
        <f>'Avg Week Salama-Munyonyo'!E32+'Avg Week Munyonyo-Salama'!E32</f>
        <v>4.4285714285714288</v>
      </c>
      <c r="F32" s="49">
        <f>'Avg Week Salama-Munyonyo'!F32+'Avg Week Munyonyo-Salama'!F32</f>
        <v>28</v>
      </c>
      <c r="G32" s="49">
        <f>'Avg Week Salama-Munyonyo'!G32+'Avg Week Munyonyo-Salama'!G32</f>
        <v>2</v>
      </c>
      <c r="H32" s="49">
        <f>'Avg Week Salama-Munyonyo'!H32+'Avg Week Munyonyo-Salama'!H32</f>
        <v>0.2857142857142857</v>
      </c>
      <c r="I32" s="49">
        <f>'Avg Week Salama-Munyonyo'!I32+'Avg Week Munyonyo-Salama'!I32</f>
        <v>7</v>
      </c>
      <c r="J32" s="49">
        <f>'Avg Week Salama-Munyonyo'!J32+'Avg Week Munyonyo-Salama'!J32</f>
        <v>1.5714285714285714</v>
      </c>
      <c r="K32" s="49">
        <f>'Avg Week Salama-Munyonyo'!K32+'Avg Week Munyonyo-Salama'!K32</f>
        <v>0.5714285714285714</v>
      </c>
      <c r="L32" s="49">
        <f>'Avg Week Salama-Munyonyo'!L32+'Avg Week Munyonyo-Salama'!L32</f>
        <v>0.2857142857142857</v>
      </c>
      <c r="M32" s="49">
        <f>'Avg Week Salama-Munyonyo'!M32+'Avg Week Munyonyo-Salama'!M32</f>
        <v>69.571428571428569</v>
      </c>
      <c r="N32" s="49">
        <f>'Avg Week Salama-Munyonyo'!N32+'Avg Week Munyonyo-Salama'!N32</f>
        <v>0</v>
      </c>
      <c r="O32" s="15">
        <f t="shared" si="0"/>
        <v>94.571428571428584</v>
      </c>
      <c r="P32" s="15">
        <f t="shared" si="1"/>
        <v>164.14285714285717</v>
      </c>
      <c r="R32" s="1" t="s">
        <v>156</v>
      </c>
      <c r="S32" s="34">
        <f>SUM(C98:C101)</f>
        <v>31</v>
      </c>
      <c r="T32" s="34">
        <f t="shared" ref="T32:AF32" si="24">SUM(D98:D101)</f>
        <v>3.5</v>
      </c>
      <c r="U32" s="34">
        <f t="shared" si="24"/>
        <v>5.5</v>
      </c>
      <c r="V32" s="34">
        <f t="shared" si="24"/>
        <v>35.5</v>
      </c>
      <c r="W32" s="34">
        <f t="shared" si="24"/>
        <v>2.5</v>
      </c>
      <c r="X32" s="34">
        <f t="shared" si="24"/>
        <v>0</v>
      </c>
      <c r="Y32" s="34">
        <f t="shared" si="24"/>
        <v>5</v>
      </c>
      <c r="Z32" s="34">
        <f>SUM(J98:J101)</f>
        <v>1</v>
      </c>
      <c r="AA32" s="34">
        <f t="shared" si="24"/>
        <v>0</v>
      </c>
      <c r="AB32" s="34">
        <f t="shared" si="24"/>
        <v>0</v>
      </c>
      <c r="AC32" s="34">
        <f t="shared" si="24"/>
        <v>47</v>
      </c>
      <c r="AD32" s="34">
        <f t="shared" si="24"/>
        <v>0</v>
      </c>
      <c r="AE32" s="31">
        <f t="shared" si="24"/>
        <v>84</v>
      </c>
      <c r="AF32" s="31">
        <f t="shared" si="24"/>
        <v>131</v>
      </c>
    </row>
    <row r="33" spans="2:32" ht="23.1" customHeight="1" x14ac:dyDescent="0.25">
      <c r="B33" s="23" t="s">
        <v>60</v>
      </c>
      <c r="C33" s="49">
        <f>'Avg Week Salama-Munyonyo'!C33+'Avg Week Munyonyo-Salama'!C33</f>
        <v>38.428571428571431</v>
      </c>
      <c r="D33" s="49">
        <f>'Avg Week Salama-Munyonyo'!D33+'Avg Week Munyonyo-Salama'!D33</f>
        <v>7.1428571428571423</v>
      </c>
      <c r="E33" s="49">
        <f>'Avg Week Salama-Munyonyo'!E33+'Avg Week Munyonyo-Salama'!E33</f>
        <v>6.7142857142857144</v>
      </c>
      <c r="F33" s="49">
        <f>'Avg Week Salama-Munyonyo'!F33+'Avg Week Munyonyo-Salama'!F33</f>
        <v>26.714285714285715</v>
      </c>
      <c r="G33" s="49">
        <f>'Avg Week Salama-Munyonyo'!G33+'Avg Week Munyonyo-Salama'!G33</f>
        <v>0.8571428571428571</v>
      </c>
      <c r="H33" s="49">
        <f>'Avg Week Salama-Munyonyo'!H33+'Avg Week Munyonyo-Salama'!H33</f>
        <v>0</v>
      </c>
      <c r="I33" s="49">
        <f>'Avg Week Salama-Munyonyo'!I33+'Avg Week Munyonyo-Salama'!I33</f>
        <v>6.4285714285714288</v>
      </c>
      <c r="J33" s="49">
        <f>'Avg Week Salama-Munyonyo'!J33+'Avg Week Munyonyo-Salama'!J33</f>
        <v>1.4285714285714286</v>
      </c>
      <c r="K33" s="49">
        <f>'Avg Week Salama-Munyonyo'!K33+'Avg Week Munyonyo-Salama'!K33</f>
        <v>0.2857142857142857</v>
      </c>
      <c r="L33" s="49">
        <f>'Avg Week Salama-Munyonyo'!L33+'Avg Week Munyonyo-Salama'!L33</f>
        <v>0.14285714285714285</v>
      </c>
      <c r="M33" s="49">
        <f>'Avg Week Salama-Munyonyo'!M33+'Avg Week Munyonyo-Salama'!M33</f>
        <v>73</v>
      </c>
      <c r="N33" s="49">
        <f>'Avg Week Salama-Munyonyo'!N33+'Avg Week Munyonyo-Salama'!N33</f>
        <v>0</v>
      </c>
      <c r="O33" s="15">
        <f t="shared" si="0"/>
        <v>88.142857142857153</v>
      </c>
      <c r="P33" s="15">
        <f t="shared" si="1"/>
        <v>161.14285714285717</v>
      </c>
      <c r="R33" s="1" t="s">
        <v>157</v>
      </c>
      <c r="S33" s="34">
        <f>SUM(C102:C105)</f>
        <v>101.5</v>
      </c>
      <c r="T33" s="34">
        <f t="shared" ref="T33:AF33" si="25">SUM(D102:D105)</f>
        <v>21.5</v>
      </c>
      <c r="U33" s="34">
        <f t="shared" si="25"/>
        <v>8.5</v>
      </c>
      <c r="V33" s="34">
        <f t="shared" si="25"/>
        <v>97</v>
      </c>
      <c r="W33" s="34">
        <f t="shared" si="25"/>
        <v>3</v>
      </c>
      <c r="X33" s="34">
        <f t="shared" si="25"/>
        <v>0</v>
      </c>
      <c r="Y33" s="34">
        <f t="shared" si="25"/>
        <v>7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106</v>
      </c>
      <c r="AD33" s="34">
        <f t="shared" si="25"/>
        <v>0</v>
      </c>
      <c r="AE33" s="31">
        <f t="shared" si="25"/>
        <v>239.5</v>
      </c>
      <c r="AF33" s="31">
        <f t="shared" si="25"/>
        <v>345.5</v>
      </c>
    </row>
    <row r="34" spans="2:32" ht="23.1" customHeight="1" x14ac:dyDescent="0.25">
      <c r="B34" s="24" t="s">
        <v>61</v>
      </c>
      <c r="C34" s="49">
        <f>'Avg Week Salama-Munyonyo'!C34+'Avg Week Munyonyo-Salama'!C34</f>
        <v>44.714285714285715</v>
      </c>
      <c r="D34" s="49">
        <f>'Avg Week Salama-Munyonyo'!D34+'Avg Week Munyonyo-Salama'!D34</f>
        <v>8.7142857142857153</v>
      </c>
      <c r="E34" s="49">
        <f>'Avg Week Salama-Munyonyo'!E34+'Avg Week Munyonyo-Salama'!E34</f>
        <v>5.8571428571428577</v>
      </c>
      <c r="F34" s="49">
        <f>'Avg Week Salama-Munyonyo'!F34+'Avg Week Munyonyo-Salama'!F34</f>
        <v>30.285714285714285</v>
      </c>
      <c r="G34" s="49">
        <f>'Avg Week Salama-Munyonyo'!G34+'Avg Week Munyonyo-Salama'!G34</f>
        <v>0.8571428571428571</v>
      </c>
      <c r="H34" s="49">
        <f>'Avg Week Salama-Munyonyo'!H34+'Avg Week Munyonyo-Salama'!H34</f>
        <v>0.14285714285714285</v>
      </c>
      <c r="I34" s="49">
        <f>'Avg Week Salama-Munyonyo'!I34+'Avg Week Munyonyo-Salama'!I34</f>
        <v>7.8571428571428577</v>
      </c>
      <c r="J34" s="49">
        <f>'Avg Week Salama-Munyonyo'!J34+'Avg Week Munyonyo-Salama'!J34</f>
        <v>0.8571428571428571</v>
      </c>
      <c r="K34" s="49">
        <f>'Avg Week Salama-Munyonyo'!K34+'Avg Week Munyonyo-Salama'!K34</f>
        <v>0.14285714285714285</v>
      </c>
      <c r="L34" s="49">
        <f>'Avg Week Salama-Munyonyo'!L34+'Avg Week Munyonyo-Salama'!L34</f>
        <v>0</v>
      </c>
      <c r="M34" s="49">
        <f>'Avg Week Salama-Munyonyo'!M34+'Avg Week Munyonyo-Salama'!M34</f>
        <v>73.571428571428569</v>
      </c>
      <c r="N34" s="49">
        <f>'Avg Week Salama-Munyonyo'!N34+'Avg Week Munyonyo-Salama'!N34</f>
        <v>0</v>
      </c>
      <c r="O34" s="15">
        <f t="shared" si="0"/>
        <v>99.428571428571445</v>
      </c>
      <c r="P34" s="15">
        <f t="shared" si="1"/>
        <v>173</v>
      </c>
      <c r="R34" s="38" t="s">
        <v>90</v>
      </c>
      <c r="S34" s="39">
        <f t="shared" ref="S34:AF34" si="26">MAX(S10:S12)</f>
        <v>209.85714285714283</v>
      </c>
      <c r="T34" s="39">
        <f t="shared" si="26"/>
        <v>43.714285714285715</v>
      </c>
      <c r="U34" s="39">
        <f t="shared" si="26"/>
        <v>24.571428571428569</v>
      </c>
      <c r="V34" s="39">
        <f t="shared" si="26"/>
        <v>165.28571428571428</v>
      </c>
      <c r="W34" s="39">
        <f t="shared" si="26"/>
        <v>5.4285714285714288</v>
      </c>
      <c r="X34" s="39">
        <f t="shared" si="26"/>
        <v>0.71428571428571419</v>
      </c>
      <c r="Y34" s="39">
        <f t="shared" si="26"/>
        <v>17.142857142857142</v>
      </c>
      <c r="Z34" s="39">
        <f t="shared" si="26"/>
        <v>4.5714285714285721</v>
      </c>
      <c r="AA34" s="39">
        <f t="shared" si="26"/>
        <v>0.5714285714285714</v>
      </c>
      <c r="AB34" s="39">
        <f t="shared" si="26"/>
        <v>0.14285714285714285</v>
      </c>
      <c r="AC34" s="39">
        <f t="shared" si="26"/>
        <v>355.99999999999994</v>
      </c>
      <c r="AD34" s="39">
        <f t="shared" si="26"/>
        <v>0</v>
      </c>
      <c r="AE34" s="40">
        <f t="shared" si="26"/>
        <v>442.57142857142856</v>
      </c>
      <c r="AF34" s="40">
        <f t="shared" si="26"/>
        <v>793.42857142857144</v>
      </c>
    </row>
    <row r="35" spans="2:32" ht="23.1" customHeight="1" x14ac:dyDescent="0.25">
      <c r="B35" s="24" t="s">
        <v>62</v>
      </c>
      <c r="C35" s="49">
        <f>'Avg Week Salama-Munyonyo'!C35+'Avg Week Munyonyo-Salama'!C35</f>
        <v>40.142857142857139</v>
      </c>
      <c r="D35" s="49">
        <f>'Avg Week Salama-Munyonyo'!D35+'Avg Week Munyonyo-Salama'!D35</f>
        <v>7.1428571428571423</v>
      </c>
      <c r="E35" s="49">
        <f>'Avg Week Salama-Munyonyo'!E35+'Avg Week Munyonyo-Salama'!E35</f>
        <v>5.2857142857142856</v>
      </c>
      <c r="F35" s="49">
        <f>'Avg Week Salama-Munyonyo'!F35+'Avg Week Munyonyo-Salama'!F35</f>
        <v>31.428571428571431</v>
      </c>
      <c r="G35" s="49">
        <f>'Avg Week Salama-Munyonyo'!G35+'Avg Week Munyonyo-Salama'!G35</f>
        <v>0.42857142857142855</v>
      </c>
      <c r="H35" s="49">
        <f>'Avg Week Salama-Munyonyo'!H35+'Avg Week Munyonyo-Salama'!H35</f>
        <v>0</v>
      </c>
      <c r="I35" s="49">
        <f>'Avg Week Salama-Munyonyo'!I35+'Avg Week Munyonyo-Salama'!I35</f>
        <v>5</v>
      </c>
      <c r="J35" s="49">
        <f>'Avg Week Salama-Munyonyo'!J35+'Avg Week Munyonyo-Salama'!J35</f>
        <v>1.5714285714285714</v>
      </c>
      <c r="K35" s="49">
        <f>'Avg Week Salama-Munyonyo'!K35+'Avg Week Munyonyo-Salama'!K35</f>
        <v>0</v>
      </c>
      <c r="L35" s="49">
        <f>'Avg Week Salama-Munyonyo'!L35+'Avg Week Munyonyo-Salama'!L35</f>
        <v>0.2857142857142857</v>
      </c>
      <c r="M35" s="49">
        <f>'Avg Week Salama-Munyonyo'!M35+'Avg Week Munyonyo-Salama'!M35</f>
        <v>84.571428571428569</v>
      </c>
      <c r="N35" s="49">
        <f>'Avg Week Salama-Munyonyo'!N35+'Avg Week Munyonyo-Salama'!N35</f>
        <v>0</v>
      </c>
      <c r="O35" s="15">
        <f t="shared" si="0"/>
        <v>91.285714285714292</v>
      </c>
      <c r="P35" s="15">
        <f t="shared" si="1"/>
        <v>175.85714285714286</v>
      </c>
      <c r="R35" s="38" t="s">
        <v>91</v>
      </c>
      <c r="S35" s="39">
        <f t="shared" ref="S35:AF35" si="27">MAX(S13:S18)</f>
        <v>226.3095238095238</v>
      </c>
      <c r="T35" s="39">
        <f t="shared" si="27"/>
        <v>42.285714285714285</v>
      </c>
      <c r="U35" s="39">
        <f t="shared" si="27"/>
        <v>23.714285714285715</v>
      </c>
      <c r="V35" s="39">
        <f t="shared" si="27"/>
        <v>120.57142857142857</v>
      </c>
      <c r="W35" s="39">
        <f t="shared" si="27"/>
        <v>6.4285714285714279</v>
      </c>
      <c r="X35" s="39">
        <f t="shared" si="27"/>
        <v>0.5714285714285714</v>
      </c>
      <c r="Y35" s="39">
        <f t="shared" si="27"/>
        <v>27.571428571428569</v>
      </c>
      <c r="Z35" s="39">
        <f t="shared" si="27"/>
        <v>4.4285714285714288</v>
      </c>
      <c r="AA35" s="39">
        <f t="shared" si="27"/>
        <v>1.1428571428571428</v>
      </c>
      <c r="AB35" s="39">
        <f t="shared" si="27"/>
        <v>0.71428571428571419</v>
      </c>
      <c r="AC35" s="39">
        <f t="shared" si="27"/>
        <v>346.85714285714289</v>
      </c>
      <c r="AD35" s="39">
        <f t="shared" si="27"/>
        <v>0.14285714285714285</v>
      </c>
      <c r="AE35" s="40">
        <f t="shared" si="27"/>
        <v>440.59523809523807</v>
      </c>
      <c r="AF35" s="40">
        <f t="shared" si="27"/>
        <v>735.88095238095241</v>
      </c>
    </row>
    <row r="36" spans="2:32" ht="23.1" customHeight="1" x14ac:dyDescent="0.25">
      <c r="B36" s="24" t="s">
        <v>63</v>
      </c>
      <c r="C36" s="49">
        <f>'Avg Week Salama-Munyonyo'!C36+'Avg Week Munyonyo-Salama'!C36</f>
        <v>35</v>
      </c>
      <c r="D36" s="49">
        <f>'Avg Week Salama-Munyonyo'!D36+'Avg Week Munyonyo-Salama'!D36</f>
        <v>8.2857142857142847</v>
      </c>
      <c r="E36" s="49">
        <f>'Avg Week Salama-Munyonyo'!E36+'Avg Week Munyonyo-Salama'!E36</f>
        <v>4.4285714285714288</v>
      </c>
      <c r="F36" s="49">
        <f>'Avg Week Salama-Munyonyo'!F36+'Avg Week Munyonyo-Salama'!F36</f>
        <v>25.142857142857142</v>
      </c>
      <c r="G36" s="49">
        <f>'Avg Week Salama-Munyonyo'!G36+'Avg Week Munyonyo-Salama'!G36</f>
        <v>0.42857142857142855</v>
      </c>
      <c r="H36" s="49">
        <f>'Avg Week Salama-Munyonyo'!H36+'Avg Week Munyonyo-Salama'!H36</f>
        <v>0</v>
      </c>
      <c r="I36" s="49">
        <f>'Avg Week Salama-Munyonyo'!I36+'Avg Week Munyonyo-Salama'!I36</f>
        <v>5.5714285714285712</v>
      </c>
      <c r="J36" s="49">
        <f>'Avg Week Salama-Munyonyo'!J36+'Avg Week Munyonyo-Salama'!J36</f>
        <v>0.71428571428571419</v>
      </c>
      <c r="K36" s="49">
        <f>'Avg Week Salama-Munyonyo'!K36+'Avg Week Munyonyo-Salama'!K36</f>
        <v>0.14285714285714285</v>
      </c>
      <c r="L36" s="49">
        <f>'Avg Week Salama-Munyonyo'!L36+'Avg Week Munyonyo-Salama'!L36</f>
        <v>0</v>
      </c>
      <c r="M36" s="49">
        <f>'Avg Week Salama-Munyonyo'!M36+'Avg Week Munyonyo-Salama'!M36</f>
        <v>76.714285714285708</v>
      </c>
      <c r="N36" s="49">
        <f>'Avg Week Salama-Munyonyo'!N36+'Avg Week Munyonyo-Salama'!N36</f>
        <v>0</v>
      </c>
      <c r="O36" s="15">
        <f t="shared" si="0"/>
        <v>79.714285714285708</v>
      </c>
      <c r="P36" s="15">
        <f t="shared" si="1"/>
        <v>156.42857142857142</v>
      </c>
      <c r="R36" s="38" t="s">
        <v>92</v>
      </c>
      <c r="S36" s="39">
        <f t="shared" ref="S36:AF36" si="28">MAX(S19:S21)</f>
        <v>298.85714285714283</v>
      </c>
      <c r="T36" s="39">
        <f t="shared" si="28"/>
        <v>47.571428571428569</v>
      </c>
      <c r="U36" s="39">
        <f t="shared" si="28"/>
        <v>37.571428571428569</v>
      </c>
      <c r="V36" s="39">
        <f t="shared" si="28"/>
        <v>174.14285714285717</v>
      </c>
      <c r="W36" s="39">
        <f t="shared" si="28"/>
        <v>3.1666666666666665</v>
      </c>
      <c r="X36" s="39">
        <f t="shared" si="28"/>
        <v>0.8571428571428571</v>
      </c>
      <c r="Y36" s="39">
        <f t="shared" si="28"/>
        <v>23.571428571428573</v>
      </c>
      <c r="Z36" s="39">
        <f t="shared" si="28"/>
        <v>3.4285714285714284</v>
      </c>
      <c r="AA36" s="39">
        <f t="shared" si="28"/>
        <v>1</v>
      </c>
      <c r="AB36" s="39">
        <f t="shared" si="28"/>
        <v>0.42857142857142855</v>
      </c>
      <c r="AC36" s="39">
        <f t="shared" si="28"/>
        <v>362.85714285714278</v>
      </c>
      <c r="AD36" s="39">
        <f t="shared" si="28"/>
        <v>0</v>
      </c>
      <c r="AE36" s="40">
        <f t="shared" si="28"/>
        <v>580.73809523809518</v>
      </c>
      <c r="AF36" s="40">
        <f t="shared" si="28"/>
        <v>943.59523809523796</v>
      </c>
    </row>
    <row r="37" spans="2:32" ht="23.1" customHeight="1" x14ac:dyDescent="0.25">
      <c r="B37" s="23" t="s">
        <v>64</v>
      </c>
      <c r="C37" s="49">
        <f>'Avg Week Salama-Munyonyo'!C37+'Avg Week Munyonyo-Salama'!C37</f>
        <v>48.857142857142861</v>
      </c>
      <c r="D37" s="49">
        <f>'Avg Week Salama-Munyonyo'!D37+'Avg Week Munyonyo-Salama'!D37</f>
        <v>7.1428571428571423</v>
      </c>
      <c r="E37" s="49">
        <f>'Avg Week Salama-Munyonyo'!E37+'Avg Week Munyonyo-Salama'!E37</f>
        <v>5.2857142857142865</v>
      </c>
      <c r="F37" s="49">
        <f>'Avg Week Salama-Munyonyo'!F37+'Avg Week Munyonyo-Salama'!F37</f>
        <v>30.571428571428573</v>
      </c>
      <c r="G37" s="49">
        <f>'Avg Week Salama-Munyonyo'!G37+'Avg Week Munyonyo-Salama'!G37</f>
        <v>0.2857142857142857</v>
      </c>
      <c r="H37" s="49">
        <f>'Avg Week Salama-Munyonyo'!H37+'Avg Week Munyonyo-Salama'!H37</f>
        <v>0</v>
      </c>
      <c r="I37" s="49">
        <f>'Avg Week Salama-Munyonyo'!I37+'Avg Week Munyonyo-Salama'!I37</f>
        <v>7.5714285714285712</v>
      </c>
      <c r="J37" s="49">
        <f>'Avg Week Salama-Munyonyo'!J37+'Avg Week Munyonyo-Salama'!J37</f>
        <v>0.42857142857142855</v>
      </c>
      <c r="K37" s="49">
        <f>'Avg Week Salama-Munyonyo'!K37+'Avg Week Munyonyo-Salama'!K37</f>
        <v>0.2857142857142857</v>
      </c>
      <c r="L37" s="49">
        <f>'Avg Week Salama-Munyonyo'!L37+'Avg Week Munyonyo-Salama'!L37</f>
        <v>0</v>
      </c>
      <c r="M37" s="49">
        <f>'Avg Week Salama-Munyonyo'!M37+'Avg Week Munyonyo-Salama'!M37</f>
        <v>69</v>
      </c>
      <c r="N37" s="49">
        <f>'Avg Week Salama-Munyonyo'!N37+'Avg Week Munyonyo-Salama'!N37</f>
        <v>0</v>
      </c>
      <c r="O37" s="15">
        <f t="shared" si="0"/>
        <v>100.42857142857144</v>
      </c>
      <c r="P37" s="15">
        <f t="shared" si="1"/>
        <v>169.42857142857144</v>
      </c>
      <c r="R37" s="37" t="s">
        <v>85</v>
      </c>
      <c r="S37" s="63">
        <f t="shared" ref="S37:AF37" si="29">SUM(S10:S12)</f>
        <v>564.42857142857144</v>
      </c>
      <c r="T37" s="64">
        <f t="shared" si="29"/>
        <v>110</v>
      </c>
      <c r="U37" s="64">
        <f t="shared" si="29"/>
        <v>66</v>
      </c>
      <c r="V37" s="64">
        <f t="shared" si="29"/>
        <v>452.71428571428567</v>
      </c>
      <c r="W37" s="64">
        <f t="shared" si="29"/>
        <v>7.5714285714285712</v>
      </c>
      <c r="X37" s="64">
        <f t="shared" si="29"/>
        <v>1.7142857142857142</v>
      </c>
      <c r="Y37" s="64">
        <f t="shared" si="29"/>
        <v>46.428571428571431</v>
      </c>
      <c r="Z37" s="64">
        <f t="shared" si="29"/>
        <v>9.571428571428573</v>
      </c>
      <c r="AA37" s="64">
        <f t="shared" si="29"/>
        <v>1.2857142857142856</v>
      </c>
      <c r="AB37" s="64">
        <f t="shared" si="29"/>
        <v>0.14285714285714285</v>
      </c>
      <c r="AC37" s="64">
        <f t="shared" si="29"/>
        <v>1009</v>
      </c>
      <c r="AD37" s="64">
        <f t="shared" si="29"/>
        <v>0</v>
      </c>
      <c r="AE37" s="65">
        <f t="shared" si="29"/>
        <v>1259.8571428571429</v>
      </c>
      <c r="AF37" s="65">
        <f t="shared" si="29"/>
        <v>2268.8571428571431</v>
      </c>
    </row>
    <row r="38" spans="2:32" ht="23.1" customHeight="1" x14ac:dyDescent="0.25">
      <c r="B38" s="24" t="s">
        <v>65</v>
      </c>
      <c r="C38" s="49">
        <f>'Avg Week Salama-Munyonyo'!C38+'Avg Week Munyonyo-Salama'!C38</f>
        <v>51.857142857142854</v>
      </c>
      <c r="D38" s="49">
        <f>'Avg Week Salama-Munyonyo'!D38+'Avg Week Munyonyo-Salama'!D38</f>
        <v>9.2857142857142847</v>
      </c>
      <c r="E38" s="49">
        <f>'Avg Week Salama-Munyonyo'!E38+'Avg Week Munyonyo-Salama'!E38</f>
        <v>5.4285714285714288</v>
      </c>
      <c r="F38" s="49">
        <f>'Avg Week Salama-Munyonyo'!F38+'Avg Week Munyonyo-Salama'!F38</f>
        <v>29.428571428571427</v>
      </c>
      <c r="G38" s="49">
        <f>'Avg Week Salama-Munyonyo'!G38+'Avg Week Munyonyo-Salama'!G38</f>
        <v>0</v>
      </c>
      <c r="H38" s="49">
        <f>'Avg Week Salama-Munyonyo'!H38+'Avg Week Munyonyo-Salama'!H38</f>
        <v>0</v>
      </c>
      <c r="I38" s="49">
        <f>'Avg Week Salama-Munyonyo'!I38+'Avg Week Munyonyo-Salama'!I38</f>
        <v>9.1428571428571423</v>
      </c>
      <c r="J38" s="49">
        <f>'Avg Week Salama-Munyonyo'!J38+'Avg Week Munyonyo-Salama'!J38</f>
        <v>0.5714285714285714</v>
      </c>
      <c r="K38" s="49">
        <f>'Avg Week Salama-Munyonyo'!K38+'Avg Week Munyonyo-Salama'!K38</f>
        <v>0.2857142857142857</v>
      </c>
      <c r="L38" s="49">
        <f>'Avg Week Salama-Munyonyo'!L38+'Avg Week Munyonyo-Salama'!L38</f>
        <v>0</v>
      </c>
      <c r="M38" s="49">
        <f>'Avg Week Salama-Munyonyo'!M38+'Avg Week Munyonyo-Salama'!M38</f>
        <v>74</v>
      </c>
      <c r="N38" s="49">
        <f>'Avg Week Salama-Munyonyo'!N38+'Avg Week Munyonyo-Salama'!N38</f>
        <v>0</v>
      </c>
      <c r="O38" s="15">
        <f t="shared" si="0"/>
        <v>106</v>
      </c>
      <c r="P38" s="15">
        <f t="shared" si="1"/>
        <v>180</v>
      </c>
      <c r="R38" s="28" t="s">
        <v>86</v>
      </c>
      <c r="S38" s="64">
        <f t="shared" ref="S38:AF38" si="30">SUM(S13:S18)</f>
        <v>1090.5952380952381</v>
      </c>
      <c r="T38" s="64">
        <f t="shared" si="30"/>
        <v>195.85714285714283</v>
      </c>
      <c r="U38" s="64">
        <f t="shared" si="30"/>
        <v>124.85714285714285</v>
      </c>
      <c r="V38" s="64">
        <f t="shared" si="30"/>
        <v>700.42857142857144</v>
      </c>
      <c r="W38" s="64">
        <f t="shared" si="30"/>
        <v>15.714285714285714</v>
      </c>
      <c r="X38" s="64">
        <f t="shared" si="30"/>
        <v>1.4285714285714284</v>
      </c>
      <c r="Y38" s="64">
        <f t="shared" si="30"/>
        <v>147</v>
      </c>
      <c r="Z38" s="64">
        <f t="shared" si="30"/>
        <v>21.142857142857142</v>
      </c>
      <c r="AA38" s="64">
        <f t="shared" si="30"/>
        <v>4.5714285714285712</v>
      </c>
      <c r="AB38" s="64">
        <f t="shared" si="30"/>
        <v>2.4285714285714284</v>
      </c>
      <c r="AC38" s="64">
        <f t="shared" si="30"/>
        <v>1850.2857142857142</v>
      </c>
      <c r="AD38" s="64">
        <f t="shared" si="30"/>
        <v>0.2857142857142857</v>
      </c>
      <c r="AE38" s="65">
        <f t="shared" si="30"/>
        <v>2304.3095238095239</v>
      </c>
      <c r="AF38" s="65">
        <f t="shared" si="30"/>
        <v>4154.5952380952385</v>
      </c>
    </row>
    <row r="39" spans="2:32" ht="23.1" customHeight="1" x14ac:dyDescent="0.25">
      <c r="B39" s="24" t="s">
        <v>66</v>
      </c>
      <c r="C39" s="49">
        <f>'Avg Week Salama-Munyonyo'!C39+'Avg Week Munyonyo-Salama'!C39</f>
        <v>55</v>
      </c>
      <c r="D39" s="49">
        <f>'Avg Week Salama-Munyonyo'!D39+'Avg Week Munyonyo-Salama'!D39</f>
        <v>9</v>
      </c>
      <c r="E39" s="49">
        <f>'Avg Week Salama-Munyonyo'!E39+'Avg Week Munyonyo-Salama'!E39</f>
        <v>5.4285714285714288</v>
      </c>
      <c r="F39" s="49">
        <f>'Avg Week Salama-Munyonyo'!F39+'Avg Week Munyonyo-Salama'!F39</f>
        <v>27.714285714285715</v>
      </c>
      <c r="G39" s="49">
        <f>'Avg Week Salama-Munyonyo'!G39+'Avg Week Munyonyo-Salama'!G39</f>
        <v>0.2857142857142857</v>
      </c>
      <c r="H39" s="49">
        <f>'Avg Week Salama-Munyonyo'!H39+'Avg Week Munyonyo-Salama'!H39</f>
        <v>0</v>
      </c>
      <c r="I39" s="49">
        <f>'Avg Week Salama-Munyonyo'!I39+'Avg Week Munyonyo-Salama'!I39</f>
        <v>6.4285714285714288</v>
      </c>
      <c r="J39" s="49">
        <f>'Avg Week Salama-Munyonyo'!J39+'Avg Week Munyonyo-Salama'!J39</f>
        <v>1</v>
      </c>
      <c r="K39" s="49">
        <f>'Avg Week Salama-Munyonyo'!K39+'Avg Week Munyonyo-Salama'!K39</f>
        <v>0.2857142857142857</v>
      </c>
      <c r="L39" s="49">
        <f>'Avg Week Salama-Munyonyo'!L39+'Avg Week Munyonyo-Salama'!L39</f>
        <v>0.5714285714285714</v>
      </c>
      <c r="M39" s="49">
        <f>'Avg Week Salama-Munyonyo'!M39+'Avg Week Munyonyo-Salama'!M39</f>
        <v>65.571428571428569</v>
      </c>
      <c r="N39" s="49">
        <f>'Avg Week Salama-Munyonyo'!N39+'Avg Week Munyonyo-Salama'!N39</f>
        <v>0</v>
      </c>
      <c r="O39" s="15">
        <f t="shared" si="0"/>
        <v>105.71428571428572</v>
      </c>
      <c r="P39" s="15">
        <f t="shared" si="1"/>
        <v>171.28571428571428</v>
      </c>
      <c r="R39" s="29" t="s">
        <v>87</v>
      </c>
      <c r="S39" s="64">
        <f t="shared" ref="S39:AF39" si="31">SUM(S19:S21)</f>
        <v>819.14285714285711</v>
      </c>
      <c r="T39" s="64">
        <f t="shared" si="31"/>
        <v>126.14285714285714</v>
      </c>
      <c r="U39" s="64">
        <f t="shared" si="31"/>
        <v>84.714285714285708</v>
      </c>
      <c r="V39" s="64">
        <f t="shared" si="31"/>
        <v>464.00000000000006</v>
      </c>
      <c r="W39" s="64">
        <f t="shared" si="31"/>
        <v>7.7380952380952372</v>
      </c>
      <c r="X39" s="64">
        <f t="shared" si="31"/>
        <v>1.5714285714285712</v>
      </c>
      <c r="Y39" s="64">
        <f t="shared" si="31"/>
        <v>64.857142857142861</v>
      </c>
      <c r="Z39" s="64">
        <f t="shared" si="31"/>
        <v>7.7142857142857135</v>
      </c>
      <c r="AA39" s="64">
        <f t="shared" si="31"/>
        <v>1.8571428571428572</v>
      </c>
      <c r="AB39" s="64">
        <f t="shared" si="31"/>
        <v>0.8571428571428571</v>
      </c>
      <c r="AC39" s="64">
        <f t="shared" si="31"/>
        <v>991.99999999999989</v>
      </c>
      <c r="AD39" s="64">
        <f t="shared" si="31"/>
        <v>0</v>
      </c>
      <c r="AE39" s="65">
        <f t="shared" si="31"/>
        <v>1578.5952380952381</v>
      </c>
      <c r="AF39" s="65">
        <f t="shared" si="31"/>
        <v>2570.5952380952381</v>
      </c>
    </row>
    <row r="40" spans="2:32" ht="23.1" customHeight="1" x14ac:dyDescent="0.25">
      <c r="B40" s="24" t="s">
        <v>67</v>
      </c>
      <c r="C40" s="49">
        <f>'Avg Week Salama-Munyonyo'!C40+'Avg Week Munyonyo-Salama'!C40</f>
        <v>45.285714285714285</v>
      </c>
      <c r="D40" s="49">
        <f>'Avg Week Salama-Munyonyo'!D40+'Avg Week Munyonyo-Salama'!D40</f>
        <v>7.7142857142857135</v>
      </c>
      <c r="E40" s="49">
        <f>'Avg Week Salama-Munyonyo'!E40+'Avg Week Munyonyo-Salama'!E40</f>
        <v>3</v>
      </c>
      <c r="F40" s="49">
        <f>'Avg Week Salama-Munyonyo'!F40+'Avg Week Munyonyo-Salama'!F40</f>
        <v>27</v>
      </c>
      <c r="G40" s="49">
        <f>'Avg Week Salama-Munyonyo'!G40+'Avg Week Munyonyo-Salama'!G40</f>
        <v>0</v>
      </c>
      <c r="H40" s="49">
        <f>'Avg Week Salama-Munyonyo'!H40+'Avg Week Munyonyo-Salama'!H40</f>
        <v>0</v>
      </c>
      <c r="I40" s="49">
        <f>'Avg Week Salama-Munyonyo'!I40+'Avg Week Munyonyo-Salama'!I40</f>
        <v>5</v>
      </c>
      <c r="J40" s="49">
        <f>'Avg Week Salama-Munyonyo'!J40+'Avg Week Munyonyo-Salama'!J40</f>
        <v>0.5714285714285714</v>
      </c>
      <c r="K40" s="49">
        <f>'Avg Week Salama-Munyonyo'!K40+'Avg Week Munyonyo-Salama'!K40</f>
        <v>0</v>
      </c>
      <c r="L40" s="49">
        <f>'Avg Week Salama-Munyonyo'!L40+'Avg Week Munyonyo-Salama'!L40</f>
        <v>0.14285714285714285</v>
      </c>
      <c r="M40" s="49">
        <f>'Avg Week Salama-Munyonyo'!M40+'Avg Week Munyonyo-Salama'!M40</f>
        <v>72.714285714285722</v>
      </c>
      <c r="N40" s="49">
        <f>'Avg Week Salama-Munyonyo'!N40+'Avg Week Munyonyo-Salama'!N40</f>
        <v>0.14285714285714285</v>
      </c>
      <c r="O40" s="15">
        <f t="shared" si="0"/>
        <v>88.857142857142847</v>
      </c>
      <c r="P40" s="15">
        <f t="shared" si="1"/>
        <v>161.57142857142858</v>
      </c>
      <c r="R40" s="5" t="s">
        <v>17</v>
      </c>
      <c r="S40" s="64">
        <f t="shared" ref="S40:AF40" si="32">SUM(S10:S21)</f>
        <v>2474.1666666666665</v>
      </c>
      <c r="T40" s="64">
        <f t="shared" si="32"/>
        <v>432</v>
      </c>
      <c r="U40" s="64">
        <f t="shared" si="32"/>
        <v>275.57142857142856</v>
      </c>
      <c r="V40" s="64">
        <f t="shared" si="32"/>
        <v>1617.1428571428571</v>
      </c>
      <c r="W40" s="64">
        <f t="shared" si="32"/>
        <v>31.023809523809522</v>
      </c>
      <c r="X40" s="64">
        <f t="shared" si="32"/>
        <v>4.7142857142857135</v>
      </c>
      <c r="Y40" s="64">
        <f t="shared" si="32"/>
        <v>258.28571428571428</v>
      </c>
      <c r="Z40" s="64">
        <f t="shared" si="32"/>
        <v>38.428571428571431</v>
      </c>
      <c r="AA40" s="64">
        <f t="shared" si="32"/>
        <v>7.7142857142857144</v>
      </c>
      <c r="AB40" s="64">
        <f t="shared" si="32"/>
        <v>3.4285714285714275</v>
      </c>
      <c r="AC40" s="64">
        <f t="shared" si="32"/>
        <v>3851.2857142857138</v>
      </c>
      <c r="AD40" s="64">
        <f t="shared" si="32"/>
        <v>0.2857142857142857</v>
      </c>
      <c r="AE40" s="65">
        <f t="shared" si="32"/>
        <v>5142.7619047619055</v>
      </c>
      <c r="AF40" s="65">
        <f t="shared" si="32"/>
        <v>8994.0476190476184</v>
      </c>
    </row>
    <row r="41" spans="2:32" ht="23.1" customHeight="1" x14ac:dyDescent="0.25">
      <c r="B41" s="23" t="s">
        <v>68</v>
      </c>
      <c r="C41" s="49">
        <f>'Avg Week Salama-Munyonyo'!C41+'Avg Week Munyonyo-Salama'!C41</f>
        <v>59</v>
      </c>
      <c r="D41" s="49">
        <f>'Avg Week Salama-Munyonyo'!D41+'Avg Week Munyonyo-Salama'!D41</f>
        <v>9.571428571428573</v>
      </c>
      <c r="E41" s="49">
        <f>'Avg Week Salama-Munyonyo'!E41+'Avg Week Munyonyo-Salama'!E41</f>
        <v>7.1428571428571432</v>
      </c>
      <c r="F41" s="49">
        <f>'Avg Week Salama-Munyonyo'!F41+'Avg Week Munyonyo-Salama'!F41</f>
        <v>33.714285714285715</v>
      </c>
      <c r="G41" s="49">
        <f>'Avg Week Salama-Munyonyo'!G41+'Avg Week Munyonyo-Salama'!G41</f>
        <v>0.8571428571428571</v>
      </c>
      <c r="H41" s="49">
        <f>'Avg Week Salama-Munyonyo'!H41+'Avg Week Munyonyo-Salama'!H41</f>
        <v>0</v>
      </c>
      <c r="I41" s="49">
        <f>'Avg Week Salama-Munyonyo'!I41+'Avg Week Munyonyo-Salama'!I41</f>
        <v>6.1428571428571423</v>
      </c>
      <c r="J41" s="49">
        <f>'Avg Week Salama-Munyonyo'!J41+'Avg Week Munyonyo-Salama'!J41</f>
        <v>2</v>
      </c>
      <c r="K41" s="49">
        <f>'Avg Week Salama-Munyonyo'!K41+'Avg Week Munyonyo-Salama'!K41</f>
        <v>0.2857142857142857</v>
      </c>
      <c r="L41" s="49">
        <f>'Avg Week Salama-Munyonyo'!L41+'Avg Week Munyonyo-Salama'!L41</f>
        <v>0</v>
      </c>
      <c r="M41" s="49">
        <f>'Avg Week Salama-Munyonyo'!M41+'Avg Week Munyonyo-Salama'!M41</f>
        <v>74</v>
      </c>
      <c r="N41" s="49">
        <f>'Avg Week Salama-Munyonyo'!N41+'Avg Week Munyonyo-Salama'!N41</f>
        <v>0</v>
      </c>
      <c r="O41" s="15">
        <f t="shared" si="0"/>
        <v>118.71428571428571</v>
      </c>
      <c r="P41" s="15">
        <f t="shared" si="1"/>
        <v>192.71428571428572</v>
      </c>
      <c r="R41" s="5" t="s">
        <v>185</v>
      </c>
      <c r="S41" s="64">
        <f>SUM(S10:S33)</f>
        <v>4262.6666666666661</v>
      </c>
      <c r="T41" s="64">
        <f t="shared" ref="T41:AD41" si="33">SUM(T10:T33)</f>
        <v>709.5</v>
      </c>
      <c r="U41" s="64">
        <f t="shared" si="33"/>
        <v>415.07142857142856</v>
      </c>
      <c r="V41" s="64">
        <f t="shared" si="33"/>
        <v>2503.1428571428569</v>
      </c>
      <c r="W41" s="64">
        <f t="shared" si="33"/>
        <v>42.023809523809518</v>
      </c>
      <c r="X41" s="64">
        <f t="shared" si="33"/>
        <v>5.7142857142857135</v>
      </c>
      <c r="Y41" s="64">
        <f t="shared" si="33"/>
        <v>343.28571428571428</v>
      </c>
      <c r="Z41" s="64">
        <f t="shared" si="33"/>
        <v>56.928571428571431</v>
      </c>
      <c r="AA41" s="64">
        <f t="shared" si="33"/>
        <v>8.2142857142857153</v>
      </c>
      <c r="AB41" s="64">
        <f t="shared" si="33"/>
        <v>4.928571428571427</v>
      </c>
      <c r="AC41" s="64">
        <f t="shared" si="33"/>
        <v>6247.7857142857138</v>
      </c>
      <c r="AD41" s="64">
        <f t="shared" si="33"/>
        <v>0.2857142857142857</v>
      </c>
      <c r="AE41" s="65">
        <f>SUM(AE10:AE33)</f>
        <v>8351.7619047619046</v>
      </c>
      <c r="AF41" s="65">
        <f>SUM(AF10:AF33)</f>
        <v>14599.547619047618</v>
      </c>
    </row>
    <row r="42" spans="2:32" ht="23.1" customHeight="1" x14ac:dyDescent="0.25">
      <c r="B42" s="24" t="s">
        <v>69</v>
      </c>
      <c r="C42" s="49">
        <f>'Avg Week Salama-Munyonyo'!C42+'Avg Week Munyonyo-Salama'!C42</f>
        <v>51.714285714285708</v>
      </c>
      <c r="D42" s="49">
        <f>'Avg Week Salama-Munyonyo'!D42+'Avg Week Munyonyo-Salama'!D42</f>
        <v>10.857142857142858</v>
      </c>
      <c r="E42" s="49">
        <f>'Avg Week Salama-Munyonyo'!E42+'Avg Week Munyonyo-Salama'!E42</f>
        <v>6</v>
      </c>
      <c r="F42" s="49">
        <f>'Avg Week Salama-Munyonyo'!F42+'Avg Week Munyonyo-Salama'!F42</f>
        <v>32.571428571428569</v>
      </c>
      <c r="G42" s="49">
        <f>'Avg Week Salama-Munyonyo'!G42+'Avg Week Munyonyo-Salama'!G42</f>
        <v>0.71428571428571419</v>
      </c>
      <c r="H42" s="49">
        <f>'Avg Week Salama-Munyonyo'!H42+'Avg Week Munyonyo-Salama'!H42</f>
        <v>0</v>
      </c>
      <c r="I42" s="49">
        <f>'Avg Week Salama-Munyonyo'!I42+'Avg Week Munyonyo-Salama'!I42</f>
        <v>4</v>
      </c>
      <c r="J42" s="49">
        <f>'Avg Week Salama-Munyonyo'!J42+'Avg Week Munyonyo-Salama'!J42</f>
        <v>0.85714285714285721</v>
      </c>
      <c r="K42" s="49">
        <f>'Avg Week Salama-Munyonyo'!K42+'Avg Week Munyonyo-Salama'!K42</f>
        <v>0</v>
      </c>
      <c r="L42" s="49">
        <f>'Avg Week Salama-Munyonyo'!L42+'Avg Week Munyonyo-Salama'!L42</f>
        <v>0.42857142857142855</v>
      </c>
      <c r="M42" s="49">
        <f>'Avg Week Salama-Munyonyo'!M42+'Avg Week Munyonyo-Salama'!M42</f>
        <v>67.857142857142861</v>
      </c>
      <c r="N42" s="49">
        <f>'Avg Week Salama-Munyonyo'!N42+'Avg Week Munyonyo-Salama'!N42</f>
        <v>0</v>
      </c>
      <c r="O42" s="15">
        <f t="shared" si="0"/>
        <v>107.14285714285714</v>
      </c>
      <c r="P42" s="15">
        <f t="shared" si="1"/>
        <v>175</v>
      </c>
      <c r="R42" s="5" t="s">
        <v>160</v>
      </c>
      <c r="S42" s="48">
        <f>S41/S40</f>
        <v>1.7228696530818457</v>
      </c>
      <c r="T42" s="48">
        <f t="shared" ref="T42:AF42" si="34">T41/T40</f>
        <v>1.6423611111111112</v>
      </c>
      <c r="U42" s="48">
        <f t="shared" si="34"/>
        <v>1.5062208398133747</v>
      </c>
      <c r="V42" s="48">
        <f t="shared" si="34"/>
        <v>1.5478798586572438</v>
      </c>
      <c r="W42" s="48">
        <f t="shared" si="34"/>
        <v>1.3545663852647736</v>
      </c>
      <c r="X42" s="48">
        <f t="shared" si="34"/>
        <v>1.2121212121212122</v>
      </c>
      <c r="Y42" s="48">
        <f t="shared" si="34"/>
        <v>1.3290929203539823</v>
      </c>
      <c r="Z42" s="48">
        <f t="shared" si="34"/>
        <v>1.4814126394052045</v>
      </c>
      <c r="AA42" s="48">
        <f t="shared" si="34"/>
        <v>1.0648148148148149</v>
      </c>
      <c r="AB42" s="48">
        <f t="shared" si="34"/>
        <v>1.4375</v>
      </c>
      <c r="AC42" s="48">
        <f t="shared" si="34"/>
        <v>1.6222597277347084</v>
      </c>
      <c r="AD42" s="48">
        <f t="shared" si="34"/>
        <v>1</v>
      </c>
      <c r="AE42" s="66">
        <f t="shared" si="34"/>
        <v>1.6239837774773604</v>
      </c>
      <c r="AF42" s="66">
        <f t="shared" si="34"/>
        <v>1.6232455327597617</v>
      </c>
    </row>
    <row r="43" spans="2:32" ht="23.1" customHeight="1" x14ac:dyDescent="0.25">
      <c r="B43" s="23" t="s">
        <v>70</v>
      </c>
      <c r="C43" s="49">
        <f>'Avg Week Salama-Munyonyo'!C43+'Avg Week Munyonyo-Salama'!C43</f>
        <v>53</v>
      </c>
      <c r="D43" s="49">
        <f>'Avg Week Salama-Munyonyo'!D43+'Avg Week Munyonyo-Salama'!D43</f>
        <v>11.285714285714285</v>
      </c>
      <c r="E43" s="49">
        <f>'Avg Week Salama-Munyonyo'!E43+'Avg Week Munyonyo-Salama'!E43</f>
        <v>5.5714285714285712</v>
      </c>
      <c r="F43" s="49">
        <f>'Avg Week Salama-Munyonyo'!F43+'Avg Week Munyonyo-Salama'!F43</f>
        <v>25.571428571428569</v>
      </c>
      <c r="G43" s="49">
        <f>'Avg Week Salama-Munyonyo'!G43+'Avg Week Munyonyo-Salama'!G43</f>
        <v>2.7142857142857144</v>
      </c>
      <c r="H43" s="49">
        <f>'Avg Week Salama-Munyonyo'!H43+'Avg Week Munyonyo-Salama'!H43</f>
        <v>0.2857142857142857</v>
      </c>
      <c r="I43" s="49">
        <f>'Avg Week Salama-Munyonyo'!I43+'Avg Week Munyonyo-Salama'!I43</f>
        <v>4.5714285714285712</v>
      </c>
      <c r="J43" s="49">
        <f>'Avg Week Salama-Munyonyo'!J43+'Avg Week Munyonyo-Salama'!J43</f>
        <v>1</v>
      </c>
      <c r="K43" s="49">
        <f>'Avg Week Salama-Munyonyo'!K43+'Avg Week Munyonyo-Salama'!K43</f>
        <v>0.14285714285714285</v>
      </c>
      <c r="L43" s="49">
        <f>'Avg Week Salama-Munyonyo'!L43+'Avg Week Munyonyo-Salama'!L43</f>
        <v>0</v>
      </c>
      <c r="M43" s="49">
        <f>'Avg Week Salama-Munyonyo'!M43+'Avg Week Munyonyo-Salama'!M43</f>
        <v>74.857142857142861</v>
      </c>
      <c r="N43" s="49">
        <f>'Avg Week Salama-Munyonyo'!N43+'Avg Week Munyonyo-Salama'!N43</f>
        <v>0</v>
      </c>
      <c r="O43" s="15">
        <f t="shared" si="0"/>
        <v>104.14285714285712</v>
      </c>
      <c r="P43" s="15">
        <f t="shared" si="1"/>
        <v>179</v>
      </c>
    </row>
    <row r="44" spans="2:32" ht="23.1" customHeight="1" x14ac:dyDescent="0.25">
      <c r="B44" s="25" t="s">
        <v>71</v>
      </c>
      <c r="C44" s="49">
        <f>'Avg Week Salama-Munyonyo'!C44+'Avg Week Munyonyo-Salama'!C44</f>
        <v>61.595238095238088</v>
      </c>
      <c r="D44" s="49">
        <f>'Avg Week Salama-Munyonyo'!D44+'Avg Week Munyonyo-Salama'!D44</f>
        <v>10.571428571428571</v>
      </c>
      <c r="E44" s="49">
        <f>'Avg Week Salama-Munyonyo'!E44+'Avg Week Munyonyo-Salama'!E44</f>
        <v>3.2857142857142856</v>
      </c>
      <c r="F44" s="49">
        <f>'Avg Week Salama-Munyonyo'!F44+'Avg Week Munyonyo-Salama'!F44</f>
        <v>30</v>
      </c>
      <c r="G44" s="49">
        <f>'Avg Week Salama-Munyonyo'!G44+'Avg Week Munyonyo-Salama'!G44</f>
        <v>0.2857142857142857</v>
      </c>
      <c r="H44" s="49">
        <f>'Avg Week Salama-Munyonyo'!H44+'Avg Week Munyonyo-Salama'!H44</f>
        <v>0.14285714285714285</v>
      </c>
      <c r="I44" s="49">
        <f>'Avg Week Salama-Munyonyo'!I44+'Avg Week Munyonyo-Salama'!I44</f>
        <v>7</v>
      </c>
      <c r="J44" s="49">
        <f>'Avg Week Salama-Munyonyo'!J44+'Avg Week Munyonyo-Salama'!J44</f>
        <v>0.71428571428571419</v>
      </c>
      <c r="K44" s="49">
        <f>'Avg Week Salama-Munyonyo'!K44+'Avg Week Munyonyo-Salama'!K44</f>
        <v>0.14285714285714285</v>
      </c>
      <c r="L44" s="49">
        <f>'Avg Week Salama-Munyonyo'!L44+'Avg Week Munyonyo-Salama'!L44</f>
        <v>0</v>
      </c>
      <c r="M44" s="49">
        <f>'Avg Week Salama-Munyonyo'!M44+'Avg Week Munyonyo-Salama'!M44</f>
        <v>76.714285714285708</v>
      </c>
      <c r="N44" s="49">
        <f>'Avg Week Salama-Munyonyo'!N44+'Avg Week Munyonyo-Salama'!N44</f>
        <v>0</v>
      </c>
      <c r="O44" s="15">
        <f t="shared" si="0"/>
        <v>113.73809523809523</v>
      </c>
      <c r="P44" s="15">
        <f t="shared" si="1"/>
        <v>190.45238095238093</v>
      </c>
    </row>
    <row r="45" spans="2:32" ht="23.1" customHeight="1" x14ac:dyDescent="0.25">
      <c r="B45" s="23" t="s">
        <v>72</v>
      </c>
      <c r="C45" s="49">
        <f>'Avg Week Salama-Munyonyo'!C45+'Avg Week Munyonyo-Salama'!C45</f>
        <v>60</v>
      </c>
      <c r="D45" s="49">
        <f>'Avg Week Salama-Munyonyo'!D45+'Avg Week Munyonyo-Salama'!D45</f>
        <v>9.5714285714285712</v>
      </c>
      <c r="E45" s="49">
        <f>'Avg Week Salama-Munyonyo'!E45+'Avg Week Munyonyo-Salama'!E45</f>
        <v>5.2857142857142856</v>
      </c>
      <c r="F45" s="49">
        <f>'Avg Week Salama-Munyonyo'!F45+'Avg Week Munyonyo-Salama'!F45</f>
        <v>32.428571428571431</v>
      </c>
      <c r="G45" s="49">
        <f>'Avg Week Salama-Munyonyo'!G45+'Avg Week Munyonyo-Salama'!G45</f>
        <v>0.2857142857142857</v>
      </c>
      <c r="H45" s="49">
        <f>'Avg Week Salama-Munyonyo'!H45+'Avg Week Munyonyo-Salama'!H45</f>
        <v>0.14285714285714285</v>
      </c>
      <c r="I45" s="49">
        <f>'Avg Week Salama-Munyonyo'!I45+'Avg Week Munyonyo-Salama'!I45</f>
        <v>6</v>
      </c>
      <c r="J45" s="49">
        <f>'Avg Week Salama-Munyonyo'!J45+'Avg Week Munyonyo-Salama'!J45</f>
        <v>1.5714285714285714</v>
      </c>
      <c r="K45" s="49">
        <f>'Avg Week Salama-Munyonyo'!K45+'Avg Week Munyonyo-Salama'!K45</f>
        <v>0.14285714285714285</v>
      </c>
      <c r="L45" s="49">
        <f>'Avg Week Salama-Munyonyo'!L45+'Avg Week Munyonyo-Salama'!L45</f>
        <v>0</v>
      </c>
      <c r="M45" s="49">
        <f>'Avg Week Salama-Munyonyo'!M45+'Avg Week Munyonyo-Salama'!M45</f>
        <v>75.857142857142861</v>
      </c>
      <c r="N45" s="49">
        <f>'Avg Week Salama-Munyonyo'!N45+'Avg Week Munyonyo-Salama'!N45</f>
        <v>0.14285714285714285</v>
      </c>
      <c r="O45" s="15">
        <f t="shared" si="0"/>
        <v>115.57142857142857</v>
      </c>
      <c r="P45" s="15">
        <f t="shared" si="1"/>
        <v>191.42857142857142</v>
      </c>
    </row>
    <row r="46" spans="2:32" ht="23.1" customHeight="1" x14ac:dyDescent="0.25">
      <c r="B46" s="24" t="s">
        <v>73</v>
      </c>
      <c r="C46" s="49">
        <f>'Avg Week Salama-Munyonyo'!C46+'Avg Week Munyonyo-Salama'!C46</f>
        <v>57.857142857142854</v>
      </c>
      <c r="D46" s="49">
        <f>'Avg Week Salama-Munyonyo'!D46+'Avg Week Munyonyo-Salama'!D46</f>
        <v>6.7142857142857144</v>
      </c>
      <c r="E46" s="49">
        <f>'Avg Week Salama-Munyonyo'!E46+'Avg Week Munyonyo-Salama'!E46</f>
        <v>3.8571428571428568</v>
      </c>
      <c r="F46" s="49">
        <f>'Avg Week Salama-Munyonyo'!F46+'Avg Week Munyonyo-Salama'!F46</f>
        <v>35.714285714285715</v>
      </c>
      <c r="G46" s="49">
        <f>'Avg Week Salama-Munyonyo'!G46+'Avg Week Munyonyo-Salama'!G46</f>
        <v>0.42857142857142855</v>
      </c>
      <c r="H46" s="49">
        <f>'Avg Week Salama-Munyonyo'!H46+'Avg Week Munyonyo-Salama'!H46</f>
        <v>0.42857142857142855</v>
      </c>
      <c r="I46" s="49">
        <f>'Avg Week Salama-Munyonyo'!I46+'Avg Week Munyonyo-Salama'!I46</f>
        <v>5</v>
      </c>
      <c r="J46" s="49">
        <f>'Avg Week Salama-Munyonyo'!J46+'Avg Week Munyonyo-Salama'!J46</f>
        <v>0.42857142857142855</v>
      </c>
      <c r="K46" s="49">
        <f>'Avg Week Salama-Munyonyo'!K46+'Avg Week Munyonyo-Salama'!K46</f>
        <v>0</v>
      </c>
      <c r="L46" s="49">
        <f>'Avg Week Salama-Munyonyo'!L46+'Avg Week Munyonyo-Salama'!L46</f>
        <v>0</v>
      </c>
      <c r="M46" s="49">
        <f>'Avg Week Salama-Munyonyo'!M46+'Avg Week Munyonyo-Salama'!M46</f>
        <v>84.285714285714278</v>
      </c>
      <c r="N46" s="49">
        <f>'Avg Week Salama-Munyonyo'!N46+'Avg Week Munyonyo-Salama'!N46</f>
        <v>0</v>
      </c>
      <c r="O46" s="15">
        <f t="shared" si="0"/>
        <v>110.42857142857143</v>
      </c>
      <c r="P46" s="15">
        <f t="shared" si="1"/>
        <v>194.71428571428572</v>
      </c>
      <c r="R46" s="8"/>
      <c r="T46"/>
    </row>
    <row r="47" spans="2:32" ht="23.1" customHeight="1" x14ac:dyDescent="0.25">
      <c r="B47" s="24" t="s">
        <v>74</v>
      </c>
      <c r="C47" s="49">
        <f>'Avg Week Salama-Munyonyo'!C47+'Avg Week Munyonyo-Salama'!C47</f>
        <v>69.285714285714292</v>
      </c>
      <c r="D47" s="49">
        <f>'Avg Week Salama-Munyonyo'!D47+'Avg Week Munyonyo-Salama'!D47</f>
        <v>8.8571428571428577</v>
      </c>
      <c r="E47" s="49">
        <f>'Avg Week Salama-Munyonyo'!E47+'Avg Week Munyonyo-Salama'!E47</f>
        <v>5.1428571428571423</v>
      </c>
      <c r="F47" s="49">
        <f>'Avg Week Salama-Munyonyo'!F47+'Avg Week Munyonyo-Salama'!F47</f>
        <v>36.428571428571431</v>
      </c>
      <c r="G47" s="49">
        <f>'Avg Week Salama-Munyonyo'!G47+'Avg Week Munyonyo-Salama'!G47</f>
        <v>0.71428571428571419</v>
      </c>
      <c r="H47" s="49">
        <f>'Avg Week Salama-Munyonyo'!H47+'Avg Week Munyonyo-Salama'!H47</f>
        <v>0</v>
      </c>
      <c r="I47" s="49">
        <f>'Avg Week Salama-Munyonyo'!I47+'Avg Week Munyonyo-Salama'!I47</f>
        <v>7.5714285714285712</v>
      </c>
      <c r="J47" s="49">
        <f>'Avg Week Salama-Munyonyo'!J47+'Avg Week Munyonyo-Salama'!J47</f>
        <v>0.2857142857142857</v>
      </c>
      <c r="K47" s="49">
        <f>'Avg Week Salama-Munyonyo'!K47+'Avg Week Munyonyo-Salama'!K47</f>
        <v>0.14285714285714285</v>
      </c>
      <c r="L47" s="49">
        <f>'Avg Week Salama-Munyonyo'!L47+'Avg Week Munyonyo-Salama'!L47</f>
        <v>0</v>
      </c>
      <c r="M47" s="49">
        <f>'Avg Week Salama-Munyonyo'!M47+'Avg Week Munyonyo-Salama'!M47</f>
        <v>84</v>
      </c>
      <c r="N47" s="49">
        <f>'Avg Week Salama-Munyonyo'!N47+'Avg Week Munyonyo-Salama'!N47</f>
        <v>0</v>
      </c>
      <c r="O47" s="15">
        <f t="shared" si="0"/>
        <v>128.42857142857142</v>
      </c>
      <c r="P47" s="15">
        <f t="shared" si="1"/>
        <v>212.42857142857142</v>
      </c>
      <c r="R47" s="8"/>
      <c r="T47"/>
    </row>
    <row r="48" spans="2:32" ht="23.1" customHeight="1" x14ac:dyDescent="0.25">
      <c r="B48" s="24" t="s">
        <v>75</v>
      </c>
      <c r="C48" s="49">
        <f>'Avg Week Salama-Munyonyo'!C48+'Avg Week Munyonyo-Salama'!C48</f>
        <v>70.714285714285708</v>
      </c>
      <c r="D48" s="49">
        <f>'Avg Week Salama-Munyonyo'!D48+'Avg Week Munyonyo-Salama'!D48</f>
        <v>9.8571428571428577</v>
      </c>
      <c r="E48" s="49">
        <f>'Avg Week Salama-Munyonyo'!E48+'Avg Week Munyonyo-Salama'!E48</f>
        <v>6.1428571428571423</v>
      </c>
      <c r="F48" s="49">
        <f>'Avg Week Salama-Munyonyo'!F48+'Avg Week Munyonyo-Salama'!F48</f>
        <v>34.571428571428569</v>
      </c>
      <c r="G48" s="49">
        <f>'Avg Week Salama-Munyonyo'!G48+'Avg Week Munyonyo-Salama'!G48</f>
        <v>0.14285714285714285</v>
      </c>
      <c r="H48" s="49">
        <f>'Avg Week Salama-Munyonyo'!H48+'Avg Week Munyonyo-Salama'!H48</f>
        <v>0.14285714285714285</v>
      </c>
      <c r="I48" s="49">
        <f>'Avg Week Salama-Munyonyo'!I48+'Avg Week Munyonyo-Salama'!I48</f>
        <v>5.8571428571428577</v>
      </c>
      <c r="J48" s="49">
        <f>'Avg Week Salama-Munyonyo'!J48+'Avg Week Munyonyo-Salama'!J48</f>
        <v>0.42857142857142855</v>
      </c>
      <c r="K48" s="49">
        <f>'Avg Week Salama-Munyonyo'!K48+'Avg Week Munyonyo-Salama'!K48</f>
        <v>0.2857142857142857</v>
      </c>
      <c r="L48" s="49">
        <f>'Avg Week Salama-Munyonyo'!L48+'Avg Week Munyonyo-Salama'!L48</f>
        <v>0</v>
      </c>
      <c r="M48" s="49">
        <f>'Avg Week Salama-Munyonyo'!M48+'Avg Week Munyonyo-Salama'!M48</f>
        <v>67.571428571428569</v>
      </c>
      <c r="N48" s="49">
        <f>'Avg Week Salama-Munyonyo'!N48+'Avg Week Munyonyo-Salama'!N48</f>
        <v>0</v>
      </c>
      <c r="O48" s="15">
        <f t="shared" si="0"/>
        <v>128.14285714285714</v>
      </c>
      <c r="P48" s="15">
        <f t="shared" si="1"/>
        <v>195.71428571428572</v>
      </c>
      <c r="R48" s="8"/>
      <c r="T48"/>
    </row>
    <row r="49" spans="2:20" ht="23.1" customHeight="1" x14ac:dyDescent="0.25">
      <c r="B49" s="23" t="s">
        <v>76</v>
      </c>
      <c r="C49" s="49">
        <f>'Avg Week Salama-Munyonyo'!C49+'Avg Week Munyonyo-Salama'!C49</f>
        <v>62</v>
      </c>
      <c r="D49" s="49">
        <f>'Avg Week Salama-Munyonyo'!D49+'Avg Week Munyonyo-Salama'!D49</f>
        <v>10</v>
      </c>
      <c r="E49" s="49">
        <f>'Avg Week Salama-Munyonyo'!E49+'Avg Week Munyonyo-Salama'!E49</f>
        <v>4.4285714285714288</v>
      </c>
      <c r="F49" s="49">
        <f>'Avg Week Salama-Munyonyo'!F49+'Avg Week Munyonyo-Salama'!F49</f>
        <v>36.142857142857146</v>
      </c>
      <c r="G49" s="49">
        <f>'Avg Week Salama-Munyonyo'!G49+'Avg Week Munyonyo-Salama'!G49</f>
        <v>0.2857142857142857</v>
      </c>
      <c r="H49" s="49">
        <f>'Avg Week Salama-Munyonyo'!H49+'Avg Week Munyonyo-Salama'!H49</f>
        <v>0</v>
      </c>
      <c r="I49" s="49">
        <f>'Avg Week Salama-Munyonyo'!I49+'Avg Week Munyonyo-Salama'!I49</f>
        <v>5.1428571428571423</v>
      </c>
      <c r="J49" s="49">
        <f>'Avg Week Salama-Munyonyo'!J49+'Avg Week Munyonyo-Salama'!J49</f>
        <v>0.71428571428571419</v>
      </c>
      <c r="K49" s="49">
        <f>'Avg Week Salama-Munyonyo'!K49+'Avg Week Munyonyo-Salama'!K49</f>
        <v>0</v>
      </c>
      <c r="L49" s="49">
        <f>'Avg Week Salama-Munyonyo'!L49+'Avg Week Munyonyo-Salama'!L49</f>
        <v>0</v>
      </c>
      <c r="M49" s="49">
        <f>'Avg Week Salama-Munyonyo'!M49+'Avg Week Munyonyo-Salama'!M49</f>
        <v>74.714285714285722</v>
      </c>
      <c r="N49" s="49">
        <f>'Avg Week Salama-Munyonyo'!N49+'Avg Week Munyonyo-Salama'!N49</f>
        <v>0</v>
      </c>
      <c r="O49" s="15">
        <f t="shared" si="0"/>
        <v>118.71428571428572</v>
      </c>
      <c r="P49" s="15">
        <f t="shared" si="1"/>
        <v>193.42857142857144</v>
      </c>
      <c r="R49" s="8"/>
      <c r="T49"/>
    </row>
    <row r="50" spans="2:20" ht="23.1" customHeight="1" x14ac:dyDescent="0.25">
      <c r="B50" s="24" t="s">
        <v>77</v>
      </c>
      <c r="C50" s="49">
        <f>'Avg Week Salama-Munyonyo'!C50+'Avg Week Munyonyo-Salama'!C50</f>
        <v>55.428571428571431</v>
      </c>
      <c r="D50" s="49">
        <f>'Avg Week Salama-Munyonyo'!D50+'Avg Week Munyonyo-Salama'!D50</f>
        <v>13.857142857142858</v>
      </c>
      <c r="E50" s="49">
        <f>'Avg Week Salama-Munyonyo'!E50+'Avg Week Munyonyo-Salama'!E50</f>
        <v>6.2857142857142856</v>
      </c>
      <c r="F50" s="49">
        <f>'Avg Week Salama-Munyonyo'!F50+'Avg Week Munyonyo-Salama'!F50</f>
        <v>31.285714285714285</v>
      </c>
      <c r="G50" s="49">
        <f>'Avg Week Salama-Munyonyo'!G50+'Avg Week Munyonyo-Salama'!G50</f>
        <v>0.2857142857142857</v>
      </c>
      <c r="H50" s="49">
        <f>'Avg Week Salama-Munyonyo'!H50+'Avg Week Munyonyo-Salama'!H50</f>
        <v>0</v>
      </c>
      <c r="I50" s="49">
        <f>'Avg Week Salama-Munyonyo'!I50+'Avg Week Munyonyo-Salama'!I50</f>
        <v>5.7142857142857135</v>
      </c>
      <c r="J50" s="49">
        <f>'Avg Week Salama-Munyonyo'!J50+'Avg Week Munyonyo-Salama'!J50</f>
        <v>0.5714285714285714</v>
      </c>
      <c r="K50" s="49">
        <f>'Avg Week Salama-Munyonyo'!K50+'Avg Week Munyonyo-Salama'!K50</f>
        <v>0.14285714285714285</v>
      </c>
      <c r="L50" s="49">
        <f>'Avg Week Salama-Munyonyo'!L50+'Avg Week Munyonyo-Salama'!L50</f>
        <v>0</v>
      </c>
      <c r="M50" s="49">
        <f>'Avg Week Salama-Munyonyo'!M50+'Avg Week Munyonyo-Salama'!M50</f>
        <v>74.714285714285708</v>
      </c>
      <c r="N50" s="49">
        <f>'Avg Week Salama-Munyonyo'!N50+'Avg Week Munyonyo-Salama'!N50</f>
        <v>0</v>
      </c>
      <c r="O50" s="15">
        <f t="shared" si="0"/>
        <v>113.57142857142857</v>
      </c>
      <c r="P50" s="15">
        <f t="shared" si="1"/>
        <v>188.28571428571428</v>
      </c>
      <c r="R50" s="8"/>
      <c r="T50"/>
    </row>
    <row r="51" spans="2:20" ht="23.1" customHeight="1" x14ac:dyDescent="0.25">
      <c r="B51" s="24" t="s">
        <v>78</v>
      </c>
      <c r="C51" s="49">
        <f>'Avg Week Salama-Munyonyo'!C51+'Avg Week Munyonyo-Salama'!C51</f>
        <v>67.285714285714292</v>
      </c>
      <c r="D51" s="49">
        <f>'Avg Week Salama-Munyonyo'!D51+'Avg Week Munyonyo-Salama'!D51</f>
        <v>11.142857142857142</v>
      </c>
      <c r="E51" s="49">
        <f>'Avg Week Salama-Munyonyo'!E51+'Avg Week Munyonyo-Salama'!E51</f>
        <v>7.5714285714285712</v>
      </c>
      <c r="F51" s="49">
        <f>'Avg Week Salama-Munyonyo'!F51+'Avg Week Munyonyo-Salama'!F51</f>
        <v>37</v>
      </c>
      <c r="G51" s="49">
        <f>'Avg Week Salama-Munyonyo'!G51+'Avg Week Munyonyo-Salama'!G51</f>
        <v>0.7142857142857143</v>
      </c>
      <c r="H51" s="49">
        <f>'Avg Week Salama-Munyonyo'!H51+'Avg Week Munyonyo-Salama'!H51</f>
        <v>0.5714285714285714</v>
      </c>
      <c r="I51" s="49">
        <f>'Avg Week Salama-Munyonyo'!I51+'Avg Week Munyonyo-Salama'!I51</f>
        <v>4.7142857142857144</v>
      </c>
      <c r="J51" s="49">
        <f>'Avg Week Salama-Munyonyo'!J51+'Avg Week Munyonyo-Salama'!J51</f>
        <v>1.4285714285714284</v>
      </c>
      <c r="K51" s="49">
        <f>'Avg Week Salama-Munyonyo'!K51+'Avg Week Munyonyo-Salama'!K51</f>
        <v>0.2857142857142857</v>
      </c>
      <c r="L51" s="49">
        <f>'Avg Week Salama-Munyonyo'!L51+'Avg Week Munyonyo-Salama'!L51</f>
        <v>0.14285714285714285</v>
      </c>
      <c r="M51" s="49">
        <f>'Avg Week Salama-Munyonyo'!M51+'Avg Week Munyonyo-Salama'!M51</f>
        <v>79</v>
      </c>
      <c r="N51" s="49">
        <f>'Avg Week Salama-Munyonyo'!N51+'Avg Week Munyonyo-Salama'!N51</f>
        <v>0</v>
      </c>
      <c r="O51" s="15">
        <f t="shared" si="0"/>
        <v>130.85714285714283</v>
      </c>
      <c r="P51" s="15">
        <f t="shared" si="1"/>
        <v>209.85714285714283</v>
      </c>
      <c r="R51" s="8"/>
      <c r="T51"/>
    </row>
    <row r="52" spans="2:20" ht="23.1" customHeight="1" x14ac:dyDescent="0.25">
      <c r="B52" s="24" t="s">
        <v>79</v>
      </c>
      <c r="C52" s="49">
        <f>'Avg Week Salama-Munyonyo'!C52+'Avg Week Munyonyo-Salama'!C52</f>
        <v>70.714285714285708</v>
      </c>
      <c r="D52" s="49">
        <f>'Avg Week Salama-Munyonyo'!D52+'Avg Week Munyonyo-Salama'!D52</f>
        <v>13</v>
      </c>
      <c r="E52" s="49">
        <f>'Avg Week Salama-Munyonyo'!E52+'Avg Week Munyonyo-Salama'!E52</f>
        <v>5.7142857142857135</v>
      </c>
      <c r="F52" s="49">
        <f>'Avg Week Salama-Munyonyo'!F52+'Avg Week Munyonyo-Salama'!F52</f>
        <v>38.571428571428569</v>
      </c>
      <c r="G52" s="49">
        <f>'Avg Week Salama-Munyonyo'!G52+'Avg Week Munyonyo-Salama'!G52</f>
        <v>1.7142857142857142</v>
      </c>
      <c r="H52" s="49">
        <f>'Avg Week Salama-Munyonyo'!H52+'Avg Week Munyonyo-Salama'!H52</f>
        <v>0</v>
      </c>
      <c r="I52" s="49">
        <f>'Avg Week Salama-Munyonyo'!I52+'Avg Week Munyonyo-Salama'!I52</f>
        <v>5.2857142857142865</v>
      </c>
      <c r="J52" s="49">
        <f>'Avg Week Salama-Munyonyo'!J52+'Avg Week Munyonyo-Salama'!J52</f>
        <v>0.14285714285714285</v>
      </c>
      <c r="K52" s="49">
        <f>'Avg Week Salama-Munyonyo'!K52+'Avg Week Munyonyo-Salama'!K52</f>
        <v>0</v>
      </c>
      <c r="L52" s="49">
        <f>'Avg Week Salama-Munyonyo'!L52+'Avg Week Munyonyo-Salama'!L52</f>
        <v>0</v>
      </c>
      <c r="M52" s="49">
        <f>'Avg Week Salama-Munyonyo'!M52+'Avg Week Munyonyo-Salama'!M52</f>
        <v>84.428571428571431</v>
      </c>
      <c r="N52" s="49">
        <f>'Avg Week Salama-Munyonyo'!N52+'Avg Week Munyonyo-Salama'!N52</f>
        <v>0</v>
      </c>
      <c r="O52" s="15">
        <f t="shared" si="0"/>
        <v>135.14285714285711</v>
      </c>
      <c r="P52" s="15">
        <f t="shared" si="1"/>
        <v>219.57142857142856</v>
      </c>
      <c r="R52" s="8"/>
      <c r="T52"/>
    </row>
    <row r="53" spans="2:20" ht="23.1" customHeight="1" x14ac:dyDescent="0.25">
      <c r="B53" s="23" t="s">
        <v>80</v>
      </c>
      <c r="C53" s="49">
        <f>'Avg Week Salama-Munyonyo'!C53+'Avg Week Munyonyo-Salama'!C53</f>
        <v>67</v>
      </c>
      <c r="D53" s="49">
        <f>'Avg Week Salama-Munyonyo'!D53+'Avg Week Munyonyo-Salama'!D53</f>
        <v>9.5714285714285712</v>
      </c>
      <c r="E53" s="49">
        <f>'Avg Week Salama-Munyonyo'!E53+'Avg Week Munyonyo-Salama'!E53</f>
        <v>8</v>
      </c>
      <c r="F53" s="49">
        <f>'Avg Week Salama-Munyonyo'!F53+'Avg Week Munyonyo-Salama'!F53</f>
        <v>40.142857142857146</v>
      </c>
      <c r="G53" s="49">
        <f>'Avg Week Salama-Munyonyo'!G53+'Avg Week Munyonyo-Salama'!G53</f>
        <v>0.2857142857142857</v>
      </c>
      <c r="H53" s="49">
        <f>'Avg Week Salama-Munyonyo'!H53+'Avg Week Munyonyo-Salama'!H53</f>
        <v>0.2857142857142857</v>
      </c>
      <c r="I53" s="49">
        <f>'Avg Week Salama-Munyonyo'!I53+'Avg Week Munyonyo-Salama'!I53</f>
        <v>5.7142857142857144</v>
      </c>
      <c r="J53" s="49">
        <f>'Avg Week Salama-Munyonyo'!J53+'Avg Week Munyonyo-Salama'!J53</f>
        <v>1.2857142857142856</v>
      </c>
      <c r="K53" s="49">
        <f>'Avg Week Salama-Munyonyo'!K53+'Avg Week Munyonyo-Salama'!K53</f>
        <v>0</v>
      </c>
      <c r="L53" s="49">
        <f>'Avg Week Salama-Munyonyo'!L53+'Avg Week Munyonyo-Salama'!L53</f>
        <v>0.2857142857142857</v>
      </c>
      <c r="M53" s="49">
        <f>'Avg Week Salama-Munyonyo'!M53+'Avg Week Munyonyo-Salama'!M53</f>
        <v>80.428571428571416</v>
      </c>
      <c r="N53" s="49">
        <f>'Avg Week Salama-Munyonyo'!N53+'Avg Week Munyonyo-Salama'!N53</f>
        <v>0</v>
      </c>
      <c r="O53" s="15">
        <f t="shared" si="0"/>
        <v>132.57142857142858</v>
      </c>
      <c r="P53" s="15">
        <f t="shared" si="1"/>
        <v>213</v>
      </c>
      <c r="R53" s="8"/>
      <c r="T53"/>
    </row>
    <row r="54" spans="2:20" ht="23.1" customHeight="1" x14ac:dyDescent="0.25">
      <c r="B54" s="23" t="s">
        <v>81</v>
      </c>
      <c r="C54" s="49">
        <f>'Avg Week Salama-Munyonyo'!C54+'Avg Week Munyonyo-Salama'!C54</f>
        <v>77</v>
      </c>
      <c r="D54" s="49">
        <f>'Avg Week Salama-Munyonyo'!D54+'Avg Week Munyonyo-Salama'!D54</f>
        <v>11.857142857142858</v>
      </c>
      <c r="E54" s="49">
        <f>'Avg Week Salama-Munyonyo'!E54+'Avg Week Munyonyo-Salama'!E54</f>
        <v>8.7142857142857135</v>
      </c>
      <c r="F54" s="49">
        <f>'Avg Week Salama-Munyonyo'!F54+'Avg Week Munyonyo-Salama'!F54</f>
        <v>43.428571428571431</v>
      </c>
      <c r="G54" s="49">
        <f>'Avg Week Salama-Munyonyo'!G54+'Avg Week Munyonyo-Salama'!G54</f>
        <v>0.5714285714285714</v>
      </c>
      <c r="H54" s="49">
        <f>'Avg Week Salama-Munyonyo'!H54+'Avg Week Munyonyo-Salama'!H54</f>
        <v>0</v>
      </c>
      <c r="I54" s="49">
        <f>'Avg Week Salama-Munyonyo'!I54+'Avg Week Munyonyo-Salama'!I54</f>
        <v>6</v>
      </c>
      <c r="J54" s="49">
        <f>'Avg Week Salama-Munyonyo'!J54+'Avg Week Munyonyo-Salama'!J54</f>
        <v>1.1428571428571428</v>
      </c>
      <c r="K54" s="49">
        <f>'Avg Week Salama-Munyonyo'!K54+'Avg Week Munyonyo-Salama'!K54</f>
        <v>0</v>
      </c>
      <c r="L54" s="49">
        <f>'Avg Week Salama-Munyonyo'!L54+'Avg Week Munyonyo-Salama'!L54</f>
        <v>0.14285714285714285</v>
      </c>
      <c r="M54" s="49">
        <f>'Avg Week Salama-Munyonyo'!M54+'Avg Week Munyonyo-Salama'!M54</f>
        <v>93.428571428571431</v>
      </c>
      <c r="N54" s="49">
        <f>'Avg Week Salama-Munyonyo'!N54+'Avg Week Munyonyo-Salama'!N54</f>
        <v>0</v>
      </c>
      <c r="O54" s="15">
        <f t="shared" si="0"/>
        <v>148.85714285714286</v>
      </c>
      <c r="P54" s="15">
        <f t="shared" si="1"/>
        <v>242.28571428571428</v>
      </c>
      <c r="R54" s="8"/>
      <c r="T54"/>
    </row>
    <row r="55" spans="2:20" ht="23.1" customHeight="1" x14ac:dyDescent="0.25">
      <c r="B55" s="23" t="s">
        <v>82</v>
      </c>
      <c r="C55" s="49">
        <f>'Avg Week Salama-Munyonyo'!C55+'Avg Week Munyonyo-Salama'!C55</f>
        <v>74.142857142857139</v>
      </c>
      <c r="D55" s="49">
        <f>'Avg Week Salama-Munyonyo'!D55+'Avg Week Munyonyo-Salama'!D55</f>
        <v>10.714285714285715</v>
      </c>
      <c r="E55" s="49">
        <f>'Avg Week Salama-Munyonyo'!E55+'Avg Week Munyonyo-Salama'!E55</f>
        <v>9.2857142857142847</v>
      </c>
      <c r="F55" s="49">
        <f>'Avg Week Salama-Munyonyo'!F55+'Avg Week Munyonyo-Salama'!F55</f>
        <v>43.714285714285715</v>
      </c>
      <c r="G55" s="49">
        <f>'Avg Week Salama-Munyonyo'!G55+'Avg Week Munyonyo-Salama'!G55</f>
        <v>1</v>
      </c>
      <c r="H55" s="49">
        <f>'Avg Week Salama-Munyonyo'!H55+'Avg Week Munyonyo-Salama'!H55</f>
        <v>0</v>
      </c>
      <c r="I55" s="49">
        <f>'Avg Week Salama-Munyonyo'!I55+'Avg Week Munyonyo-Salama'!I55</f>
        <v>6.7142857142857135</v>
      </c>
      <c r="J55" s="49">
        <f>'Avg Week Salama-Munyonyo'!J55+'Avg Week Munyonyo-Salama'!J55</f>
        <v>0</v>
      </c>
      <c r="K55" s="49">
        <f>'Avg Week Salama-Munyonyo'!K55+'Avg Week Munyonyo-Salama'!K55</f>
        <v>0.5714285714285714</v>
      </c>
      <c r="L55" s="49">
        <f>'Avg Week Salama-Munyonyo'!L55+'Avg Week Munyonyo-Salama'!L55</f>
        <v>0.14285714285714285</v>
      </c>
      <c r="M55" s="49">
        <f>'Avg Week Salama-Munyonyo'!M55+'Avg Week Munyonyo-Salama'!M55</f>
        <v>89.428571428571416</v>
      </c>
      <c r="N55" s="49">
        <f>'Avg Week Salama-Munyonyo'!N55+'Avg Week Munyonyo-Salama'!N55</f>
        <v>0</v>
      </c>
      <c r="O55" s="15">
        <f t="shared" si="0"/>
        <v>146.28571428571431</v>
      </c>
      <c r="P55" s="15">
        <f t="shared" si="1"/>
        <v>235.71428571428572</v>
      </c>
      <c r="R55" s="8"/>
      <c r="T55"/>
    </row>
    <row r="56" spans="2:20" ht="23.1" customHeight="1" x14ac:dyDescent="0.25">
      <c r="B56" s="23" t="s">
        <v>83</v>
      </c>
      <c r="C56" s="49">
        <f>'Avg Week Salama-Munyonyo'!C56+'Avg Week Munyonyo-Salama'!C56</f>
        <v>76.142857142857139</v>
      </c>
      <c r="D56" s="49">
        <f>'Avg Week Salama-Munyonyo'!D56+'Avg Week Munyonyo-Salama'!D56</f>
        <v>11.857142857142858</v>
      </c>
      <c r="E56" s="49">
        <f>'Avg Week Salama-Munyonyo'!E56+'Avg Week Munyonyo-Salama'!E56</f>
        <v>9</v>
      </c>
      <c r="F56" s="49">
        <f>'Avg Week Salama-Munyonyo'!F56+'Avg Week Munyonyo-Salama'!F56</f>
        <v>49.571428571428569</v>
      </c>
      <c r="G56" s="49">
        <f>'Avg Week Salama-Munyonyo'!G56+'Avg Week Munyonyo-Salama'!G56</f>
        <v>0.8571428571428571</v>
      </c>
      <c r="H56" s="49">
        <f>'Avg Week Salama-Munyonyo'!H56+'Avg Week Munyonyo-Salama'!H56</f>
        <v>0.14285714285714285</v>
      </c>
      <c r="I56" s="49">
        <f>'Avg Week Salama-Munyonyo'!I56+'Avg Week Munyonyo-Salama'!I56</f>
        <v>3.7142857142857144</v>
      </c>
      <c r="J56" s="49">
        <f>'Avg Week Salama-Munyonyo'!J56+'Avg Week Munyonyo-Salama'!J56</f>
        <v>0.8571428571428571</v>
      </c>
      <c r="K56" s="49">
        <f>'Avg Week Salama-Munyonyo'!K56+'Avg Week Munyonyo-Salama'!K56</f>
        <v>0.2857142857142857</v>
      </c>
      <c r="L56" s="49">
        <f>'Avg Week Salama-Munyonyo'!L56+'Avg Week Munyonyo-Salama'!L56</f>
        <v>0</v>
      </c>
      <c r="M56" s="49">
        <f>'Avg Week Salama-Munyonyo'!M56+'Avg Week Munyonyo-Salama'!M56</f>
        <v>87.857142857142861</v>
      </c>
      <c r="N56" s="49">
        <f>'Avg Week Salama-Munyonyo'!N56+'Avg Week Munyonyo-Salama'!N56</f>
        <v>0</v>
      </c>
      <c r="O56" s="15">
        <f t="shared" si="0"/>
        <v>152.42857142857142</v>
      </c>
      <c r="P56" s="15">
        <f t="shared" si="1"/>
        <v>240.28571428571428</v>
      </c>
      <c r="R56" s="8"/>
      <c r="T56"/>
    </row>
    <row r="57" spans="2:20" ht="23.1" customHeight="1" x14ac:dyDescent="0.25">
      <c r="B57" s="23" t="s">
        <v>84</v>
      </c>
      <c r="C57" s="49">
        <f>'Avg Week Salama-Munyonyo'!C57+'Avg Week Munyonyo-Salama'!C57</f>
        <v>71.571428571428569</v>
      </c>
      <c r="D57" s="49">
        <f>'Avg Week Salama-Munyonyo'!D57+'Avg Week Munyonyo-Salama'!D57</f>
        <v>8.7142857142857153</v>
      </c>
      <c r="E57" s="49">
        <f>'Avg Week Salama-Munyonyo'!E57+'Avg Week Munyonyo-Salama'!E57</f>
        <v>10.571428571428571</v>
      </c>
      <c r="F57" s="49">
        <f>'Avg Week Salama-Munyonyo'!F57+'Avg Week Munyonyo-Salama'!F57</f>
        <v>37.428571428571431</v>
      </c>
      <c r="G57" s="49">
        <f>'Avg Week Salama-Munyonyo'!G57+'Avg Week Munyonyo-Salama'!G57</f>
        <v>0.73809523809523803</v>
      </c>
      <c r="H57" s="49">
        <f>'Avg Week Salama-Munyonyo'!H57+'Avg Week Munyonyo-Salama'!H57</f>
        <v>0</v>
      </c>
      <c r="I57" s="49">
        <f>'Avg Week Salama-Munyonyo'!I57+'Avg Week Munyonyo-Salama'!I57</f>
        <v>3.4285714285714288</v>
      </c>
      <c r="J57" s="49">
        <f>'Avg Week Salama-Munyonyo'!J57+'Avg Week Munyonyo-Salama'!J57</f>
        <v>0.42857142857142855</v>
      </c>
      <c r="K57" s="49">
        <f>'Avg Week Salama-Munyonyo'!K57+'Avg Week Munyonyo-Salama'!K57</f>
        <v>0.14285714285714285</v>
      </c>
      <c r="L57" s="49">
        <f>'Avg Week Salama-Munyonyo'!L57+'Avg Week Munyonyo-Salama'!L57</f>
        <v>0.14285714285714285</v>
      </c>
      <c r="M57" s="49">
        <f>'Avg Week Salama-Munyonyo'!M57+'Avg Week Munyonyo-Salama'!M57</f>
        <v>92.142857142857139</v>
      </c>
      <c r="N57" s="49">
        <f>'Avg Week Salama-Munyonyo'!N57+'Avg Week Munyonyo-Salama'!N57</f>
        <v>0</v>
      </c>
      <c r="O57" s="15">
        <f t="shared" si="0"/>
        <v>133.16666666666663</v>
      </c>
      <c r="P57" s="15">
        <f t="shared" si="1"/>
        <v>225.30952380952377</v>
      </c>
      <c r="R57" s="8"/>
      <c r="T57"/>
    </row>
    <row r="58" spans="2:20" ht="23.1" customHeight="1" x14ac:dyDescent="0.25">
      <c r="B58" s="23" t="s">
        <v>99</v>
      </c>
      <c r="C58" s="49">
        <f>'Avg Week Salama-Munyonyo'!C58+'Avg Week Munyonyo-Salama'!C58</f>
        <v>90</v>
      </c>
      <c r="D58" s="49">
        <f>'Avg Week Salama-Munyonyo'!D58+'Avg Week Munyonyo-Salama'!D58</f>
        <v>16</v>
      </c>
      <c r="E58" s="49">
        <f>'Avg Week Salama-Munyonyo'!E58+'Avg Week Munyonyo-Salama'!E58</f>
        <v>12</v>
      </c>
      <c r="F58" s="49">
        <f>'Avg Week Salama-Munyonyo'!F58+'Avg Week Munyonyo-Salama'!F58</f>
        <v>35</v>
      </c>
      <c r="G58" s="49">
        <f>'Avg Week Salama-Munyonyo'!G58+'Avg Week Munyonyo-Salama'!G58</f>
        <v>0.5</v>
      </c>
      <c r="H58" s="49">
        <f>'Avg Week Salama-Munyonyo'!H58+'Avg Week Munyonyo-Salama'!H58</f>
        <v>0</v>
      </c>
      <c r="I58" s="49">
        <f>'Avg Week Salama-Munyonyo'!I58+'Avg Week Munyonyo-Salama'!I58</f>
        <v>3.5</v>
      </c>
      <c r="J58" s="49">
        <f>'Avg Week Salama-Munyonyo'!J58+'Avg Week Munyonyo-Salama'!J58</f>
        <v>0</v>
      </c>
      <c r="K58" s="49">
        <f>'Avg Week Salama-Munyonyo'!K58+'Avg Week Munyonyo-Salama'!K58</f>
        <v>0</v>
      </c>
      <c r="L58" s="49">
        <f>'Avg Week Salama-Munyonyo'!L58+'Avg Week Munyonyo-Salama'!L58</f>
        <v>0</v>
      </c>
      <c r="M58" s="49">
        <f>'Avg Week Salama-Munyonyo'!M58+'Avg Week Munyonyo-Salama'!M58</f>
        <v>103</v>
      </c>
      <c r="N58" s="49">
        <f>'Avg Week Salama-Munyonyo'!N58+'Avg Week Munyonyo-Salama'!N58</f>
        <v>0</v>
      </c>
      <c r="O58" s="15">
        <f t="shared" si="0"/>
        <v>157</v>
      </c>
      <c r="P58" s="15">
        <f t="shared" si="1"/>
        <v>260</v>
      </c>
      <c r="R58" s="8"/>
      <c r="T58"/>
    </row>
    <row r="59" spans="2:20" ht="23.1" customHeight="1" x14ac:dyDescent="0.25">
      <c r="B59" s="23" t="s">
        <v>100</v>
      </c>
      <c r="C59" s="49">
        <f>'Avg Week Salama-Munyonyo'!C59+'Avg Week Munyonyo-Salama'!C59</f>
        <v>80</v>
      </c>
      <c r="D59" s="49">
        <f>'Avg Week Salama-Munyonyo'!D59+'Avg Week Munyonyo-Salama'!D59</f>
        <v>13</v>
      </c>
      <c r="E59" s="49">
        <f>'Avg Week Salama-Munyonyo'!E59+'Avg Week Munyonyo-Salama'!E59</f>
        <v>7.5</v>
      </c>
      <c r="F59" s="49">
        <f>'Avg Week Salama-Munyonyo'!F59+'Avg Week Munyonyo-Salama'!F59</f>
        <v>38.5</v>
      </c>
      <c r="G59" s="49">
        <f>'Avg Week Salama-Munyonyo'!G59+'Avg Week Munyonyo-Salama'!G59</f>
        <v>0.5</v>
      </c>
      <c r="H59" s="49">
        <f>'Avg Week Salama-Munyonyo'!H59+'Avg Week Munyonyo-Salama'!H59</f>
        <v>0.5</v>
      </c>
      <c r="I59" s="49">
        <f>'Avg Week Salama-Munyonyo'!I59+'Avg Week Munyonyo-Salama'!I59</f>
        <v>3</v>
      </c>
      <c r="J59" s="49">
        <f>'Avg Week Salama-Munyonyo'!J59+'Avg Week Munyonyo-Salama'!J59</f>
        <v>0.5</v>
      </c>
      <c r="K59" s="49">
        <f>'Avg Week Salama-Munyonyo'!K59+'Avg Week Munyonyo-Salama'!K59</f>
        <v>0</v>
      </c>
      <c r="L59" s="49">
        <f>'Avg Week Salama-Munyonyo'!L59+'Avg Week Munyonyo-Salama'!L59</f>
        <v>0</v>
      </c>
      <c r="M59" s="49">
        <f>'Avg Week Salama-Munyonyo'!M59+'Avg Week Munyonyo-Salama'!M59</f>
        <v>116.5</v>
      </c>
      <c r="N59" s="49">
        <f>'Avg Week Salama-Munyonyo'!N59+'Avg Week Munyonyo-Salama'!N59</f>
        <v>0</v>
      </c>
      <c r="O59" s="15">
        <f t="shared" si="0"/>
        <v>143.5</v>
      </c>
      <c r="P59" s="15">
        <f t="shared" si="1"/>
        <v>260</v>
      </c>
      <c r="R59" s="8"/>
      <c r="T59"/>
    </row>
    <row r="60" spans="2:20" ht="23.1" customHeight="1" x14ac:dyDescent="0.25">
      <c r="B60" s="23" t="s">
        <v>101</v>
      </c>
      <c r="C60" s="49">
        <f>'Avg Week Salama-Munyonyo'!C60+'Avg Week Munyonyo-Salama'!C60</f>
        <v>102.5</v>
      </c>
      <c r="D60" s="49">
        <f>'Avg Week Salama-Munyonyo'!D60+'Avg Week Munyonyo-Salama'!D60</f>
        <v>15.5</v>
      </c>
      <c r="E60" s="49">
        <f>'Avg Week Salama-Munyonyo'!E60+'Avg Week Munyonyo-Salama'!E60</f>
        <v>7</v>
      </c>
      <c r="F60" s="49">
        <f>'Avg Week Salama-Munyonyo'!F60+'Avg Week Munyonyo-Salama'!F60</f>
        <v>45</v>
      </c>
      <c r="G60" s="49">
        <f>'Avg Week Salama-Munyonyo'!G60+'Avg Week Munyonyo-Salama'!G60</f>
        <v>1.5</v>
      </c>
      <c r="H60" s="49">
        <f>'Avg Week Salama-Munyonyo'!H60+'Avg Week Munyonyo-Salama'!H60</f>
        <v>0</v>
      </c>
      <c r="I60" s="49">
        <f>'Avg Week Salama-Munyonyo'!I60+'Avg Week Munyonyo-Salama'!I60</f>
        <v>5</v>
      </c>
      <c r="J60" s="49">
        <f>'Avg Week Salama-Munyonyo'!J60+'Avg Week Munyonyo-Salama'!J60</f>
        <v>1.5</v>
      </c>
      <c r="K60" s="49">
        <f>'Avg Week Salama-Munyonyo'!K60+'Avg Week Munyonyo-Salama'!K60</f>
        <v>0</v>
      </c>
      <c r="L60" s="49">
        <f>'Avg Week Salama-Munyonyo'!L60+'Avg Week Munyonyo-Salama'!L60</f>
        <v>0.5</v>
      </c>
      <c r="M60" s="49">
        <f>'Avg Week Salama-Munyonyo'!M60+'Avg Week Munyonyo-Salama'!M60</f>
        <v>121.5</v>
      </c>
      <c r="N60" s="49">
        <f>'Avg Week Salama-Munyonyo'!N60+'Avg Week Munyonyo-Salama'!N60</f>
        <v>0</v>
      </c>
      <c r="O60" s="15">
        <f t="shared" si="0"/>
        <v>178.5</v>
      </c>
      <c r="P60" s="15">
        <f t="shared" si="1"/>
        <v>300</v>
      </c>
      <c r="R60" s="8"/>
      <c r="T60"/>
    </row>
    <row r="61" spans="2:20" ht="23.1" customHeight="1" x14ac:dyDescent="0.25">
      <c r="B61" s="23" t="s">
        <v>102</v>
      </c>
      <c r="C61" s="49">
        <f>'Avg Week Salama-Munyonyo'!C61+'Avg Week Munyonyo-Salama'!C61</f>
        <v>78.5</v>
      </c>
      <c r="D61" s="49">
        <f>'Avg Week Salama-Munyonyo'!D61+'Avg Week Munyonyo-Salama'!D61</f>
        <v>13</v>
      </c>
      <c r="E61" s="49">
        <f>'Avg Week Salama-Munyonyo'!E61+'Avg Week Munyonyo-Salama'!E61</f>
        <v>7.5</v>
      </c>
      <c r="F61" s="49">
        <f>'Avg Week Salama-Munyonyo'!F61+'Avg Week Munyonyo-Salama'!F61</f>
        <v>43.5</v>
      </c>
      <c r="G61" s="49">
        <f>'Avg Week Salama-Munyonyo'!G61+'Avg Week Munyonyo-Salama'!G61</f>
        <v>0</v>
      </c>
      <c r="H61" s="49">
        <f>'Avg Week Salama-Munyonyo'!H61+'Avg Week Munyonyo-Salama'!H61</f>
        <v>0</v>
      </c>
      <c r="I61" s="49">
        <f>'Avg Week Salama-Munyonyo'!I61+'Avg Week Munyonyo-Salama'!I61</f>
        <v>5.5</v>
      </c>
      <c r="J61" s="49">
        <f>'Avg Week Salama-Munyonyo'!J61+'Avg Week Munyonyo-Salama'!J61</f>
        <v>2</v>
      </c>
      <c r="K61" s="49">
        <f>'Avg Week Salama-Munyonyo'!K61+'Avg Week Munyonyo-Salama'!K61</f>
        <v>0</v>
      </c>
      <c r="L61" s="49">
        <f>'Avg Week Salama-Munyonyo'!L61+'Avg Week Munyonyo-Salama'!L61</f>
        <v>0</v>
      </c>
      <c r="M61" s="49">
        <f>'Avg Week Salama-Munyonyo'!M61+'Avg Week Munyonyo-Salama'!M61</f>
        <v>99</v>
      </c>
      <c r="N61" s="49">
        <f>'Avg Week Salama-Munyonyo'!N61+'Avg Week Munyonyo-Salama'!N61</f>
        <v>0</v>
      </c>
      <c r="O61" s="15">
        <f t="shared" si="0"/>
        <v>150</v>
      </c>
      <c r="P61" s="15">
        <f t="shared" si="1"/>
        <v>249</v>
      </c>
      <c r="R61" s="8"/>
      <c r="T61"/>
    </row>
    <row r="62" spans="2:20" ht="23.1" customHeight="1" x14ac:dyDescent="0.25">
      <c r="B62" s="23" t="s">
        <v>107</v>
      </c>
      <c r="C62" s="49">
        <f>'Avg Week Salama-Munyonyo'!C62+'Avg Week Munyonyo-Salama'!C62</f>
        <v>83</v>
      </c>
      <c r="D62" s="49">
        <f>'Avg Week Salama-Munyonyo'!D62+'Avg Week Munyonyo-Salama'!D62</f>
        <v>21.5</v>
      </c>
      <c r="E62" s="49">
        <f>'Avg Week Salama-Munyonyo'!E62+'Avg Week Munyonyo-Salama'!E62</f>
        <v>5.5</v>
      </c>
      <c r="F62" s="49">
        <f>'Avg Week Salama-Munyonyo'!F62+'Avg Week Munyonyo-Salama'!F62</f>
        <v>44</v>
      </c>
      <c r="G62" s="49">
        <f>'Avg Week Salama-Munyonyo'!G62+'Avg Week Munyonyo-Salama'!G62</f>
        <v>1</v>
      </c>
      <c r="H62" s="49">
        <f>'Avg Week Salama-Munyonyo'!H62+'Avg Week Munyonyo-Salama'!H62</f>
        <v>0</v>
      </c>
      <c r="I62" s="49">
        <f>'Avg Week Salama-Munyonyo'!I62+'Avg Week Munyonyo-Salama'!I62</f>
        <v>3</v>
      </c>
      <c r="J62" s="49">
        <f>'Avg Week Salama-Munyonyo'!J62+'Avg Week Munyonyo-Salama'!J62</f>
        <v>2</v>
      </c>
      <c r="K62" s="49">
        <f>'Avg Week Salama-Munyonyo'!K62+'Avg Week Munyonyo-Salama'!K62</f>
        <v>0</v>
      </c>
      <c r="L62" s="49">
        <f>'Avg Week Salama-Munyonyo'!L62+'Avg Week Munyonyo-Salama'!L62</f>
        <v>0</v>
      </c>
      <c r="M62" s="49">
        <f>'Avg Week Salama-Munyonyo'!M62+'Avg Week Munyonyo-Salama'!M62</f>
        <v>107.5</v>
      </c>
      <c r="N62" s="49">
        <f>'Avg Week Salama-Munyonyo'!N62+'Avg Week Munyonyo-Salama'!N62</f>
        <v>0</v>
      </c>
      <c r="O62" s="15">
        <f t="shared" si="0"/>
        <v>160</v>
      </c>
      <c r="P62" s="15">
        <f t="shared" si="1"/>
        <v>267.5</v>
      </c>
      <c r="R62" s="8"/>
      <c r="T62"/>
    </row>
    <row r="63" spans="2:20" ht="23.1" customHeight="1" x14ac:dyDescent="0.25">
      <c r="B63" s="23" t="s">
        <v>108</v>
      </c>
      <c r="C63" s="49">
        <f>'Avg Week Salama-Munyonyo'!C63+'Avg Week Munyonyo-Salama'!C63</f>
        <v>78.5</v>
      </c>
      <c r="D63" s="49">
        <f>'Avg Week Salama-Munyonyo'!D63+'Avg Week Munyonyo-Salama'!D63</f>
        <v>12.5</v>
      </c>
      <c r="E63" s="49">
        <f>'Avg Week Salama-Munyonyo'!E63+'Avg Week Munyonyo-Salama'!E63</f>
        <v>5</v>
      </c>
      <c r="F63" s="49">
        <f>'Avg Week Salama-Munyonyo'!F63+'Avg Week Munyonyo-Salama'!F63</f>
        <v>37</v>
      </c>
      <c r="G63" s="49">
        <f>'Avg Week Salama-Munyonyo'!G63+'Avg Week Munyonyo-Salama'!G63</f>
        <v>0</v>
      </c>
      <c r="H63" s="49">
        <f>'Avg Week Salama-Munyonyo'!H63+'Avg Week Munyonyo-Salama'!H63</f>
        <v>0</v>
      </c>
      <c r="I63" s="49">
        <f>'Avg Week Salama-Munyonyo'!I63+'Avg Week Munyonyo-Salama'!I63</f>
        <v>6</v>
      </c>
      <c r="J63" s="49">
        <f>'Avg Week Salama-Munyonyo'!J63+'Avg Week Munyonyo-Salama'!J63</f>
        <v>1</v>
      </c>
      <c r="K63" s="49">
        <f>'Avg Week Salama-Munyonyo'!K63+'Avg Week Munyonyo-Salama'!K63</f>
        <v>0</v>
      </c>
      <c r="L63" s="49">
        <f>'Avg Week Salama-Munyonyo'!L63+'Avg Week Munyonyo-Salama'!L63</f>
        <v>0</v>
      </c>
      <c r="M63" s="49">
        <f>'Avg Week Salama-Munyonyo'!M63+'Avg Week Munyonyo-Salama'!M63</f>
        <v>98.5</v>
      </c>
      <c r="N63" s="49">
        <f>'Avg Week Salama-Munyonyo'!N63+'Avg Week Munyonyo-Salama'!N63</f>
        <v>0</v>
      </c>
      <c r="O63" s="15">
        <f t="shared" si="0"/>
        <v>140</v>
      </c>
      <c r="P63" s="15">
        <f t="shared" si="1"/>
        <v>238.5</v>
      </c>
      <c r="R63" s="8"/>
      <c r="T63"/>
    </row>
    <row r="64" spans="2:20" ht="23.1" customHeight="1" x14ac:dyDescent="0.25">
      <c r="B64" s="23" t="s">
        <v>109</v>
      </c>
      <c r="C64" s="49">
        <f>'Avg Week Salama-Munyonyo'!C64+'Avg Week Munyonyo-Salama'!C64</f>
        <v>86.5</v>
      </c>
      <c r="D64" s="49">
        <f>'Avg Week Salama-Munyonyo'!D64+'Avg Week Munyonyo-Salama'!D64</f>
        <v>15.5</v>
      </c>
      <c r="E64" s="49">
        <f>'Avg Week Salama-Munyonyo'!E64+'Avg Week Munyonyo-Salama'!E64</f>
        <v>4.5</v>
      </c>
      <c r="F64" s="49">
        <f>'Avg Week Salama-Munyonyo'!F64+'Avg Week Munyonyo-Salama'!F64</f>
        <v>46</v>
      </c>
      <c r="G64" s="49">
        <f>'Avg Week Salama-Munyonyo'!G64+'Avg Week Munyonyo-Salama'!G64</f>
        <v>0</v>
      </c>
      <c r="H64" s="49">
        <f>'Avg Week Salama-Munyonyo'!H64+'Avg Week Munyonyo-Salama'!H64</f>
        <v>0</v>
      </c>
      <c r="I64" s="49">
        <f>'Avg Week Salama-Munyonyo'!I64+'Avg Week Munyonyo-Salama'!I64</f>
        <v>5.5</v>
      </c>
      <c r="J64" s="49">
        <f>'Avg Week Salama-Munyonyo'!J64+'Avg Week Munyonyo-Salama'!J64</f>
        <v>1.5</v>
      </c>
      <c r="K64" s="49">
        <f>'Avg Week Salama-Munyonyo'!K64+'Avg Week Munyonyo-Salama'!K64</f>
        <v>0</v>
      </c>
      <c r="L64" s="49">
        <f>'Avg Week Salama-Munyonyo'!L64+'Avg Week Munyonyo-Salama'!L64</f>
        <v>0</v>
      </c>
      <c r="M64" s="49">
        <f>'Avg Week Salama-Munyonyo'!M64+'Avg Week Munyonyo-Salama'!M64</f>
        <v>105</v>
      </c>
      <c r="N64" s="49">
        <f>'Avg Week Salama-Munyonyo'!N64+'Avg Week Munyonyo-Salama'!N64</f>
        <v>0</v>
      </c>
      <c r="O64" s="15">
        <f t="shared" si="0"/>
        <v>159.5</v>
      </c>
      <c r="P64" s="15">
        <f t="shared" si="1"/>
        <v>264.5</v>
      </c>
      <c r="R64" s="8"/>
      <c r="T64"/>
    </row>
    <row r="65" spans="2:20" ht="23.1" customHeight="1" x14ac:dyDescent="0.25">
      <c r="B65" s="23" t="s">
        <v>158</v>
      </c>
      <c r="C65" s="49">
        <f>'Avg Week Salama-Munyonyo'!C65+'Avg Week Munyonyo-Salama'!C65</f>
        <v>85.5</v>
      </c>
      <c r="D65" s="49">
        <f>'Avg Week Salama-Munyonyo'!D65+'Avg Week Munyonyo-Salama'!D65</f>
        <v>7</v>
      </c>
      <c r="E65" s="49">
        <f>'Avg Week Salama-Munyonyo'!E65+'Avg Week Munyonyo-Salama'!E65</f>
        <v>7</v>
      </c>
      <c r="F65" s="49">
        <f>'Avg Week Salama-Munyonyo'!F65+'Avg Week Munyonyo-Salama'!F65</f>
        <v>42</v>
      </c>
      <c r="G65" s="49">
        <f>'Avg Week Salama-Munyonyo'!G65+'Avg Week Munyonyo-Salama'!G65</f>
        <v>0</v>
      </c>
      <c r="H65" s="49">
        <f>'Avg Week Salama-Munyonyo'!H65+'Avg Week Munyonyo-Salama'!H65</f>
        <v>0.5</v>
      </c>
      <c r="I65" s="49">
        <f>'Avg Week Salama-Munyonyo'!I65+'Avg Week Munyonyo-Salama'!I65</f>
        <v>3</v>
      </c>
      <c r="J65" s="49">
        <f>'Avg Week Salama-Munyonyo'!J65+'Avg Week Munyonyo-Salama'!J65</f>
        <v>0.5</v>
      </c>
      <c r="K65" s="49">
        <f>'Avg Week Salama-Munyonyo'!K65+'Avg Week Munyonyo-Salama'!K65</f>
        <v>0</v>
      </c>
      <c r="L65" s="49">
        <f>'Avg Week Salama-Munyonyo'!L65+'Avg Week Munyonyo-Salama'!L65</f>
        <v>0</v>
      </c>
      <c r="M65" s="49">
        <f>'Avg Week Salama-Munyonyo'!M65+'Avg Week Munyonyo-Salama'!M65</f>
        <v>88.5</v>
      </c>
      <c r="N65" s="49">
        <f>'Avg Week Salama-Munyonyo'!N65+'Avg Week Munyonyo-Salama'!N65</f>
        <v>0</v>
      </c>
      <c r="O65" s="15">
        <f t="shared" si="0"/>
        <v>145.5</v>
      </c>
      <c r="P65" s="15">
        <f t="shared" si="1"/>
        <v>234</v>
      </c>
      <c r="R65" s="8"/>
      <c r="T65"/>
    </row>
    <row r="66" spans="2:20" ht="23.1" customHeight="1" x14ac:dyDescent="0.25">
      <c r="B66" s="23" t="s">
        <v>103</v>
      </c>
      <c r="C66" s="49">
        <f>'Avg Week Salama-Munyonyo'!C66+'Avg Week Munyonyo-Salama'!C66</f>
        <v>67</v>
      </c>
      <c r="D66" s="49">
        <f>'Avg Week Salama-Munyonyo'!D66+'Avg Week Munyonyo-Salama'!D66</f>
        <v>9</v>
      </c>
      <c r="E66" s="49">
        <f>'Avg Week Salama-Munyonyo'!E66+'Avg Week Munyonyo-Salama'!E66</f>
        <v>7</v>
      </c>
      <c r="F66" s="49">
        <f>'Avg Week Salama-Munyonyo'!F66+'Avg Week Munyonyo-Salama'!F66</f>
        <v>38.5</v>
      </c>
      <c r="G66" s="49">
        <f>'Avg Week Salama-Munyonyo'!G66+'Avg Week Munyonyo-Salama'!G66</f>
        <v>0.5</v>
      </c>
      <c r="H66" s="49">
        <f>'Avg Week Salama-Munyonyo'!H66+'Avg Week Munyonyo-Salama'!H66</f>
        <v>0</v>
      </c>
      <c r="I66" s="49">
        <f>'Avg Week Salama-Munyonyo'!I66+'Avg Week Munyonyo-Salama'!I66</f>
        <v>5</v>
      </c>
      <c r="J66" s="49">
        <f>'Avg Week Salama-Munyonyo'!J66+'Avg Week Munyonyo-Salama'!J66</f>
        <v>0.5</v>
      </c>
      <c r="K66" s="49">
        <f>'Avg Week Salama-Munyonyo'!K66+'Avg Week Munyonyo-Salama'!K66</f>
        <v>0</v>
      </c>
      <c r="L66" s="49">
        <f>'Avg Week Salama-Munyonyo'!L66+'Avg Week Munyonyo-Salama'!L66</f>
        <v>0</v>
      </c>
      <c r="M66" s="49">
        <f>'Avg Week Salama-Munyonyo'!M66+'Avg Week Munyonyo-Salama'!M66</f>
        <v>85</v>
      </c>
      <c r="N66" s="49">
        <f>'Avg Week Salama-Munyonyo'!N66+'Avg Week Munyonyo-Salama'!N66</f>
        <v>0</v>
      </c>
      <c r="O66" s="15">
        <f t="shared" si="0"/>
        <v>127.5</v>
      </c>
      <c r="P66" s="15">
        <f t="shared" si="1"/>
        <v>212.5</v>
      </c>
      <c r="R66" s="8"/>
      <c r="T66"/>
    </row>
    <row r="67" spans="2:20" ht="23.1" customHeight="1" x14ac:dyDescent="0.25">
      <c r="B67" s="23" t="s">
        <v>104</v>
      </c>
      <c r="C67" s="49">
        <f>'Avg Week Salama-Munyonyo'!C67+'Avg Week Munyonyo-Salama'!C67</f>
        <v>83</v>
      </c>
      <c r="D67" s="49">
        <f>'Avg Week Salama-Munyonyo'!D67+'Avg Week Munyonyo-Salama'!D67</f>
        <v>11.5</v>
      </c>
      <c r="E67" s="49">
        <f>'Avg Week Salama-Munyonyo'!E67+'Avg Week Munyonyo-Salama'!E67</f>
        <v>7</v>
      </c>
      <c r="F67" s="49">
        <f>'Avg Week Salama-Munyonyo'!F67+'Avg Week Munyonyo-Salama'!F67</f>
        <v>49</v>
      </c>
      <c r="G67" s="49">
        <f>'Avg Week Salama-Munyonyo'!G67+'Avg Week Munyonyo-Salama'!G67</f>
        <v>0</v>
      </c>
      <c r="H67" s="49">
        <f>'Avg Week Salama-Munyonyo'!H67+'Avg Week Munyonyo-Salama'!H67</f>
        <v>0</v>
      </c>
      <c r="I67" s="49">
        <f>'Avg Week Salama-Munyonyo'!I67+'Avg Week Munyonyo-Salama'!I67</f>
        <v>3</v>
      </c>
      <c r="J67" s="49">
        <f>'Avg Week Salama-Munyonyo'!J67+'Avg Week Munyonyo-Salama'!J67</f>
        <v>1.5</v>
      </c>
      <c r="K67" s="49">
        <f>'Avg Week Salama-Munyonyo'!K67+'Avg Week Munyonyo-Salama'!K67</f>
        <v>0</v>
      </c>
      <c r="L67" s="49">
        <f>'Avg Week Salama-Munyonyo'!L67+'Avg Week Munyonyo-Salama'!L67</f>
        <v>0</v>
      </c>
      <c r="M67" s="49">
        <f>'Avg Week Salama-Munyonyo'!M67+'Avg Week Munyonyo-Salama'!M67</f>
        <v>98.5</v>
      </c>
      <c r="N67" s="49">
        <f>'Avg Week Salama-Munyonyo'!N67+'Avg Week Munyonyo-Salama'!N67</f>
        <v>0</v>
      </c>
      <c r="O67" s="15">
        <f t="shared" si="0"/>
        <v>155</v>
      </c>
      <c r="P67" s="15">
        <f t="shared" si="1"/>
        <v>253.5</v>
      </c>
      <c r="R67" s="8"/>
      <c r="T67"/>
    </row>
    <row r="68" spans="2:20" ht="23.1" customHeight="1" x14ac:dyDescent="0.25">
      <c r="B68" s="23" t="s">
        <v>105</v>
      </c>
      <c r="C68" s="49">
        <f>'Avg Week Salama-Munyonyo'!C68+'Avg Week Munyonyo-Salama'!C68</f>
        <v>57</v>
      </c>
      <c r="D68" s="49">
        <f>'Avg Week Salama-Munyonyo'!D68+'Avg Week Munyonyo-Salama'!D68</f>
        <v>12.5</v>
      </c>
      <c r="E68" s="49">
        <f>'Avg Week Salama-Munyonyo'!E68+'Avg Week Munyonyo-Salama'!E68</f>
        <v>6</v>
      </c>
      <c r="F68" s="49">
        <f>'Avg Week Salama-Munyonyo'!F68+'Avg Week Munyonyo-Salama'!F68</f>
        <v>32</v>
      </c>
      <c r="G68" s="49">
        <f>'Avg Week Salama-Munyonyo'!G68+'Avg Week Munyonyo-Salama'!G68</f>
        <v>0</v>
      </c>
      <c r="H68" s="49">
        <f>'Avg Week Salama-Munyonyo'!H68+'Avg Week Munyonyo-Salama'!H68</f>
        <v>0</v>
      </c>
      <c r="I68" s="49">
        <f>'Avg Week Salama-Munyonyo'!I68+'Avg Week Munyonyo-Salama'!I68</f>
        <v>3</v>
      </c>
      <c r="J68" s="49">
        <f>'Avg Week Salama-Munyonyo'!J68+'Avg Week Munyonyo-Salama'!J68</f>
        <v>1.5</v>
      </c>
      <c r="K68" s="49">
        <f>'Avg Week Salama-Munyonyo'!K68+'Avg Week Munyonyo-Salama'!K68</f>
        <v>0</v>
      </c>
      <c r="L68" s="49">
        <f>'Avg Week Salama-Munyonyo'!L68+'Avg Week Munyonyo-Salama'!L68</f>
        <v>0</v>
      </c>
      <c r="M68" s="49">
        <f>'Avg Week Salama-Munyonyo'!M68+'Avg Week Munyonyo-Salama'!M68</f>
        <v>100</v>
      </c>
      <c r="N68" s="49">
        <f>'Avg Week Salama-Munyonyo'!N68+'Avg Week Munyonyo-Salama'!N68</f>
        <v>0</v>
      </c>
      <c r="O68" s="15">
        <f t="shared" si="0"/>
        <v>112</v>
      </c>
      <c r="P68" s="15">
        <f t="shared" si="1"/>
        <v>212</v>
      </c>
      <c r="R68" s="8"/>
      <c r="T68"/>
    </row>
    <row r="69" spans="2:20" ht="23.1" customHeight="1" x14ac:dyDescent="0.25">
      <c r="B69" s="23" t="s">
        <v>106</v>
      </c>
      <c r="C69" s="49">
        <f>'Avg Week Salama-Munyonyo'!C69+'Avg Week Munyonyo-Salama'!C69</f>
        <v>69</v>
      </c>
      <c r="D69" s="49">
        <f>'Avg Week Salama-Munyonyo'!D69+'Avg Week Munyonyo-Salama'!D69</f>
        <v>10.5</v>
      </c>
      <c r="E69" s="49">
        <f>'Avg Week Salama-Munyonyo'!E69+'Avg Week Munyonyo-Salama'!E69</f>
        <v>4.5</v>
      </c>
      <c r="F69" s="49">
        <f>'Avg Week Salama-Munyonyo'!F69+'Avg Week Munyonyo-Salama'!F69</f>
        <v>42</v>
      </c>
      <c r="G69" s="49">
        <f>'Avg Week Salama-Munyonyo'!G69+'Avg Week Munyonyo-Salama'!G69</f>
        <v>0.5</v>
      </c>
      <c r="H69" s="49">
        <f>'Avg Week Salama-Munyonyo'!H69+'Avg Week Munyonyo-Salama'!H69</f>
        <v>0</v>
      </c>
      <c r="I69" s="49">
        <f>'Avg Week Salama-Munyonyo'!I69+'Avg Week Munyonyo-Salama'!I69</f>
        <v>6</v>
      </c>
      <c r="J69" s="49">
        <f>'Avg Week Salama-Munyonyo'!J69+'Avg Week Munyonyo-Salama'!J69</f>
        <v>0</v>
      </c>
      <c r="K69" s="49">
        <f>'Avg Week Salama-Munyonyo'!K69+'Avg Week Munyonyo-Salama'!K69</f>
        <v>0.5</v>
      </c>
      <c r="L69" s="49">
        <f>'Avg Week Salama-Munyonyo'!L69+'Avg Week Munyonyo-Salama'!L69</f>
        <v>0</v>
      </c>
      <c r="M69" s="49">
        <f>'Avg Week Salama-Munyonyo'!M69+'Avg Week Munyonyo-Salama'!M69</f>
        <v>90.5</v>
      </c>
      <c r="N69" s="49">
        <f>'Avg Week Salama-Munyonyo'!N69+'Avg Week Munyonyo-Salama'!N69</f>
        <v>0</v>
      </c>
      <c r="O69" s="15">
        <f t="shared" si="0"/>
        <v>133</v>
      </c>
      <c r="P69" s="15">
        <f t="shared" si="1"/>
        <v>223.5</v>
      </c>
      <c r="R69" s="8"/>
      <c r="T69"/>
    </row>
    <row r="70" spans="2:20" ht="23.1" customHeight="1" x14ac:dyDescent="0.25">
      <c r="B70" s="23" t="s">
        <v>110</v>
      </c>
      <c r="C70" s="49">
        <f>'Avg Week Salama-Munyonyo'!C70+'Avg Week Munyonyo-Salama'!C70</f>
        <v>58.5</v>
      </c>
      <c r="D70" s="49">
        <f>'Avg Week Salama-Munyonyo'!D70+'Avg Week Munyonyo-Salama'!D70</f>
        <v>12</v>
      </c>
      <c r="E70" s="49">
        <f>'Avg Week Salama-Munyonyo'!E70+'Avg Week Munyonyo-Salama'!E70</f>
        <v>6.5</v>
      </c>
      <c r="F70" s="49">
        <f>'Avg Week Salama-Munyonyo'!F70+'Avg Week Munyonyo-Salama'!F70</f>
        <v>36.5</v>
      </c>
      <c r="G70" s="49">
        <f>'Avg Week Salama-Munyonyo'!G70+'Avg Week Munyonyo-Salama'!G70</f>
        <v>0.5</v>
      </c>
      <c r="H70" s="49">
        <f>'Avg Week Salama-Munyonyo'!H70+'Avg Week Munyonyo-Salama'!H70</f>
        <v>0</v>
      </c>
      <c r="I70" s="49">
        <f>'Avg Week Salama-Munyonyo'!I70+'Avg Week Munyonyo-Salama'!I70</f>
        <v>2.5</v>
      </c>
      <c r="J70" s="49">
        <f>'Avg Week Salama-Munyonyo'!J70+'Avg Week Munyonyo-Salama'!J70</f>
        <v>0.5</v>
      </c>
      <c r="K70" s="49">
        <f>'Avg Week Salama-Munyonyo'!K70+'Avg Week Munyonyo-Salama'!K70</f>
        <v>0</v>
      </c>
      <c r="L70" s="49">
        <f>'Avg Week Salama-Munyonyo'!L70+'Avg Week Munyonyo-Salama'!L70</f>
        <v>0</v>
      </c>
      <c r="M70" s="49">
        <f>'Avg Week Salama-Munyonyo'!M70+'Avg Week Munyonyo-Salama'!M70</f>
        <v>106</v>
      </c>
      <c r="N70" s="49">
        <f>'Avg Week Salama-Munyonyo'!N70+'Avg Week Munyonyo-Salama'!N70</f>
        <v>0</v>
      </c>
      <c r="O70" s="15">
        <f t="shared" si="0"/>
        <v>117</v>
      </c>
      <c r="P70" s="15">
        <f t="shared" si="1"/>
        <v>223</v>
      </c>
      <c r="R70" s="8"/>
      <c r="T70"/>
    </row>
    <row r="71" spans="2:20" ht="23.1" customHeight="1" x14ac:dyDescent="0.25">
      <c r="B71" s="23" t="s">
        <v>111</v>
      </c>
      <c r="C71" s="49">
        <f>'Avg Week Salama-Munyonyo'!C71+'Avg Week Munyonyo-Salama'!C71</f>
        <v>59.5</v>
      </c>
      <c r="D71" s="49">
        <f>'Avg Week Salama-Munyonyo'!D71+'Avg Week Munyonyo-Salama'!D71</f>
        <v>7</v>
      </c>
      <c r="E71" s="49">
        <f>'Avg Week Salama-Munyonyo'!E71+'Avg Week Munyonyo-Salama'!E71</f>
        <v>4.5</v>
      </c>
      <c r="F71" s="49">
        <f>'Avg Week Salama-Munyonyo'!F71+'Avg Week Munyonyo-Salama'!F71</f>
        <v>35.5</v>
      </c>
      <c r="G71" s="49">
        <f>'Avg Week Salama-Munyonyo'!G71+'Avg Week Munyonyo-Salama'!G71</f>
        <v>0</v>
      </c>
      <c r="H71" s="49">
        <f>'Avg Week Salama-Munyonyo'!H71+'Avg Week Munyonyo-Salama'!H71</f>
        <v>0</v>
      </c>
      <c r="I71" s="49">
        <f>'Avg Week Salama-Munyonyo'!I71+'Avg Week Munyonyo-Salama'!I71</f>
        <v>2</v>
      </c>
      <c r="J71" s="49">
        <f>'Avg Week Salama-Munyonyo'!J71+'Avg Week Munyonyo-Salama'!J71</f>
        <v>0</v>
      </c>
      <c r="K71" s="49">
        <f>'Avg Week Salama-Munyonyo'!K71+'Avg Week Munyonyo-Salama'!K71</f>
        <v>0</v>
      </c>
      <c r="L71" s="49">
        <f>'Avg Week Salama-Munyonyo'!L71+'Avg Week Munyonyo-Salama'!L71</f>
        <v>0</v>
      </c>
      <c r="M71" s="49">
        <f>'Avg Week Salama-Munyonyo'!M71+'Avg Week Munyonyo-Salama'!M71</f>
        <v>101.5</v>
      </c>
      <c r="N71" s="49">
        <f>'Avg Week Salama-Munyonyo'!N71+'Avg Week Munyonyo-Salama'!N71</f>
        <v>0</v>
      </c>
      <c r="O71" s="15">
        <f t="shared" si="0"/>
        <v>108.5</v>
      </c>
      <c r="P71" s="15">
        <f t="shared" si="1"/>
        <v>210</v>
      </c>
      <c r="R71" s="8"/>
      <c r="T71"/>
    </row>
    <row r="72" spans="2:20" ht="23.1" customHeight="1" x14ac:dyDescent="0.25">
      <c r="B72" s="23" t="s">
        <v>112</v>
      </c>
      <c r="C72" s="49">
        <f>'Avg Week Salama-Munyonyo'!C72+'Avg Week Munyonyo-Salama'!C72</f>
        <v>81.5</v>
      </c>
      <c r="D72" s="49">
        <f>'Avg Week Salama-Munyonyo'!D72+'Avg Week Munyonyo-Salama'!D72</f>
        <v>10.5</v>
      </c>
      <c r="E72" s="49">
        <f>'Avg Week Salama-Munyonyo'!E72+'Avg Week Munyonyo-Salama'!E72</f>
        <v>3.5</v>
      </c>
      <c r="F72" s="49">
        <f>'Avg Week Salama-Munyonyo'!F72+'Avg Week Munyonyo-Salama'!F72</f>
        <v>37.5</v>
      </c>
      <c r="G72" s="49">
        <f>'Avg Week Salama-Munyonyo'!G72+'Avg Week Munyonyo-Salama'!G72</f>
        <v>0</v>
      </c>
      <c r="H72" s="49">
        <f>'Avg Week Salama-Munyonyo'!H72+'Avg Week Munyonyo-Salama'!H72</f>
        <v>0</v>
      </c>
      <c r="I72" s="49">
        <f>'Avg Week Salama-Munyonyo'!I72+'Avg Week Munyonyo-Salama'!I72</f>
        <v>2</v>
      </c>
      <c r="J72" s="49">
        <f>'Avg Week Salama-Munyonyo'!J72+'Avg Week Munyonyo-Salama'!J72</f>
        <v>0</v>
      </c>
      <c r="K72" s="49">
        <f>'Avg Week Salama-Munyonyo'!K72+'Avg Week Munyonyo-Salama'!K72</f>
        <v>0</v>
      </c>
      <c r="L72" s="49">
        <f>'Avg Week Salama-Munyonyo'!L72+'Avg Week Munyonyo-Salama'!L72</f>
        <v>0.5</v>
      </c>
      <c r="M72" s="49">
        <f>'Avg Week Salama-Munyonyo'!M72+'Avg Week Munyonyo-Salama'!M72</f>
        <v>86.5</v>
      </c>
      <c r="N72" s="49">
        <f>'Avg Week Salama-Munyonyo'!N72+'Avg Week Munyonyo-Salama'!N72</f>
        <v>0</v>
      </c>
      <c r="O72" s="15">
        <f t="shared" si="0"/>
        <v>135.5</v>
      </c>
      <c r="P72" s="15">
        <f t="shared" si="1"/>
        <v>222</v>
      </c>
      <c r="R72" s="8"/>
      <c r="T72"/>
    </row>
    <row r="73" spans="2:20" ht="23.1" customHeight="1" x14ac:dyDescent="0.25">
      <c r="B73" s="23" t="s">
        <v>113</v>
      </c>
      <c r="C73" s="49">
        <f>'Avg Week Salama-Munyonyo'!C73+'Avg Week Munyonyo-Salama'!C73</f>
        <v>57</v>
      </c>
      <c r="D73" s="49">
        <f>'Avg Week Salama-Munyonyo'!D73+'Avg Week Munyonyo-Salama'!D73</f>
        <v>7</v>
      </c>
      <c r="E73" s="49">
        <f>'Avg Week Salama-Munyonyo'!E73+'Avg Week Munyonyo-Salama'!E73</f>
        <v>2.5</v>
      </c>
      <c r="F73" s="49">
        <f>'Avg Week Salama-Munyonyo'!F73+'Avg Week Munyonyo-Salama'!F73</f>
        <v>41.5</v>
      </c>
      <c r="G73" s="49">
        <f>'Avg Week Salama-Munyonyo'!G73+'Avg Week Munyonyo-Salama'!G73</f>
        <v>0</v>
      </c>
      <c r="H73" s="49">
        <f>'Avg Week Salama-Munyonyo'!H73+'Avg Week Munyonyo-Salama'!H73</f>
        <v>0</v>
      </c>
      <c r="I73" s="49">
        <f>'Avg Week Salama-Munyonyo'!I73+'Avg Week Munyonyo-Salama'!I73</f>
        <v>2</v>
      </c>
      <c r="J73" s="49">
        <f>'Avg Week Salama-Munyonyo'!J73+'Avg Week Munyonyo-Salama'!J73</f>
        <v>0.5</v>
      </c>
      <c r="K73" s="49">
        <f>'Avg Week Salama-Munyonyo'!K73+'Avg Week Munyonyo-Salama'!K73</f>
        <v>0</v>
      </c>
      <c r="L73" s="49">
        <f>'Avg Week Salama-Munyonyo'!L73+'Avg Week Munyonyo-Salama'!L73</f>
        <v>0</v>
      </c>
      <c r="M73" s="49">
        <f>'Avg Week Salama-Munyonyo'!M73+'Avg Week Munyonyo-Salama'!M73</f>
        <v>96.5</v>
      </c>
      <c r="N73" s="49">
        <f>'Avg Week Salama-Munyonyo'!N73+'Avg Week Munyonyo-Salama'!N73</f>
        <v>0</v>
      </c>
      <c r="O73" s="15">
        <f t="shared" si="0"/>
        <v>110.5</v>
      </c>
      <c r="P73" s="15">
        <f t="shared" si="1"/>
        <v>207</v>
      </c>
      <c r="R73" s="8"/>
      <c r="T73"/>
    </row>
    <row r="74" spans="2:20" ht="23.1" customHeight="1" x14ac:dyDescent="0.25">
      <c r="B74" s="23" t="s">
        <v>114</v>
      </c>
      <c r="C74" s="49">
        <f>'Avg Week Salama-Munyonyo'!C74+'Avg Week Munyonyo-Salama'!C74</f>
        <v>48.5</v>
      </c>
      <c r="D74" s="49">
        <f>'Avg Week Salama-Munyonyo'!D74+'Avg Week Munyonyo-Salama'!D74</f>
        <v>8</v>
      </c>
      <c r="E74" s="49">
        <f>'Avg Week Salama-Munyonyo'!E74+'Avg Week Munyonyo-Salama'!E74</f>
        <v>2.5</v>
      </c>
      <c r="F74" s="49">
        <f>'Avg Week Salama-Munyonyo'!F74+'Avg Week Munyonyo-Salama'!F74</f>
        <v>17</v>
      </c>
      <c r="G74" s="49">
        <f>'Avg Week Salama-Munyonyo'!G74+'Avg Week Munyonyo-Salama'!G74</f>
        <v>0</v>
      </c>
      <c r="H74" s="49">
        <f>'Avg Week Salama-Munyonyo'!H74+'Avg Week Munyonyo-Salama'!H74</f>
        <v>0</v>
      </c>
      <c r="I74" s="49">
        <f>'Avg Week Salama-Munyonyo'!I74+'Avg Week Munyonyo-Salama'!I74</f>
        <v>1.5</v>
      </c>
      <c r="J74" s="49">
        <f>'Avg Week Salama-Munyonyo'!J74+'Avg Week Munyonyo-Salama'!J74</f>
        <v>0</v>
      </c>
      <c r="K74" s="49">
        <f>'Avg Week Salama-Munyonyo'!K74+'Avg Week Munyonyo-Salama'!K74</f>
        <v>0</v>
      </c>
      <c r="L74" s="49">
        <f>'Avg Week Salama-Munyonyo'!L74+'Avg Week Munyonyo-Salama'!L74</f>
        <v>0</v>
      </c>
      <c r="M74" s="49">
        <f>'Avg Week Salama-Munyonyo'!M74+'Avg Week Munyonyo-Salama'!M74</f>
        <v>83</v>
      </c>
      <c r="N74" s="49">
        <f>'Avg Week Salama-Munyonyo'!N74+'Avg Week Munyonyo-Salama'!N74</f>
        <v>0</v>
      </c>
      <c r="O74" s="15">
        <f t="shared" ref="O74:O105" si="35">SUM(C74:L74,N74)</f>
        <v>77.5</v>
      </c>
      <c r="P74" s="15">
        <f t="shared" ref="P74:P105" si="36">SUM(C74:N74)</f>
        <v>160.5</v>
      </c>
      <c r="R74" s="8"/>
      <c r="T74"/>
    </row>
    <row r="75" spans="2:20" ht="23.1" customHeight="1" x14ac:dyDescent="0.25">
      <c r="B75" s="23" t="s">
        <v>115</v>
      </c>
      <c r="C75" s="49">
        <f>'Avg Week Salama-Munyonyo'!C75+'Avg Week Munyonyo-Salama'!C75</f>
        <v>55.5</v>
      </c>
      <c r="D75" s="49">
        <f>'Avg Week Salama-Munyonyo'!D75+'Avg Week Munyonyo-Salama'!D75</f>
        <v>4.5</v>
      </c>
      <c r="E75" s="49">
        <f>'Avg Week Salama-Munyonyo'!E75+'Avg Week Munyonyo-Salama'!E75</f>
        <v>4</v>
      </c>
      <c r="F75" s="49">
        <f>'Avg Week Salama-Munyonyo'!F75+'Avg Week Munyonyo-Salama'!F75</f>
        <v>27.5</v>
      </c>
      <c r="G75" s="49">
        <f>'Avg Week Salama-Munyonyo'!G75+'Avg Week Munyonyo-Salama'!G75</f>
        <v>0</v>
      </c>
      <c r="H75" s="49">
        <f>'Avg Week Salama-Munyonyo'!H75+'Avg Week Munyonyo-Salama'!H75</f>
        <v>0</v>
      </c>
      <c r="I75" s="49">
        <f>'Avg Week Salama-Munyonyo'!I75+'Avg Week Munyonyo-Salama'!I75</f>
        <v>2</v>
      </c>
      <c r="J75" s="49">
        <f>'Avg Week Salama-Munyonyo'!J75+'Avg Week Munyonyo-Salama'!J75</f>
        <v>0</v>
      </c>
      <c r="K75" s="49">
        <f>'Avg Week Salama-Munyonyo'!K75+'Avg Week Munyonyo-Salama'!K75</f>
        <v>0</v>
      </c>
      <c r="L75" s="49">
        <f>'Avg Week Salama-Munyonyo'!L75+'Avg Week Munyonyo-Salama'!L75</f>
        <v>0</v>
      </c>
      <c r="M75" s="49">
        <f>'Avg Week Salama-Munyonyo'!M75+'Avg Week Munyonyo-Salama'!M75</f>
        <v>78</v>
      </c>
      <c r="N75" s="49">
        <f>'Avg Week Salama-Munyonyo'!N75+'Avg Week Munyonyo-Salama'!N75</f>
        <v>0</v>
      </c>
      <c r="O75" s="15">
        <f t="shared" si="35"/>
        <v>93.5</v>
      </c>
      <c r="P75" s="15">
        <f t="shared" si="36"/>
        <v>171.5</v>
      </c>
      <c r="R75" s="8"/>
      <c r="T75"/>
    </row>
    <row r="76" spans="2:20" ht="23.1" customHeight="1" x14ac:dyDescent="0.25">
      <c r="B76" s="23" t="s">
        <v>116</v>
      </c>
      <c r="C76" s="49">
        <f>'Avg Week Salama-Munyonyo'!C76+'Avg Week Munyonyo-Salama'!C76</f>
        <v>38</v>
      </c>
      <c r="D76" s="49">
        <f>'Avg Week Salama-Munyonyo'!D76+'Avg Week Munyonyo-Salama'!D76</f>
        <v>7.5</v>
      </c>
      <c r="E76" s="49">
        <f>'Avg Week Salama-Munyonyo'!E76+'Avg Week Munyonyo-Salama'!E76</f>
        <v>2.5</v>
      </c>
      <c r="F76" s="49">
        <f>'Avg Week Salama-Munyonyo'!F76+'Avg Week Munyonyo-Salama'!F76</f>
        <v>20</v>
      </c>
      <c r="G76" s="49">
        <f>'Avg Week Salama-Munyonyo'!G76+'Avg Week Munyonyo-Salama'!G76</f>
        <v>0</v>
      </c>
      <c r="H76" s="49">
        <f>'Avg Week Salama-Munyonyo'!H76+'Avg Week Munyonyo-Salama'!H76</f>
        <v>0</v>
      </c>
      <c r="I76" s="49">
        <f>'Avg Week Salama-Munyonyo'!I76+'Avg Week Munyonyo-Salama'!I76</f>
        <v>0</v>
      </c>
      <c r="J76" s="49">
        <f>'Avg Week Salama-Munyonyo'!J76+'Avg Week Munyonyo-Salama'!J76</f>
        <v>0</v>
      </c>
      <c r="K76" s="49">
        <f>'Avg Week Salama-Munyonyo'!K76+'Avg Week Munyonyo-Salama'!K76</f>
        <v>0</v>
      </c>
      <c r="L76" s="49">
        <f>'Avg Week Salama-Munyonyo'!L76+'Avg Week Munyonyo-Salama'!L76</f>
        <v>0</v>
      </c>
      <c r="M76" s="49">
        <f>'Avg Week Salama-Munyonyo'!M76+'Avg Week Munyonyo-Salama'!M76</f>
        <v>56</v>
      </c>
      <c r="N76" s="49">
        <f>'Avg Week Salama-Munyonyo'!N76+'Avg Week Munyonyo-Salama'!N76</f>
        <v>0</v>
      </c>
      <c r="O76" s="15">
        <f t="shared" si="35"/>
        <v>68</v>
      </c>
      <c r="P76" s="15">
        <f t="shared" si="36"/>
        <v>124</v>
      </c>
      <c r="R76" s="8"/>
      <c r="T76"/>
    </row>
    <row r="77" spans="2:20" ht="23.1" customHeight="1" x14ac:dyDescent="0.25">
      <c r="B77" s="23" t="s">
        <v>117</v>
      </c>
      <c r="C77" s="49">
        <f>'Avg Week Salama-Munyonyo'!C77+'Avg Week Munyonyo-Salama'!C77</f>
        <v>41.5</v>
      </c>
      <c r="D77" s="49">
        <f>'Avg Week Salama-Munyonyo'!D77+'Avg Week Munyonyo-Salama'!D77</f>
        <v>4.5</v>
      </c>
      <c r="E77" s="49">
        <f>'Avg Week Salama-Munyonyo'!E77+'Avg Week Munyonyo-Salama'!E77</f>
        <v>3.5</v>
      </c>
      <c r="F77" s="49">
        <f>'Avg Week Salama-Munyonyo'!F77+'Avg Week Munyonyo-Salama'!F77</f>
        <v>12</v>
      </c>
      <c r="G77" s="49">
        <f>'Avg Week Salama-Munyonyo'!G77+'Avg Week Munyonyo-Salama'!G77</f>
        <v>0</v>
      </c>
      <c r="H77" s="49">
        <f>'Avg Week Salama-Munyonyo'!H77+'Avg Week Munyonyo-Salama'!H77</f>
        <v>0</v>
      </c>
      <c r="I77" s="49">
        <f>'Avg Week Salama-Munyonyo'!I77+'Avg Week Munyonyo-Salama'!I77</f>
        <v>1</v>
      </c>
      <c r="J77" s="49">
        <f>'Avg Week Salama-Munyonyo'!J77+'Avg Week Munyonyo-Salama'!J77</f>
        <v>0.5</v>
      </c>
      <c r="K77" s="49">
        <f>'Avg Week Salama-Munyonyo'!K77+'Avg Week Munyonyo-Salama'!K77</f>
        <v>0</v>
      </c>
      <c r="L77" s="49">
        <f>'Avg Week Salama-Munyonyo'!L77+'Avg Week Munyonyo-Salama'!L77</f>
        <v>0</v>
      </c>
      <c r="M77" s="49">
        <f>'Avg Week Salama-Munyonyo'!M77+'Avg Week Munyonyo-Salama'!M77</f>
        <v>49</v>
      </c>
      <c r="N77" s="49">
        <f>'Avg Week Salama-Munyonyo'!N77+'Avg Week Munyonyo-Salama'!N77</f>
        <v>0</v>
      </c>
      <c r="O77" s="15">
        <f t="shared" si="35"/>
        <v>63</v>
      </c>
      <c r="P77" s="15">
        <f t="shared" si="36"/>
        <v>112</v>
      </c>
      <c r="R77" s="8"/>
      <c r="T77"/>
    </row>
    <row r="78" spans="2:20" ht="23.1" customHeight="1" x14ac:dyDescent="0.25">
      <c r="B78" s="24" t="s">
        <v>118</v>
      </c>
      <c r="C78" s="49">
        <f>'Avg Week Salama-Munyonyo'!C78+'Avg Week Munyonyo-Salama'!C78</f>
        <v>30.5</v>
      </c>
      <c r="D78" s="49">
        <f>'Avg Week Salama-Munyonyo'!D78+'Avg Week Munyonyo-Salama'!D78</f>
        <v>3.5</v>
      </c>
      <c r="E78" s="49">
        <f>'Avg Week Salama-Munyonyo'!E78+'Avg Week Munyonyo-Salama'!E78</f>
        <v>3</v>
      </c>
      <c r="F78" s="49">
        <f>'Avg Week Salama-Munyonyo'!F78+'Avg Week Munyonyo-Salama'!F78</f>
        <v>6.5</v>
      </c>
      <c r="G78" s="49">
        <f>'Avg Week Salama-Munyonyo'!G78+'Avg Week Munyonyo-Salama'!G78</f>
        <v>0</v>
      </c>
      <c r="H78" s="49">
        <f>'Avg Week Salama-Munyonyo'!H78+'Avg Week Munyonyo-Salama'!H78</f>
        <v>0</v>
      </c>
      <c r="I78" s="49">
        <f>'Avg Week Salama-Munyonyo'!I78+'Avg Week Munyonyo-Salama'!I78</f>
        <v>0.5</v>
      </c>
      <c r="J78" s="49">
        <f>'Avg Week Salama-Munyonyo'!J78+'Avg Week Munyonyo-Salama'!J78</f>
        <v>0</v>
      </c>
      <c r="K78" s="49">
        <f>'Avg Week Salama-Munyonyo'!K78+'Avg Week Munyonyo-Salama'!K78</f>
        <v>0</v>
      </c>
      <c r="L78" s="49">
        <f>'Avg Week Salama-Munyonyo'!L78+'Avg Week Munyonyo-Salama'!L78</f>
        <v>0</v>
      </c>
      <c r="M78" s="49">
        <f>'Avg Week Salama-Munyonyo'!M78+'Avg Week Munyonyo-Salama'!M78</f>
        <v>60.5</v>
      </c>
      <c r="N78" s="49">
        <f>'Avg Week Salama-Munyonyo'!N78+'Avg Week Munyonyo-Salama'!N78</f>
        <v>0</v>
      </c>
      <c r="O78" s="15">
        <f t="shared" si="35"/>
        <v>44</v>
      </c>
      <c r="P78" s="15">
        <f t="shared" si="36"/>
        <v>104.5</v>
      </c>
      <c r="R78" s="8"/>
      <c r="T78"/>
    </row>
    <row r="79" spans="2:20" ht="23.1" customHeight="1" x14ac:dyDescent="0.25">
      <c r="B79" s="23" t="s">
        <v>119</v>
      </c>
      <c r="C79" s="49">
        <f>'Avg Week Salama-Munyonyo'!C79+'Avg Week Munyonyo-Salama'!C79</f>
        <v>28.5</v>
      </c>
      <c r="D79" s="49">
        <f>'Avg Week Salama-Munyonyo'!D79+'Avg Week Munyonyo-Salama'!D79</f>
        <v>1.5</v>
      </c>
      <c r="E79" s="49">
        <f>'Avg Week Salama-Munyonyo'!E79+'Avg Week Munyonyo-Salama'!E79</f>
        <v>0.5</v>
      </c>
      <c r="F79" s="49">
        <f>'Avg Week Salama-Munyonyo'!F79+'Avg Week Munyonyo-Salama'!F79</f>
        <v>5</v>
      </c>
      <c r="G79" s="49">
        <f>'Avg Week Salama-Munyonyo'!G79+'Avg Week Munyonyo-Salama'!G79</f>
        <v>0</v>
      </c>
      <c r="H79" s="49">
        <f>'Avg Week Salama-Munyonyo'!H79+'Avg Week Munyonyo-Salama'!H79</f>
        <v>0</v>
      </c>
      <c r="I79" s="49">
        <f>'Avg Week Salama-Munyonyo'!I79+'Avg Week Munyonyo-Salama'!I79</f>
        <v>1</v>
      </c>
      <c r="J79" s="49">
        <f>'Avg Week Salama-Munyonyo'!J79+'Avg Week Munyonyo-Salama'!J79</f>
        <v>0</v>
      </c>
      <c r="K79" s="49">
        <f>'Avg Week Salama-Munyonyo'!K79+'Avg Week Munyonyo-Salama'!K79</f>
        <v>0</v>
      </c>
      <c r="L79" s="49">
        <f>'Avg Week Salama-Munyonyo'!L79+'Avg Week Munyonyo-Salama'!L79</f>
        <v>0</v>
      </c>
      <c r="M79" s="49">
        <f>'Avg Week Salama-Munyonyo'!M79+'Avg Week Munyonyo-Salama'!M79</f>
        <v>47</v>
      </c>
      <c r="N79" s="49">
        <f>'Avg Week Salama-Munyonyo'!N79+'Avg Week Munyonyo-Salama'!N79</f>
        <v>0</v>
      </c>
      <c r="O79" s="15">
        <f t="shared" si="35"/>
        <v>36.5</v>
      </c>
      <c r="P79" s="15">
        <f t="shared" si="36"/>
        <v>83.5</v>
      </c>
      <c r="R79" s="8"/>
      <c r="T79"/>
    </row>
    <row r="80" spans="2:20" ht="23.1" customHeight="1" x14ac:dyDescent="0.25">
      <c r="B80" s="25" t="s">
        <v>120</v>
      </c>
      <c r="C80" s="49">
        <f>'Avg Week Salama-Munyonyo'!C80+'Avg Week Munyonyo-Salama'!C80</f>
        <v>29.5</v>
      </c>
      <c r="D80" s="49">
        <f>'Avg Week Salama-Munyonyo'!D80+'Avg Week Munyonyo-Salama'!D80</f>
        <v>2</v>
      </c>
      <c r="E80" s="49">
        <f>'Avg Week Salama-Munyonyo'!E80+'Avg Week Munyonyo-Salama'!E80</f>
        <v>0.5</v>
      </c>
      <c r="F80" s="49">
        <f>'Avg Week Salama-Munyonyo'!F80+'Avg Week Munyonyo-Salama'!F80</f>
        <v>4.5</v>
      </c>
      <c r="G80" s="49">
        <f>'Avg Week Salama-Munyonyo'!G80+'Avg Week Munyonyo-Salama'!G80</f>
        <v>0</v>
      </c>
      <c r="H80" s="49">
        <f>'Avg Week Salama-Munyonyo'!H80+'Avg Week Munyonyo-Salama'!H80</f>
        <v>0</v>
      </c>
      <c r="I80" s="49">
        <f>'Avg Week Salama-Munyonyo'!I80+'Avg Week Munyonyo-Salama'!I80</f>
        <v>0</v>
      </c>
      <c r="J80" s="49">
        <f>'Avg Week Salama-Munyonyo'!J80+'Avg Week Munyonyo-Salama'!J80</f>
        <v>0.5</v>
      </c>
      <c r="K80" s="49">
        <f>'Avg Week Salama-Munyonyo'!K80+'Avg Week Munyonyo-Salama'!K80</f>
        <v>0</v>
      </c>
      <c r="L80" s="49">
        <f>'Avg Week Salama-Munyonyo'!L80+'Avg Week Munyonyo-Salama'!L80</f>
        <v>0</v>
      </c>
      <c r="M80" s="49">
        <f>'Avg Week Salama-Munyonyo'!M80+'Avg Week Munyonyo-Salama'!M80</f>
        <v>41.5</v>
      </c>
      <c r="N80" s="49">
        <f>'Avg Week Salama-Munyonyo'!N80+'Avg Week Munyonyo-Salama'!N80</f>
        <v>0</v>
      </c>
      <c r="O80" s="15">
        <f t="shared" si="35"/>
        <v>37</v>
      </c>
      <c r="P80" s="15">
        <f t="shared" si="36"/>
        <v>78.5</v>
      </c>
      <c r="R80" s="8"/>
      <c r="T80"/>
    </row>
    <row r="81" spans="2:20" ht="23.1" customHeight="1" x14ac:dyDescent="0.25">
      <c r="B81" s="23" t="s">
        <v>121</v>
      </c>
      <c r="C81" s="49">
        <f>'Avg Week Salama-Munyonyo'!C81+'Avg Week Munyonyo-Salama'!C81</f>
        <v>14.5</v>
      </c>
      <c r="D81" s="49">
        <f>'Avg Week Salama-Munyonyo'!D81+'Avg Week Munyonyo-Salama'!D81</f>
        <v>2</v>
      </c>
      <c r="E81" s="49">
        <f>'Avg Week Salama-Munyonyo'!E81+'Avg Week Munyonyo-Salama'!E81</f>
        <v>0</v>
      </c>
      <c r="F81" s="49">
        <f>'Avg Week Salama-Munyonyo'!F81+'Avg Week Munyonyo-Salama'!F81</f>
        <v>3.5</v>
      </c>
      <c r="G81" s="49">
        <f>'Avg Week Salama-Munyonyo'!G81+'Avg Week Munyonyo-Salama'!G81</f>
        <v>0</v>
      </c>
      <c r="H81" s="49">
        <f>'Avg Week Salama-Munyonyo'!H81+'Avg Week Munyonyo-Salama'!H81</f>
        <v>0</v>
      </c>
      <c r="I81" s="49">
        <f>'Avg Week Salama-Munyonyo'!I81+'Avg Week Munyonyo-Salama'!I81</f>
        <v>0.5</v>
      </c>
      <c r="J81" s="49">
        <f>'Avg Week Salama-Munyonyo'!J81+'Avg Week Munyonyo-Salama'!J81</f>
        <v>0</v>
      </c>
      <c r="K81" s="49">
        <f>'Avg Week Salama-Munyonyo'!K81+'Avg Week Munyonyo-Salama'!K81</f>
        <v>0</v>
      </c>
      <c r="L81" s="49">
        <f>'Avg Week Salama-Munyonyo'!L81+'Avg Week Munyonyo-Salama'!L81</f>
        <v>0</v>
      </c>
      <c r="M81" s="49">
        <f>'Avg Week Salama-Munyonyo'!M81+'Avg Week Munyonyo-Salama'!M81</f>
        <v>22</v>
      </c>
      <c r="N81" s="49">
        <f>'Avg Week Salama-Munyonyo'!N81+'Avg Week Munyonyo-Salama'!N81</f>
        <v>0</v>
      </c>
      <c r="O81" s="15">
        <f t="shared" si="35"/>
        <v>20.5</v>
      </c>
      <c r="P81" s="15">
        <f t="shared" si="36"/>
        <v>42.5</v>
      </c>
      <c r="R81" s="8"/>
      <c r="T81"/>
    </row>
    <row r="82" spans="2:20" ht="23.1" customHeight="1" x14ac:dyDescent="0.25">
      <c r="B82" s="24" t="s">
        <v>122</v>
      </c>
      <c r="C82" s="49">
        <f>'Avg Week Salama-Munyonyo'!C82+'Avg Week Munyonyo-Salama'!C82</f>
        <v>27</v>
      </c>
      <c r="D82" s="49">
        <f>'Avg Week Salama-Munyonyo'!D82+'Avg Week Munyonyo-Salama'!D82</f>
        <v>1.5</v>
      </c>
      <c r="E82" s="49">
        <f>'Avg Week Salama-Munyonyo'!E82+'Avg Week Munyonyo-Salama'!E82</f>
        <v>1</v>
      </c>
      <c r="F82" s="49">
        <f>'Avg Week Salama-Munyonyo'!F82+'Avg Week Munyonyo-Salama'!F82</f>
        <v>3.5</v>
      </c>
      <c r="G82" s="49">
        <f>'Avg Week Salama-Munyonyo'!G82+'Avg Week Munyonyo-Salama'!G82</f>
        <v>0</v>
      </c>
      <c r="H82" s="49">
        <f>'Avg Week Salama-Munyonyo'!H82+'Avg Week Munyonyo-Salama'!H82</f>
        <v>0</v>
      </c>
      <c r="I82" s="49">
        <f>'Avg Week Salama-Munyonyo'!I82+'Avg Week Munyonyo-Salama'!I82</f>
        <v>0.5</v>
      </c>
      <c r="J82" s="49">
        <f>'Avg Week Salama-Munyonyo'!J82+'Avg Week Munyonyo-Salama'!J82</f>
        <v>0</v>
      </c>
      <c r="K82" s="49">
        <f>'Avg Week Salama-Munyonyo'!K82+'Avg Week Munyonyo-Salama'!K82</f>
        <v>0</v>
      </c>
      <c r="L82" s="49">
        <f>'Avg Week Salama-Munyonyo'!L82+'Avg Week Munyonyo-Salama'!L82</f>
        <v>0</v>
      </c>
      <c r="M82" s="49">
        <f>'Avg Week Salama-Munyonyo'!M82+'Avg Week Munyonyo-Salama'!M82</f>
        <v>24</v>
      </c>
      <c r="N82" s="49">
        <f>'Avg Week Salama-Munyonyo'!N82+'Avg Week Munyonyo-Salama'!N82</f>
        <v>0</v>
      </c>
      <c r="O82" s="15">
        <f t="shared" si="35"/>
        <v>33.5</v>
      </c>
      <c r="P82" s="15">
        <f t="shared" si="36"/>
        <v>57.5</v>
      </c>
      <c r="R82" s="8"/>
      <c r="T82"/>
    </row>
    <row r="83" spans="2:20" ht="23.1" customHeight="1" x14ac:dyDescent="0.25">
      <c r="B83" s="23" t="s">
        <v>123</v>
      </c>
      <c r="C83" s="49">
        <f>'Avg Week Salama-Munyonyo'!C83+'Avg Week Munyonyo-Salama'!C83</f>
        <v>13.5</v>
      </c>
      <c r="D83" s="49">
        <f>'Avg Week Salama-Munyonyo'!D83+'Avg Week Munyonyo-Salama'!D83</f>
        <v>0.5</v>
      </c>
      <c r="E83" s="49">
        <f>'Avg Week Salama-Munyonyo'!E83+'Avg Week Munyonyo-Salama'!E83</f>
        <v>1.5</v>
      </c>
      <c r="F83" s="49">
        <f>'Avg Week Salama-Munyonyo'!F83+'Avg Week Munyonyo-Salama'!F83</f>
        <v>3.5</v>
      </c>
      <c r="G83" s="49">
        <f>'Avg Week Salama-Munyonyo'!G83+'Avg Week Munyonyo-Salama'!G83</f>
        <v>0</v>
      </c>
      <c r="H83" s="49">
        <f>'Avg Week Salama-Munyonyo'!H83+'Avg Week Munyonyo-Salama'!H83</f>
        <v>0</v>
      </c>
      <c r="I83" s="49">
        <f>'Avg Week Salama-Munyonyo'!I83+'Avg Week Munyonyo-Salama'!I83</f>
        <v>1</v>
      </c>
      <c r="J83" s="49">
        <f>'Avg Week Salama-Munyonyo'!J83+'Avg Week Munyonyo-Salama'!J83</f>
        <v>0</v>
      </c>
      <c r="K83" s="49">
        <f>'Avg Week Salama-Munyonyo'!K83+'Avg Week Munyonyo-Salama'!K83</f>
        <v>0</v>
      </c>
      <c r="L83" s="49">
        <f>'Avg Week Salama-Munyonyo'!L83+'Avg Week Munyonyo-Salama'!L83</f>
        <v>0</v>
      </c>
      <c r="M83" s="49">
        <f>'Avg Week Salama-Munyonyo'!M83+'Avg Week Munyonyo-Salama'!M83</f>
        <v>32</v>
      </c>
      <c r="N83" s="49">
        <f>'Avg Week Salama-Munyonyo'!N83+'Avg Week Munyonyo-Salama'!N83</f>
        <v>0</v>
      </c>
      <c r="O83" s="15">
        <f t="shared" si="35"/>
        <v>20</v>
      </c>
      <c r="P83" s="15">
        <f t="shared" si="36"/>
        <v>52</v>
      </c>
      <c r="R83" s="8"/>
      <c r="T83"/>
    </row>
    <row r="84" spans="2:20" ht="23.1" customHeight="1" x14ac:dyDescent="0.25">
      <c r="B84" s="25" t="s">
        <v>124</v>
      </c>
      <c r="C84" s="49">
        <f>'Avg Week Salama-Munyonyo'!C84+'Avg Week Munyonyo-Salama'!C84</f>
        <v>9</v>
      </c>
      <c r="D84" s="49">
        <f>'Avg Week Salama-Munyonyo'!D84+'Avg Week Munyonyo-Salama'!D84</f>
        <v>1.5</v>
      </c>
      <c r="E84" s="49">
        <f>'Avg Week Salama-Munyonyo'!E84+'Avg Week Munyonyo-Salama'!E84</f>
        <v>0</v>
      </c>
      <c r="F84" s="49">
        <f>'Avg Week Salama-Munyonyo'!F84+'Avg Week Munyonyo-Salama'!F84</f>
        <v>1.5</v>
      </c>
      <c r="G84" s="49">
        <f>'Avg Week Salama-Munyonyo'!G84+'Avg Week Munyonyo-Salama'!G84</f>
        <v>0</v>
      </c>
      <c r="H84" s="49">
        <f>'Avg Week Salama-Munyonyo'!H84+'Avg Week Munyonyo-Salama'!H84</f>
        <v>0</v>
      </c>
      <c r="I84" s="49">
        <f>'Avg Week Salama-Munyonyo'!I84+'Avg Week Munyonyo-Salama'!I84</f>
        <v>1</v>
      </c>
      <c r="J84" s="49">
        <f>'Avg Week Salama-Munyonyo'!J84+'Avg Week Munyonyo-Salama'!J84</f>
        <v>0</v>
      </c>
      <c r="K84" s="49">
        <f>'Avg Week Salama-Munyonyo'!K84+'Avg Week Munyonyo-Salama'!K84</f>
        <v>0</v>
      </c>
      <c r="L84" s="49">
        <f>'Avg Week Salama-Munyonyo'!L84+'Avg Week Munyonyo-Salama'!L84</f>
        <v>0</v>
      </c>
      <c r="M84" s="49">
        <f>'Avg Week Salama-Munyonyo'!M84+'Avg Week Munyonyo-Salama'!M84</f>
        <v>24</v>
      </c>
      <c r="N84" s="49">
        <f>'Avg Week Salama-Munyonyo'!N84+'Avg Week Munyonyo-Salama'!N84</f>
        <v>0</v>
      </c>
      <c r="O84" s="15">
        <f t="shared" si="35"/>
        <v>13</v>
      </c>
      <c r="P84" s="15">
        <f t="shared" si="36"/>
        <v>37</v>
      </c>
      <c r="R84" s="8"/>
      <c r="T84"/>
    </row>
    <row r="85" spans="2:20" ht="23.1" customHeight="1" x14ac:dyDescent="0.25">
      <c r="B85" s="23" t="s">
        <v>125</v>
      </c>
      <c r="C85" s="49">
        <f>'Avg Week Salama-Munyonyo'!C85+'Avg Week Munyonyo-Salama'!C85</f>
        <v>5</v>
      </c>
      <c r="D85" s="49">
        <f>'Avg Week Salama-Munyonyo'!D85+'Avg Week Munyonyo-Salama'!D85</f>
        <v>2.5</v>
      </c>
      <c r="E85" s="49">
        <f>'Avg Week Salama-Munyonyo'!E85+'Avg Week Munyonyo-Salama'!E85</f>
        <v>1</v>
      </c>
      <c r="F85" s="49">
        <f>'Avg Week Salama-Munyonyo'!F85+'Avg Week Munyonyo-Salama'!F85</f>
        <v>0</v>
      </c>
      <c r="G85" s="49">
        <f>'Avg Week Salama-Munyonyo'!G85+'Avg Week Munyonyo-Salama'!G85</f>
        <v>0</v>
      </c>
      <c r="H85" s="49">
        <f>'Avg Week Salama-Munyonyo'!H85+'Avg Week Munyonyo-Salama'!H85</f>
        <v>0</v>
      </c>
      <c r="I85" s="49">
        <f>'Avg Week Salama-Munyonyo'!I85+'Avg Week Munyonyo-Salama'!I85</f>
        <v>0.5</v>
      </c>
      <c r="J85" s="49">
        <f>'Avg Week Salama-Munyonyo'!J85+'Avg Week Munyonyo-Salama'!J85</f>
        <v>0</v>
      </c>
      <c r="K85" s="49">
        <f>'Avg Week Salama-Munyonyo'!K85+'Avg Week Munyonyo-Salama'!K85</f>
        <v>0</v>
      </c>
      <c r="L85" s="49">
        <f>'Avg Week Salama-Munyonyo'!L85+'Avg Week Munyonyo-Salama'!L85</f>
        <v>0</v>
      </c>
      <c r="M85" s="49">
        <f>'Avg Week Salama-Munyonyo'!M85+'Avg Week Munyonyo-Salama'!M85</f>
        <v>12</v>
      </c>
      <c r="N85" s="49">
        <f>'Avg Week Salama-Munyonyo'!N85+'Avg Week Munyonyo-Salama'!N85</f>
        <v>0</v>
      </c>
      <c r="O85" s="15">
        <f t="shared" si="35"/>
        <v>9</v>
      </c>
      <c r="P85" s="15">
        <f t="shared" si="36"/>
        <v>21</v>
      </c>
      <c r="R85" s="8"/>
      <c r="T85"/>
    </row>
    <row r="86" spans="2:20" ht="23.1" customHeight="1" x14ac:dyDescent="0.25">
      <c r="B86" s="24" t="s">
        <v>126</v>
      </c>
      <c r="C86" s="49">
        <f>'Avg Week Salama-Munyonyo'!C86+'Avg Week Munyonyo-Salama'!C86</f>
        <v>7.5</v>
      </c>
      <c r="D86" s="49">
        <f>'Avg Week Salama-Munyonyo'!D86+'Avg Week Munyonyo-Salama'!D86</f>
        <v>2</v>
      </c>
      <c r="E86" s="49">
        <f>'Avg Week Salama-Munyonyo'!E86+'Avg Week Munyonyo-Salama'!E86</f>
        <v>1</v>
      </c>
      <c r="F86" s="49">
        <f>'Avg Week Salama-Munyonyo'!F86+'Avg Week Munyonyo-Salama'!F86</f>
        <v>0</v>
      </c>
      <c r="G86" s="49">
        <f>'Avg Week Salama-Munyonyo'!G86+'Avg Week Munyonyo-Salama'!G86</f>
        <v>0</v>
      </c>
      <c r="H86" s="49">
        <f>'Avg Week Salama-Munyonyo'!H86+'Avg Week Munyonyo-Salama'!H86</f>
        <v>0</v>
      </c>
      <c r="I86" s="49">
        <f>'Avg Week Salama-Munyonyo'!I86+'Avg Week Munyonyo-Salama'!I86</f>
        <v>1.5</v>
      </c>
      <c r="J86" s="49">
        <f>'Avg Week Salama-Munyonyo'!J86+'Avg Week Munyonyo-Salama'!J86</f>
        <v>0</v>
      </c>
      <c r="K86" s="49">
        <f>'Avg Week Salama-Munyonyo'!K86+'Avg Week Munyonyo-Salama'!K86</f>
        <v>0</v>
      </c>
      <c r="L86" s="49">
        <f>'Avg Week Salama-Munyonyo'!L86+'Avg Week Munyonyo-Salama'!L86</f>
        <v>0</v>
      </c>
      <c r="M86" s="49">
        <f>'Avg Week Salama-Munyonyo'!M86+'Avg Week Munyonyo-Salama'!M86</f>
        <v>10</v>
      </c>
      <c r="N86" s="49">
        <f>'Avg Week Salama-Munyonyo'!N86+'Avg Week Munyonyo-Salama'!N86</f>
        <v>0</v>
      </c>
      <c r="O86" s="15">
        <f t="shared" si="35"/>
        <v>12</v>
      </c>
      <c r="P86" s="15">
        <f t="shared" si="36"/>
        <v>22</v>
      </c>
      <c r="R86" s="8"/>
      <c r="T86"/>
    </row>
    <row r="87" spans="2:20" ht="23.1" customHeight="1" x14ac:dyDescent="0.25">
      <c r="B87" s="23" t="s">
        <v>127</v>
      </c>
      <c r="C87" s="49">
        <f>'Avg Week Salama-Munyonyo'!C87+'Avg Week Munyonyo-Salama'!C87</f>
        <v>7</v>
      </c>
      <c r="D87" s="49">
        <f>'Avg Week Salama-Munyonyo'!D87+'Avg Week Munyonyo-Salama'!D87</f>
        <v>3.5</v>
      </c>
      <c r="E87" s="49">
        <f>'Avg Week Salama-Munyonyo'!E87+'Avg Week Munyonyo-Salama'!E87</f>
        <v>0.5</v>
      </c>
      <c r="F87" s="49">
        <f>'Avg Week Salama-Munyonyo'!F87+'Avg Week Munyonyo-Salama'!F87</f>
        <v>1</v>
      </c>
      <c r="G87" s="49">
        <f>'Avg Week Salama-Munyonyo'!G87+'Avg Week Munyonyo-Salama'!G87</f>
        <v>0</v>
      </c>
      <c r="H87" s="49">
        <f>'Avg Week Salama-Munyonyo'!H87+'Avg Week Munyonyo-Salama'!H87</f>
        <v>0</v>
      </c>
      <c r="I87" s="49">
        <f>'Avg Week Salama-Munyonyo'!I87+'Avg Week Munyonyo-Salama'!I87</f>
        <v>0</v>
      </c>
      <c r="J87" s="49">
        <f>'Avg Week Salama-Munyonyo'!J87+'Avg Week Munyonyo-Salama'!J87</f>
        <v>0.5</v>
      </c>
      <c r="K87" s="49">
        <f>'Avg Week Salama-Munyonyo'!K87+'Avg Week Munyonyo-Salama'!K87</f>
        <v>0</v>
      </c>
      <c r="L87" s="49">
        <f>'Avg Week Salama-Munyonyo'!L87+'Avg Week Munyonyo-Salama'!L87</f>
        <v>0</v>
      </c>
      <c r="M87" s="49">
        <f>'Avg Week Salama-Munyonyo'!M87+'Avg Week Munyonyo-Salama'!M87</f>
        <v>9.5</v>
      </c>
      <c r="N87" s="49">
        <f>'Avg Week Salama-Munyonyo'!N87+'Avg Week Munyonyo-Salama'!N87</f>
        <v>0</v>
      </c>
      <c r="O87" s="15">
        <f t="shared" si="35"/>
        <v>12.5</v>
      </c>
      <c r="P87" s="15">
        <f t="shared" si="36"/>
        <v>22</v>
      </c>
      <c r="R87" s="8"/>
      <c r="T87"/>
    </row>
    <row r="88" spans="2:20" ht="23.1" customHeight="1" x14ac:dyDescent="0.25">
      <c r="B88" s="25" t="s">
        <v>128</v>
      </c>
      <c r="C88" s="49">
        <f>'Avg Week Salama-Munyonyo'!C88+'Avg Week Munyonyo-Salama'!C88</f>
        <v>13</v>
      </c>
      <c r="D88" s="49">
        <f>'Avg Week Salama-Munyonyo'!D88+'Avg Week Munyonyo-Salama'!D88</f>
        <v>1</v>
      </c>
      <c r="E88" s="49">
        <f>'Avg Week Salama-Munyonyo'!E88+'Avg Week Munyonyo-Salama'!E88</f>
        <v>0</v>
      </c>
      <c r="F88" s="49">
        <f>'Avg Week Salama-Munyonyo'!F88+'Avg Week Munyonyo-Salama'!F88</f>
        <v>0.5</v>
      </c>
      <c r="G88" s="49">
        <f>'Avg Week Salama-Munyonyo'!G88+'Avg Week Munyonyo-Salama'!G88</f>
        <v>0</v>
      </c>
      <c r="H88" s="49">
        <f>'Avg Week Salama-Munyonyo'!H88+'Avg Week Munyonyo-Salama'!H88</f>
        <v>0</v>
      </c>
      <c r="I88" s="49">
        <f>'Avg Week Salama-Munyonyo'!I88+'Avg Week Munyonyo-Salama'!I88</f>
        <v>0</v>
      </c>
      <c r="J88" s="49">
        <f>'Avg Week Salama-Munyonyo'!J88+'Avg Week Munyonyo-Salama'!J88</f>
        <v>0</v>
      </c>
      <c r="K88" s="49">
        <f>'Avg Week Salama-Munyonyo'!K88+'Avg Week Munyonyo-Salama'!K88</f>
        <v>0</v>
      </c>
      <c r="L88" s="49">
        <f>'Avg Week Salama-Munyonyo'!L88+'Avg Week Munyonyo-Salama'!L88</f>
        <v>0</v>
      </c>
      <c r="M88" s="49">
        <f>'Avg Week Salama-Munyonyo'!M88+'Avg Week Munyonyo-Salama'!M88</f>
        <v>12.5</v>
      </c>
      <c r="N88" s="49">
        <f>'Avg Week Salama-Munyonyo'!N88+'Avg Week Munyonyo-Salama'!N88</f>
        <v>0</v>
      </c>
      <c r="O88" s="15">
        <f t="shared" si="35"/>
        <v>14.5</v>
      </c>
      <c r="P88" s="15">
        <f t="shared" si="36"/>
        <v>27</v>
      </c>
      <c r="R88" s="8"/>
      <c r="T88"/>
    </row>
    <row r="89" spans="2:20" ht="23.1" customHeight="1" x14ac:dyDescent="0.25">
      <c r="B89" s="23" t="s">
        <v>129</v>
      </c>
      <c r="C89" s="49">
        <f>'Avg Week Salama-Munyonyo'!C89+'Avg Week Munyonyo-Salama'!C89</f>
        <v>8</v>
      </c>
      <c r="D89" s="49">
        <f>'Avg Week Salama-Munyonyo'!D89+'Avg Week Munyonyo-Salama'!D89</f>
        <v>2.5</v>
      </c>
      <c r="E89" s="49">
        <f>'Avg Week Salama-Munyonyo'!E89+'Avg Week Munyonyo-Salama'!E89</f>
        <v>1</v>
      </c>
      <c r="F89" s="49">
        <f>'Avg Week Salama-Munyonyo'!F89+'Avg Week Munyonyo-Salama'!F89</f>
        <v>0</v>
      </c>
      <c r="G89" s="49">
        <f>'Avg Week Salama-Munyonyo'!G89+'Avg Week Munyonyo-Salama'!G89</f>
        <v>0</v>
      </c>
      <c r="H89" s="49">
        <f>'Avg Week Salama-Munyonyo'!H89+'Avg Week Munyonyo-Salama'!H89</f>
        <v>0</v>
      </c>
      <c r="I89" s="49">
        <f>'Avg Week Salama-Munyonyo'!I89+'Avg Week Munyonyo-Salama'!I89</f>
        <v>1</v>
      </c>
      <c r="J89" s="49">
        <f>'Avg Week Salama-Munyonyo'!J89+'Avg Week Munyonyo-Salama'!J89</f>
        <v>0</v>
      </c>
      <c r="K89" s="49">
        <f>'Avg Week Salama-Munyonyo'!K89+'Avg Week Munyonyo-Salama'!K89</f>
        <v>0</v>
      </c>
      <c r="L89" s="49">
        <f>'Avg Week Salama-Munyonyo'!L89+'Avg Week Munyonyo-Salama'!L89</f>
        <v>0</v>
      </c>
      <c r="M89" s="49">
        <f>'Avg Week Salama-Munyonyo'!M89+'Avg Week Munyonyo-Salama'!M89</f>
        <v>16</v>
      </c>
      <c r="N89" s="49">
        <f>'Avg Week Salama-Munyonyo'!N89+'Avg Week Munyonyo-Salama'!N89</f>
        <v>0</v>
      </c>
      <c r="O89" s="15">
        <f t="shared" si="35"/>
        <v>12.5</v>
      </c>
      <c r="P89" s="15">
        <f t="shared" si="36"/>
        <v>28.5</v>
      </c>
      <c r="R89" s="8"/>
      <c r="T89"/>
    </row>
    <row r="90" spans="2:20" ht="23.1" customHeight="1" x14ac:dyDescent="0.25">
      <c r="B90" s="24" t="s">
        <v>130</v>
      </c>
      <c r="C90" s="49">
        <f>'Avg Week Salama-Munyonyo'!C90+'Avg Week Munyonyo-Salama'!C90</f>
        <v>11.5</v>
      </c>
      <c r="D90" s="49">
        <f>'Avg Week Salama-Munyonyo'!D90+'Avg Week Munyonyo-Salama'!D90</f>
        <v>1</v>
      </c>
      <c r="E90" s="49">
        <f>'Avg Week Salama-Munyonyo'!E90+'Avg Week Munyonyo-Salama'!E90</f>
        <v>1</v>
      </c>
      <c r="F90" s="49">
        <f>'Avg Week Salama-Munyonyo'!F90+'Avg Week Munyonyo-Salama'!F90</f>
        <v>0.5</v>
      </c>
      <c r="G90" s="49">
        <f>'Avg Week Salama-Munyonyo'!G90+'Avg Week Munyonyo-Salama'!G90</f>
        <v>0</v>
      </c>
      <c r="H90" s="49">
        <f>'Avg Week Salama-Munyonyo'!H90+'Avg Week Munyonyo-Salama'!H90</f>
        <v>0</v>
      </c>
      <c r="I90" s="49">
        <f>'Avg Week Salama-Munyonyo'!I90+'Avg Week Munyonyo-Salama'!I90</f>
        <v>0</v>
      </c>
      <c r="J90" s="49">
        <f>'Avg Week Salama-Munyonyo'!J90+'Avg Week Munyonyo-Salama'!J90</f>
        <v>0.5</v>
      </c>
      <c r="K90" s="49">
        <f>'Avg Week Salama-Munyonyo'!K90+'Avg Week Munyonyo-Salama'!K90</f>
        <v>0</v>
      </c>
      <c r="L90" s="49">
        <f>'Avg Week Salama-Munyonyo'!L90+'Avg Week Munyonyo-Salama'!L90</f>
        <v>0</v>
      </c>
      <c r="M90" s="49">
        <f>'Avg Week Salama-Munyonyo'!M90+'Avg Week Munyonyo-Salama'!M90</f>
        <v>10.5</v>
      </c>
      <c r="N90" s="49">
        <f>'Avg Week Salama-Munyonyo'!N90+'Avg Week Munyonyo-Salama'!N90</f>
        <v>0</v>
      </c>
      <c r="O90" s="15">
        <f t="shared" si="35"/>
        <v>14.5</v>
      </c>
      <c r="P90" s="15">
        <f t="shared" si="36"/>
        <v>25</v>
      </c>
      <c r="R90" s="8"/>
      <c r="T90"/>
    </row>
    <row r="91" spans="2:20" ht="23.1" customHeight="1" x14ac:dyDescent="0.25">
      <c r="B91" s="23" t="s">
        <v>131</v>
      </c>
      <c r="C91" s="49">
        <f>'Avg Week Salama-Munyonyo'!C91+'Avg Week Munyonyo-Salama'!C91</f>
        <v>4</v>
      </c>
      <c r="D91" s="49">
        <f>'Avg Week Salama-Munyonyo'!D91+'Avg Week Munyonyo-Salama'!D91</f>
        <v>1.5</v>
      </c>
      <c r="E91" s="49">
        <f>'Avg Week Salama-Munyonyo'!E91+'Avg Week Munyonyo-Salama'!E91</f>
        <v>0</v>
      </c>
      <c r="F91" s="49">
        <f>'Avg Week Salama-Munyonyo'!F91+'Avg Week Munyonyo-Salama'!F91</f>
        <v>0</v>
      </c>
      <c r="G91" s="49">
        <f>'Avg Week Salama-Munyonyo'!G91+'Avg Week Munyonyo-Salama'!G91</f>
        <v>0</v>
      </c>
      <c r="H91" s="49">
        <f>'Avg Week Salama-Munyonyo'!H91+'Avg Week Munyonyo-Salama'!H91</f>
        <v>0</v>
      </c>
      <c r="I91" s="49">
        <f>'Avg Week Salama-Munyonyo'!I91+'Avg Week Munyonyo-Salama'!I91</f>
        <v>0.5</v>
      </c>
      <c r="J91" s="49">
        <f>'Avg Week Salama-Munyonyo'!J91+'Avg Week Munyonyo-Salama'!J91</f>
        <v>0</v>
      </c>
      <c r="K91" s="49">
        <f>'Avg Week Salama-Munyonyo'!K91+'Avg Week Munyonyo-Salama'!K91</f>
        <v>0</v>
      </c>
      <c r="L91" s="49">
        <f>'Avg Week Salama-Munyonyo'!L91+'Avg Week Munyonyo-Salama'!L91</f>
        <v>0.5</v>
      </c>
      <c r="M91" s="49">
        <f>'Avg Week Salama-Munyonyo'!M91+'Avg Week Munyonyo-Salama'!M91</f>
        <v>8.5</v>
      </c>
      <c r="N91" s="49">
        <f>'Avg Week Salama-Munyonyo'!N91+'Avg Week Munyonyo-Salama'!N91</f>
        <v>0</v>
      </c>
      <c r="O91" s="15">
        <f t="shared" si="35"/>
        <v>6.5</v>
      </c>
      <c r="P91" s="15">
        <f t="shared" si="36"/>
        <v>15</v>
      </c>
      <c r="R91" s="8"/>
      <c r="T91"/>
    </row>
    <row r="92" spans="2:20" ht="23.1" customHeight="1" x14ac:dyDescent="0.25">
      <c r="B92" s="25" t="s">
        <v>132</v>
      </c>
      <c r="C92" s="49">
        <f>'Avg Week Salama-Munyonyo'!C92+'Avg Week Munyonyo-Salama'!C92</f>
        <v>9.5</v>
      </c>
      <c r="D92" s="49">
        <f>'Avg Week Salama-Munyonyo'!D92+'Avg Week Munyonyo-Salama'!D92</f>
        <v>1.5</v>
      </c>
      <c r="E92" s="49">
        <f>'Avg Week Salama-Munyonyo'!E92+'Avg Week Munyonyo-Salama'!E92</f>
        <v>1</v>
      </c>
      <c r="F92" s="49">
        <f>'Avg Week Salama-Munyonyo'!F92+'Avg Week Munyonyo-Salama'!F92</f>
        <v>0.5</v>
      </c>
      <c r="G92" s="49">
        <f>'Avg Week Salama-Munyonyo'!G92+'Avg Week Munyonyo-Salama'!G92</f>
        <v>0</v>
      </c>
      <c r="H92" s="49">
        <f>'Avg Week Salama-Munyonyo'!H92+'Avg Week Munyonyo-Salama'!H92</f>
        <v>0</v>
      </c>
      <c r="I92" s="49">
        <f>'Avg Week Salama-Munyonyo'!I92+'Avg Week Munyonyo-Salama'!I92</f>
        <v>0</v>
      </c>
      <c r="J92" s="49">
        <f>'Avg Week Salama-Munyonyo'!J92+'Avg Week Munyonyo-Salama'!J92</f>
        <v>0.5</v>
      </c>
      <c r="K92" s="49">
        <f>'Avg Week Salama-Munyonyo'!K92+'Avg Week Munyonyo-Salama'!K92</f>
        <v>0</v>
      </c>
      <c r="L92" s="49">
        <f>'Avg Week Salama-Munyonyo'!L92+'Avg Week Munyonyo-Salama'!L92</f>
        <v>0</v>
      </c>
      <c r="M92" s="49">
        <f>'Avg Week Salama-Munyonyo'!M92+'Avg Week Munyonyo-Salama'!M92</f>
        <v>7.5</v>
      </c>
      <c r="N92" s="49">
        <f>'Avg Week Salama-Munyonyo'!N92+'Avg Week Munyonyo-Salama'!N92</f>
        <v>0</v>
      </c>
      <c r="O92" s="15">
        <f t="shared" si="35"/>
        <v>13</v>
      </c>
      <c r="P92" s="15">
        <f t="shared" si="36"/>
        <v>20.5</v>
      </c>
      <c r="R92" s="8"/>
      <c r="T92"/>
    </row>
    <row r="93" spans="2:20" ht="23.1" customHeight="1" x14ac:dyDescent="0.25">
      <c r="B93" s="23" t="s">
        <v>133</v>
      </c>
      <c r="C93" s="49">
        <f>'Avg Week Salama-Munyonyo'!C93+'Avg Week Munyonyo-Salama'!C93</f>
        <v>6.5</v>
      </c>
      <c r="D93" s="49">
        <f>'Avg Week Salama-Munyonyo'!D93+'Avg Week Munyonyo-Salama'!D93</f>
        <v>2</v>
      </c>
      <c r="E93" s="49">
        <f>'Avg Week Salama-Munyonyo'!E93+'Avg Week Munyonyo-Salama'!E93</f>
        <v>0.5</v>
      </c>
      <c r="F93" s="49">
        <f>'Avg Week Salama-Munyonyo'!F93+'Avg Week Munyonyo-Salama'!F93</f>
        <v>0</v>
      </c>
      <c r="G93" s="49">
        <f>'Avg Week Salama-Munyonyo'!G93+'Avg Week Munyonyo-Salama'!G93</f>
        <v>0</v>
      </c>
      <c r="H93" s="49">
        <f>'Avg Week Salama-Munyonyo'!H93+'Avg Week Munyonyo-Salama'!H93</f>
        <v>0</v>
      </c>
      <c r="I93" s="49">
        <f>'Avg Week Salama-Munyonyo'!I93+'Avg Week Munyonyo-Salama'!I93</f>
        <v>0</v>
      </c>
      <c r="J93" s="49">
        <f>'Avg Week Salama-Munyonyo'!J93+'Avg Week Munyonyo-Salama'!J93</f>
        <v>0.5</v>
      </c>
      <c r="K93" s="49">
        <f>'Avg Week Salama-Munyonyo'!K93+'Avg Week Munyonyo-Salama'!K93</f>
        <v>0</v>
      </c>
      <c r="L93" s="49">
        <f>'Avg Week Salama-Munyonyo'!L93+'Avg Week Munyonyo-Salama'!L93</f>
        <v>0</v>
      </c>
      <c r="M93" s="49">
        <f>'Avg Week Salama-Munyonyo'!M93+'Avg Week Munyonyo-Salama'!M93</f>
        <v>9</v>
      </c>
      <c r="N93" s="49">
        <f>'Avg Week Salama-Munyonyo'!N93+'Avg Week Munyonyo-Salama'!N93</f>
        <v>0</v>
      </c>
      <c r="O93" s="15">
        <f t="shared" si="35"/>
        <v>9.5</v>
      </c>
      <c r="P93" s="15">
        <f t="shared" si="36"/>
        <v>18.5</v>
      </c>
      <c r="R93" s="8"/>
      <c r="T93"/>
    </row>
    <row r="94" spans="2:20" ht="23.1" customHeight="1" x14ac:dyDescent="0.25">
      <c r="B94" s="24" t="s">
        <v>134</v>
      </c>
      <c r="C94" s="49">
        <f>'Avg Week Salama-Munyonyo'!C94+'Avg Week Munyonyo-Salama'!C94</f>
        <v>8</v>
      </c>
      <c r="D94" s="49">
        <f>'Avg Week Salama-Munyonyo'!D94+'Avg Week Munyonyo-Salama'!D94</f>
        <v>1.5</v>
      </c>
      <c r="E94" s="49">
        <f>'Avg Week Salama-Munyonyo'!E94+'Avg Week Munyonyo-Salama'!E94</f>
        <v>1</v>
      </c>
      <c r="F94" s="49">
        <f>'Avg Week Salama-Munyonyo'!F94+'Avg Week Munyonyo-Salama'!F94</f>
        <v>0</v>
      </c>
      <c r="G94" s="49">
        <f>'Avg Week Salama-Munyonyo'!G94+'Avg Week Munyonyo-Salama'!G94</f>
        <v>0</v>
      </c>
      <c r="H94" s="49">
        <f>'Avg Week Salama-Munyonyo'!H94+'Avg Week Munyonyo-Salama'!H94</f>
        <v>0</v>
      </c>
      <c r="I94" s="49">
        <f>'Avg Week Salama-Munyonyo'!I94+'Avg Week Munyonyo-Salama'!I94</f>
        <v>0</v>
      </c>
      <c r="J94" s="49">
        <f>'Avg Week Salama-Munyonyo'!J94+'Avg Week Munyonyo-Salama'!J94</f>
        <v>0</v>
      </c>
      <c r="K94" s="49">
        <f>'Avg Week Salama-Munyonyo'!K94+'Avg Week Munyonyo-Salama'!K94</f>
        <v>0</v>
      </c>
      <c r="L94" s="49">
        <f>'Avg Week Salama-Munyonyo'!L94+'Avg Week Munyonyo-Salama'!L94</f>
        <v>0</v>
      </c>
      <c r="M94" s="49">
        <f>'Avg Week Salama-Munyonyo'!M94+'Avg Week Munyonyo-Salama'!M94</f>
        <v>5</v>
      </c>
      <c r="N94" s="49">
        <f>'Avg Week Salama-Munyonyo'!N94+'Avg Week Munyonyo-Salama'!N94</f>
        <v>0</v>
      </c>
      <c r="O94" s="15">
        <f t="shared" si="35"/>
        <v>10.5</v>
      </c>
      <c r="P94" s="15">
        <f t="shared" si="36"/>
        <v>15.5</v>
      </c>
      <c r="R94" s="8"/>
      <c r="T94"/>
    </row>
    <row r="95" spans="2:20" ht="23.1" customHeight="1" x14ac:dyDescent="0.25">
      <c r="B95" s="23" t="s">
        <v>135</v>
      </c>
      <c r="C95" s="49">
        <f>'Avg Week Salama-Munyonyo'!C95+'Avg Week Munyonyo-Salama'!C95</f>
        <v>7.5</v>
      </c>
      <c r="D95" s="49">
        <f>'Avg Week Salama-Munyonyo'!D95+'Avg Week Munyonyo-Salama'!D95</f>
        <v>1.5</v>
      </c>
      <c r="E95" s="49">
        <f>'Avg Week Salama-Munyonyo'!E95+'Avg Week Munyonyo-Salama'!E95</f>
        <v>1</v>
      </c>
      <c r="F95" s="49">
        <f>'Avg Week Salama-Munyonyo'!F95+'Avg Week Munyonyo-Salama'!F95</f>
        <v>0</v>
      </c>
      <c r="G95" s="49">
        <f>'Avg Week Salama-Munyonyo'!G95+'Avg Week Munyonyo-Salama'!G95</f>
        <v>0</v>
      </c>
      <c r="H95" s="49">
        <f>'Avg Week Salama-Munyonyo'!H95+'Avg Week Munyonyo-Salama'!H95</f>
        <v>0</v>
      </c>
      <c r="I95" s="49">
        <f>'Avg Week Salama-Munyonyo'!I95+'Avg Week Munyonyo-Salama'!I95</f>
        <v>0</v>
      </c>
      <c r="J95" s="49">
        <f>'Avg Week Salama-Munyonyo'!J95+'Avg Week Munyonyo-Salama'!J95</f>
        <v>0</v>
      </c>
      <c r="K95" s="49">
        <f>'Avg Week Salama-Munyonyo'!K95+'Avg Week Munyonyo-Salama'!K95</f>
        <v>0</v>
      </c>
      <c r="L95" s="49">
        <f>'Avg Week Salama-Munyonyo'!L95+'Avg Week Munyonyo-Salama'!L95</f>
        <v>0</v>
      </c>
      <c r="M95" s="49">
        <f>'Avg Week Salama-Munyonyo'!M95+'Avg Week Munyonyo-Salama'!M95</f>
        <v>6.5</v>
      </c>
      <c r="N95" s="49">
        <f>'Avg Week Salama-Munyonyo'!N95+'Avg Week Munyonyo-Salama'!N95</f>
        <v>0</v>
      </c>
      <c r="O95" s="15">
        <f t="shared" si="35"/>
        <v>10</v>
      </c>
      <c r="P95" s="15">
        <f t="shared" si="36"/>
        <v>16.5</v>
      </c>
      <c r="R95" s="8"/>
      <c r="T95"/>
    </row>
    <row r="96" spans="2:20" ht="23.1" customHeight="1" x14ac:dyDescent="0.25">
      <c r="B96" s="25" t="s">
        <v>136</v>
      </c>
      <c r="C96" s="49">
        <f>'Avg Week Salama-Munyonyo'!C96+'Avg Week Munyonyo-Salama'!C96</f>
        <v>7</v>
      </c>
      <c r="D96" s="49">
        <f>'Avg Week Salama-Munyonyo'!D96+'Avg Week Munyonyo-Salama'!D96</f>
        <v>0</v>
      </c>
      <c r="E96" s="49">
        <f>'Avg Week Salama-Munyonyo'!E96+'Avg Week Munyonyo-Salama'!E96</f>
        <v>0.5</v>
      </c>
      <c r="F96" s="49">
        <f>'Avg Week Salama-Munyonyo'!F96+'Avg Week Munyonyo-Salama'!F96</f>
        <v>0.5</v>
      </c>
      <c r="G96" s="49">
        <f>'Avg Week Salama-Munyonyo'!G96+'Avg Week Munyonyo-Salama'!G96</f>
        <v>0.5</v>
      </c>
      <c r="H96" s="49">
        <f>'Avg Week Salama-Munyonyo'!H96+'Avg Week Munyonyo-Salama'!H96</f>
        <v>0</v>
      </c>
      <c r="I96" s="49">
        <f>'Avg Week Salama-Munyonyo'!I96+'Avg Week Munyonyo-Salama'!I96</f>
        <v>0.5</v>
      </c>
      <c r="J96" s="49">
        <f>'Avg Week Salama-Munyonyo'!J96+'Avg Week Munyonyo-Salama'!J96</f>
        <v>0</v>
      </c>
      <c r="K96" s="49">
        <f>'Avg Week Salama-Munyonyo'!K96+'Avg Week Munyonyo-Salama'!K96</f>
        <v>0</v>
      </c>
      <c r="L96" s="49">
        <f>'Avg Week Salama-Munyonyo'!L96+'Avg Week Munyonyo-Salama'!L96</f>
        <v>0</v>
      </c>
      <c r="M96" s="49">
        <f>'Avg Week Salama-Munyonyo'!M96+'Avg Week Munyonyo-Salama'!M96</f>
        <v>9</v>
      </c>
      <c r="N96" s="49">
        <f>'Avg Week Salama-Munyonyo'!N96+'Avg Week Munyonyo-Salama'!N96</f>
        <v>0</v>
      </c>
      <c r="O96" s="15">
        <f t="shared" si="35"/>
        <v>9</v>
      </c>
      <c r="P96" s="15">
        <f t="shared" si="36"/>
        <v>18</v>
      </c>
      <c r="R96" s="8"/>
      <c r="T96"/>
    </row>
    <row r="97" spans="2:20" ht="23.1" customHeight="1" x14ac:dyDescent="0.25">
      <c r="B97" s="23" t="s">
        <v>137</v>
      </c>
      <c r="C97" s="49">
        <f>'Avg Week Salama-Munyonyo'!C97+'Avg Week Munyonyo-Salama'!C97</f>
        <v>8.5</v>
      </c>
      <c r="D97" s="49">
        <f>'Avg Week Salama-Munyonyo'!D97+'Avg Week Munyonyo-Salama'!D97</f>
        <v>1</v>
      </c>
      <c r="E97" s="49">
        <f>'Avg Week Salama-Munyonyo'!E97+'Avg Week Munyonyo-Salama'!E97</f>
        <v>0.5</v>
      </c>
      <c r="F97" s="49">
        <f>'Avg Week Salama-Munyonyo'!F97+'Avg Week Munyonyo-Salama'!F97</f>
        <v>2.5</v>
      </c>
      <c r="G97" s="49">
        <f>'Avg Week Salama-Munyonyo'!G97+'Avg Week Munyonyo-Salama'!G97</f>
        <v>0</v>
      </c>
      <c r="H97" s="49">
        <f>'Avg Week Salama-Munyonyo'!H97+'Avg Week Munyonyo-Salama'!H97</f>
        <v>0</v>
      </c>
      <c r="I97" s="49">
        <f>'Avg Week Salama-Munyonyo'!I97+'Avg Week Munyonyo-Salama'!I97</f>
        <v>0</v>
      </c>
      <c r="J97" s="49">
        <f>'Avg Week Salama-Munyonyo'!J97+'Avg Week Munyonyo-Salama'!J97</f>
        <v>0</v>
      </c>
      <c r="K97" s="49">
        <f>'Avg Week Salama-Munyonyo'!K97+'Avg Week Munyonyo-Salama'!K97</f>
        <v>0</v>
      </c>
      <c r="L97" s="49">
        <f>'Avg Week Salama-Munyonyo'!L97+'Avg Week Munyonyo-Salama'!L97</f>
        <v>0</v>
      </c>
      <c r="M97" s="49">
        <f>'Avg Week Salama-Munyonyo'!M97+'Avg Week Munyonyo-Salama'!M97</f>
        <v>6.5</v>
      </c>
      <c r="N97" s="49">
        <f>'Avg Week Salama-Munyonyo'!N97+'Avg Week Munyonyo-Salama'!N97</f>
        <v>0</v>
      </c>
      <c r="O97" s="15">
        <f t="shared" si="35"/>
        <v>12.5</v>
      </c>
      <c r="P97" s="15">
        <f t="shared" si="36"/>
        <v>19</v>
      </c>
      <c r="R97" s="8"/>
      <c r="T97"/>
    </row>
    <row r="98" spans="2:20" ht="23.1" customHeight="1" x14ac:dyDescent="0.25">
      <c r="B98" s="24" t="s">
        <v>138</v>
      </c>
      <c r="C98" s="49">
        <f>'Avg Week Salama-Munyonyo'!C98+'Avg Week Munyonyo-Salama'!C98</f>
        <v>6</v>
      </c>
      <c r="D98" s="49">
        <f>'Avg Week Salama-Munyonyo'!D98+'Avg Week Munyonyo-Salama'!D98</f>
        <v>0.5</v>
      </c>
      <c r="E98" s="49">
        <f>'Avg Week Salama-Munyonyo'!E98+'Avg Week Munyonyo-Salama'!E98</f>
        <v>1</v>
      </c>
      <c r="F98" s="49">
        <f>'Avg Week Salama-Munyonyo'!F98+'Avg Week Munyonyo-Salama'!F98</f>
        <v>4.5</v>
      </c>
      <c r="G98" s="49">
        <f>'Avg Week Salama-Munyonyo'!G98+'Avg Week Munyonyo-Salama'!G98</f>
        <v>0.5</v>
      </c>
      <c r="H98" s="49">
        <f>'Avg Week Salama-Munyonyo'!H98+'Avg Week Munyonyo-Salama'!H98</f>
        <v>0</v>
      </c>
      <c r="I98" s="49">
        <f>'Avg Week Salama-Munyonyo'!I98+'Avg Week Munyonyo-Salama'!I98</f>
        <v>0.5</v>
      </c>
      <c r="J98" s="49">
        <f>'Avg Week Salama-Munyonyo'!J98+'Avg Week Munyonyo-Salama'!J98</f>
        <v>0.5</v>
      </c>
      <c r="K98" s="49">
        <f>'Avg Week Salama-Munyonyo'!K98+'Avg Week Munyonyo-Salama'!K98</f>
        <v>0</v>
      </c>
      <c r="L98" s="49">
        <f>'Avg Week Salama-Munyonyo'!L98+'Avg Week Munyonyo-Salama'!L98</f>
        <v>0</v>
      </c>
      <c r="M98" s="49">
        <f>'Avg Week Salama-Munyonyo'!M98+'Avg Week Munyonyo-Salama'!M98</f>
        <v>6</v>
      </c>
      <c r="N98" s="49">
        <f>'Avg Week Salama-Munyonyo'!N98+'Avg Week Munyonyo-Salama'!N98</f>
        <v>0</v>
      </c>
      <c r="O98" s="15">
        <f t="shared" si="35"/>
        <v>13.5</v>
      </c>
      <c r="P98" s="15">
        <f t="shared" si="36"/>
        <v>19.5</v>
      </c>
      <c r="R98" s="8"/>
      <c r="T98"/>
    </row>
    <row r="99" spans="2:20" ht="23.1" customHeight="1" x14ac:dyDescent="0.25">
      <c r="B99" s="23" t="s">
        <v>139</v>
      </c>
      <c r="C99" s="49">
        <f>'Avg Week Salama-Munyonyo'!C99+'Avg Week Munyonyo-Salama'!C99</f>
        <v>9.5</v>
      </c>
      <c r="D99" s="49">
        <f>'Avg Week Salama-Munyonyo'!D99+'Avg Week Munyonyo-Salama'!D99</f>
        <v>1</v>
      </c>
      <c r="E99" s="49">
        <f>'Avg Week Salama-Munyonyo'!E99+'Avg Week Munyonyo-Salama'!E99</f>
        <v>0.5</v>
      </c>
      <c r="F99" s="49">
        <f>'Avg Week Salama-Munyonyo'!F99+'Avg Week Munyonyo-Salama'!F99</f>
        <v>9.5</v>
      </c>
      <c r="G99" s="49">
        <f>'Avg Week Salama-Munyonyo'!G99+'Avg Week Munyonyo-Salama'!G99</f>
        <v>1.5</v>
      </c>
      <c r="H99" s="49">
        <f>'Avg Week Salama-Munyonyo'!H99+'Avg Week Munyonyo-Salama'!H99</f>
        <v>0</v>
      </c>
      <c r="I99" s="49">
        <f>'Avg Week Salama-Munyonyo'!I99+'Avg Week Munyonyo-Salama'!I99</f>
        <v>0</v>
      </c>
      <c r="J99" s="49">
        <f>'Avg Week Salama-Munyonyo'!J99+'Avg Week Munyonyo-Salama'!J99</f>
        <v>0</v>
      </c>
      <c r="K99" s="49">
        <f>'Avg Week Salama-Munyonyo'!K99+'Avg Week Munyonyo-Salama'!K99</f>
        <v>0</v>
      </c>
      <c r="L99" s="49">
        <f>'Avg Week Salama-Munyonyo'!L99+'Avg Week Munyonyo-Salama'!L99</f>
        <v>0</v>
      </c>
      <c r="M99" s="49">
        <f>'Avg Week Salama-Munyonyo'!M99+'Avg Week Munyonyo-Salama'!M99</f>
        <v>12.5</v>
      </c>
      <c r="N99" s="49">
        <f>'Avg Week Salama-Munyonyo'!N99+'Avg Week Munyonyo-Salama'!N99</f>
        <v>0</v>
      </c>
      <c r="O99" s="15">
        <f t="shared" si="35"/>
        <v>22</v>
      </c>
      <c r="P99" s="15">
        <f t="shared" si="36"/>
        <v>34.5</v>
      </c>
      <c r="R99" s="8"/>
      <c r="T99"/>
    </row>
    <row r="100" spans="2:20" ht="23.1" customHeight="1" x14ac:dyDescent="0.25">
      <c r="B100" s="25" t="s">
        <v>140</v>
      </c>
      <c r="C100" s="49">
        <f>'Avg Week Salama-Munyonyo'!C100+'Avg Week Munyonyo-Salama'!C100</f>
        <v>6.5</v>
      </c>
      <c r="D100" s="49">
        <f>'Avg Week Salama-Munyonyo'!D100+'Avg Week Munyonyo-Salama'!D100</f>
        <v>1</v>
      </c>
      <c r="E100" s="49">
        <f>'Avg Week Salama-Munyonyo'!E100+'Avg Week Munyonyo-Salama'!E100</f>
        <v>2.5</v>
      </c>
      <c r="F100" s="49">
        <f>'Avg Week Salama-Munyonyo'!F100+'Avg Week Munyonyo-Salama'!F100</f>
        <v>11.5</v>
      </c>
      <c r="G100" s="49">
        <f>'Avg Week Salama-Munyonyo'!G100+'Avg Week Munyonyo-Salama'!G100</f>
        <v>0.5</v>
      </c>
      <c r="H100" s="49">
        <f>'Avg Week Salama-Munyonyo'!H100+'Avg Week Munyonyo-Salama'!H100</f>
        <v>0</v>
      </c>
      <c r="I100" s="49">
        <f>'Avg Week Salama-Munyonyo'!I100+'Avg Week Munyonyo-Salama'!I100</f>
        <v>0</v>
      </c>
      <c r="J100" s="49">
        <f>'Avg Week Salama-Munyonyo'!J100+'Avg Week Munyonyo-Salama'!J100</f>
        <v>0.5</v>
      </c>
      <c r="K100" s="49">
        <f>'Avg Week Salama-Munyonyo'!K100+'Avg Week Munyonyo-Salama'!K100</f>
        <v>0</v>
      </c>
      <c r="L100" s="49">
        <f>'Avg Week Salama-Munyonyo'!L100+'Avg Week Munyonyo-Salama'!L100</f>
        <v>0</v>
      </c>
      <c r="M100" s="49">
        <f>'Avg Week Salama-Munyonyo'!M100+'Avg Week Munyonyo-Salama'!M100</f>
        <v>17</v>
      </c>
      <c r="N100" s="49">
        <f>'Avg Week Salama-Munyonyo'!N100+'Avg Week Munyonyo-Salama'!N100</f>
        <v>0</v>
      </c>
      <c r="O100" s="15">
        <f t="shared" si="35"/>
        <v>22.5</v>
      </c>
      <c r="P100" s="15">
        <f t="shared" si="36"/>
        <v>39.5</v>
      </c>
      <c r="R100" s="8"/>
      <c r="T100"/>
    </row>
    <row r="101" spans="2:20" ht="23.1" customHeight="1" x14ac:dyDescent="0.25">
      <c r="B101" s="23" t="s">
        <v>141</v>
      </c>
      <c r="C101" s="49">
        <f>'Avg Week Salama-Munyonyo'!C101+'Avg Week Munyonyo-Salama'!C101</f>
        <v>9</v>
      </c>
      <c r="D101" s="49">
        <f>'Avg Week Salama-Munyonyo'!D101+'Avg Week Munyonyo-Salama'!D101</f>
        <v>1</v>
      </c>
      <c r="E101" s="49">
        <f>'Avg Week Salama-Munyonyo'!E101+'Avg Week Munyonyo-Salama'!E101</f>
        <v>1.5</v>
      </c>
      <c r="F101" s="49">
        <f>'Avg Week Salama-Munyonyo'!F101+'Avg Week Munyonyo-Salama'!F101</f>
        <v>10</v>
      </c>
      <c r="G101" s="49">
        <f>'Avg Week Salama-Munyonyo'!G101+'Avg Week Munyonyo-Salama'!G101</f>
        <v>0</v>
      </c>
      <c r="H101" s="49">
        <f>'Avg Week Salama-Munyonyo'!H101+'Avg Week Munyonyo-Salama'!H101</f>
        <v>0</v>
      </c>
      <c r="I101" s="49">
        <f>'Avg Week Salama-Munyonyo'!I101+'Avg Week Munyonyo-Salama'!I101</f>
        <v>4.5</v>
      </c>
      <c r="J101" s="49">
        <f>'Avg Week Salama-Munyonyo'!J101+'Avg Week Munyonyo-Salama'!J101</f>
        <v>0</v>
      </c>
      <c r="K101" s="49">
        <f>'Avg Week Salama-Munyonyo'!K101+'Avg Week Munyonyo-Salama'!K101</f>
        <v>0</v>
      </c>
      <c r="L101" s="49">
        <f>'Avg Week Salama-Munyonyo'!L101+'Avg Week Munyonyo-Salama'!L101</f>
        <v>0</v>
      </c>
      <c r="M101" s="49">
        <f>'Avg Week Salama-Munyonyo'!M101+'Avg Week Munyonyo-Salama'!M101</f>
        <v>11.5</v>
      </c>
      <c r="N101" s="49">
        <f>'Avg Week Salama-Munyonyo'!N101+'Avg Week Munyonyo-Salama'!N101</f>
        <v>0</v>
      </c>
      <c r="O101" s="15">
        <f t="shared" si="35"/>
        <v>26</v>
      </c>
      <c r="P101" s="15">
        <f t="shared" si="36"/>
        <v>37.5</v>
      </c>
      <c r="R101" s="8"/>
      <c r="T101"/>
    </row>
    <row r="102" spans="2:20" ht="23.1" customHeight="1" x14ac:dyDescent="0.25">
      <c r="B102" s="24" t="s">
        <v>142</v>
      </c>
      <c r="C102" s="49">
        <f>'Avg Week Salama-Munyonyo'!C102+'Avg Week Munyonyo-Salama'!C102</f>
        <v>11</v>
      </c>
      <c r="D102" s="49">
        <f>'Avg Week Salama-Munyonyo'!D102+'Avg Week Munyonyo-Salama'!D102</f>
        <v>1</v>
      </c>
      <c r="E102" s="49">
        <f>'Avg Week Salama-Munyonyo'!E102+'Avg Week Munyonyo-Salama'!E102</f>
        <v>1.5</v>
      </c>
      <c r="F102" s="49">
        <f>'Avg Week Salama-Munyonyo'!F102+'Avg Week Munyonyo-Salama'!F102</f>
        <v>19</v>
      </c>
      <c r="G102" s="49">
        <f>'Avg Week Salama-Munyonyo'!G102+'Avg Week Munyonyo-Salama'!G102</f>
        <v>0.5</v>
      </c>
      <c r="H102" s="49">
        <f>'Avg Week Salama-Munyonyo'!H102+'Avg Week Munyonyo-Salama'!H102</f>
        <v>0</v>
      </c>
      <c r="I102" s="49">
        <f>'Avg Week Salama-Munyonyo'!I102+'Avg Week Munyonyo-Salama'!I102</f>
        <v>2.5</v>
      </c>
      <c r="J102" s="49">
        <f>'Avg Week Salama-Munyonyo'!J102+'Avg Week Munyonyo-Salama'!J102</f>
        <v>0</v>
      </c>
      <c r="K102" s="49">
        <f>'Avg Week Salama-Munyonyo'!K102+'Avg Week Munyonyo-Salama'!K102</f>
        <v>0</v>
      </c>
      <c r="L102" s="49">
        <f>'Avg Week Salama-Munyonyo'!L102+'Avg Week Munyonyo-Salama'!L102</f>
        <v>0</v>
      </c>
      <c r="M102" s="49">
        <f>'Avg Week Salama-Munyonyo'!M102+'Avg Week Munyonyo-Salama'!M102</f>
        <v>8</v>
      </c>
      <c r="N102" s="49">
        <f>'Avg Week Salama-Munyonyo'!N102+'Avg Week Munyonyo-Salama'!N102</f>
        <v>0</v>
      </c>
      <c r="O102" s="15">
        <f t="shared" si="35"/>
        <v>35.5</v>
      </c>
      <c r="P102" s="15">
        <f t="shared" si="36"/>
        <v>43.5</v>
      </c>
      <c r="R102" s="8"/>
      <c r="T102"/>
    </row>
    <row r="103" spans="2:20" ht="23.1" customHeight="1" x14ac:dyDescent="0.25">
      <c r="B103" s="23" t="s">
        <v>143</v>
      </c>
      <c r="C103" s="49">
        <f>'Avg Week Salama-Munyonyo'!C103+'Avg Week Munyonyo-Salama'!C103</f>
        <v>23</v>
      </c>
      <c r="D103" s="49">
        <f>'Avg Week Salama-Munyonyo'!D103+'Avg Week Munyonyo-Salama'!D103</f>
        <v>4</v>
      </c>
      <c r="E103" s="49">
        <f>'Avg Week Salama-Munyonyo'!E103+'Avg Week Munyonyo-Salama'!E103</f>
        <v>1.5</v>
      </c>
      <c r="F103" s="49">
        <f>'Avg Week Salama-Munyonyo'!F103+'Avg Week Munyonyo-Salama'!F103</f>
        <v>23.5</v>
      </c>
      <c r="G103" s="49">
        <f>'Avg Week Salama-Munyonyo'!G103+'Avg Week Munyonyo-Salama'!G103</f>
        <v>0.5</v>
      </c>
      <c r="H103" s="49">
        <f>'Avg Week Salama-Munyonyo'!H103+'Avg Week Munyonyo-Salama'!H103</f>
        <v>0</v>
      </c>
      <c r="I103" s="49">
        <f>'Avg Week Salama-Munyonyo'!I103+'Avg Week Munyonyo-Salama'!I103</f>
        <v>0.5</v>
      </c>
      <c r="J103" s="49">
        <f>'Avg Week Salama-Munyonyo'!J103+'Avg Week Munyonyo-Salama'!J103</f>
        <v>0.5</v>
      </c>
      <c r="K103" s="49">
        <f>'Avg Week Salama-Munyonyo'!K103+'Avg Week Munyonyo-Salama'!K103</f>
        <v>0</v>
      </c>
      <c r="L103" s="49">
        <f>'Avg Week Salama-Munyonyo'!L103+'Avg Week Munyonyo-Salama'!L103</f>
        <v>0</v>
      </c>
      <c r="M103" s="49">
        <f>'Avg Week Salama-Munyonyo'!M103+'Avg Week Munyonyo-Salama'!M103</f>
        <v>16</v>
      </c>
      <c r="N103" s="49">
        <f>'Avg Week Salama-Munyonyo'!N103+'Avg Week Munyonyo-Salama'!N103</f>
        <v>0</v>
      </c>
      <c r="O103" s="15">
        <f t="shared" si="35"/>
        <v>53.5</v>
      </c>
      <c r="P103" s="15">
        <f t="shared" si="36"/>
        <v>69.5</v>
      </c>
      <c r="R103" s="8"/>
      <c r="T103"/>
    </row>
    <row r="104" spans="2:20" ht="23.1" customHeight="1" x14ac:dyDescent="0.25">
      <c r="B104" s="25" t="s">
        <v>144</v>
      </c>
      <c r="C104" s="49">
        <f>'Avg Week Salama-Munyonyo'!C104+'Avg Week Munyonyo-Salama'!C104</f>
        <v>25</v>
      </c>
      <c r="D104" s="49">
        <f>'Avg Week Salama-Munyonyo'!D104+'Avg Week Munyonyo-Salama'!D104</f>
        <v>5.5</v>
      </c>
      <c r="E104" s="49">
        <f>'Avg Week Salama-Munyonyo'!E104+'Avg Week Munyonyo-Salama'!E104</f>
        <v>2.5</v>
      </c>
      <c r="F104" s="49">
        <f>'Avg Week Salama-Munyonyo'!F104+'Avg Week Munyonyo-Salama'!F104</f>
        <v>19.5</v>
      </c>
      <c r="G104" s="49">
        <f>'Avg Week Salama-Munyonyo'!G104+'Avg Week Munyonyo-Salama'!G104</f>
        <v>0.5</v>
      </c>
      <c r="H104" s="49">
        <f>'Avg Week Salama-Munyonyo'!H104+'Avg Week Munyonyo-Salama'!H104</f>
        <v>0</v>
      </c>
      <c r="I104" s="49">
        <f>'Avg Week Salama-Munyonyo'!I104+'Avg Week Munyonyo-Salama'!I104</f>
        <v>2.5</v>
      </c>
      <c r="J104" s="49">
        <f>'Avg Week Salama-Munyonyo'!J104+'Avg Week Munyonyo-Salama'!J104</f>
        <v>0.5</v>
      </c>
      <c r="K104" s="49">
        <f>'Avg Week Salama-Munyonyo'!K104+'Avg Week Munyonyo-Salama'!K104</f>
        <v>0</v>
      </c>
      <c r="L104" s="49">
        <f>'Avg Week Salama-Munyonyo'!L104+'Avg Week Munyonyo-Salama'!L104</f>
        <v>0</v>
      </c>
      <c r="M104" s="49">
        <f>'Avg Week Salama-Munyonyo'!M104+'Avg Week Munyonyo-Salama'!M104</f>
        <v>33.5</v>
      </c>
      <c r="N104" s="49">
        <f>'Avg Week Salama-Munyonyo'!N104+'Avg Week Munyonyo-Salama'!N104</f>
        <v>0</v>
      </c>
      <c r="O104" s="15">
        <f t="shared" si="35"/>
        <v>56</v>
      </c>
      <c r="P104" s="15">
        <f t="shared" si="36"/>
        <v>89.5</v>
      </c>
      <c r="R104" s="8"/>
      <c r="T104"/>
    </row>
    <row r="105" spans="2:20" ht="23.1" customHeight="1" x14ac:dyDescent="0.25">
      <c r="B105" s="23" t="s">
        <v>145</v>
      </c>
      <c r="C105" s="49">
        <f>'Avg Week Salama-Munyonyo'!C105+'Avg Week Munyonyo-Salama'!C105</f>
        <v>42.5</v>
      </c>
      <c r="D105" s="49">
        <f>'Avg Week Salama-Munyonyo'!D105+'Avg Week Munyonyo-Salama'!D105</f>
        <v>11</v>
      </c>
      <c r="E105" s="49">
        <f>'Avg Week Salama-Munyonyo'!E105+'Avg Week Munyonyo-Salama'!E105</f>
        <v>3</v>
      </c>
      <c r="F105" s="49">
        <f>'Avg Week Salama-Munyonyo'!F105+'Avg Week Munyonyo-Salama'!F105</f>
        <v>35</v>
      </c>
      <c r="G105" s="49">
        <f>'Avg Week Salama-Munyonyo'!G105+'Avg Week Munyonyo-Salama'!G105</f>
        <v>1.5</v>
      </c>
      <c r="H105" s="49">
        <f>'Avg Week Salama-Munyonyo'!H105+'Avg Week Munyonyo-Salama'!H105</f>
        <v>0</v>
      </c>
      <c r="I105" s="49">
        <f>'Avg Week Salama-Munyonyo'!I105+'Avg Week Munyonyo-Salama'!I105</f>
        <v>1.5</v>
      </c>
      <c r="J105" s="49">
        <f>'Avg Week Salama-Munyonyo'!J105+'Avg Week Munyonyo-Salama'!J105</f>
        <v>0</v>
      </c>
      <c r="K105" s="49">
        <f>'Avg Week Salama-Munyonyo'!K105+'Avg Week Munyonyo-Salama'!K105</f>
        <v>0</v>
      </c>
      <c r="L105" s="49">
        <f>'Avg Week Salama-Munyonyo'!L105+'Avg Week Munyonyo-Salama'!L105</f>
        <v>0</v>
      </c>
      <c r="M105" s="49">
        <f>'Avg Week Salama-Munyonyo'!M105+'Avg Week Munyonyo-Salama'!M105</f>
        <v>48.5</v>
      </c>
      <c r="N105" s="49">
        <f>'Avg Week Salama-Munyonyo'!N105+'Avg Week Munyonyo-Salama'!N105</f>
        <v>0</v>
      </c>
      <c r="O105" s="15">
        <f t="shared" si="35"/>
        <v>94.5</v>
      </c>
      <c r="P105" s="15">
        <f t="shared" si="36"/>
        <v>143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4262.6666666666661</v>
      </c>
      <c r="D106" s="16">
        <f t="shared" ref="D106:P106" si="37">SUM(D10:D105)</f>
        <v>709.49999999999977</v>
      </c>
      <c r="E106" s="16">
        <f t="shared" si="37"/>
        <v>415.0714285714285</v>
      </c>
      <c r="F106" s="16">
        <f t="shared" si="37"/>
        <v>2503.1428571428569</v>
      </c>
      <c r="G106" s="16">
        <f t="shared" si="37"/>
        <v>42.023809523809518</v>
      </c>
      <c r="H106" s="16">
        <f t="shared" si="37"/>
        <v>5.7142857142857135</v>
      </c>
      <c r="I106" s="16">
        <f t="shared" si="37"/>
        <v>343.28571428571433</v>
      </c>
      <c r="J106" s="16">
        <f t="shared" si="37"/>
        <v>56.928571428571431</v>
      </c>
      <c r="K106" s="16">
        <f t="shared" si="37"/>
        <v>8.2142857142857153</v>
      </c>
      <c r="L106" s="16">
        <f t="shared" si="37"/>
        <v>4.9285714285714279</v>
      </c>
      <c r="M106" s="16">
        <f t="shared" si="37"/>
        <v>6247.7857142857147</v>
      </c>
      <c r="N106" s="16">
        <f t="shared" si="37"/>
        <v>0.2857142857142857</v>
      </c>
      <c r="O106" s="16">
        <f t="shared" si="37"/>
        <v>8351.7619047619082</v>
      </c>
      <c r="P106" s="16">
        <f t="shared" si="37"/>
        <v>14599.547619047618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0.29197251708712435</v>
      </c>
      <c r="D107" s="43">
        <f t="shared" si="38"/>
        <v>4.8597396201121676E-2</v>
      </c>
      <c r="E107" s="43">
        <f t="shared" si="38"/>
        <v>2.8430430818958834E-2</v>
      </c>
      <c r="F107" s="43">
        <f t="shared" si="38"/>
        <v>0.1714534533848896</v>
      </c>
      <c r="G107" s="43">
        <f t="shared" si="38"/>
        <v>2.8784323062847673E-3</v>
      </c>
      <c r="H107" s="43">
        <f t="shared" si="38"/>
        <v>3.9140156006138479E-4</v>
      </c>
      <c r="I107" s="43">
        <f t="shared" si="38"/>
        <v>2.3513448720687696E-2</v>
      </c>
      <c r="J107" s="43">
        <f t="shared" si="38"/>
        <v>3.8993380421115465E-3</v>
      </c>
      <c r="K107" s="43">
        <f t="shared" si="38"/>
        <v>5.6263974258824077E-4</v>
      </c>
      <c r="L107" s="43">
        <f t="shared" si="38"/>
        <v>3.3758384555294436E-4</v>
      </c>
      <c r="M107" s="43">
        <f t="shared" si="38"/>
        <v>0.42794378821261592</v>
      </c>
      <c r="N107" s="43">
        <f t="shared" si="38"/>
        <v>1.9570078003069242E-5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0.51039130608311878</v>
      </c>
      <c r="D108" s="44">
        <f t="shared" ref="D108:N108" si="39">D106/$O$106</f>
        <v>8.4952134422733666E-2</v>
      </c>
      <c r="E108" s="44">
        <f t="shared" si="39"/>
        <v>4.9698666377781676E-2</v>
      </c>
      <c r="F108" s="44">
        <f t="shared" si="39"/>
        <v>0.29971434598915525</v>
      </c>
      <c r="G108" s="44">
        <f t="shared" si="39"/>
        <v>5.031729831743513E-3</v>
      </c>
      <c r="H108" s="44">
        <f t="shared" si="39"/>
        <v>6.8420122357985445E-4</v>
      </c>
      <c r="I108" s="44">
        <f t="shared" si="39"/>
        <v>4.1103388506559771E-2</v>
      </c>
      <c r="J108" s="44">
        <f t="shared" si="39"/>
        <v>6.8163546899143012E-3</v>
      </c>
      <c r="K108" s="44">
        <f t="shared" si="39"/>
        <v>9.8353925889604096E-4</v>
      </c>
      <c r="L108" s="44">
        <f t="shared" si="39"/>
        <v>5.9012355533762443E-4</v>
      </c>
      <c r="M108" s="44">
        <f t="shared" si="39"/>
        <v>0.74807996031632873</v>
      </c>
      <c r="N108" s="44">
        <f t="shared" si="39"/>
        <v>3.4210061178992725E-5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23.9.19 SALAMA - MUNYONYO</vt:lpstr>
      <vt:lpstr>23.9.19-MUNYONYO-SALAMA</vt:lpstr>
      <vt:lpstr>24.09 SALAMA-MUNYONYO</vt:lpstr>
      <vt:lpstr>24.09 MUNYONYO-SALAMA</vt:lpstr>
      <vt:lpstr>25.09 SALAMA-MUNYONYO</vt:lpstr>
      <vt:lpstr>25.09 MUNYONYO-SALAMA</vt:lpstr>
      <vt:lpstr>26.09 Salama-Munyonyo</vt:lpstr>
      <vt:lpstr>26.09 Munyonyo-Salama</vt:lpstr>
      <vt:lpstr>27.09 Salama-Munyonyo</vt:lpstr>
      <vt:lpstr>27.09 Munyonyo-Salama</vt:lpstr>
      <vt:lpstr>28.09 Salama-Munyonyo-24h</vt:lpstr>
      <vt:lpstr>28.09 Munyonyo-Salama-24h</vt:lpstr>
      <vt:lpstr>29.09 Salama-Munyonyo</vt:lpstr>
      <vt:lpstr>29.09 Munyonyo-Salama</vt:lpstr>
      <vt:lpstr>Avg Week Salama-Munyonyo</vt:lpstr>
      <vt:lpstr>Avg Week Munyonyo-Salama</vt:lpstr>
      <vt:lpstr>Avg Week Salama-Munyonyo-2Dir</vt:lpstr>
      <vt:lpstr>'23.9.19 SALAMA - MUNYONYO'!Print_Area</vt:lpstr>
      <vt:lpstr>'23.9.19-MUNYONYO-SALAMA'!Print_Area</vt:lpstr>
      <vt:lpstr>'24.09 MUNYONYO-SALAMA'!Print_Area</vt:lpstr>
      <vt:lpstr>'24.09 SALAMA-MUNYONYO'!Print_Area</vt:lpstr>
      <vt:lpstr>'25.09 MUNYONYO-SALAMA'!Print_Area</vt:lpstr>
      <vt:lpstr>'25.09 SALAMA-MUNYONYO'!Print_Area</vt:lpstr>
      <vt:lpstr>'26.09 Munyonyo-Salama'!Print_Area</vt:lpstr>
      <vt:lpstr>'26.09 Salama-Munyonyo'!Print_Area</vt:lpstr>
      <vt:lpstr>'27.09 Munyonyo-Salama'!Print_Area</vt:lpstr>
      <vt:lpstr>'27.09 Salama-Munyonyo'!Print_Area</vt:lpstr>
      <vt:lpstr>'28.09 Munyonyo-Salama-24h'!Print_Area</vt:lpstr>
      <vt:lpstr>'28.09 Salama-Munyonyo-24h'!Print_Area</vt:lpstr>
      <vt:lpstr>'29.09 Munyonyo-Salama'!Print_Area</vt:lpstr>
      <vt:lpstr>'29.09 Salama-Munyonyo'!Print_Area</vt:lpstr>
      <vt:lpstr>'Avg Week Munyonyo-Salama'!Print_Area</vt:lpstr>
      <vt:lpstr>'Avg Week Salama-Munyonyo'!Print_Area</vt:lpstr>
      <vt:lpstr>'Avg Week Salama-Munyonyo-2Dir'!Print_Area</vt:lpstr>
      <vt:lpstr>'23.9.19 SALAMA - MUNYONYO'!Print_Titles</vt:lpstr>
      <vt:lpstr>'23.9.19-MUNYONYO-SALAMA'!Print_Titles</vt:lpstr>
      <vt:lpstr>'24.09 MUNYONYO-SALAMA'!Print_Titles</vt:lpstr>
      <vt:lpstr>'24.09 SALAMA-MUNYONYO'!Print_Titles</vt:lpstr>
      <vt:lpstr>'25.09 MUNYONYO-SALAMA'!Print_Titles</vt:lpstr>
      <vt:lpstr>'25.09 SALAMA-MUNYONYO'!Print_Titles</vt:lpstr>
      <vt:lpstr>'26.09 Munyonyo-Salama'!Print_Titles</vt:lpstr>
      <vt:lpstr>'26.09 Salama-Munyonyo'!Print_Titles</vt:lpstr>
      <vt:lpstr>'27.09 Munyonyo-Salama'!Print_Titles</vt:lpstr>
      <vt:lpstr>'27.09 Salama-Munyonyo'!Print_Titles</vt:lpstr>
      <vt:lpstr>'28.09 Munyonyo-Salama-24h'!Print_Titles</vt:lpstr>
      <vt:lpstr>'28.09 Salama-Munyonyo-24h'!Print_Titles</vt:lpstr>
      <vt:lpstr>'29.09 Munyonyo-Salama'!Print_Titles</vt:lpstr>
      <vt:lpstr>'29.09 Salama-Munyonyo'!Print_Titles</vt:lpstr>
      <vt:lpstr>'Avg Week Munyonyo-Salama'!Print_Titles</vt:lpstr>
      <vt:lpstr>'Avg Week Salama-Munyonyo'!Print_Titles</vt:lpstr>
      <vt:lpstr>'Avg Week Salama-Munyonyo-2Dir'!Print_Titles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2020-01-16T11:07:35Z</dcterms:modified>
</cp:coreProperties>
</file>